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an\VirtualBox VMs\SAS University Edition\myfolders\sasuser.v94\my_data\"/>
    </mc:Choice>
  </mc:AlternateContent>
  <xr:revisionPtr revIDLastSave="0" documentId="10_ncr:8100000_{F52F0C55-0C0C-472E-9BDF-A7DB5A01F3A3}" xr6:coauthVersionLast="33" xr6:coauthVersionMax="33" xr10:uidLastSave="{00000000-0000-0000-0000-000000000000}"/>
  <bookViews>
    <workbookView xWindow="156" yWindow="588" windowWidth="15972" windowHeight="6036" firstSheet="2" activeTab="2" xr2:uid="{00000000-000D-0000-FFFF-FFFF00000000}"/>
  </bookViews>
  <sheets>
    <sheet name="Scenario 1" sheetId="7" state="hidden" r:id="rId1"/>
    <sheet name="Scenario 2" sheetId="8" state="hidden" r:id="rId2"/>
    <sheet name="VO62_DVZ" sheetId="14" r:id="rId3"/>
  </sheets>
  <calcPr calcId="162913"/>
</workbook>
</file>

<file path=xl/calcChain.xml><?xml version="1.0" encoding="utf-8"?>
<calcChain xmlns="http://schemas.openxmlformats.org/spreadsheetml/2006/main">
  <c r="F96" i="14" l="1"/>
  <c r="F53" i="14"/>
  <c r="F94" i="14" l="1"/>
  <c r="F92" i="14" l="1"/>
  <c r="F93" i="14"/>
  <c r="F95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N21" i="14" l="1"/>
  <c r="F83" i="14" l="1"/>
  <c r="F118" i="14" l="1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52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4" i="14"/>
  <c r="F85" i="14"/>
  <c r="F86" i="14"/>
  <c r="F87" i="14"/>
  <c r="F88" i="14"/>
  <c r="F89" i="14"/>
  <c r="F90" i="14"/>
  <c r="F91" i="14"/>
  <c r="O32" i="14" l="1"/>
  <c r="K23" i="14" l="1"/>
  <c r="L22" i="14" l="1"/>
  <c r="K24" i="14"/>
  <c r="L23" i="14" l="1"/>
  <c r="K25" i="14"/>
  <c r="F27" i="14"/>
  <c r="F28" i="14"/>
  <c r="L24" i="14" l="1"/>
  <c r="K26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72" i="14"/>
  <c r="F1173" i="14"/>
  <c r="F1174" i="14"/>
  <c r="F1175" i="14"/>
  <c r="F1176" i="14"/>
  <c r="F1177" i="14"/>
  <c r="F1178" i="14"/>
  <c r="F1179" i="14"/>
  <c r="F1180" i="14"/>
  <c r="F1181" i="14"/>
  <c r="F1182" i="14"/>
  <c r="F1183" i="14"/>
  <c r="F1184" i="14"/>
  <c r="F1185" i="14"/>
  <c r="F1186" i="14"/>
  <c r="F1187" i="14"/>
  <c r="F1188" i="14"/>
  <c r="F1189" i="14"/>
  <c r="F1190" i="14"/>
  <c r="F1191" i="14"/>
  <c r="F1192" i="14"/>
  <c r="F1193" i="14"/>
  <c r="F1194" i="14"/>
  <c r="F1195" i="14"/>
  <c r="F1196" i="14"/>
  <c r="F1197" i="14"/>
  <c r="F1198" i="14"/>
  <c r="F1199" i="14"/>
  <c r="F1200" i="14"/>
  <c r="F1201" i="14"/>
  <c r="F1202" i="14"/>
  <c r="F1203" i="14"/>
  <c r="F1204" i="14"/>
  <c r="F1205" i="14"/>
  <c r="F1206" i="14"/>
  <c r="F1207" i="14"/>
  <c r="F1208" i="14"/>
  <c r="F1209" i="14"/>
  <c r="F1210" i="14"/>
  <c r="F1211" i="14"/>
  <c r="F1212" i="14"/>
  <c r="F1213" i="14"/>
  <c r="F1214" i="14"/>
  <c r="F1215" i="14"/>
  <c r="F1216" i="14"/>
  <c r="F1217" i="14"/>
  <c r="F1218" i="14"/>
  <c r="F1219" i="14"/>
  <c r="F1220" i="14"/>
  <c r="F1221" i="14"/>
  <c r="F1222" i="14"/>
  <c r="F1223" i="14"/>
  <c r="F1224" i="14"/>
  <c r="F1225" i="14"/>
  <c r="F1226" i="14"/>
  <c r="F1227" i="14"/>
  <c r="F1228" i="14"/>
  <c r="F1229" i="14"/>
  <c r="F1230" i="14"/>
  <c r="F1231" i="14"/>
  <c r="F1232" i="14"/>
  <c r="F1233" i="14"/>
  <c r="F1234" i="14"/>
  <c r="F1235" i="14"/>
  <c r="F1236" i="14"/>
  <c r="F1237" i="14"/>
  <c r="F1238" i="14"/>
  <c r="F1239" i="14"/>
  <c r="F1240" i="14"/>
  <c r="F1241" i="14"/>
  <c r="F1242" i="14"/>
  <c r="F1243" i="14"/>
  <c r="F1244" i="14"/>
  <c r="F1245" i="14"/>
  <c r="F1246" i="14"/>
  <c r="F1247" i="14"/>
  <c r="F1248" i="14"/>
  <c r="F1249" i="14"/>
  <c r="F1250" i="14"/>
  <c r="F1251" i="14"/>
  <c r="F1252" i="14"/>
  <c r="F1253" i="14"/>
  <c r="F1254" i="14"/>
  <c r="F1255" i="14"/>
  <c r="F1256" i="14"/>
  <c r="F1257" i="14"/>
  <c r="F1258" i="14"/>
  <c r="F1259" i="14"/>
  <c r="F1260" i="14"/>
  <c r="F1261" i="14"/>
  <c r="F1262" i="14"/>
  <c r="F1263" i="14"/>
  <c r="F1264" i="14"/>
  <c r="F1265" i="14"/>
  <c r="F1266" i="14"/>
  <c r="F1267" i="14"/>
  <c r="F1268" i="14"/>
  <c r="F1269" i="14"/>
  <c r="F1270" i="14"/>
  <c r="F1271" i="14"/>
  <c r="F1272" i="14"/>
  <c r="F1273" i="14"/>
  <c r="F1274" i="14"/>
  <c r="F1275" i="14"/>
  <c r="F1276" i="14"/>
  <c r="F1277" i="14"/>
  <c r="F1278" i="14"/>
  <c r="F1279" i="14"/>
  <c r="F1280" i="14"/>
  <c r="F1281" i="14"/>
  <c r="F1282" i="14"/>
  <c r="F1283" i="14"/>
  <c r="F1284" i="14"/>
  <c r="F1285" i="14"/>
  <c r="F1286" i="14"/>
  <c r="F1287" i="14"/>
  <c r="F1288" i="14"/>
  <c r="F1289" i="14"/>
  <c r="F1290" i="14"/>
  <c r="F1291" i="14"/>
  <c r="F1292" i="14"/>
  <c r="F1293" i="14"/>
  <c r="F1294" i="14"/>
  <c r="F1295" i="14"/>
  <c r="F1296" i="14"/>
  <c r="F1297" i="14"/>
  <c r="F1298" i="14"/>
  <c r="F1299" i="14"/>
  <c r="F1300" i="14"/>
  <c r="F1301" i="14"/>
  <c r="F1302" i="14"/>
  <c r="F1303" i="14"/>
  <c r="F1304" i="14"/>
  <c r="F1305" i="14"/>
  <c r="F1306" i="14"/>
  <c r="F1307" i="14"/>
  <c r="F1308" i="14"/>
  <c r="F1309" i="14"/>
  <c r="F1310" i="14"/>
  <c r="F1311" i="14"/>
  <c r="F1312" i="14"/>
  <c r="F1313" i="14"/>
  <c r="F1314" i="14"/>
  <c r="F1315" i="14"/>
  <c r="F1316" i="14"/>
  <c r="F1317" i="14"/>
  <c r="F1318" i="14"/>
  <c r="F1319" i="14"/>
  <c r="F1320" i="14"/>
  <c r="F1321" i="14"/>
  <c r="F1322" i="14"/>
  <c r="F1323" i="14"/>
  <c r="F1324" i="14"/>
  <c r="F1325" i="14"/>
  <c r="F1326" i="14"/>
  <c r="F1327" i="14"/>
  <c r="F1328" i="14"/>
  <c r="F1329" i="14"/>
  <c r="F1330" i="14"/>
  <c r="F1331" i="14"/>
  <c r="F1332" i="14"/>
  <c r="F1333" i="14"/>
  <c r="F1334" i="14"/>
  <c r="F1335" i="14"/>
  <c r="F1336" i="14"/>
  <c r="F1337" i="14"/>
  <c r="F1338" i="14"/>
  <c r="F1339" i="14"/>
  <c r="F1340" i="14"/>
  <c r="F1341" i="14"/>
  <c r="F1342" i="14"/>
  <c r="F1343" i="14"/>
  <c r="F1344" i="14"/>
  <c r="F1345" i="14"/>
  <c r="F1346" i="14"/>
  <c r="F1347" i="14"/>
  <c r="F1348" i="14"/>
  <c r="F1349" i="14"/>
  <c r="F1350" i="14"/>
  <c r="F1351" i="14"/>
  <c r="F1352" i="14"/>
  <c r="F1353" i="14"/>
  <c r="F1354" i="14"/>
  <c r="F1355" i="14"/>
  <c r="F1356" i="14"/>
  <c r="F1357" i="14"/>
  <c r="F1358" i="14"/>
  <c r="F1359" i="14"/>
  <c r="F1360" i="14"/>
  <c r="F1361" i="14"/>
  <c r="F1362" i="14"/>
  <c r="F1363" i="14"/>
  <c r="F1364" i="14"/>
  <c r="F1365" i="14"/>
  <c r="F1366" i="14"/>
  <c r="F1367" i="14"/>
  <c r="F1368" i="14"/>
  <c r="F1369" i="14"/>
  <c r="F1370" i="14"/>
  <c r="F1371" i="14"/>
  <c r="F1372" i="14"/>
  <c r="F1373" i="14"/>
  <c r="F1374" i="14"/>
  <c r="F1375" i="14"/>
  <c r="F1376" i="14"/>
  <c r="F1377" i="14"/>
  <c r="F1378" i="14"/>
  <c r="F1379" i="14"/>
  <c r="F1380" i="14"/>
  <c r="F1381" i="14"/>
  <c r="F1382" i="14"/>
  <c r="F1383" i="14"/>
  <c r="F1384" i="14"/>
  <c r="F1385" i="14"/>
  <c r="F1386" i="14"/>
  <c r="F1387" i="14"/>
  <c r="F1388" i="14"/>
  <c r="F1389" i="14"/>
  <c r="F1390" i="14"/>
  <c r="F1391" i="14"/>
  <c r="F1392" i="14"/>
  <c r="F1393" i="14"/>
  <c r="F1394" i="14"/>
  <c r="F1395" i="14"/>
  <c r="F1396" i="14"/>
  <c r="F1397" i="14"/>
  <c r="F1398" i="14"/>
  <c r="F1399" i="14"/>
  <c r="F1400" i="14"/>
  <c r="F1401" i="14"/>
  <c r="F1402" i="14"/>
  <c r="F1403" i="14"/>
  <c r="F1404" i="14"/>
  <c r="F1405" i="14"/>
  <c r="F1406" i="14"/>
  <c r="F1407" i="14"/>
  <c r="F1408" i="14"/>
  <c r="F1409" i="14"/>
  <c r="F1410" i="14"/>
  <c r="F1411" i="14"/>
  <c r="F1412" i="14"/>
  <c r="F1413" i="14"/>
  <c r="F1414" i="14"/>
  <c r="F1415" i="14"/>
  <c r="F1416" i="14"/>
  <c r="F1417" i="14"/>
  <c r="F1418" i="14"/>
  <c r="F1419" i="14"/>
  <c r="F1420" i="14"/>
  <c r="F1421" i="14"/>
  <c r="F1422" i="14"/>
  <c r="F1423" i="14"/>
  <c r="F1424" i="14"/>
  <c r="F1425" i="14"/>
  <c r="F1426" i="14"/>
  <c r="F1427" i="14"/>
  <c r="F1428" i="14"/>
  <c r="F1429" i="14"/>
  <c r="F1430" i="14"/>
  <c r="F1431" i="14"/>
  <c r="F1432" i="14"/>
  <c r="F1433" i="14"/>
  <c r="F1434" i="14"/>
  <c r="F1435" i="14"/>
  <c r="F1436" i="14"/>
  <c r="F1437" i="14"/>
  <c r="F1438" i="14"/>
  <c r="F1439" i="14"/>
  <c r="F1440" i="14"/>
  <c r="F1441" i="14"/>
  <c r="F1442" i="14"/>
  <c r="F1443" i="14"/>
  <c r="F1444" i="14"/>
  <c r="F1445" i="14"/>
  <c r="F1446" i="14"/>
  <c r="F1447" i="14"/>
  <c r="F1448" i="14"/>
  <c r="F1449" i="14"/>
  <c r="F1450" i="14"/>
  <c r="F1451" i="14"/>
  <c r="F1452" i="14"/>
  <c r="F1453" i="14"/>
  <c r="F1454" i="14"/>
  <c r="F1455" i="14"/>
  <c r="F1456" i="14"/>
  <c r="F1457" i="14"/>
  <c r="F1458" i="14"/>
  <c r="F1459" i="14"/>
  <c r="F1460" i="14"/>
  <c r="F1461" i="14"/>
  <c r="F1462" i="14"/>
  <c r="F1463" i="14"/>
  <c r="F1464" i="14"/>
  <c r="F1465" i="14"/>
  <c r="F1466" i="14"/>
  <c r="F1467" i="14"/>
  <c r="F1468" i="14"/>
  <c r="F1469" i="14"/>
  <c r="F1470" i="14"/>
  <c r="F1471" i="14"/>
  <c r="F1472" i="14"/>
  <c r="F1473" i="14"/>
  <c r="F1474" i="14"/>
  <c r="F1475" i="14"/>
  <c r="F1476" i="14"/>
  <c r="F1477" i="14"/>
  <c r="F1478" i="14"/>
  <c r="F1479" i="14"/>
  <c r="F1480" i="14"/>
  <c r="F1481" i="14"/>
  <c r="F1482" i="14"/>
  <c r="F1483" i="14"/>
  <c r="F1484" i="14"/>
  <c r="F1485" i="14"/>
  <c r="F1486" i="14"/>
  <c r="F1487" i="14"/>
  <c r="F1488" i="14"/>
  <c r="F1489" i="14"/>
  <c r="F1490" i="14"/>
  <c r="F1491" i="14"/>
  <c r="F1492" i="14"/>
  <c r="F1493" i="14"/>
  <c r="F1494" i="14"/>
  <c r="F1495" i="14"/>
  <c r="F1496" i="14"/>
  <c r="F1497" i="14"/>
  <c r="F1498" i="14"/>
  <c r="F1499" i="14"/>
  <c r="F1500" i="14"/>
  <c r="F1501" i="14"/>
  <c r="F1502" i="14"/>
  <c r="F1503" i="14"/>
  <c r="F1504" i="14"/>
  <c r="F1505" i="14"/>
  <c r="F1506" i="14"/>
  <c r="F1507" i="14"/>
  <c r="F1508" i="14"/>
  <c r="F1509" i="14"/>
  <c r="F1510" i="14"/>
  <c r="F1511" i="14"/>
  <c r="F1512" i="14"/>
  <c r="F1513" i="14"/>
  <c r="F1514" i="14"/>
  <c r="F1515" i="14"/>
  <c r="F1516" i="14"/>
  <c r="F1517" i="14"/>
  <c r="F1518" i="14"/>
  <c r="F1519" i="14"/>
  <c r="F1520" i="14"/>
  <c r="F1521" i="14"/>
  <c r="F1522" i="14"/>
  <c r="F1523" i="14"/>
  <c r="F1524" i="14"/>
  <c r="F1525" i="14"/>
  <c r="F1526" i="14"/>
  <c r="F1527" i="14"/>
  <c r="F1528" i="14"/>
  <c r="F1529" i="14"/>
  <c r="F1530" i="14"/>
  <c r="F1531" i="14"/>
  <c r="F1532" i="14"/>
  <c r="F1533" i="14"/>
  <c r="F1534" i="14"/>
  <c r="F1535" i="14"/>
  <c r="F1536" i="14"/>
  <c r="F1537" i="14"/>
  <c r="F1538" i="14"/>
  <c r="F1539" i="14"/>
  <c r="F1540" i="14"/>
  <c r="F1541" i="14"/>
  <c r="F1542" i="14"/>
  <c r="F1543" i="14"/>
  <c r="F1544" i="14"/>
  <c r="F1545" i="14"/>
  <c r="F1546" i="14"/>
  <c r="F1547" i="14"/>
  <c r="F1548" i="14"/>
  <c r="F1549" i="14"/>
  <c r="F1550" i="14"/>
  <c r="F1551" i="14"/>
  <c r="F1552" i="14"/>
  <c r="F1553" i="14"/>
  <c r="F1554" i="14"/>
  <c r="F1555" i="14"/>
  <c r="F1556" i="14"/>
  <c r="F1557" i="14"/>
  <c r="F1558" i="14"/>
  <c r="F1559" i="14"/>
  <c r="F1560" i="14"/>
  <c r="F1561" i="14"/>
  <c r="F1562" i="14"/>
  <c r="F1563" i="14"/>
  <c r="F1564" i="14"/>
  <c r="F1565" i="14"/>
  <c r="F1566" i="14"/>
  <c r="F1567" i="14"/>
  <c r="F1568" i="14"/>
  <c r="F1569" i="14"/>
  <c r="F1570" i="14"/>
  <c r="F1571" i="14"/>
  <c r="F1572" i="14"/>
  <c r="F1573" i="14"/>
  <c r="F1574" i="14"/>
  <c r="F1575" i="14"/>
  <c r="F1576" i="14"/>
  <c r="F1577" i="14"/>
  <c r="F1578" i="14"/>
  <c r="F1579" i="14"/>
  <c r="F1580" i="14"/>
  <c r="F1581" i="14"/>
  <c r="F1582" i="14"/>
  <c r="F1583" i="14"/>
  <c r="F1584" i="14"/>
  <c r="F1585" i="14"/>
  <c r="F1586" i="14"/>
  <c r="F1587" i="14"/>
  <c r="F1588" i="14"/>
  <c r="F1589" i="14"/>
  <c r="F1590" i="14"/>
  <c r="F1591" i="14"/>
  <c r="F1592" i="14"/>
  <c r="F1593" i="14"/>
  <c r="F1594" i="14"/>
  <c r="F1595" i="14"/>
  <c r="F1596" i="14"/>
  <c r="F1597" i="14"/>
  <c r="F1598" i="14"/>
  <c r="F1599" i="14"/>
  <c r="F1600" i="14"/>
  <c r="F1601" i="14"/>
  <c r="F1602" i="14"/>
  <c r="F1603" i="14"/>
  <c r="F1604" i="14"/>
  <c r="F1605" i="14"/>
  <c r="F1606" i="14"/>
  <c r="F1607" i="14"/>
  <c r="F1608" i="14"/>
  <c r="F1609" i="14"/>
  <c r="F1610" i="14"/>
  <c r="F1611" i="14"/>
  <c r="F1612" i="14"/>
  <c r="F1613" i="14"/>
  <c r="F1614" i="14"/>
  <c r="F1615" i="14"/>
  <c r="F1616" i="14"/>
  <c r="F1617" i="14"/>
  <c r="F1618" i="14"/>
  <c r="F1619" i="14"/>
  <c r="F1620" i="14"/>
  <c r="F1621" i="14"/>
  <c r="F1622" i="14"/>
  <c r="F1623" i="14"/>
  <c r="F1624" i="14"/>
  <c r="F1625" i="14"/>
  <c r="F1626" i="14"/>
  <c r="F1627" i="14"/>
  <c r="F1628" i="14"/>
  <c r="F1629" i="14"/>
  <c r="F1630" i="14"/>
  <c r="F1631" i="14"/>
  <c r="F1632" i="14"/>
  <c r="F1633" i="14"/>
  <c r="F1634" i="14"/>
  <c r="F1635" i="14"/>
  <c r="F1636" i="14"/>
  <c r="F1637" i="14"/>
  <c r="F1638" i="14"/>
  <c r="F1639" i="14"/>
  <c r="F1640" i="14"/>
  <c r="F1641" i="14"/>
  <c r="F1642" i="14"/>
  <c r="F1643" i="14"/>
  <c r="F1644" i="14"/>
  <c r="F1645" i="14"/>
  <c r="F1646" i="14"/>
  <c r="F1647" i="14"/>
  <c r="F1648" i="14"/>
  <c r="F1649" i="14"/>
  <c r="F1650" i="14"/>
  <c r="F1651" i="14"/>
  <c r="F1652" i="14"/>
  <c r="F1653" i="14"/>
  <c r="F1654" i="14"/>
  <c r="F1655" i="14"/>
  <c r="F1656" i="14"/>
  <c r="F1657" i="14"/>
  <c r="F1658" i="14"/>
  <c r="F1659" i="14"/>
  <c r="F1660" i="14"/>
  <c r="F1661" i="14"/>
  <c r="F1662" i="14"/>
  <c r="F1663" i="14"/>
  <c r="F1664" i="14"/>
  <c r="F1665" i="14"/>
  <c r="F1666" i="14"/>
  <c r="F1667" i="14"/>
  <c r="F1668" i="14"/>
  <c r="F1669" i="14"/>
  <c r="F1670" i="14"/>
  <c r="F1671" i="14"/>
  <c r="F1672" i="14"/>
  <c r="F1673" i="14"/>
  <c r="F1674" i="14"/>
  <c r="F1675" i="14"/>
  <c r="F1676" i="14"/>
  <c r="F1677" i="14"/>
  <c r="F1678" i="14"/>
  <c r="F1679" i="14"/>
  <c r="F1680" i="14"/>
  <c r="F1681" i="14"/>
  <c r="F1682" i="14"/>
  <c r="F1683" i="14"/>
  <c r="F1684" i="14"/>
  <c r="F1685" i="14"/>
  <c r="F1686" i="14"/>
  <c r="F1687" i="14"/>
  <c r="F1688" i="14"/>
  <c r="F1689" i="14"/>
  <c r="F1690" i="14"/>
  <c r="F1691" i="14"/>
  <c r="F1692" i="14"/>
  <c r="F1693" i="14"/>
  <c r="F1694" i="14"/>
  <c r="F1695" i="14"/>
  <c r="F1696" i="14"/>
  <c r="F1697" i="14"/>
  <c r="F1698" i="14"/>
  <c r="F1699" i="14"/>
  <c r="F1700" i="14"/>
  <c r="F1701" i="14"/>
  <c r="F1702" i="14"/>
  <c r="F1703" i="14"/>
  <c r="F1704" i="14"/>
  <c r="F1705" i="14"/>
  <c r="F1706" i="14"/>
  <c r="F1707" i="14"/>
  <c r="F1708" i="14"/>
  <c r="F1709" i="14"/>
  <c r="F1710" i="14"/>
  <c r="F1711" i="14"/>
  <c r="F1712" i="14"/>
  <c r="F1713" i="14"/>
  <c r="F1714" i="14"/>
  <c r="F1715" i="14"/>
  <c r="F1716" i="14"/>
  <c r="F1717" i="14"/>
  <c r="F1718" i="14"/>
  <c r="F1719" i="14"/>
  <c r="F1720" i="14"/>
  <c r="F1721" i="14"/>
  <c r="F1722" i="14"/>
  <c r="F1723" i="14"/>
  <c r="F1724" i="14"/>
  <c r="F1725" i="14"/>
  <c r="F1726" i="14"/>
  <c r="F1727" i="14"/>
  <c r="F1728" i="14"/>
  <c r="F1729" i="14"/>
  <c r="F1730" i="14"/>
  <c r="F1731" i="14"/>
  <c r="F1732" i="14"/>
  <c r="F1733" i="14"/>
  <c r="F1734" i="14"/>
  <c r="F1735" i="14"/>
  <c r="F1736" i="14"/>
  <c r="F1737" i="14"/>
  <c r="F1738" i="14"/>
  <c r="F1739" i="14"/>
  <c r="F1740" i="14"/>
  <c r="F1741" i="14"/>
  <c r="F1742" i="14"/>
  <c r="F1743" i="14"/>
  <c r="F1744" i="14"/>
  <c r="F1745" i="14"/>
  <c r="F1746" i="14"/>
  <c r="F1747" i="14"/>
  <c r="F1748" i="14"/>
  <c r="F1749" i="14"/>
  <c r="F1750" i="14"/>
  <c r="F1751" i="14"/>
  <c r="F1752" i="14"/>
  <c r="F1753" i="14"/>
  <c r="F1754" i="14"/>
  <c r="F1755" i="14"/>
  <c r="F1756" i="14"/>
  <c r="F1757" i="14"/>
  <c r="F1758" i="14"/>
  <c r="F1759" i="14"/>
  <c r="F1760" i="14"/>
  <c r="F1761" i="14"/>
  <c r="F1762" i="14"/>
  <c r="F1763" i="14"/>
  <c r="F1764" i="14"/>
  <c r="F1765" i="14"/>
  <c r="F1766" i="14"/>
  <c r="F1767" i="14"/>
  <c r="F1768" i="14"/>
  <c r="F1769" i="14"/>
  <c r="F1770" i="14"/>
  <c r="F1771" i="14"/>
  <c r="F1772" i="14"/>
  <c r="F1773" i="14"/>
  <c r="F1774" i="14"/>
  <c r="F1775" i="14"/>
  <c r="F1776" i="14"/>
  <c r="F1777" i="14"/>
  <c r="F1778" i="14"/>
  <c r="F1779" i="14"/>
  <c r="F1780" i="14"/>
  <c r="F1781" i="14"/>
  <c r="F1782" i="14"/>
  <c r="F1783" i="14"/>
  <c r="F1784" i="14"/>
  <c r="F1785" i="14"/>
  <c r="F1786" i="14"/>
  <c r="F1787" i="14"/>
  <c r="F1788" i="14"/>
  <c r="F1789" i="14"/>
  <c r="F1790" i="14"/>
  <c r="F1791" i="14"/>
  <c r="F1792" i="14"/>
  <c r="F1793" i="14"/>
  <c r="F1794" i="14"/>
  <c r="F1795" i="14"/>
  <c r="F1796" i="14"/>
  <c r="F1797" i="14"/>
  <c r="F1798" i="14"/>
  <c r="F1799" i="14"/>
  <c r="F1800" i="14"/>
  <c r="F1801" i="14"/>
  <c r="F1802" i="14"/>
  <c r="F1803" i="14"/>
  <c r="F1804" i="14"/>
  <c r="F1805" i="14"/>
  <c r="F1806" i="14"/>
  <c r="F1807" i="14"/>
  <c r="F1808" i="14"/>
  <c r="F1809" i="14"/>
  <c r="F1810" i="14"/>
  <c r="F1811" i="14"/>
  <c r="F1812" i="14"/>
  <c r="F1813" i="14"/>
  <c r="F1814" i="14"/>
  <c r="F1815" i="14"/>
  <c r="F1816" i="14"/>
  <c r="F1817" i="14"/>
  <c r="F1818" i="14"/>
  <c r="F1819" i="14"/>
  <c r="F1820" i="14"/>
  <c r="F1821" i="14"/>
  <c r="F1822" i="14"/>
  <c r="F1823" i="14"/>
  <c r="F1824" i="14"/>
  <c r="F1825" i="14"/>
  <c r="F1826" i="14"/>
  <c r="F1827" i="14"/>
  <c r="F1828" i="14"/>
  <c r="F1829" i="14"/>
  <c r="F1830" i="14"/>
  <c r="F1831" i="14"/>
  <c r="F1832" i="14"/>
  <c r="F1833" i="14"/>
  <c r="F1834" i="14"/>
  <c r="F1835" i="14"/>
  <c r="F1836" i="14"/>
  <c r="F1837" i="14"/>
  <c r="F1838" i="14"/>
  <c r="F1839" i="14"/>
  <c r="F1840" i="14"/>
  <c r="F1841" i="14"/>
  <c r="F1842" i="14"/>
  <c r="F1843" i="14"/>
  <c r="F1844" i="14"/>
  <c r="F1845" i="14"/>
  <c r="F1846" i="14"/>
  <c r="F1847" i="14"/>
  <c r="F1848" i="14"/>
  <c r="F1849" i="14"/>
  <c r="F1850" i="14"/>
  <c r="F1851" i="14"/>
  <c r="F1852" i="14"/>
  <c r="F1853" i="14"/>
  <c r="F1854" i="14"/>
  <c r="F1855" i="14"/>
  <c r="F1856" i="14"/>
  <c r="F1857" i="14"/>
  <c r="F1858" i="14"/>
  <c r="F1859" i="14"/>
  <c r="F1860" i="14"/>
  <c r="F1861" i="14"/>
  <c r="F1862" i="14"/>
  <c r="F1863" i="14"/>
  <c r="F1864" i="14"/>
  <c r="F1865" i="14"/>
  <c r="F1866" i="14"/>
  <c r="F1867" i="14"/>
  <c r="F1868" i="14"/>
  <c r="F1869" i="14"/>
  <c r="F1870" i="14"/>
  <c r="F1871" i="14"/>
  <c r="F1872" i="14"/>
  <c r="F1873" i="14"/>
  <c r="F1874" i="14"/>
  <c r="F1875" i="14"/>
  <c r="F1876" i="14"/>
  <c r="F1877" i="14"/>
  <c r="F1878" i="14"/>
  <c r="F1879" i="14"/>
  <c r="F1880" i="14"/>
  <c r="F1881" i="14"/>
  <c r="F1882" i="14"/>
  <c r="F1883" i="14"/>
  <c r="F1884" i="14"/>
  <c r="F1885" i="14"/>
  <c r="F1886" i="14"/>
  <c r="F1887" i="14"/>
  <c r="F1888" i="14"/>
  <c r="F1889" i="14"/>
  <c r="F1890" i="14"/>
  <c r="F1891" i="14"/>
  <c r="F1892" i="14"/>
  <c r="F1893" i="14"/>
  <c r="F1894" i="14"/>
  <c r="F1895" i="14"/>
  <c r="F1896" i="14"/>
  <c r="F1897" i="14"/>
  <c r="F1898" i="14"/>
  <c r="F1899" i="14"/>
  <c r="F1900" i="14"/>
  <c r="F1901" i="14"/>
  <c r="F1902" i="14"/>
  <c r="F1903" i="14"/>
  <c r="F1904" i="14"/>
  <c r="F1905" i="14"/>
  <c r="F1906" i="14"/>
  <c r="F1907" i="14"/>
  <c r="F1908" i="14"/>
  <c r="F1909" i="14"/>
  <c r="F1910" i="14"/>
  <c r="F1911" i="14"/>
  <c r="F1912" i="14"/>
  <c r="F1913" i="14"/>
  <c r="F1914" i="14"/>
  <c r="F1915" i="14"/>
  <c r="F1916" i="14"/>
  <c r="F1917" i="14"/>
  <c r="F1918" i="14"/>
  <c r="F1919" i="14"/>
  <c r="F1920" i="14"/>
  <c r="F1921" i="14"/>
  <c r="F1922" i="14"/>
  <c r="F1923" i="14"/>
  <c r="F1924" i="14"/>
  <c r="F1925" i="14"/>
  <c r="F1926" i="14"/>
  <c r="F1927" i="14"/>
  <c r="F1928" i="14"/>
  <c r="F1929" i="14"/>
  <c r="F1930" i="14"/>
  <c r="F1931" i="14"/>
  <c r="F1932" i="14"/>
  <c r="F1933" i="14"/>
  <c r="F1934" i="14"/>
  <c r="F1935" i="14"/>
  <c r="F1936" i="14"/>
  <c r="F1937" i="14"/>
  <c r="F1938" i="14"/>
  <c r="F1939" i="14"/>
  <c r="F1940" i="14"/>
  <c r="F1941" i="14"/>
  <c r="F1942" i="14"/>
  <c r="F1943" i="14"/>
  <c r="F1944" i="14"/>
  <c r="F1945" i="14"/>
  <c r="F1946" i="14"/>
  <c r="F1947" i="14"/>
  <c r="F1948" i="14"/>
  <c r="F1949" i="14"/>
  <c r="F1950" i="14"/>
  <c r="F1951" i="14"/>
  <c r="F1952" i="14"/>
  <c r="F1953" i="14"/>
  <c r="F1954" i="14"/>
  <c r="F1955" i="14"/>
  <c r="F1956" i="14"/>
  <c r="F1957" i="14"/>
  <c r="F1958" i="14"/>
  <c r="F1959" i="14"/>
  <c r="F1960" i="14"/>
  <c r="F1961" i="14"/>
  <c r="F1962" i="14"/>
  <c r="F1963" i="14"/>
  <c r="F1964" i="14"/>
  <c r="F1965" i="14"/>
  <c r="F1966" i="14"/>
  <c r="F1967" i="14"/>
  <c r="F1968" i="14"/>
  <c r="F1969" i="14"/>
  <c r="F1970" i="14"/>
  <c r="F1971" i="14"/>
  <c r="F1972" i="14"/>
  <c r="F1973" i="14"/>
  <c r="F1974" i="14"/>
  <c r="F1975" i="14"/>
  <c r="F1976" i="14"/>
  <c r="F1977" i="14"/>
  <c r="F1978" i="14"/>
  <c r="F1979" i="14"/>
  <c r="F1980" i="14"/>
  <c r="F1981" i="14"/>
  <c r="F1982" i="14"/>
  <c r="F1983" i="14"/>
  <c r="F1984" i="14"/>
  <c r="F1985" i="14"/>
  <c r="F1986" i="14"/>
  <c r="F1987" i="14"/>
  <c r="F1988" i="14"/>
  <c r="F1989" i="14"/>
  <c r="F1990" i="14"/>
  <c r="F1991" i="14"/>
  <c r="F1992" i="14"/>
  <c r="F1993" i="14"/>
  <c r="F1994" i="14"/>
  <c r="F1995" i="14"/>
  <c r="F1996" i="14"/>
  <c r="F1997" i="14"/>
  <c r="F1998" i="14"/>
  <c r="F1999" i="14"/>
  <c r="F2000" i="14"/>
  <c r="F2001" i="14"/>
  <c r="F2002" i="14"/>
  <c r="F2003" i="14"/>
  <c r="F2004" i="14"/>
  <c r="F2005" i="14"/>
  <c r="F2006" i="14"/>
  <c r="F2007" i="14"/>
  <c r="F2008" i="14"/>
  <c r="F2009" i="14"/>
  <c r="F2010" i="14"/>
  <c r="F2011" i="14"/>
  <c r="F2012" i="14"/>
  <c r="F2013" i="14"/>
  <c r="F2014" i="14"/>
  <c r="F2015" i="14"/>
  <c r="F2016" i="14"/>
  <c r="F2017" i="14"/>
  <c r="F2018" i="14"/>
  <c r="F2019" i="14"/>
  <c r="F2020" i="14"/>
  <c r="F2021" i="14"/>
  <c r="F2022" i="14"/>
  <c r="F2023" i="14"/>
  <c r="F2024" i="14"/>
  <c r="F2025" i="14"/>
  <c r="F2026" i="14"/>
  <c r="F2027" i="14"/>
  <c r="F2028" i="14"/>
  <c r="F2029" i="14"/>
  <c r="F2030" i="14"/>
  <c r="F2031" i="14"/>
  <c r="F2032" i="14"/>
  <c r="F2033" i="14"/>
  <c r="F2034" i="14"/>
  <c r="F2035" i="14"/>
  <c r="F2036" i="14"/>
  <c r="F2037" i="14"/>
  <c r="F2038" i="14"/>
  <c r="F2039" i="14"/>
  <c r="F2040" i="14"/>
  <c r="F2041" i="14"/>
  <c r="F2042" i="14"/>
  <c r="F2043" i="14"/>
  <c r="F2044" i="14"/>
  <c r="F2045" i="14"/>
  <c r="F2046" i="14"/>
  <c r="F2047" i="14"/>
  <c r="F2048" i="14"/>
  <c r="F2049" i="14"/>
  <c r="F2050" i="14"/>
  <c r="F2051" i="14"/>
  <c r="F2052" i="14"/>
  <c r="F2053" i="14"/>
  <c r="F2054" i="14"/>
  <c r="F2055" i="14"/>
  <c r="F2056" i="14"/>
  <c r="F2057" i="14"/>
  <c r="F2058" i="14"/>
  <c r="F2059" i="14"/>
  <c r="F2060" i="14"/>
  <c r="F2061" i="14"/>
  <c r="F2062" i="14"/>
  <c r="F2063" i="14"/>
  <c r="F2064" i="14"/>
  <c r="F2065" i="14"/>
  <c r="F2066" i="14"/>
  <c r="F2067" i="14"/>
  <c r="F2068" i="14"/>
  <c r="F2069" i="14"/>
  <c r="F2070" i="14"/>
  <c r="F2071" i="14"/>
  <c r="F2072" i="14"/>
  <c r="F2073" i="14"/>
  <c r="F2074" i="14"/>
  <c r="F2075" i="14"/>
  <c r="F2076" i="14"/>
  <c r="F2077" i="14"/>
  <c r="F2078" i="14"/>
  <c r="F2079" i="14"/>
  <c r="F2080" i="14"/>
  <c r="F2081" i="14"/>
  <c r="F2082" i="14"/>
  <c r="F2083" i="14"/>
  <c r="F2084" i="14"/>
  <c r="F2085" i="14"/>
  <c r="F2086" i="14"/>
  <c r="F2087" i="14"/>
  <c r="F2088" i="14"/>
  <c r="F2089" i="14"/>
  <c r="F2090" i="14"/>
  <c r="F2091" i="14"/>
  <c r="F2092" i="14"/>
  <c r="F2093" i="14"/>
  <c r="F2094" i="14"/>
  <c r="F2095" i="14"/>
  <c r="F2096" i="14"/>
  <c r="F2097" i="14"/>
  <c r="F2098" i="14"/>
  <c r="F2099" i="14"/>
  <c r="F2100" i="14"/>
  <c r="F2101" i="14"/>
  <c r="F2102" i="14"/>
  <c r="F2103" i="14"/>
  <c r="F2104" i="14"/>
  <c r="F2105" i="14"/>
  <c r="F2106" i="14"/>
  <c r="F2107" i="14"/>
  <c r="F2108" i="14"/>
  <c r="F2109" i="14"/>
  <c r="F2110" i="14"/>
  <c r="F2111" i="14"/>
  <c r="F2112" i="14"/>
  <c r="F2113" i="14"/>
  <c r="F2114" i="14"/>
  <c r="F2115" i="14"/>
  <c r="F2116" i="14"/>
  <c r="F2117" i="14"/>
  <c r="F2118" i="14"/>
  <c r="F2119" i="14"/>
  <c r="F2120" i="14"/>
  <c r="F2121" i="14"/>
  <c r="F2122" i="14"/>
  <c r="F2123" i="14"/>
  <c r="F2124" i="14"/>
  <c r="F2125" i="14"/>
  <c r="F2126" i="14"/>
  <c r="F2127" i="14"/>
  <c r="F2128" i="14"/>
  <c r="F2129" i="14"/>
  <c r="F2130" i="14"/>
  <c r="F2131" i="14"/>
  <c r="F2132" i="14"/>
  <c r="F2133" i="14"/>
  <c r="F2134" i="14"/>
  <c r="F2135" i="14"/>
  <c r="F2136" i="14"/>
  <c r="F2137" i="14"/>
  <c r="F2138" i="14"/>
  <c r="F2139" i="14"/>
  <c r="F2140" i="14"/>
  <c r="F2141" i="14"/>
  <c r="F2142" i="14"/>
  <c r="F2143" i="14"/>
  <c r="F2144" i="14"/>
  <c r="F2145" i="14"/>
  <c r="F2146" i="14"/>
  <c r="F2147" i="14"/>
  <c r="F2148" i="14"/>
  <c r="F2149" i="14"/>
  <c r="F2150" i="14"/>
  <c r="F2151" i="14"/>
  <c r="F2152" i="14"/>
  <c r="F2153" i="14"/>
  <c r="F2154" i="14"/>
  <c r="F2155" i="14"/>
  <c r="F2156" i="14"/>
  <c r="F2157" i="14"/>
  <c r="F2158" i="14"/>
  <c r="F2159" i="14"/>
  <c r="F2160" i="14"/>
  <c r="F2161" i="14"/>
  <c r="F2162" i="14"/>
  <c r="F2163" i="14"/>
  <c r="F2164" i="14"/>
  <c r="F2165" i="14"/>
  <c r="F2166" i="14"/>
  <c r="F2167" i="14"/>
  <c r="F2168" i="14"/>
  <c r="F2169" i="14"/>
  <c r="F2170" i="14"/>
  <c r="F2171" i="14"/>
  <c r="F2172" i="14"/>
  <c r="F2173" i="14"/>
  <c r="F2174" i="14"/>
  <c r="F2175" i="14"/>
  <c r="F2176" i="14"/>
  <c r="F2177" i="14"/>
  <c r="F2178" i="14"/>
  <c r="F2179" i="14"/>
  <c r="F2180" i="14"/>
  <c r="F2181" i="14"/>
  <c r="F2182" i="14"/>
  <c r="F2183" i="14"/>
  <c r="F2184" i="14"/>
  <c r="F2185" i="14"/>
  <c r="F2186" i="14"/>
  <c r="F2187" i="14"/>
  <c r="F2188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17" i="14"/>
  <c r="F18" i="14"/>
  <c r="F19" i="14"/>
  <c r="F20" i="14"/>
  <c r="F21" i="14"/>
  <c r="F22" i="14"/>
  <c r="F23" i="14"/>
  <c r="F24" i="14"/>
  <c r="F25" i="14"/>
  <c r="F26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16" i="14"/>
  <c r="M24" i="14" l="1"/>
  <c r="L25" i="14"/>
  <c r="K27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H1099" i="14"/>
  <c r="H1100" i="14"/>
  <c r="H1101" i="14"/>
  <c r="H1102" i="14"/>
  <c r="H1103" i="14"/>
  <c r="H1104" i="14"/>
  <c r="H1105" i="14"/>
  <c r="H1106" i="14"/>
  <c r="H1107" i="14"/>
  <c r="H1108" i="14"/>
  <c r="H1109" i="14"/>
  <c r="H1110" i="14"/>
  <c r="H1111" i="14"/>
  <c r="H1112" i="14"/>
  <c r="H1113" i="14"/>
  <c r="H1114" i="14"/>
  <c r="H1115" i="14"/>
  <c r="H1116" i="14"/>
  <c r="H1117" i="14"/>
  <c r="H1118" i="14"/>
  <c r="M25" i="14" l="1"/>
  <c r="L26" i="14"/>
  <c r="K28" i="14"/>
  <c r="E2" i="14"/>
  <c r="H2" i="14" s="1"/>
  <c r="M26" i="14" l="1"/>
  <c r="L27" i="14"/>
  <c r="K29" i="14"/>
  <c r="M27" i="14" l="1"/>
  <c r="L28" i="14"/>
  <c r="K30" i="14"/>
  <c r="M28" i="14" l="1"/>
  <c r="L29" i="14"/>
  <c r="K31" i="14"/>
  <c r="M29" i="14" l="1"/>
  <c r="L30" i="14"/>
  <c r="K32" i="14"/>
  <c r="M30" i="14" l="1"/>
  <c r="L31" i="14"/>
  <c r="K33" i="14"/>
  <c r="I6" i="8"/>
  <c r="I19" i="8" s="1"/>
  <c r="I25" i="8"/>
  <c r="B24" i="8"/>
  <c r="C23" i="8"/>
  <c r="L18" i="8"/>
  <c r="L17" i="8"/>
  <c r="L16" i="8"/>
  <c r="B16" i="8"/>
  <c r="C14" i="8"/>
  <c r="L12" i="8"/>
  <c r="L10" i="8"/>
  <c r="L9" i="8"/>
  <c r="L8" i="8"/>
  <c r="C8" i="8"/>
  <c r="L7" i="8"/>
  <c r="L6" i="8"/>
  <c r="L5" i="8"/>
  <c r="H3" i="8"/>
  <c r="H19" i="8" s="1"/>
  <c r="D3" i="8"/>
  <c r="D4" i="8" s="1"/>
  <c r="D5" i="8" s="1"/>
  <c r="D6" i="8" s="1"/>
  <c r="D7" i="8" s="1"/>
  <c r="D8" i="8" s="1"/>
  <c r="D9" i="8" s="1"/>
  <c r="D10" i="8" s="1"/>
  <c r="D11" i="8" s="1"/>
  <c r="D12" i="8" s="1"/>
  <c r="D13" i="8" s="1"/>
  <c r="C16" i="8" l="1"/>
  <c r="D14" i="8"/>
  <c r="D15" i="8" s="1"/>
  <c r="D16" i="8" s="1"/>
  <c r="M31" i="14"/>
  <c r="Q33" i="14" a="1"/>
  <c r="Q33" i="14" s="1"/>
  <c r="S33" i="14"/>
  <c r="L32" i="14"/>
  <c r="K34" i="14"/>
  <c r="L33" i="14" s="1"/>
  <c r="R33" i="14"/>
  <c r="P33" i="14" s="1" a="1"/>
  <c r="P33" i="14" s="1"/>
  <c r="I23" i="8"/>
  <c r="I24" i="8" s="1"/>
  <c r="L19" i="8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I6" i="7"/>
  <c r="L6" i="7" s="1"/>
  <c r="I25" i="7"/>
  <c r="B24" i="7"/>
  <c r="C8" i="7" s="1"/>
  <c r="C16" i="7" s="1"/>
  <c r="C23" i="7"/>
  <c r="I19" i="7"/>
  <c r="L18" i="7"/>
  <c r="L17" i="7"/>
  <c r="L16" i="7"/>
  <c r="B16" i="7"/>
  <c r="C14" i="7"/>
  <c r="L12" i="7"/>
  <c r="L10" i="7"/>
  <c r="L9" i="7"/>
  <c r="L8" i="7"/>
  <c r="L7" i="7"/>
  <c r="L5" i="7"/>
  <c r="H3" i="7"/>
  <c r="H19" i="7" s="1"/>
  <c r="D3" i="7"/>
  <c r="D4" i="7" s="1"/>
  <c r="D5" i="7" s="1"/>
  <c r="D6" i="7" s="1"/>
  <c r="D7" i="7" s="1"/>
  <c r="M32" i="14" l="1"/>
  <c r="M33" i="14"/>
  <c r="O33" i="14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S34" i="14"/>
  <c r="R34" i="14"/>
  <c r="P34" i="14" s="1" a="1"/>
  <c r="P34" i="14" s="1"/>
  <c r="Q34" i="14" a="1"/>
  <c r="Q34" i="14" s="1"/>
  <c r="K35" i="14"/>
  <c r="D8" i="7"/>
  <c r="D9" i="7" s="1"/>
  <c r="D10" i="7" s="1"/>
  <c r="D11" i="7" s="1"/>
  <c r="D12" i="7" s="1"/>
  <c r="D13" i="7" s="1"/>
  <c r="D14" i="7" s="1"/>
  <c r="D15" i="7" s="1"/>
  <c r="D16" i="7" s="1"/>
  <c r="L19" i="7"/>
  <c r="I23" i="7"/>
  <c r="I24" i="7" s="1"/>
  <c r="S35" i="14" l="1"/>
  <c r="L34" i="14"/>
  <c r="O34" i="14"/>
  <c r="K36" i="14"/>
  <c r="R35" i="14"/>
  <c r="P35" i="14" s="1" a="1"/>
  <c r="P35" i="14" s="1"/>
  <c r="Q35" i="14" a="1"/>
  <c r="Q35" i="14" s="1"/>
  <c r="M34" i="14" l="1"/>
  <c r="S36" i="14"/>
  <c r="K37" i="14"/>
  <c r="K38" i="14" s="1"/>
  <c r="L35" i="14"/>
  <c r="O35" i="14"/>
  <c r="R37" i="14"/>
  <c r="P37" i="14" s="1" a="1"/>
  <c r="P37" i="14" s="1"/>
  <c r="Q37" i="14" a="1"/>
  <c r="Q37" i="14" s="1"/>
  <c r="Q36" i="14" a="1"/>
  <c r="Q36" i="14" s="1"/>
  <c r="R36" i="14"/>
  <c r="P36" i="14" s="1" a="1"/>
  <c r="P36" i="14" s="1"/>
  <c r="M35" i="14" l="1"/>
  <c r="S38" i="14"/>
  <c r="L37" i="14"/>
  <c r="S37" i="14"/>
  <c r="L36" i="14"/>
  <c r="O37" i="14"/>
  <c r="O36" i="14"/>
  <c r="Q38" i="14" a="1"/>
  <c r="Q38" i="14" s="1"/>
  <c r="R38" i="14"/>
  <c r="P38" i="14" s="1" a="1"/>
  <c r="P38" i="14" s="1"/>
  <c r="K39" i="14"/>
  <c r="M37" i="14" l="1"/>
  <c r="M36" i="14"/>
  <c r="S39" i="14"/>
  <c r="L38" i="14"/>
  <c r="O38" i="14"/>
  <c r="Q39" i="14" a="1"/>
  <c r="Q39" i="14" s="1"/>
  <c r="R39" i="14"/>
  <c r="P39" i="14" s="1" a="1"/>
  <c r="P39" i="14" s="1"/>
  <c r="K40" i="14"/>
  <c r="M38" i="14" l="1"/>
  <c r="S40" i="14"/>
  <c r="L39" i="14"/>
  <c r="O39" i="14"/>
  <c r="R40" i="14"/>
  <c r="P40" i="14" s="1" a="1"/>
  <c r="P40" i="14" s="1"/>
  <c r="Q40" i="14" a="1"/>
  <c r="Q40" i="14" s="1"/>
  <c r="K41" i="14"/>
  <c r="M39" i="14" l="1"/>
  <c r="S41" i="14"/>
  <c r="L40" i="14"/>
  <c r="O40" i="14"/>
  <c r="Q41" i="14" a="1"/>
  <c r="Q41" i="14" s="1"/>
  <c r="R41" i="14"/>
  <c r="P41" i="14" s="1" a="1"/>
  <c r="P41" i="14" s="1"/>
  <c r="K42" i="14"/>
  <c r="M40" i="14" l="1"/>
  <c r="O41" i="14"/>
  <c r="S42" i="14"/>
  <c r="L41" i="14"/>
  <c r="R42" i="14"/>
  <c r="P42" i="14" s="1" a="1"/>
  <c r="P42" i="14" s="1"/>
  <c r="Q42" i="14" a="1"/>
  <c r="Q42" i="14" s="1"/>
  <c r="K43" i="14"/>
  <c r="L42" i="14" s="1"/>
  <c r="M41" i="14" l="1"/>
  <c r="M42" i="14"/>
  <c r="O42" i="14"/>
  <c r="S43" i="14"/>
  <c r="Q43" i="14" a="1"/>
  <c r="Q43" i="14" s="1"/>
  <c r="R43" i="14"/>
  <c r="P43" i="14" s="1" a="1"/>
  <c r="P43" i="14" s="1"/>
  <c r="K44" i="14"/>
  <c r="L43" i="14" s="1"/>
  <c r="M43" i="14" l="1"/>
  <c r="O43" i="14"/>
  <c r="S44" i="14"/>
  <c r="R44" i="14"/>
  <c r="P44" i="14" s="1" a="1"/>
  <c r="P44" i="14" s="1"/>
  <c r="Q44" i="14" a="1"/>
  <c r="Q44" i="14" s="1"/>
  <c r="K45" i="14"/>
  <c r="L44" i="14" s="1"/>
  <c r="M44" i="14" l="1"/>
  <c r="O44" i="14"/>
  <c r="S45" i="14"/>
  <c r="Q45" i="14" a="1"/>
  <c r="Q45" i="14" s="1"/>
  <c r="R45" i="14"/>
  <c r="P45" i="14" s="1" a="1"/>
  <c r="P45" i="14" s="1"/>
  <c r="K46" i="14"/>
  <c r="L45" i="14" s="1"/>
  <c r="M45" i="14" l="1"/>
  <c r="O45" i="14"/>
  <c r="R46" i="14"/>
  <c r="P46" i="14" s="1" a="1"/>
  <c r="P46" i="14" s="1"/>
  <c r="Q46" i="14" a="1"/>
  <c r="Q46" i="14" s="1"/>
  <c r="S46" i="14"/>
  <c r="L46" i="14"/>
  <c r="K47" i="14"/>
  <c r="M46" i="14" l="1"/>
  <c r="O46" i="14"/>
  <c r="R47" i="14"/>
  <c r="P47" i="14" s="1" a="1"/>
  <c r="P47" i="14" s="1"/>
  <c r="Q47" i="14" a="1"/>
  <c r="Q47" i="14" s="1"/>
  <c r="S47" i="14"/>
  <c r="K48" i="14"/>
  <c r="L47" i="14" s="1"/>
  <c r="M47" i="14" l="1"/>
  <c r="O47" i="14"/>
  <c r="Q48" i="14" a="1"/>
  <c r="Q48" i="14" s="1"/>
  <c r="R48" i="14"/>
  <c r="P48" i="14" s="1" a="1"/>
  <c r="P48" i="14" s="1"/>
  <c r="S48" i="14"/>
  <c r="K49" i="14"/>
  <c r="L48" i="14" s="1"/>
  <c r="M48" i="14" l="1"/>
  <c r="O48" i="14"/>
  <c r="R49" i="14"/>
  <c r="P49" i="14" s="1" a="1"/>
  <c r="P49" i="14" s="1"/>
  <c r="Q49" i="14" a="1"/>
  <c r="Q49" i="14" s="1"/>
  <c r="S49" i="14"/>
  <c r="L49" i="14"/>
  <c r="K50" i="14"/>
  <c r="M49" i="14" l="1"/>
  <c r="O49" i="14"/>
  <c r="Q50" i="14" a="1"/>
  <c r="Q50" i="14" s="1"/>
  <c r="R50" i="14"/>
  <c r="P50" i="14" s="1" a="1"/>
  <c r="P50" i="14" s="1"/>
  <c r="S50" i="14"/>
  <c r="K51" i="14"/>
  <c r="L50" i="14" s="1"/>
  <c r="M50" i="14" l="1"/>
  <c r="O50" i="14"/>
  <c r="S51" i="14"/>
  <c r="R51" i="14"/>
  <c r="P51" i="14" s="1" a="1"/>
  <c r="P51" i="14" s="1"/>
  <c r="Q51" i="14" a="1"/>
  <c r="Q51" i="14" s="1"/>
  <c r="K52" i="14"/>
  <c r="L51" i="14" s="1"/>
  <c r="M51" i="14" s="1"/>
  <c r="O51" i="14" l="1"/>
  <c r="Q52" i="14" a="1"/>
  <c r="Q52" i="14" s="1"/>
  <c r="R52" i="14"/>
  <c r="P52" i="14" s="1" a="1"/>
  <c r="P52" i="14" s="1"/>
  <c r="S52" i="14"/>
  <c r="K53" i="14"/>
  <c r="L52" i="14" s="1"/>
  <c r="O52" i="14" l="1"/>
  <c r="M52" i="14"/>
  <c r="Q53" i="14" a="1"/>
  <c r="Q53" i="14" s="1"/>
  <c r="S53" i="14"/>
  <c r="R53" i="14"/>
  <c r="P53" i="14" s="1" a="1"/>
  <c r="P53" i="14" s="1"/>
  <c r="K54" i="14"/>
  <c r="L53" i="14" s="1"/>
  <c r="O53" i="14" l="1"/>
  <c r="M53" i="14"/>
  <c r="Q54" i="14" a="1"/>
  <c r="Q54" i="14" s="1"/>
  <c r="S54" i="14"/>
  <c r="R54" i="14"/>
  <c r="P54" i="14" s="1" a="1"/>
  <c r="P54" i="14" s="1"/>
  <c r="L54" i="14"/>
  <c r="K55" i="14"/>
  <c r="O54" i="14" l="1"/>
  <c r="M54" i="14"/>
  <c r="Q55" i="14" a="1"/>
  <c r="Q55" i="14" s="1"/>
  <c r="O55" i="14" s="1"/>
  <c r="S55" i="14"/>
  <c r="R55" i="14"/>
  <c r="P55" i="14" s="1" a="1"/>
  <c r="P55" i="14" s="1"/>
  <c r="L55" i="14"/>
  <c r="K56" i="14"/>
  <c r="M55" i="14" l="1"/>
  <c r="Q56" i="14" a="1"/>
  <c r="Q56" i="14" s="1"/>
  <c r="S56" i="14"/>
  <c r="O56" i="14"/>
  <c r="R56" i="14"/>
  <c r="P56" i="14" s="1" a="1"/>
  <c r="P56" i="14" s="1"/>
  <c r="L56" i="14"/>
  <c r="K57" i="14"/>
  <c r="M56" i="14" l="1"/>
  <c r="Q57" i="14" a="1"/>
  <c r="Q57" i="14" s="1"/>
  <c r="S57" i="14"/>
  <c r="O57" i="14"/>
  <c r="R57" i="14"/>
  <c r="P57" i="14" s="1" a="1"/>
  <c r="P57" i="14" s="1"/>
  <c r="L57" i="14"/>
  <c r="M59" i="14" s="1"/>
  <c r="K58" i="14"/>
  <c r="M57" i="14" l="1"/>
  <c r="M58" i="14"/>
  <c r="Q58" i="14" a="1"/>
  <c r="Q58" i="14" s="1"/>
  <c r="S58" i="14"/>
  <c r="O58" i="14"/>
  <c r="R58" i="14"/>
  <c r="P58" i="14" s="1" a="1"/>
  <c r="P58" i="14" s="1"/>
  <c r="L58" i="14"/>
  <c r="M60" i="14" s="1"/>
  <c r="K59" i="14"/>
  <c r="Q59" i="14" l="1" a="1"/>
  <c r="Q59" i="14" s="1"/>
  <c r="S59" i="14"/>
  <c r="O59" i="14"/>
  <c r="R59" i="14"/>
  <c r="P59" i="14" s="1" a="1"/>
  <c r="P59" i="14" s="1"/>
  <c r="L59" i="14"/>
  <c r="M61" i="14" s="1"/>
  <c r="K60" i="14"/>
  <c r="Q60" i="14" l="1" a="1"/>
  <c r="Q60" i="14" s="1"/>
  <c r="S60" i="14"/>
  <c r="O60" i="14"/>
  <c r="R60" i="14"/>
  <c r="P60" i="14" s="1" a="1"/>
  <c r="P60" i="14" s="1"/>
  <c r="L60" i="14"/>
  <c r="M62" i="14" s="1"/>
  <c r="K61" i="14"/>
  <c r="Q61" i="14" l="1" a="1"/>
  <c r="Q61" i="14" s="1"/>
  <c r="S61" i="14"/>
  <c r="O61" i="14"/>
  <c r="R61" i="14"/>
  <c r="P61" i="14" s="1" a="1"/>
  <c r="P61" i="14" s="1"/>
  <c r="L61" i="14"/>
  <c r="M63" i="14" s="1"/>
  <c r="K62" i="14"/>
  <c r="Q62" i="14" l="1" a="1"/>
  <c r="Q62" i="14" s="1"/>
  <c r="R62" i="14"/>
  <c r="P62" i="14" s="1" a="1"/>
  <c r="P62" i="14" s="1"/>
  <c r="O62" i="14"/>
  <c r="S62" i="14"/>
  <c r="L62" i="14"/>
  <c r="M64" i="14" s="1"/>
  <c r="K63" i="14"/>
  <c r="Q63" i="14" l="1" a="1"/>
  <c r="Q63" i="14" s="1"/>
  <c r="S63" i="14"/>
  <c r="O63" i="14"/>
  <c r="R63" i="14"/>
  <c r="P63" i="14" s="1" a="1"/>
  <c r="P63" i="14" s="1"/>
  <c r="L63" i="14"/>
  <c r="M65" i="14" s="1"/>
  <c r="K64" i="14"/>
  <c r="Q64" i="14" l="1" a="1"/>
  <c r="Q64" i="14" s="1"/>
  <c r="S64" i="14"/>
  <c r="O64" i="14"/>
  <c r="R64" i="14"/>
  <c r="P64" i="14" s="1" a="1"/>
  <c r="P64" i="14" s="1"/>
  <c r="L64" i="14"/>
  <c r="M66" i="14" s="1"/>
  <c r="K65" i="14"/>
  <c r="Q65" i="14" l="1" a="1"/>
  <c r="Q65" i="14" s="1"/>
  <c r="S65" i="14"/>
  <c r="O65" i="14"/>
  <c r="R65" i="14"/>
  <c r="P65" i="14" s="1" a="1"/>
  <c r="P65" i="14" s="1"/>
  <c r="L65" i="14"/>
  <c r="M67" i="14" s="1"/>
  <c r="K66" i="14"/>
  <c r="Q66" i="14" l="1" a="1"/>
  <c r="Q66" i="14" s="1"/>
  <c r="S66" i="14"/>
  <c r="O66" i="14"/>
  <c r="R66" i="14"/>
  <c r="P66" i="14" s="1" a="1"/>
  <c r="P66" i="14" s="1"/>
  <c r="L66" i="14"/>
  <c r="M68" i="14" s="1"/>
  <c r="K67" i="14"/>
  <c r="Q67" i="14" l="1" a="1"/>
  <c r="Q67" i="14" s="1"/>
  <c r="S67" i="14"/>
  <c r="O67" i="14"/>
  <c r="R67" i="14"/>
  <c r="P67" i="14" s="1" a="1"/>
  <c r="P67" i="14" s="1"/>
  <c r="L67" i="14"/>
  <c r="M69" i="14" s="1"/>
  <c r="K68" i="14"/>
  <c r="O68" i="14" l="1"/>
  <c r="R68" i="14"/>
  <c r="P68" i="14" s="1" a="1"/>
  <c r="P68" i="14" s="1"/>
  <c r="Q68" i="14" a="1"/>
  <c r="Q68" i="14" s="1"/>
  <c r="S68" i="14"/>
  <c r="L68" i="14"/>
  <c r="M70" i="14" s="1"/>
  <c r="K69" i="14"/>
  <c r="O69" i="14" l="1"/>
  <c r="R69" i="14"/>
  <c r="P69" i="14" s="1" a="1"/>
  <c r="P69" i="14" s="1"/>
  <c r="Q69" i="14" a="1"/>
  <c r="Q69" i="14" s="1"/>
  <c r="S69" i="14"/>
  <c r="L69" i="14"/>
  <c r="M71" i="14" s="1"/>
  <c r="K70" i="14"/>
  <c r="O70" i="14" l="1"/>
  <c r="R70" i="14"/>
  <c r="P70" i="14" s="1" a="1"/>
  <c r="P70" i="14" s="1"/>
  <c r="Q70" i="14" a="1"/>
  <c r="Q70" i="14" s="1"/>
  <c r="S70" i="14"/>
  <c r="L70" i="14"/>
  <c r="M72" i="14" s="1"/>
  <c r="K71" i="14"/>
  <c r="O71" i="14" l="1"/>
  <c r="R71" i="14"/>
  <c r="P71" i="14" s="1" a="1"/>
  <c r="P71" i="14" s="1"/>
  <c r="Q71" i="14" a="1"/>
  <c r="Q71" i="14" s="1"/>
  <c r="S71" i="14"/>
  <c r="L71" i="14"/>
  <c r="M73" i="14" s="1"/>
  <c r="K72" i="14"/>
  <c r="O72" i="14" l="1"/>
  <c r="R72" i="14"/>
  <c r="P72" i="14" s="1" a="1"/>
  <c r="P72" i="14" s="1"/>
  <c r="Q72" i="14" a="1"/>
  <c r="Q72" i="14" s="1"/>
  <c r="S72" i="14"/>
  <c r="L72" i="14"/>
  <c r="M74" i="14" s="1"/>
  <c r="K73" i="14"/>
  <c r="O73" i="14" l="1"/>
  <c r="R73" i="14"/>
  <c r="P73" i="14" s="1" a="1"/>
  <c r="P73" i="14" s="1"/>
  <c r="Q73" i="14" a="1"/>
  <c r="Q73" i="14" s="1"/>
  <c r="S73" i="14"/>
  <c r="L73" i="14"/>
  <c r="M75" i="14" s="1"/>
  <c r="K74" i="14"/>
  <c r="O74" i="14" l="1"/>
  <c r="R74" i="14"/>
  <c r="P74" i="14" s="1" a="1"/>
  <c r="P74" i="14" s="1"/>
  <c r="Q74" i="14" a="1"/>
  <c r="Q74" i="14" s="1"/>
  <c r="S74" i="14"/>
  <c r="L74" i="14"/>
  <c r="M76" i="14" s="1"/>
  <c r="K75" i="14"/>
  <c r="O75" i="14" l="1"/>
  <c r="R75" i="14"/>
  <c r="P75" i="14" s="1" a="1"/>
  <c r="P75" i="14" s="1"/>
  <c r="Q75" i="14" a="1"/>
  <c r="Q75" i="14" s="1"/>
  <c r="S75" i="14"/>
  <c r="L75" i="14"/>
  <c r="M77" i="14" s="1"/>
  <c r="K76" i="14"/>
  <c r="O76" i="14" l="1"/>
  <c r="R76" i="14"/>
  <c r="P76" i="14" s="1" a="1"/>
  <c r="P76" i="14" s="1"/>
  <c r="Q76" i="14" a="1"/>
  <c r="Q76" i="14" s="1"/>
  <c r="S76" i="14"/>
  <c r="L76" i="14"/>
  <c r="M78" i="14" s="1"/>
  <c r="K77" i="14"/>
  <c r="O77" i="14" l="1"/>
  <c r="R77" i="14"/>
  <c r="P77" i="14" s="1" a="1"/>
  <c r="P77" i="14" s="1"/>
  <c r="Q77" i="14" a="1"/>
  <c r="Q77" i="14" s="1"/>
  <c r="S77" i="14"/>
  <c r="L77" i="14"/>
  <c r="M79" i="14" s="1"/>
  <c r="K78" i="14"/>
  <c r="O78" i="14" l="1"/>
  <c r="R78" i="14"/>
  <c r="P78" i="14" s="1" a="1"/>
  <c r="P78" i="14" s="1"/>
  <c r="Q78" i="14" a="1"/>
  <c r="Q78" i="14" s="1"/>
  <c r="S78" i="14"/>
  <c r="L78" i="14"/>
  <c r="M80" i="14" s="1"/>
  <c r="K79" i="14"/>
  <c r="O79" i="14" l="1"/>
  <c r="R79" i="14"/>
  <c r="P79" i="14" s="1" a="1"/>
  <c r="P79" i="14" s="1"/>
  <c r="Q79" i="14" a="1"/>
  <c r="Q79" i="14" s="1"/>
  <c r="S79" i="14"/>
  <c r="L79" i="14"/>
  <c r="M81" i="14" s="1"/>
  <c r="K80" i="14"/>
  <c r="O80" i="14" l="1"/>
  <c r="R80" i="14"/>
  <c r="P80" i="14" s="1" a="1"/>
  <c r="P80" i="14" s="1"/>
  <c r="Q80" i="14" a="1"/>
  <c r="Q80" i="14" s="1"/>
  <c r="S80" i="14"/>
  <c r="L80" i="14"/>
  <c r="M82" i="14" s="1"/>
  <c r="K81" i="14"/>
  <c r="O81" i="14" l="1"/>
  <c r="R81" i="14"/>
  <c r="P81" i="14" s="1" a="1"/>
  <c r="P81" i="14" s="1"/>
  <c r="Q81" i="14" a="1"/>
  <c r="Q81" i="14" s="1"/>
  <c r="S81" i="14"/>
  <c r="L81" i="14"/>
  <c r="M83" i="14" s="1"/>
  <c r="K82" i="14"/>
  <c r="O82" i="14" l="1"/>
  <c r="R82" i="14"/>
  <c r="P82" i="14" s="1" a="1"/>
  <c r="P82" i="14" s="1"/>
  <c r="Q82" i="14" a="1"/>
  <c r="Q82" i="14" s="1"/>
  <c r="S82" i="14"/>
  <c r="L82" i="14"/>
  <c r="M84" i="14" s="1"/>
  <c r="K83" i="14"/>
  <c r="O83" i="14" l="1"/>
  <c r="R83" i="14"/>
  <c r="P83" i="14" s="1" a="1"/>
  <c r="P83" i="14" s="1"/>
  <c r="Q83" i="14" a="1"/>
  <c r="Q83" i="14" s="1"/>
  <c r="S83" i="14"/>
  <c r="L83" i="14"/>
  <c r="M85" i="14" s="1"/>
  <c r="K84" i="14"/>
  <c r="O84" i="14" l="1"/>
  <c r="R84" i="14"/>
  <c r="P84" i="14" s="1" a="1"/>
  <c r="P84" i="14" s="1"/>
  <c r="Q84" i="14" a="1"/>
  <c r="Q84" i="14" s="1"/>
  <c r="S84" i="14"/>
  <c r="L84" i="14"/>
  <c r="M86" i="14" s="1"/>
  <c r="K85" i="14"/>
  <c r="O85" i="14" l="1"/>
  <c r="R85" i="14"/>
  <c r="P85" i="14" s="1" a="1"/>
  <c r="P85" i="14" s="1"/>
  <c r="Q85" i="14" a="1"/>
  <c r="Q85" i="14" s="1"/>
  <c r="S85" i="14"/>
  <c r="L85" i="14"/>
  <c r="M87" i="14" s="1"/>
  <c r="K86" i="14"/>
  <c r="O86" i="14" l="1"/>
  <c r="R86" i="14"/>
  <c r="P86" i="14" s="1" a="1"/>
  <c r="P86" i="14" s="1"/>
  <c r="Q86" i="14" a="1"/>
  <c r="Q86" i="14" s="1"/>
  <c r="S86" i="14"/>
  <c r="L86" i="14"/>
  <c r="M88" i="14" s="1"/>
  <c r="K87" i="14"/>
  <c r="O87" i="14" l="1"/>
  <c r="R87" i="14"/>
  <c r="P87" i="14" s="1" a="1"/>
  <c r="P87" i="14" s="1"/>
  <c r="Q87" i="14" a="1"/>
  <c r="Q87" i="14" s="1"/>
  <c r="S87" i="14"/>
  <c r="L87" i="14"/>
  <c r="M89" i="14" s="1"/>
  <c r="K88" i="14"/>
  <c r="O88" i="14" l="1"/>
  <c r="R88" i="14"/>
  <c r="P88" i="14" s="1" a="1"/>
  <c r="P88" i="14" s="1"/>
  <c r="Q88" i="14" a="1"/>
  <c r="Q88" i="14" s="1"/>
  <c r="S88" i="14"/>
  <c r="L88" i="14"/>
  <c r="M90" i="14" s="1"/>
  <c r="K89" i="14"/>
  <c r="O89" i="14" l="1"/>
  <c r="R89" i="14"/>
  <c r="P89" i="14" s="1" a="1"/>
  <c r="P89" i="14" s="1"/>
  <c r="Q89" i="14" a="1"/>
  <c r="Q89" i="14" s="1"/>
  <c r="S89" i="14"/>
  <c r="L89" i="14"/>
  <c r="M91" i="14" s="1"/>
  <c r="K90" i="14"/>
  <c r="O90" i="14" l="1"/>
  <c r="R90" i="14"/>
  <c r="P90" i="14" s="1" a="1"/>
  <c r="P90" i="14" s="1"/>
  <c r="Q90" i="14" a="1"/>
  <c r="Q90" i="14" s="1"/>
  <c r="S90" i="14"/>
  <c r="L90" i="14"/>
  <c r="M92" i="14" s="1"/>
  <c r="K91" i="14"/>
  <c r="O91" i="14" l="1"/>
  <c r="R91" i="14"/>
  <c r="P91" i="14" s="1" a="1"/>
  <c r="P91" i="14" s="1"/>
  <c r="Q91" i="14" a="1"/>
  <c r="Q91" i="14" s="1"/>
  <c r="S91" i="14"/>
  <c r="L91" i="14"/>
  <c r="K92" i="14"/>
  <c r="O92" i="14" l="1"/>
  <c r="R92" i="14"/>
  <c r="P92" i="14" s="1" a="1"/>
  <c r="P92" i="14" s="1"/>
  <c r="Q92" i="14" a="1"/>
  <c r="Q92" i="14" s="1"/>
  <c r="S92" i="14"/>
  <c r="L9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AVH</author>
  </authors>
  <commentList>
    <comment ref="I13" authorId="0" shapeId="0" xr:uid="{00000000-0006-0000-0100-000001000000}">
      <text>
        <r>
          <rPr>
            <sz val="10"/>
            <color theme="1"/>
            <rFont val="Arial"/>
            <family val="2"/>
          </rPr>
          <t xml:space="preserve">Andy Verity-Harrison:
inc. VAT
Entertainment Extra
(with Movies HD)      £50.75
Extra Sub                £10.25
Broadband               £10.00
Sky Talk                  £12.25
                               </t>
        </r>
        <r>
          <rPr>
            <b/>
            <sz val="10"/>
            <color theme="1"/>
            <rFont val="Arial"/>
            <family val="2"/>
          </rPr>
          <t>£83.25</t>
        </r>
      </text>
    </comment>
  </commentList>
</comments>
</file>

<file path=xl/sharedStrings.xml><?xml version="1.0" encoding="utf-8"?>
<sst xmlns="http://schemas.openxmlformats.org/spreadsheetml/2006/main" count="116" uniqueCount="56">
  <si>
    <t>My Current Account</t>
  </si>
  <si>
    <t>Joint Account</t>
  </si>
  <si>
    <t>Credit</t>
  </si>
  <si>
    <t>Debit</t>
  </si>
  <si>
    <t>Balance</t>
  </si>
  <si>
    <t>Pay</t>
  </si>
  <si>
    <t>Me</t>
  </si>
  <si>
    <t>Car Loan</t>
  </si>
  <si>
    <t>Sam</t>
  </si>
  <si>
    <t>Joint</t>
  </si>
  <si>
    <t>TV</t>
  </si>
  <si>
    <t>Northern Rock</t>
  </si>
  <si>
    <t>MHDC</t>
  </si>
  <si>
    <t>Orange</t>
  </si>
  <si>
    <t>Severn Trent</t>
  </si>
  <si>
    <t>Fuel</t>
  </si>
  <si>
    <t>British Gas</t>
  </si>
  <si>
    <t>FirstPlus loan</t>
  </si>
  <si>
    <t>Sky</t>
  </si>
  <si>
    <t>Saving</t>
  </si>
  <si>
    <t>Cash</t>
  </si>
  <si>
    <t>Guide Dogs</t>
  </si>
  <si>
    <t>L&amp;G (Sam life assurance)</t>
  </si>
  <si>
    <t>L&amp;G (Andy life assurance)</t>
  </si>
  <si>
    <t>Pet Plan</t>
  </si>
  <si>
    <t>mpg</t>
  </si>
  <si>
    <t>£/l</t>
  </si>
  <si>
    <t>l/gal</t>
  </si>
  <si>
    <t>miles/wk</t>
  </si>
  <si>
    <t>£/wk</t>
  </si>
  <si>
    <t>Food shopping etc.</t>
  </si>
  <si>
    <t>Swinton (Home insurance)</t>
  </si>
  <si>
    <t>Nationwide CC</t>
  </si>
  <si>
    <t>Nationwide loan</t>
  </si>
  <si>
    <t>British Gas Service</t>
  </si>
  <si>
    <t>Paid?</t>
  </si>
  <si>
    <t>Current balance</t>
  </si>
  <si>
    <t>Left to pay</t>
  </si>
  <si>
    <t>Estimated final balance</t>
  </si>
  <si>
    <t>Storage</t>
  </si>
  <si>
    <t>Sian</t>
  </si>
  <si>
    <t>Bethan's rent</t>
  </si>
  <si>
    <t>Paid</t>
  </si>
  <si>
    <t>Rent</t>
  </si>
  <si>
    <t>Date</t>
  </si>
  <si>
    <t>Mileage</t>
  </si>
  <si>
    <t>Cost</t>
  </si>
  <si>
    <t>Fuel (l)</t>
  </si>
  <si>
    <t>litres per gallon</t>
  </si>
  <si>
    <t>check price</t>
  </si>
  <si>
    <t>Monthly fuel cost</t>
  </si>
  <si>
    <t>Annual mileage</t>
  </si>
  <si>
    <t>Minus 1 year</t>
  </si>
  <si>
    <t>Mileage @ start of year</t>
  </si>
  <si>
    <t>Mileage @ end of year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</si>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</sst>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£&quot;#,##0.00;\-&quot;£&quot;#,##0.00"/>
    <numFmt numFmtId="8" formatCode="&quot;£&quot;#,##0.00;[Red]\-&quot;£&quot;#,##0.00"/>
    <numFmt numFmtId="164" formatCode="[$£-809]#,##0.00;[Red]&quot;-&quot;[$£-809]#,##0.00"/>
    <numFmt numFmtId="165" formatCode="[$-809]#,##0"/>
    <numFmt numFmtId="166" formatCode="[$-809]0"/>
    <numFmt numFmtId="167" formatCode="[$-809]General"/>
    <numFmt numFmtId="168" formatCode="mmm&quot; &quot;yy"/>
    <numFmt numFmtId="169" formatCode="ddd\ dd\-mmm\-yy"/>
    <numFmt numFmtId="170" formatCode="&quot;£&quot;#,##0.000;\-&quot;£&quot;#,##0.000"/>
  </numFmts>
  <fonts count="1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3DEB3D"/>
        <bgColor rgb="FF3DEB3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47B8B8"/>
        <bgColor rgb="FF47B8B8"/>
      </patternFill>
    </fill>
    <fill>
      <patternFill patternType="solid">
        <fgColor rgb="FFFF950E"/>
        <bgColor rgb="FFFF950E"/>
      </patternFill>
    </fill>
    <fill>
      <patternFill patternType="solid">
        <fgColor rgb="FFCCCC00"/>
        <bgColor rgb="FFCCCC00"/>
      </patternFill>
    </fill>
    <fill>
      <patternFill patternType="solid">
        <fgColor rgb="FFB3B3B3"/>
        <bgColor rgb="FFB3B3B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167" fontId="1" fillId="0" borderId="0"/>
    <xf numFmtId="167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167" fontId="1" fillId="3" borderId="0"/>
    <xf numFmtId="0" fontId="3" fillId="0" borderId="0"/>
    <xf numFmtId="164" fontId="3" fillId="0" borderId="0"/>
    <xf numFmtId="167" fontId="1" fillId="4" borderId="0"/>
    <xf numFmtId="168" fontId="4" fillId="5" borderId="1"/>
    <xf numFmtId="168" fontId="4" fillId="6" borderId="1"/>
    <xf numFmtId="168" fontId="4" fillId="7" borderId="1"/>
    <xf numFmtId="168" fontId="4" fillId="8" borderId="1"/>
    <xf numFmtId="168" fontId="4" fillId="9" borderId="1"/>
  </cellStyleXfs>
  <cellXfs count="63">
    <xf numFmtId="0" fontId="0" fillId="0" borderId="0" xfId="0"/>
    <xf numFmtId="167" fontId="5" fillId="0" borderId="0" xfId="1" applyFont="1"/>
    <xf numFmtId="167" fontId="4" fillId="0" borderId="0" xfId="1" applyFont="1"/>
    <xf numFmtId="167" fontId="1" fillId="0" borderId="0" xfId="1"/>
    <xf numFmtId="167" fontId="4" fillId="0" borderId="2" xfId="1" applyFont="1" applyBorder="1"/>
    <xf numFmtId="167" fontId="5" fillId="5" borderId="1" xfId="1" applyFont="1" applyFill="1" applyBorder="1" applyAlignment="1">
      <alignment horizontal="center"/>
    </xf>
    <xf numFmtId="167" fontId="4" fillId="0" borderId="1" xfId="1" applyFont="1" applyBorder="1"/>
    <xf numFmtId="164" fontId="4" fillId="0" borderId="1" xfId="1" applyNumberFormat="1" applyFont="1" applyBorder="1"/>
    <xf numFmtId="167" fontId="6" fillId="0" borderId="0" xfId="1" applyFont="1"/>
    <xf numFmtId="166" fontId="4" fillId="0" borderId="0" xfId="1" applyNumberFormat="1" applyFont="1"/>
    <xf numFmtId="164" fontId="4" fillId="0" borderId="1" xfId="1" applyNumberFormat="1" applyFont="1" applyFill="1" applyBorder="1"/>
    <xf numFmtId="164" fontId="1" fillId="0" borderId="0" xfId="1" applyNumberFormat="1"/>
    <xf numFmtId="167" fontId="4" fillId="0" borderId="1" xfId="1" applyFont="1" applyFill="1" applyBorder="1"/>
    <xf numFmtId="167" fontId="7" fillId="0" borderId="0" xfId="1" applyFont="1"/>
    <xf numFmtId="164" fontId="4" fillId="0" borderId="0" xfId="1" applyNumberFormat="1" applyFont="1" applyBorder="1"/>
    <xf numFmtId="164" fontId="4" fillId="0" borderId="0" xfId="1" applyNumberFormat="1" applyFont="1"/>
    <xf numFmtId="167" fontId="4" fillId="10" borderId="1" xfId="1" applyFont="1" applyFill="1" applyBorder="1"/>
    <xf numFmtId="167" fontId="1" fillId="10" borderId="1" xfId="1" applyFont="1" applyFill="1" applyBorder="1"/>
    <xf numFmtId="164" fontId="4" fillId="10" borderId="1" xfId="1" applyNumberFormat="1" applyFont="1" applyFill="1" applyBorder="1"/>
    <xf numFmtId="167" fontId="5" fillId="0" borderId="0" xfId="1" applyFont="1" applyFill="1"/>
    <xf numFmtId="167" fontId="4" fillId="0" borderId="0" xfId="1" applyFont="1" applyFill="1"/>
    <xf numFmtId="167" fontId="1" fillId="0" borderId="0" xfId="1" applyFill="1"/>
    <xf numFmtId="165" fontId="4" fillId="10" borderId="1" xfId="1" applyNumberFormat="1" applyFont="1" applyFill="1" applyBorder="1"/>
    <xf numFmtId="164" fontId="4" fillId="0" borderId="0" xfId="1" applyNumberFormat="1" applyFont="1" applyFill="1" applyBorder="1"/>
    <xf numFmtId="164" fontId="4" fillId="0" borderId="0" xfId="1" applyNumberFormat="1" applyFont="1" applyFill="1"/>
    <xf numFmtId="164" fontId="5" fillId="0" borderId="1" xfId="1" applyNumberFormat="1" applyFont="1" applyBorder="1"/>
    <xf numFmtId="167" fontId="4" fillId="0" borderId="0" xfId="1" applyFont="1" applyFill="1" applyBorder="1"/>
    <xf numFmtId="164" fontId="4" fillId="0" borderId="4" xfId="1" applyNumberFormat="1" applyFont="1" applyFill="1" applyBorder="1"/>
    <xf numFmtId="167" fontId="4" fillId="0" borderId="5" xfId="1" applyFont="1" applyFill="1" applyBorder="1"/>
    <xf numFmtId="164" fontId="4" fillId="0" borderId="5" xfId="1" applyNumberFormat="1" applyFont="1" applyFill="1" applyBorder="1"/>
    <xf numFmtId="164" fontId="6" fillId="0" borderId="1" xfId="1" applyNumberFormat="1" applyFont="1" applyBorder="1"/>
    <xf numFmtId="8" fontId="4" fillId="0" borderId="0" xfId="1" applyNumberFormat="1" applyFont="1" applyFill="1"/>
    <xf numFmtId="167" fontId="9" fillId="0" borderId="0" xfId="1" applyFont="1"/>
    <xf numFmtId="167" fontId="6" fillId="0" borderId="0" xfId="1" applyFont="1" applyFill="1"/>
    <xf numFmtId="8" fontId="6" fillId="0" borderId="0" xfId="1" applyNumberFormat="1" applyFont="1" applyFill="1"/>
    <xf numFmtId="167" fontId="10" fillId="11" borderId="0" xfId="1" applyFont="1" applyFill="1" applyAlignment="1">
      <alignment horizontal="center" vertical="center"/>
    </xf>
    <xf numFmtId="164" fontId="6" fillId="0" borderId="0" xfId="1" applyNumberFormat="1" applyFont="1" applyBorder="1"/>
    <xf numFmtId="164" fontId="4" fillId="0" borderId="3" xfId="1" applyNumberFormat="1" applyFont="1" applyBorder="1"/>
    <xf numFmtId="0" fontId="11" fillId="12" borderId="0" xfId="0" applyFont="1" applyFill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169" fontId="12" fillId="14" borderId="0" xfId="0" applyNumberFormat="1" applyFont="1" applyFill="1" applyAlignment="1">
      <alignment horizontal="left" vertical="top"/>
    </xf>
    <xf numFmtId="3" fontId="12" fillId="14" borderId="0" xfId="0" applyNumberFormat="1" applyFont="1" applyFill="1" applyAlignment="1">
      <alignment vertical="top"/>
    </xf>
    <xf numFmtId="4" fontId="12" fillId="14" borderId="0" xfId="0" applyNumberFormat="1" applyFont="1" applyFill="1" applyAlignment="1">
      <alignment vertical="top"/>
    </xf>
    <xf numFmtId="7" fontId="12" fillId="14" borderId="0" xfId="0" applyNumberFormat="1" applyFont="1" applyFill="1" applyAlignment="1">
      <alignment vertical="top"/>
    </xf>
    <xf numFmtId="170" fontId="12" fillId="14" borderId="0" xfId="0" applyNumberFormat="1" applyFont="1" applyFill="1" applyAlignment="1">
      <alignment vertical="top"/>
    </xf>
    <xf numFmtId="0" fontId="12" fillId="13" borderId="0" xfId="0" applyFont="1" applyFill="1" applyAlignment="1">
      <alignment vertical="top"/>
    </xf>
    <xf numFmtId="0" fontId="12" fillId="0" borderId="0" xfId="0" applyFont="1" applyAlignment="1">
      <alignment vertical="top"/>
    </xf>
    <xf numFmtId="2" fontId="12" fillId="0" borderId="0" xfId="0" applyNumberFormat="1" applyFont="1" applyFill="1" applyAlignment="1">
      <alignment vertical="top"/>
    </xf>
    <xf numFmtId="0" fontId="11" fillId="0" borderId="0" xfId="0" applyFont="1" applyAlignment="1">
      <alignment horizontal="center" vertical="center"/>
    </xf>
    <xf numFmtId="17" fontId="12" fillId="0" borderId="0" xfId="0" applyNumberFormat="1" applyFont="1"/>
    <xf numFmtId="7" fontId="12" fillId="0" borderId="0" xfId="0" applyNumberFormat="1" applyFont="1" applyAlignment="1">
      <alignment vertical="top"/>
    </xf>
    <xf numFmtId="0" fontId="13" fillId="13" borderId="0" xfId="0" applyFont="1" applyFill="1"/>
    <xf numFmtId="17" fontId="12" fillId="0" borderId="0" xfId="0" applyNumberFormat="1" applyFont="1" applyAlignment="1">
      <alignment vertical="top"/>
    </xf>
    <xf numFmtId="0" fontId="11" fillId="0" borderId="0" xfId="0" applyFont="1" applyAlignment="1">
      <alignment horizontal="center" vertical="center" wrapText="1"/>
    </xf>
    <xf numFmtId="3" fontId="12" fillId="0" borderId="0" xfId="0" applyNumberFormat="1" applyFont="1" applyAlignment="1">
      <alignment horizontal="right" vertical="top"/>
    </xf>
    <xf numFmtId="3" fontId="12" fillId="0" borderId="0" xfId="0" applyNumberFormat="1" applyFont="1" applyAlignment="1">
      <alignment vertical="top"/>
    </xf>
    <xf numFmtId="15" fontId="12" fillId="0" borderId="0" xfId="0" applyNumberFormat="1" applyFont="1"/>
    <xf numFmtId="0" fontId="13" fillId="0" borderId="0" xfId="0" applyFont="1" applyAlignment="1">
      <alignment vertical="top"/>
    </xf>
    <xf numFmtId="0" fontId="13" fillId="14" borderId="0" xfId="0" applyFont="1" applyFill="1"/>
    <xf numFmtId="169" fontId="12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 vertical="center"/>
    </xf>
  </cellXfs>
  <cellStyles count="14">
    <cellStyle name="Excel Built-in Normal" xfId="1" xr:uid="{00000000-0005-0000-0000-000000000000}"/>
    <cellStyle name="Green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d" xfId="5" xr:uid="{00000000-0005-0000-0000-000005000000}"/>
    <cellStyle name="Result" xfId="6" xr:uid="{00000000-0005-0000-0000-000006000000}"/>
    <cellStyle name="Result2" xfId="7" xr:uid="{00000000-0005-0000-0000-000007000000}"/>
    <cellStyle name="Yellow" xfId="8" xr:uid="{00000000-0005-0000-0000-000008000000}"/>
    <cellStyle name="Yr08" xfId="9" xr:uid="{00000000-0005-0000-0000-000009000000}"/>
    <cellStyle name="Yr09" xfId="10" xr:uid="{00000000-0005-0000-0000-00000A000000}"/>
    <cellStyle name="Yr10" xfId="11" xr:uid="{00000000-0005-0000-0000-00000B000000}"/>
    <cellStyle name="Yr11" xfId="12" xr:uid="{00000000-0005-0000-0000-00000C000000}"/>
    <cellStyle name="Yr12" xfId="13" xr:uid="{00000000-0005-0000-0000-00000D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0.10716905105171713"/>
          <c:y val="5.7471827997548214E-2"/>
          <c:w val="0.82406454474880786"/>
          <c:h val="0.81870771361913097"/>
        </c:manualLayout>
      </c:layout>
      <c:lineChart>
        <c:grouping val="standard"/>
        <c:varyColors val="0"/>
        <c:ser>
          <c:idx val="0"/>
          <c:order val="0"/>
          <c:tx>
            <c:strRef>
              <c:f>VO62_DVZ!$F$1</c:f>
              <c:strCache>
                <c:ptCount val="1"/>
                <c:pt idx="0">
                  <c:v>mpg</c:v>
                </c:pt>
              </c:strCache>
            </c:strRef>
          </c:tx>
          <c:marker>
            <c:symbol val="none"/>
          </c:marker>
          <c:cat>
            <c:numRef>
              <c:f>VO62_DVZ!$A$16:$A$202</c:f>
              <c:numCache>
                <c:formatCode>ddd\ dd\-mmm\-yy</c:formatCode>
                <c:ptCount val="187"/>
                <c:pt idx="0">
                  <c:v>42294</c:v>
                </c:pt>
                <c:pt idx="1">
                  <c:v>42297</c:v>
                </c:pt>
                <c:pt idx="2">
                  <c:v>42308</c:v>
                </c:pt>
                <c:pt idx="3">
                  <c:v>42315</c:v>
                </c:pt>
                <c:pt idx="4">
                  <c:v>42311</c:v>
                </c:pt>
                <c:pt idx="5">
                  <c:v>42326</c:v>
                </c:pt>
                <c:pt idx="6">
                  <c:v>42332</c:v>
                </c:pt>
                <c:pt idx="7">
                  <c:v>42342</c:v>
                </c:pt>
                <c:pt idx="8">
                  <c:v>42348</c:v>
                </c:pt>
                <c:pt idx="9">
                  <c:v>42358</c:v>
                </c:pt>
                <c:pt idx="10">
                  <c:v>42365</c:v>
                </c:pt>
                <c:pt idx="11">
                  <c:v>42385</c:v>
                </c:pt>
                <c:pt idx="12">
                  <c:v>42391</c:v>
                </c:pt>
                <c:pt idx="13">
                  <c:v>42412</c:v>
                </c:pt>
                <c:pt idx="14">
                  <c:v>42426</c:v>
                </c:pt>
                <c:pt idx="15">
                  <c:v>42439</c:v>
                </c:pt>
                <c:pt idx="16">
                  <c:v>42454</c:v>
                </c:pt>
                <c:pt idx="17">
                  <c:v>42469</c:v>
                </c:pt>
                <c:pt idx="18">
                  <c:v>42480</c:v>
                </c:pt>
                <c:pt idx="19">
                  <c:v>42494</c:v>
                </c:pt>
                <c:pt idx="20">
                  <c:v>42504</c:v>
                </c:pt>
                <c:pt idx="21">
                  <c:v>42511</c:v>
                </c:pt>
                <c:pt idx="22">
                  <c:v>42526</c:v>
                </c:pt>
                <c:pt idx="23">
                  <c:v>42540</c:v>
                </c:pt>
                <c:pt idx="24">
                  <c:v>42547</c:v>
                </c:pt>
                <c:pt idx="25">
                  <c:v>42554</c:v>
                </c:pt>
                <c:pt idx="26">
                  <c:v>42561</c:v>
                </c:pt>
                <c:pt idx="27">
                  <c:v>42568</c:v>
                </c:pt>
                <c:pt idx="28">
                  <c:v>42576</c:v>
                </c:pt>
                <c:pt idx="29">
                  <c:v>42586</c:v>
                </c:pt>
                <c:pt idx="30">
                  <c:v>42595</c:v>
                </c:pt>
                <c:pt idx="31">
                  <c:v>42612</c:v>
                </c:pt>
                <c:pt idx="32">
                  <c:v>42624</c:v>
                </c:pt>
                <c:pt idx="33">
                  <c:v>42637</c:v>
                </c:pt>
                <c:pt idx="34">
                  <c:v>42648</c:v>
                </c:pt>
                <c:pt idx="35">
                  <c:v>42658</c:v>
                </c:pt>
                <c:pt idx="36">
                  <c:v>42668</c:v>
                </c:pt>
                <c:pt idx="37">
                  <c:v>42684</c:v>
                </c:pt>
                <c:pt idx="38">
                  <c:v>42702</c:v>
                </c:pt>
                <c:pt idx="39">
                  <c:v>42711</c:v>
                </c:pt>
                <c:pt idx="40">
                  <c:v>42728</c:v>
                </c:pt>
                <c:pt idx="41">
                  <c:v>42744</c:v>
                </c:pt>
                <c:pt idx="42">
                  <c:v>42758</c:v>
                </c:pt>
                <c:pt idx="43">
                  <c:v>42764</c:v>
                </c:pt>
                <c:pt idx="44">
                  <c:v>42773</c:v>
                </c:pt>
                <c:pt idx="45">
                  <c:v>42781</c:v>
                </c:pt>
                <c:pt idx="46">
                  <c:v>42794</c:v>
                </c:pt>
                <c:pt idx="47">
                  <c:v>42805</c:v>
                </c:pt>
                <c:pt idx="48">
                  <c:v>42812</c:v>
                </c:pt>
                <c:pt idx="49">
                  <c:v>42820</c:v>
                </c:pt>
                <c:pt idx="50">
                  <c:v>42824</c:v>
                </c:pt>
                <c:pt idx="51">
                  <c:v>42834</c:v>
                </c:pt>
                <c:pt idx="52">
                  <c:v>42846</c:v>
                </c:pt>
                <c:pt idx="53">
                  <c:v>42855</c:v>
                </c:pt>
                <c:pt idx="54">
                  <c:v>42869</c:v>
                </c:pt>
                <c:pt idx="55">
                  <c:v>42876</c:v>
                </c:pt>
                <c:pt idx="56">
                  <c:v>42887</c:v>
                </c:pt>
                <c:pt idx="57">
                  <c:v>42953</c:v>
                </c:pt>
                <c:pt idx="58">
                  <c:v>42960</c:v>
                </c:pt>
                <c:pt idx="59">
                  <c:v>42977</c:v>
                </c:pt>
                <c:pt idx="60">
                  <c:v>42981</c:v>
                </c:pt>
                <c:pt idx="61">
                  <c:v>42990</c:v>
                </c:pt>
                <c:pt idx="62">
                  <c:v>42999</c:v>
                </c:pt>
                <c:pt idx="63">
                  <c:v>43008</c:v>
                </c:pt>
                <c:pt idx="64">
                  <c:v>43015</c:v>
                </c:pt>
                <c:pt idx="65">
                  <c:v>43025</c:v>
                </c:pt>
                <c:pt idx="66">
                  <c:v>43040</c:v>
                </c:pt>
                <c:pt idx="67">
                  <c:v>43050</c:v>
                </c:pt>
                <c:pt idx="68">
                  <c:v>43057</c:v>
                </c:pt>
                <c:pt idx="69">
                  <c:v>43065</c:v>
                </c:pt>
                <c:pt idx="70">
                  <c:v>43069</c:v>
                </c:pt>
                <c:pt idx="71">
                  <c:v>43081</c:v>
                </c:pt>
                <c:pt idx="72">
                  <c:v>43088</c:v>
                </c:pt>
                <c:pt idx="73">
                  <c:v>43096</c:v>
                </c:pt>
                <c:pt idx="74">
                  <c:v>43110</c:v>
                </c:pt>
                <c:pt idx="75">
                  <c:v>43120</c:v>
                </c:pt>
                <c:pt idx="76">
                  <c:v>43131</c:v>
                </c:pt>
                <c:pt idx="77">
                  <c:v>43137</c:v>
                </c:pt>
                <c:pt idx="78">
                  <c:v>43152</c:v>
                </c:pt>
                <c:pt idx="79">
                  <c:v>43160</c:v>
                </c:pt>
                <c:pt idx="80">
                  <c:v>43172</c:v>
                </c:pt>
                <c:pt idx="81">
                  <c:v>43182</c:v>
                </c:pt>
                <c:pt idx="82">
                  <c:v>43194</c:v>
                </c:pt>
                <c:pt idx="83">
                  <c:v>43207</c:v>
                </c:pt>
                <c:pt idx="84">
                  <c:v>43214</c:v>
                </c:pt>
                <c:pt idx="85">
                  <c:v>43223</c:v>
                </c:pt>
                <c:pt idx="86">
                  <c:v>43232</c:v>
                </c:pt>
                <c:pt idx="87">
                  <c:v>43243</c:v>
                </c:pt>
                <c:pt idx="88">
                  <c:v>43255</c:v>
                </c:pt>
                <c:pt idx="89">
                  <c:v>43265</c:v>
                </c:pt>
                <c:pt idx="90">
                  <c:v>43275</c:v>
                </c:pt>
              </c:numCache>
            </c:numRef>
          </c:cat>
          <c:val>
            <c:numRef>
              <c:f>VO62_DVZ!$F$16:$F$202</c:f>
              <c:numCache>
                <c:formatCode>0.00</c:formatCode>
                <c:ptCount val="187"/>
                <c:pt idx="0">
                  <c:v>54.290921637474376</c:v>
                </c:pt>
                <c:pt idx="1">
                  <c:v>53.676985735208554</c:v>
                </c:pt>
                <c:pt idx="2">
                  <c:v>54.286203705526788</c:v>
                </c:pt>
                <c:pt idx="3">
                  <c:v>53.229523091496056</c:v>
                </c:pt>
                <c:pt idx="4">
                  <c:v>54.022943083504387</c:v>
                </c:pt>
                <c:pt idx="5">
                  <c:v>52.835017474547939</c:v>
                </c:pt>
                <c:pt idx="6">
                  <c:v>52.914531237903546</c:v>
                </c:pt>
                <c:pt idx="7">
                  <c:v>52.444346221846409</c:v>
                </c:pt>
                <c:pt idx="8">
                  <c:v>52.797704559650214</c:v>
                </c:pt>
                <c:pt idx="9">
                  <c:v>52.391052131230246</c:v>
                </c:pt>
                <c:pt idx="10">
                  <c:v>51.989336065729304</c:v>
                </c:pt>
                <c:pt idx="11">
                  <c:v>52.760146361497966</c:v>
                </c:pt>
                <c:pt idx="12">
                  <c:v>51.039199122917381</c:v>
                </c:pt>
                <c:pt idx="13">
                  <c:v>51.157316552901023</c:v>
                </c:pt>
                <c:pt idx="14">
                  <c:v>51.677001176904568</c:v>
                </c:pt>
                <c:pt idx="15">
                  <c:v>51.469026852551337</c:v>
                </c:pt>
                <c:pt idx="16">
                  <c:v>50.088929744820668</c:v>
                </c:pt>
                <c:pt idx="17">
                  <c:v>50.781276216891818</c:v>
                </c:pt>
                <c:pt idx="18">
                  <c:v>50.336971517384697</c:v>
                </c:pt>
                <c:pt idx="19">
                  <c:v>51.148869975683027</c:v>
                </c:pt>
                <c:pt idx="20">
                  <c:v>51.545743949643686</c:v>
                </c:pt>
                <c:pt idx="21">
                  <c:v>50.988180856215358</c:v>
                </c:pt>
                <c:pt idx="22">
                  <c:v>52.295516230593847</c:v>
                </c:pt>
                <c:pt idx="23">
                  <c:v>52.505254354387112</c:v>
                </c:pt>
                <c:pt idx="24">
                  <c:v>52.492147359982518</c:v>
                </c:pt>
                <c:pt idx="25">
                  <c:v>53.225729954053641</c:v>
                </c:pt>
                <c:pt idx="26">
                  <c:v>53.414695714207312</c:v>
                </c:pt>
                <c:pt idx="27">
                  <c:v>53.501134387052865</c:v>
                </c:pt>
                <c:pt idx="28">
                  <c:v>53.505799502899748</c:v>
                </c:pt>
                <c:pt idx="29">
                  <c:v>53.717230722846153</c:v>
                </c:pt>
                <c:pt idx="30">
                  <c:v>54.632495539523703</c:v>
                </c:pt>
                <c:pt idx="31">
                  <c:v>54.358738199401323</c:v>
                </c:pt>
                <c:pt idx="32">
                  <c:v>55.219025451215323</c:v>
                </c:pt>
                <c:pt idx="33">
                  <c:v>55.003157063930551</c:v>
                </c:pt>
                <c:pt idx="34">
                  <c:v>55.351415873948646</c:v>
                </c:pt>
                <c:pt idx="35">
                  <c:v>54.587154976056816</c:v>
                </c:pt>
                <c:pt idx="36">
                  <c:v>54.698116884267215</c:v>
                </c:pt>
                <c:pt idx="37">
                  <c:v>55.488977779344125</c:v>
                </c:pt>
                <c:pt idx="38">
                  <c:v>55.026722193302106</c:v>
                </c:pt>
                <c:pt idx="39">
                  <c:v>54.788513280441535</c:v>
                </c:pt>
                <c:pt idx="40">
                  <c:v>53.483555933645256</c:v>
                </c:pt>
                <c:pt idx="41">
                  <c:v>55.161934156378592</c:v>
                </c:pt>
                <c:pt idx="42">
                  <c:v>53.209093356666884</c:v>
                </c:pt>
                <c:pt idx="43">
                  <c:v>52.908851173169246</c:v>
                </c:pt>
                <c:pt idx="44">
                  <c:v>53.769002395330787</c:v>
                </c:pt>
                <c:pt idx="45">
                  <c:v>52.347144272036985</c:v>
                </c:pt>
                <c:pt idx="46">
                  <c:v>52.60735741914246</c:v>
                </c:pt>
                <c:pt idx="47">
                  <c:v>53.02904344076034</c:v>
                </c:pt>
                <c:pt idx="48">
                  <c:v>52.337536632336935</c:v>
                </c:pt>
                <c:pt idx="49">
                  <c:v>51.999494915482529</c:v>
                </c:pt>
                <c:pt idx="50">
                  <c:v>51.429627629046962</c:v>
                </c:pt>
                <c:pt idx="51">
                  <c:v>51.520077292065693</c:v>
                </c:pt>
                <c:pt idx="52">
                  <c:v>52.916348562051979</c:v>
                </c:pt>
                <c:pt idx="53">
                  <c:v>52.180392156862744</c:v>
                </c:pt>
                <c:pt idx="54">
                  <c:v>51.699801469819938</c:v>
                </c:pt>
                <c:pt idx="55">
                  <c:v>52.337717246278878</c:v>
                </c:pt>
                <c:pt idx="56">
                  <c:v>53.224091931574449</c:v>
                </c:pt>
                <c:pt idx="57">
                  <c:v>52.22351888188922</c:v>
                </c:pt>
                <c:pt idx="58">
                  <c:v>51.876986249374582</c:v>
                </c:pt>
                <c:pt idx="59">
                  <c:v>51.473613492919412</c:v>
                </c:pt>
                <c:pt idx="60">
                  <c:v>50.737432405367521</c:v>
                </c:pt>
                <c:pt idx="61">
                  <c:v>50.899580900788791</c:v>
                </c:pt>
                <c:pt idx="62">
                  <c:v>50.931679950616392</c:v>
                </c:pt>
                <c:pt idx="63">
                  <c:v>49.679324287896492</c:v>
                </c:pt>
                <c:pt idx="64">
                  <c:v>49.182648071001644</c:v>
                </c:pt>
                <c:pt idx="65">
                  <c:v>48.554961292311042</c:v>
                </c:pt>
                <c:pt idx="66">
                  <c:v>47.372193076406425</c:v>
                </c:pt>
                <c:pt idx="67">
                  <c:v>47.289646087018461</c:v>
                </c:pt>
                <c:pt idx="68">
                  <c:v>47.825584496399685</c:v>
                </c:pt>
                <c:pt idx="69">
                  <c:v>45.991662286346084</c:v>
                </c:pt>
                <c:pt idx="70">
                  <c:v>46.136635354397953</c:v>
                </c:pt>
                <c:pt idx="71">
                  <c:v>45.556250462586043</c:v>
                </c:pt>
                <c:pt idx="72">
                  <c:v>45.195861753610487</c:v>
                </c:pt>
                <c:pt idx="73">
                  <c:v>46.088355268221349</c:v>
                </c:pt>
                <c:pt idx="74">
                  <c:v>46.302032182518694</c:v>
                </c:pt>
                <c:pt idx="75">
                  <c:v>44.729637636023888</c:v>
                </c:pt>
                <c:pt idx="76">
                  <c:v>44.323114947616943</c:v>
                </c:pt>
                <c:pt idx="77">
                  <c:v>44.524225755406526</c:v>
                </c:pt>
                <c:pt idx="78">
                  <c:v>44.411105917546969</c:v>
                </c:pt>
                <c:pt idx="79">
                  <c:v>43.625087055546146</c:v>
                </c:pt>
                <c:pt idx="80">
                  <c:v>43.581922196796341</c:v>
                </c:pt>
                <c:pt idx="81">
                  <c:v>43.099546375832453</c:v>
                </c:pt>
                <c:pt idx="82">
                  <c:v>42.95029539188657</c:v>
                </c:pt>
                <c:pt idx="83">
                  <c:v>44.718398586988513</c:v>
                </c:pt>
                <c:pt idx="84">
                  <c:v>44.148302122111147</c:v>
                </c:pt>
                <c:pt idx="85">
                  <c:v>43.610419237817425</c:v>
                </c:pt>
                <c:pt idx="86">
                  <c:v>45.478366918083239</c:v>
                </c:pt>
                <c:pt idx="87">
                  <c:v>45.168091689705044</c:v>
                </c:pt>
                <c:pt idx="88">
                  <c:v>44.693321266968326</c:v>
                </c:pt>
                <c:pt idx="89">
                  <c:v>44.544477504282746</c:v>
                </c:pt>
                <c:pt idx="90">
                  <c:v>45.291611233620678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4-47CD-B091-626F51C6C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0640"/>
        <c:axId val="176482176"/>
      </c:lineChart>
      <c:dateAx>
        <c:axId val="1764806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76482176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76482176"/>
        <c:scaling>
          <c:orientation val="minMax"/>
          <c:min val="3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648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VO62_DVZ!$O$21</c:f>
              <c:strCache>
                <c:ptCount val="1"/>
                <c:pt idx="0">
                  <c:v>Annual mileage</c:v>
                </c:pt>
              </c:strCache>
            </c:strRef>
          </c:tx>
          <c:marker>
            <c:symbol val="none"/>
          </c:marker>
          <c:cat>
            <c:numRef>
              <c:f>VO62_DVZ!$S$33:$S$46</c:f>
              <c:numCache>
                <c:formatCode>d\-mmm\-yy</c:formatCode>
                <c:ptCount val="14"/>
                <c:pt idx="0">
                  <c:v>42552</c:v>
                </c:pt>
                <c:pt idx="1">
                  <c:v>42583</c:v>
                </c:pt>
                <c:pt idx="2">
                  <c:v>42614</c:v>
                </c:pt>
                <c:pt idx="3">
                  <c:v>42644</c:v>
                </c:pt>
                <c:pt idx="4">
                  <c:v>42675</c:v>
                </c:pt>
                <c:pt idx="5">
                  <c:v>42705</c:v>
                </c:pt>
                <c:pt idx="6">
                  <c:v>42736</c:v>
                </c:pt>
                <c:pt idx="7">
                  <c:v>42767</c:v>
                </c:pt>
                <c:pt idx="8">
                  <c:v>42795</c:v>
                </c:pt>
                <c:pt idx="9">
                  <c:v>42826</c:v>
                </c:pt>
                <c:pt idx="10">
                  <c:v>42856</c:v>
                </c:pt>
                <c:pt idx="11">
                  <c:v>42887</c:v>
                </c:pt>
                <c:pt idx="12">
                  <c:v>42917</c:v>
                </c:pt>
                <c:pt idx="13">
                  <c:v>42948</c:v>
                </c:pt>
              </c:numCache>
            </c:numRef>
          </c:cat>
          <c:val>
            <c:numRef>
              <c:f>VO62_DVZ!$O$33:$O$92</c:f>
              <c:numCache>
                <c:formatCode>#,##0</c:formatCode>
                <c:ptCount val="60"/>
                <c:pt idx="0">
                  <c:v>16823</c:v>
                </c:pt>
                <c:pt idx="1">
                  <c:v>17372</c:v>
                </c:pt>
                <c:pt idx="2">
                  <c:v>17408</c:v>
                </c:pt>
                <c:pt idx="3">
                  <c:v>15922</c:v>
                </c:pt>
                <c:pt idx="4">
                  <c:v>15438</c:v>
                </c:pt>
                <c:pt idx="5">
                  <c:v>14598</c:v>
                </c:pt>
                <c:pt idx="6">
                  <c:v>13830</c:v>
                </c:pt>
                <c:pt idx="7">
                  <c:v>14208</c:v>
                </c:pt>
                <c:pt idx="8">
                  <c:v>14713</c:v>
                </c:pt>
                <c:pt idx="9">
                  <c:v>15616</c:v>
                </c:pt>
                <c:pt idx="10">
                  <c:v>16284</c:v>
                </c:pt>
                <c:pt idx="11">
                  <c:v>16358</c:v>
                </c:pt>
                <c:pt idx="12">
                  <c:v>15069</c:v>
                </c:pt>
                <c:pt idx="13">
                  <c:v>13122</c:v>
                </c:pt>
                <c:pt idx="14">
                  <c:v>12904</c:v>
                </c:pt>
                <c:pt idx="15">
                  <c:v>13441</c:v>
                </c:pt>
                <c:pt idx="16">
                  <c:v>13012</c:v>
                </c:pt>
                <c:pt idx="17">
                  <c:v>13546</c:v>
                </c:pt>
                <c:pt idx="18">
                  <c:v>13569</c:v>
                </c:pt>
                <c:pt idx="19">
                  <c:v>13408</c:v>
                </c:pt>
                <c:pt idx="20">
                  <c:v>12886</c:v>
                </c:pt>
                <c:pt idx="21">
                  <c:v>11682</c:v>
                </c:pt>
                <c:pt idx="22">
                  <c:v>11648</c:v>
                </c:pt>
                <c:pt idx="23">
                  <c:v>10620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A-4FD5-8D51-F64E6E67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42240"/>
        <c:axId val="176843776"/>
      </c:lineChart>
      <c:dateAx>
        <c:axId val="17684224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76843776"/>
        <c:crosses val="autoZero"/>
        <c:auto val="1"/>
        <c:lblOffset val="100"/>
        <c:baseTimeUnit val="months"/>
      </c:dateAx>
      <c:valAx>
        <c:axId val="1768437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76842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VO62_DVZ!$N$21</c:f>
              <c:strCache>
                <c:ptCount val="1"/>
                <c:pt idx="0">
                  <c:v>Monthly fuel cost (Moving average)</c:v>
                </c:pt>
              </c:strCache>
            </c:strRef>
          </c:tx>
          <c:marker>
            <c:symbol val="none"/>
          </c:marker>
          <c:cat>
            <c:numRef>
              <c:f>VO62_DVZ!$K$24:$K$92</c:f>
              <c:numCache>
                <c:formatCode>mmm\-yy</c:formatCode>
                <c:ptCount val="69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  <c:pt idx="24">
                  <c:v>43009</c:v>
                </c:pt>
                <c:pt idx="25">
                  <c:v>43040</c:v>
                </c:pt>
                <c:pt idx="26">
                  <c:v>43070</c:v>
                </c:pt>
                <c:pt idx="27">
                  <c:v>43101</c:v>
                </c:pt>
                <c:pt idx="28">
                  <c:v>43132</c:v>
                </c:pt>
                <c:pt idx="29">
                  <c:v>43160</c:v>
                </c:pt>
                <c:pt idx="30">
                  <c:v>43191</c:v>
                </c:pt>
                <c:pt idx="31">
                  <c:v>43221</c:v>
                </c:pt>
                <c:pt idx="32">
                  <c:v>43252</c:v>
                </c:pt>
                <c:pt idx="33">
                  <c:v>43282</c:v>
                </c:pt>
                <c:pt idx="34">
                  <c:v>43313</c:v>
                </c:pt>
                <c:pt idx="35">
                  <c:v>43344</c:v>
                </c:pt>
                <c:pt idx="36">
                  <c:v>43374</c:v>
                </c:pt>
                <c:pt idx="37">
                  <c:v>43405</c:v>
                </c:pt>
                <c:pt idx="38">
                  <c:v>43435</c:v>
                </c:pt>
                <c:pt idx="39">
                  <c:v>43466</c:v>
                </c:pt>
                <c:pt idx="40">
                  <c:v>43497</c:v>
                </c:pt>
                <c:pt idx="41">
                  <c:v>43525</c:v>
                </c:pt>
                <c:pt idx="42">
                  <c:v>43556</c:v>
                </c:pt>
                <c:pt idx="43">
                  <c:v>43586</c:v>
                </c:pt>
                <c:pt idx="44">
                  <c:v>43617</c:v>
                </c:pt>
                <c:pt idx="45">
                  <c:v>43647</c:v>
                </c:pt>
                <c:pt idx="46">
                  <c:v>43678</c:v>
                </c:pt>
                <c:pt idx="47">
                  <c:v>43709</c:v>
                </c:pt>
                <c:pt idx="48">
                  <c:v>43739</c:v>
                </c:pt>
                <c:pt idx="49">
                  <c:v>43770</c:v>
                </c:pt>
                <c:pt idx="50">
                  <c:v>43800</c:v>
                </c:pt>
                <c:pt idx="51">
                  <c:v>43831</c:v>
                </c:pt>
                <c:pt idx="52">
                  <c:v>43862</c:v>
                </c:pt>
                <c:pt idx="53">
                  <c:v>43891</c:v>
                </c:pt>
                <c:pt idx="54">
                  <c:v>43922</c:v>
                </c:pt>
                <c:pt idx="55">
                  <c:v>43952</c:v>
                </c:pt>
                <c:pt idx="56">
                  <c:v>43983</c:v>
                </c:pt>
                <c:pt idx="57">
                  <c:v>44013</c:v>
                </c:pt>
                <c:pt idx="58">
                  <c:v>44044</c:v>
                </c:pt>
                <c:pt idx="59">
                  <c:v>44075</c:v>
                </c:pt>
                <c:pt idx="60">
                  <c:v>44105</c:v>
                </c:pt>
                <c:pt idx="61">
                  <c:v>44136</c:v>
                </c:pt>
                <c:pt idx="62">
                  <c:v>44166</c:v>
                </c:pt>
                <c:pt idx="63">
                  <c:v>44197</c:v>
                </c:pt>
                <c:pt idx="64">
                  <c:v>44228</c:v>
                </c:pt>
                <c:pt idx="65">
                  <c:v>44256</c:v>
                </c:pt>
                <c:pt idx="66">
                  <c:v>44287</c:v>
                </c:pt>
                <c:pt idx="67">
                  <c:v>44317</c:v>
                </c:pt>
                <c:pt idx="68">
                  <c:v>44348</c:v>
                </c:pt>
              </c:numCache>
            </c:numRef>
          </c:cat>
          <c:val>
            <c:numRef>
              <c:f>VO62_DVZ!$M$24:$M$92</c:f>
              <c:numCache>
                <c:formatCode>"£"#,##0.00_);\("£"#,##0.00\)</c:formatCode>
                <c:ptCount val="69"/>
                <c:pt idx="0">
                  <c:v>173.99333333333334</c:v>
                </c:pt>
                <c:pt idx="1">
                  <c:v>186.79666666666665</c:v>
                </c:pt>
                <c:pt idx="2">
                  <c:v>171.56333333333336</c:v>
                </c:pt>
                <c:pt idx="3">
                  <c:v>135.73666666666668</c:v>
                </c:pt>
                <c:pt idx="4">
                  <c:v>107.37666666666667</c:v>
                </c:pt>
                <c:pt idx="5">
                  <c:v>78.55</c:v>
                </c:pt>
                <c:pt idx="6">
                  <c:v>75.993333333333325</c:v>
                </c:pt>
                <c:pt idx="7">
                  <c:v>84.133333333333326</c:v>
                </c:pt>
                <c:pt idx="8">
                  <c:v>94.973333333333315</c:v>
                </c:pt>
                <c:pt idx="9">
                  <c:v>124.64999999999999</c:v>
                </c:pt>
                <c:pt idx="10">
                  <c:v>130.19333333333333</c:v>
                </c:pt>
                <c:pt idx="11">
                  <c:v>121.11000000000001</c:v>
                </c:pt>
                <c:pt idx="12">
                  <c:v>116.85000000000001</c:v>
                </c:pt>
                <c:pt idx="13">
                  <c:v>108.71666666666665</c:v>
                </c:pt>
                <c:pt idx="14">
                  <c:v>111.73</c:v>
                </c:pt>
                <c:pt idx="15">
                  <c:v>108.65000000000002</c:v>
                </c:pt>
                <c:pt idx="16">
                  <c:v>127.82666666666667</c:v>
                </c:pt>
                <c:pt idx="17">
                  <c:v>154.59666666666666</c:v>
                </c:pt>
                <c:pt idx="18">
                  <c:v>153.80333333333331</c:v>
                </c:pt>
                <c:pt idx="19">
                  <c:v>133.29666666666665</c:v>
                </c:pt>
                <c:pt idx="20">
                  <c:v>89.11</c:v>
                </c:pt>
                <c:pt idx="21">
                  <c:v>44.493333333333332</c:v>
                </c:pt>
                <c:pt idx="22">
                  <c:v>54.136666666666663</c:v>
                </c:pt>
                <c:pt idx="23">
                  <c:v>96.086666666666659</c:v>
                </c:pt>
                <c:pt idx="24">
                  <c:v>126.56333333333333</c:v>
                </c:pt>
                <c:pt idx="25">
                  <c:v>158.27333333333334</c:v>
                </c:pt>
                <c:pt idx="26">
                  <c:v>141.15</c:v>
                </c:pt>
                <c:pt idx="27">
                  <c:v>157.57666666666668</c:v>
                </c:pt>
                <c:pt idx="28">
                  <c:v>114.22333333333331</c:v>
                </c:pt>
                <c:pt idx="29">
                  <c:v>114.45</c:v>
                </c:pt>
                <c:pt idx="30">
                  <c:v>115.24</c:v>
                </c:pt>
                <c:pt idx="31">
                  <c:v>133.52999999999997</c:v>
                </c:pt>
                <c:pt idx="32">
                  <c:v>142.29666666666665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1-4FAE-975D-453B1AC1F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99744"/>
        <c:axId val="129503616"/>
      </c:lineChart>
      <c:dateAx>
        <c:axId val="1771997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29503616"/>
        <c:crosses val="autoZero"/>
        <c:auto val="1"/>
        <c:lblOffset val="100"/>
        <c:baseTimeUnit val="months"/>
      </c:dateAx>
      <c:valAx>
        <c:axId val="129503616"/>
        <c:scaling>
          <c:orientation val="minMax"/>
        </c:scaling>
        <c:delete val="0"/>
        <c:axPos val="l"/>
        <c:majorGridlines/>
        <c:numFmt formatCode="&quot;£&quot;#,##0.00_);\(&quot;£&quot;#,##0.00\)" sourceLinked="1"/>
        <c:majorTickMark val="out"/>
        <c:minorTickMark val="none"/>
        <c:tickLblPos val="nextTo"/>
        <c:crossAx val="177199744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352287</xdr:rowOff>
    </xdr:from>
    <xdr:to>
      <xdr:col>16</xdr:col>
      <xdr:colOff>938696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</xdr:colOff>
      <xdr:row>0</xdr:row>
      <xdr:rowOff>352287</xdr:rowOff>
    </xdr:from>
    <xdr:to>
      <xdr:col>23</xdr:col>
      <xdr:colOff>98312</xdr:colOff>
      <xdr:row>15</xdr:row>
      <xdr:rowOff>44726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130478</xdr:colOff>
      <xdr:row>0</xdr:row>
      <xdr:rowOff>352287</xdr:rowOff>
    </xdr:from>
    <xdr:to>
      <xdr:col>29</xdr:col>
      <xdr:colOff>670505</xdr:colOff>
      <xdr:row>15</xdr:row>
      <xdr:rowOff>41966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opLeftCell="A3" workbookViewId="0">
      <selection activeCell="C11" sqref="C11"/>
    </sheetView>
  </sheetViews>
  <sheetFormatPr defaultRowHeight="13.8" x14ac:dyDescent="0.25"/>
  <cols>
    <col min="1" max="1" width="14.69921875" style="3" bestFit="1" customWidth="1"/>
    <col min="2" max="2" width="8.19921875" style="3" customWidth="1"/>
    <col min="3" max="3" width="7.69921875" style="3" bestFit="1" customWidth="1"/>
    <col min="4" max="4" width="8.19921875" style="3" customWidth="1"/>
    <col min="5" max="5" width="8.19921875" style="3" bestFit="1" customWidth="1"/>
    <col min="6" max="6" width="3.5" style="3" customWidth="1"/>
    <col min="7" max="7" width="20" style="3" customWidth="1"/>
    <col min="8" max="8" width="8.69921875" style="3" customWidth="1"/>
    <col min="9" max="9" width="8.19921875" style="3" bestFit="1" customWidth="1"/>
    <col min="10" max="10" width="8.19921875" style="3" customWidth="1"/>
    <col min="11" max="11" width="6.59765625" style="3" bestFit="1" customWidth="1"/>
    <col min="12" max="1024" width="10.69921875" style="3" customWidth="1"/>
  </cols>
  <sheetData>
    <row r="1" spans="1:13" ht="14.4" x14ac:dyDescent="0.3">
      <c r="A1" s="1" t="s">
        <v>0</v>
      </c>
      <c r="B1" s="2"/>
      <c r="C1" s="2"/>
      <c r="D1" s="2"/>
      <c r="G1" s="1" t="s">
        <v>1</v>
      </c>
      <c r="H1" s="2"/>
      <c r="I1" s="2"/>
      <c r="J1" s="2"/>
    </row>
    <row r="2" spans="1:13" ht="14.4" x14ac:dyDescent="0.3">
      <c r="A2" s="4"/>
      <c r="B2" s="5" t="s">
        <v>2</v>
      </c>
      <c r="C2" s="5" t="s">
        <v>3</v>
      </c>
      <c r="D2" s="5" t="s">
        <v>4</v>
      </c>
      <c r="G2" s="4"/>
      <c r="H2" s="5" t="s">
        <v>2</v>
      </c>
      <c r="I2" s="5" t="s">
        <v>3</v>
      </c>
      <c r="J2" s="5" t="s">
        <v>4</v>
      </c>
      <c r="K2" s="5" t="s">
        <v>35</v>
      </c>
      <c r="L2" s="2"/>
    </row>
    <row r="3" spans="1:13" ht="14.4" x14ac:dyDescent="0.3">
      <c r="A3" s="6" t="s">
        <v>5</v>
      </c>
      <c r="B3" s="7">
        <v>3434.85</v>
      </c>
      <c r="C3" s="7"/>
      <c r="D3" s="7">
        <f>B3-C3</f>
        <v>3434.85</v>
      </c>
      <c r="G3" s="6" t="s">
        <v>6</v>
      </c>
      <c r="H3" s="7">
        <f>C5</f>
        <v>970</v>
      </c>
      <c r="I3" s="7"/>
      <c r="J3" s="7">
        <f>H3-I3</f>
        <v>970</v>
      </c>
      <c r="K3" s="8"/>
      <c r="L3" s="9"/>
    </row>
    <row r="4" spans="1:13" ht="14.4" x14ac:dyDescent="0.3">
      <c r="A4" s="6" t="s">
        <v>7</v>
      </c>
      <c r="B4" s="7"/>
      <c r="C4" s="7">
        <v>266.54000000000002</v>
      </c>
      <c r="D4" s="7">
        <f>D3+B4-C4</f>
        <v>3168.31</v>
      </c>
      <c r="G4" s="6" t="s">
        <v>8</v>
      </c>
      <c r="H4" s="7"/>
      <c r="I4" s="7"/>
      <c r="J4" s="7">
        <f>J3+H4-I4</f>
        <v>970</v>
      </c>
      <c r="K4" s="8"/>
      <c r="L4" s="9"/>
    </row>
    <row r="5" spans="1:13" ht="14.4" x14ac:dyDescent="0.3">
      <c r="A5" s="6" t="s">
        <v>9</v>
      </c>
      <c r="B5" s="7"/>
      <c r="C5" s="7">
        <v>970</v>
      </c>
      <c r="D5" s="7">
        <f t="shared" ref="D5:D12" si="0">D4+B5-C5</f>
        <v>2198.31</v>
      </c>
      <c r="G5" s="6" t="s">
        <v>10</v>
      </c>
      <c r="H5" s="7"/>
      <c r="I5" s="7">
        <v>12.12</v>
      </c>
      <c r="J5" s="7">
        <f t="shared" ref="J5:J18" si="1">J4+H5-I5</f>
        <v>957.88</v>
      </c>
      <c r="K5" s="8"/>
      <c r="L5" s="14">
        <f>I5</f>
        <v>12.12</v>
      </c>
    </row>
    <row r="6" spans="1:13" ht="14.4" x14ac:dyDescent="0.3">
      <c r="A6" s="6" t="s">
        <v>11</v>
      </c>
      <c r="B6" s="7"/>
      <c r="C6" s="10">
        <v>1020.9</v>
      </c>
      <c r="D6" s="7">
        <f t="shared" si="0"/>
        <v>1177.4099999999999</v>
      </c>
      <c r="G6" s="6" t="s">
        <v>12</v>
      </c>
      <c r="H6" s="7"/>
      <c r="I6" s="7">
        <f>133*0.75</f>
        <v>99.75</v>
      </c>
      <c r="J6" s="7">
        <f t="shared" si="1"/>
        <v>858.13</v>
      </c>
      <c r="K6" s="8"/>
      <c r="L6" s="14">
        <f>I6*0.75</f>
        <v>74.8125</v>
      </c>
    </row>
    <row r="7" spans="1:13" ht="14.4" x14ac:dyDescent="0.3">
      <c r="A7" s="6" t="s">
        <v>13</v>
      </c>
      <c r="B7" s="7"/>
      <c r="C7" s="10">
        <v>15.5</v>
      </c>
      <c r="D7" s="7">
        <f t="shared" si="0"/>
        <v>1161.9099999999999</v>
      </c>
      <c r="G7" s="6" t="s">
        <v>14</v>
      </c>
      <c r="H7" s="7"/>
      <c r="I7" s="7">
        <v>27.12</v>
      </c>
      <c r="J7" s="7">
        <f t="shared" si="1"/>
        <v>831.01</v>
      </c>
      <c r="K7" s="8"/>
      <c r="L7" s="14">
        <f t="shared" ref="L7:L18" si="2">I7</f>
        <v>27.12</v>
      </c>
    </row>
    <row r="8" spans="1:13" ht="14.4" x14ac:dyDescent="0.3">
      <c r="A8" s="6" t="s">
        <v>15</v>
      </c>
      <c r="B8" s="7"/>
      <c r="C8" s="7">
        <f>(52/12)*B24</f>
        <v>256.26623215394164</v>
      </c>
      <c r="D8" s="7">
        <f t="shared" si="0"/>
        <v>905.64376784605815</v>
      </c>
      <c r="G8" s="6" t="s">
        <v>31</v>
      </c>
      <c r="H8" s="7"/>
      <c r="I8" s="7">
        <v>25.73</v>
      </c>
      <c r="J8" s="7">
        <f t="shared" si="1"/>
        <v>805.28</v>
      </c>
      <c r="K8" s="8"/>
      <c r="L8" s="14">
        <f t="shared" si="2"/>
        <v>25.73</v>
      </c>
    </row>
    <row r="9" spans="1:13" ht="14.4" x14ac:dyDescent="0.3">
      <c r="A9" s="6" t="s">
        <v>30</v>
      </c>
      <c r="B9" s="7"/>
      <c r="C9" s="7">
        <v>150</v>
      </c>
      <c r="D9" s="7">
        <f t="shared" si="0"/>
        <v>755.64376784605815</v>
      </c>
      <c r="G9" s="6" t="s">
        <v>16</v>
      </c>
      <c r="H9" s="7"/>
      <c r="I9" s="7">
        <v>144</v>
      </c>
      <c r="J9" s="7">
        <f t="shared" si="1"/>
        <v>661.28</v>
      </c>
      <c r="K9" s="8"/>
      <c r="L9" s="14">
        <f t="shared" si="2"/>
        <v>144</v>
      </c>
      <c r="M9" s="11"/>
    </row>
    <row r="10" spans="1:13" ht="14.4" x14ac:dyDescent="0.3">
      <c r="A10" s="12" t="s">
        <v>32</v>
      </c>
      <c r="B10" s="10"/>
      <c r="C10" s="10">
        <v>50.01</v>
      </c>
      <c r="D10" s="27">
        <f t="shared" si="0"/>
        <v>705.63376784605816</v>
      </c>
      <c r="E10" s="28"/>
      <c r="G10" s="6" t="s">
        <v>34</v>
      </c>
      <c r="H10" s="7"/>
      <c r="I10" s="7">
        <v>10.5</v>
      </c>
      <c r="J10" s="7">
        <f t="shared" si="1"/>
        <v>650.78</v>
      </c>
      <c r="K10" s="8"/>
      <c r="L10" s="14">
        <f t="shared" si="2"/>
        <v>10.5</v>
      </c>
    </row>
    <row r="11" spans="1:13" ht="14.4" x14ac:dyDescent="0.3">
      <c r="A11" s="12" t="s">
        <v>33</v>
      </c>
      <c r="B11" s="10"/>
      <c r="C11" s="10">
        <v>290.66000000000003</v>
      </c>
      <c r="D11" s="27">
        <f t="shared" si="0"/>
        <v>414.97376784605814</v>
      </c>
      <c r="E11" s="29"/>
      <c r="G11" s="6" t="s">
        <v>17</v>
      </c>
      <c r="H11" s="7"/>
      <c r="I11" s="10">
        <v>384.58</v>
      </c>
      <c r="J11" s="7">
        <f t="shared" si="1"/>
        <v>266.2</v>
      </c>
      <c r="K11" s="8"/>
      <c r="L11" s="14"/>
      <c r="M11" s="11"/>
    </row>
    <row r="12" spans="1:13" ht="14.4" x14ac:dyDescent="0.3">
      <c r="A12" s="12" t="s">
        <v>19</v>
      </c>
      <c r="B12" s="7"/>
      <c r="C12" s="7">
        <v>75</v>
      </c>
      <c r="D12" s="10">
        <f t="shared" si="0"/>
        <v>339.97376784605814</v>
      </c>
      <c r="G12" s="6" t="s">
        <v>39</v>
      </c>
      <c r="H12" s="7"/>
      <c r="I12" s="7">
        <v>98</v>
      </c>
      <c r="J12" s="7">
        <f t="shared" si="1"/>
        <v>168.2</v>
      </c>
      <c r="K12" s="8"/>
      <c r="L12" s="14">
        <f>I12*0.5</f>
        <v>49</v>
      </c>
      <c r="M12" s="11"/>
    </row>
    <row r="13" spans="1:13" ht="14.4" x14ac:dyDescent="0.3">
      <c r="A13" s="12" t="s">
        <v>20</v>
      </c>
      <c r="B13" s="7"/>
      <c r="C13" s="7">
        <v>180</v>
      </c>
      <c r="D13" s="10">
        <f>D12+B13-C13</f>
        <v>159.97376784605814</v>
      </c>
      <c r="G13" s="6" t="s">
        <v>18</v>
      </c>
      <c r="H13" s="7"/>
      <c r="I13" s="7">
        <v>20</v>
      </c>
      <c r="J13" s="7">
        <f t="shared" si="1"/>
        <v>148.19999999999999</v>
      </c>
      <c r="K13" s="8"/>
      <c r="L13" s="14"/>
    </row>
    <row r="14" spans="1:13" ht="14.4" x14ac:dyDescent="0.3">
      <c r="A14" s="12" t="s">
        <v>40</v>
      </c>
      <c r="B14" s="7"/>
      <c r="C14" s="7">
        <f>4*38</f>
        <v>152</v>
      </c>
      <c r="D14" s="10">
        <f>D13+B14-C14</f>
        <v>7.9737678460581378</v>
      </c>
      <c r="G14" s="6" t="s">
        <v>21</v>
      </c>
      <c r="H14" s="7"/>
      <c r="I14" s="7"/>
      <c r="J14" s="7">
        <f t="shared" si="1"/>
        <v>148.19999999999999</v>
      </c>
      <c r="K14" s="8"/>
      <c r="L14" s="14"/>
    </row>
    <row r="15" spans="1:13" ht="14.4" x14ac:dyDescent="0.3">
      <c r="A15" s="12" t="s">
        <v>41</v>
      </c>
      <c r="B15" s="7"/>
      <c r="C15" s="7"/>
      <c r="D15" s="10">
        <f>D14+B15-C15</f>
        <v>7.9737678460581378</v>
      </c>
      <c r="E15" s="13"/>
      <c r="G15" s="6" t="s">
        <v>22</v>
      </c>
      <c r="H15" s="7"/>
      <c r="I15" s="7">
        <v>44.06</v>
      </c>
      <c r="J15" s="7">
        <f t="shared" si="1"/>
        <v>104.13999999999999</v>
      </c>
      <c r="K15" s="8"/>
      <c r="L15" s="14"/>
    </row>
    <row r="16" spans="1:13" ht="14.4" x14ac:dyDescent="0.3">
      <c r="A16" s="26"/>
      <c r="B16" s="30">
        <f>SUM(B3:B15)</f>
        <v>3434.85</v>
      </c>
      <c r="C16" s="25">
        <f>SUM(C3:C15)</f>
        <v>3426.8762321539416</v>
      </c>
      <c r="D16" s="25">
        <f>D15</f>
        <v>7.9737678460581378</v>
      </c>
      <c r="E16" s="13" t="s">
        <v>4</v>
      </c>
      <c r="G16" s="6" t="s">
        <v>23</v>
      </c>
      <c r="H16" s="7"/>
      <c r="I16" s="7">
        <v>54.87</v>
      </c>
      <c r="J16" s="7">
        <f t="shared" si="1"/>
        <v>49.269999999999989</v>
      </c>
      <c r="K16" s="8"/>
      <c r="L16" s="14">
        <f t="shared" si="2"/>
        <v>54.87</v>
      </c>
    </row>
    <row r="17" spans="1:12" ht="14.4" x14ac:dyDescent="0.3">
      <c r="A17" s="26"/>
      <c r="B17" s="14"/>
      <c r="C17" s="14"/>
      <c r="D17" s="14"/>
      <c r="G17" s="6" t="s">
        <v>24</v>
      </c>
      <c r="H17" s="7"/>
      <c r="I17" s="7">
        <v>24.25</v>
      </c>
      <c r="J17" s="7">
        <f t="shared" si="1"/>
        <v>25.019999999999989</v>
      </c>
      <c r="K17" s="8"/>
      <c r="L17" s="14">
        <f t="shared" si="2"/>
        <v>24.25</v>
      </c>
    </row>
    <row r="18" spans="1:12" ht="15" thickBot="1" x14ac:dyDescent="0.35">
      <c r="A18" s="26"/>
      <c r="B18" s="14"/>
      <c r="C18" s="14"/>
      <c r="D18" s="14"/>
      <c r="G18" s="6" t="s">
        <v>24</v>
      </c>
      <c r="H18" s="7"/>
      <c r="I18" s="7">
        <v>21.47</v>
      </c>
      <c r="J18" s="7">
        <f t="shared" si="1"/>
        <v>3.5499999999999901</v>
      </c>
      <c r="K18" s="8"/>
      <c r="L18" s="37">
        <f t="shared" si="2"/>
        <v>21.47</v>
      </c>
    </row>
    <row r="19" spans="1:12" ht="14.4" x14ac:dyDescent="0.3">
      <c r="A19" s="2"/>
      <c r="B19" s="15"/>
      <c r="C19" s="15"/>
      <c r="D19" s="15"/>
      <c r="G19" s="11"/>
      <c r="H19" s="30">
        <f>SUM(H3:H18)</f>
        <v>970</v>
      </c>
      <c r="I19" s="25">
        <f>SUM(I3:I18)</f>
        <v>966.44999999999993</v>
      </c>
      <c r="J19" s="25">
        <f>J18</f>
        <v>3.5499999999999901</v>
      </c>
      <c r="K19" s="13" t="s">
        <v>4</v>
      </c>
      <c r="L19" s="36">
        <f>SUM(L5:L18)</f>
        <v>443.87250000000006</v>
      </c>
    </row>
    <row r="20" spans="1:12" ht="14.4" x14ac:dyDescent="0.3">
      <c r="A20" s="16" t="s">
        <v>25</v>
      </c>
      <c r="B20" s="16">
        <v>53.7</v>
      </c>
      <c r="C20" s="15"/>
      <c r="D20" s="15"/>
      <c r="G20" s="11"/>
      <c r="L20" s="32"/>
    </row>
    <row r="21" spans="1:12" ht="14.4" x14ac:dyDescent="0.3">
      <c r="A21" s="17" t="s">
        <v>26</v>
      </c>
      <c r="B21" s="18">
        <v>1.399</v>
      </c>
      <c r="C21" s="15"/>
      <c r="D21" s="15"/>
      <c r="F21" s="19"/>
      <c r="H21" s="35" t="s">
        <v>6</v>
      </c>
      <c r="I21" s="35" t="s">
        <v>9</v>
      </c>
      <c r="J21" s="20"/>
      <c r="K21" s="21"/>
      <c r="L21" s="32"/>
    </row>
    <row r="22" spans="1:12" ht="14.4" x14ac:dyDescent="0.3">
      <c r="A22" s="17" t="s">
        <v>27</v>
      </c>
      <c r="B22" s="16">
        <v>4.54</v>
      </c>
      <c r="C22" s="15"/>
      <c r="D22" s="15"/>
      <c r="E22" s="20"/>
      <c r="F22" s="19"/>
      <c r="G22" s="20" t="s">
        <v>36</v>
      </c>
      <c r="H22" s="31"/>
      <c r="I22" s="31">
        <v>-259.85000000000002</v>
      </c>
      <c r="J22" s="20"/>
      <c r="K22" s="21"/>
    </row>
    <row r="23" spans="1:12" ht="14.4" x14ac:dyDescent="0.3">
      <c r="A23" s="16" t="s">
        <v>28</v>
      </c>
      <c r="B23" s="16">
        <v>500</v>
      </c>
      <c r="C23" s="22">
        <f>52*B23</f>
        <v>26000</v>
      </c>
      <c r="D23" s="15"/>
      <c r="E23" s="23"/>
      <c r="F23" s="20"/>
      <c r="G23" s="20" t="s">
        <v>37</v>
      </c>
      <c r="H23" s="31"/>
      <c r="I23" s="31">
        <f>I19-I25</f>
        <v>966.44999999999993</v>
      </c>
      <c r="J23" s="20"/>
      <c r="K23" s="21"/>
    </row>
    <row r="24" spans="1:12" ht="14.4" x14ac:dyDescent="0.3">
      <c r="A24" s="16" t="s">
        <v>29</v>
      </c>
      <c r="B24" s="18">
        <f>(B23/B20)*B22*B21</f>
        <v>59.138361266294233</v>
      </c>
      <c r="C24" s="15"/>
      <c r="E24" s="20"/>
      <c r="F24" s="20"/>
      <c r="G24" s="24" t="s">
        <v>38</v>
      </c>
      <c r="H24" s="31"/>
      <c r="I24" s="31">
        <f>I22-I23</f>
        <v>-1226.3</v>
      </c>
      <c r="J24" s="20"/>
      <c r="K24" s="21"/>
    </row>
    <row r="25" spans="1:12" ht="14.4" x14ac:dyDescent="0.3">
      <c r="E25" s="20"/>
      <c r="F25" s="20"/>
      <c r="G25" s="33" t="s">
        <v>42</v>
      </c>
      <c r="H25" s="34"/>
      <c r="I25" s="34">
        <f>SUMIF($K3:$K18,"x",$I3:$I18)</f>
        <v>0</v>
      </c>
      <c r="J25" s="20"/>
      <c r="K25" s="21"/>
    </row>
  </sheetData>
  <pageMargins left="0.78740157480314954" right="0.78740157480314954" top="1.123228346456693" bottom="1.123228346456693" header="0.78740157480314954" footer="0.78740157480314954"/>
  <pageSetup paperSize="9" fitToWidth="0" fitToHeight="0" orientation="portrait" r:id="rId1"/>
  <headerFooter alignWithMargins="0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topLeftCell="A3" workbookViewId="0">
      <selection activeCell="E6" sqref="E6"/>
    </sheetView>
  </sheetViews>
  <sheetFormatPr defaultRowHeight="13.8" x14ac:dyDescent="0.25"/>
  <cols>
    <col min="1" max="1" width="14.69921875" style="3" bestFit="1" customWidth="1"/>
    <col min="2" max="2" width="8.19921875" style="3" customWidth="1"/>
    <col min="3" max="3" width="7.69921875" style="3" bestFit="1" customWidth="1"/>
    <col min="4" max="4" width="8.19921875" style="3" customWidth="1"/>
    <col min="5" max="5" width="8.19921875" style="3" bestFit="1" customWidth="1"/>
    <col min="6" max="6" width="3.5" style="3" customWidth="1"/>
    <col min="7" max="7" width="20" style="3" customWidth="1"/>
    <col min="8" max="8" width="7" style="3" bestFit="1" customWidth="1"/>
    <col min="9" max="9" width="8.19921875" style="3" bestFit="1" customWidth="1"/>
    <col min="10" max="10" width="8.19921875" style="3" customWidth="1"/>
    <col min="11" max="11" width="6.59765625" style="3" bestFit="1" customWidth="1"/>
    <col min="12" max="12" width="7" style="3" bestFit="1" customWidth="1"/>
    <col min="13" max="1024" width="10.69921875" style="3" customWidth="1"/>
  </cols>
  <sheetData>
    <row r="1" spans="1:13" ht="14.4" x14ac:dyDescent="0.3">
      <c r="A1" s="1" t="s">
        <v>0</v>
      </c>
      <c r="B1" s="2"/>
      <c r="C1" s="2"/>
      <c r="D1" s="2"/>
      <c r="G1" s="1" t="s">
        <v>1</v>
      </c>
      <c r="H1" s="2"/>
      <c r="I1" s="2"/>
      <c r="J1" s="2"/>
    </row>
    <row r="2" spans="1:13" ht="14.4" x14ac:dyDescent="0.3">
      <c r="A2" s="4"/>
      <c r="B2" s="5" t="s">
        <v>2</v>
      </c>
      <c r="C2" s="5" t="s">
        <v>3</v>
      </c>
      <c r="D2" s="5" t="s">
        <v>4</v>
      </c>
      <c r="G2" s="4"/>
      <c r="H2" s="5" t="s">
        <v>2</v>
      </c>
      <c r="I2" s="5" t="s">
        <v>3</v>
      </c>
      <c r="J2" s="5" t="s">
        <v>4</v>
      </c>
      <c r="K2" s="5" t="s">
        <v>35</v>
      </c>
      <c r="L2" s="2"/>
    </row>
    <row r="3" spans="1:13" ht="14.4" x14ac:dyDescent="0.3">
      <c r="A3" s="6" t="s">
        <v>5</v>
      </c>
      <c r="B3" s="7">
        <v>3434.85</v>
      </c>
      <c r="C3" s="7"/>
      <c r="D3" s="7">
        <f>B3-C3</f>
        <v>3434.85</v>
      </c>
      <c r="G3" s="6" t="s">
        <v>6</v>
      </c>
      <c r="H3" s="7">
        <f>C5</f>
        <v>400</v>
      </c>
      <c r="I3" s="7"/>
      <c r="J3" s="7">
        <f>H3-I3</f>
        <v>400</v>
      </c>
      <c r="K3" s="8"/>
      <c r="L3" s="9"/>
    </row>
    <row r="4" spans="1:13" ht="14.4" x14ac:dyDescent="0.3">
      <c r="A4" s="6" t="s">
        <v>7</v>
      </c>
      <c r="B4" s="7"/>
      <c r="C4" s="7">
        <v>266.54000000000002</v>
      </c>
      <c r="D4" s="7">
        <f>D3+B4-C4</f>
        <v>3168.31</v>
      </c>
      <c r="G4" s="6" t="s">
        <v>8</v>
      </c>
      <c r="H4" s="7">
        <v>575</v>
      </c>
      <c r="I4" s="7"/>
      <c r="J4" s="7">
        <f>J3+H4-I4</f>
        <v>975</v>
      </c>
      <c r="K4" s="8"/>
      <c r="L4" s="9"/>
    </row>
    <row r="5" spans="1:13" ht="14.4" x14ac:dyDescent="0.3">
      <c r="A5" s="6" t="s">
        <v>9</v>
      </c>
      <c r="B5" s="7"/>
      <c r="C5" s="7">
        <v>400</v>
      </c>
      <c r="D5" s="7">
        <f t="shared" ref="D5:D12" si="0">D4+B5-C5</f>
        <v>2768.31</v>
      </c>
      <c r="G5" s="6" t="s">
        <v>10</v>
      </c>
      <c r="H5" s="7"/>
      <c r="I5" s="7">
        <v>12.12</v>
      </c>
      <c r="J5" s="7">
        <f t="shared" ref="J5:J18" si="1">J4+H5-I5</f>
        <v>962.88</v>
      </c>
      <c r="K5" s="8"/>
      <c r="L5" s="14">
        <f>I5</f>
        <v>12.12</v>
      </c>
    </row>
    <row r="6" spans="1:13" ht="14.4" x14ac:dyDescent="0.3">
      <c r="A6" s="6" t="s">
        <v>11</v>
      </c>
      <c r="B6" s="7"/>
      <c r="C6" s="10">
        <v>1020.9</v>
      </c>
      <c r="D6" s="7">
        <f t="shared" si="0"/>
        <v>1747.4099999999999</v>
      </c>
      <c r="G6" s="6" t="s">
        <v>12</v>
      </c>
      <c r="H6" s="7"/>
      <c r="I6" s="7">
        <f>133*0.75</f>
        <v>99.75</v>
      </c>
      <c r="J6" s="7">
        <f t="shared" si="1"/>
        <v>863.13</v>
      </c>
      <c r="K6" s="8"/>
      <c r="L6" s="14">
        <f>I6*0.75</f>
        <v>74.8125</v>
      </c>
    </row>
    <row r="7" spans="1:13" ht="14.4" x14ac:dyDescent="0.3">
      <c r="A7" s="6" t="s">
        <v>13</v>
      </c>
      <c r="B7" s="7"/>
      <c r="C7" s="10">
        <v>15.5</v>
      </c>
      <c r="D7" s="7">
        <f t="shared" si="0"/>
        <v>1731.9099999999999</v>
      </c>
      <c r="G7" s="6" t="s">
        <v>14</v>
      </c>
      <c r="H7" s="7"/>
      <c r="I7" s="7">
        <v>27.12</v>
      </c>
      <c r="J7" s="7">
        <f t="shared" si="1"/>
        <v>836.01</v>
      </c>
      <c r="K7" s="8"/>
      <c r="L7" s="14">
        <f t="shared" ref="L7:L18" si="2">I7</f>
        <v>27.12</v>
      </c>
    </row>
    <row r="8" spans="1:13" ht="14.4" x14ac:dyDescent="0.3">
      <c r="A8" s="6" t="s">
        <v>15</v>
      </c>
      <c r="B8" s="7"/>
      <c r="C8" s="7">
        <f>(52/12)*B24</f>
        <v>200.76325263811296</v>
      </c>
      <c r="D8" s="7">
        <f t="shared" si="0"/>
        <v>1531.1467473618868</v>
      </c>
      <c r="G8" s="6" t="s">
        <v>31</v>
      </c>
      <c r="H8" s="7"/>
      <c r="I8" s="7">
        <v>25.73</v>
      </c>
      <c r="J8" s="7">
        <f t="shared" si="1"/>
        <v>810.28</v>
      </c>
      <c r="K8" s="8"/>
      <c r="L8" s="14">
        <f t="shared" si="2"/>
        <v>25.73</v>
      </c>
    </row>
    <row r="9" spans="1:13" ht="14.4" x14ac:dyDescent="0.3">
      <c r="A9" s="6" t="s">
        <v>30</v>
      </c>
      <c r="B9" s="7"/>
      <c r="C9" s="7">
        <v>150</v>
      </c>
      <c r="D9" s="7">
        <f t="shared" si="0"/>
        <v>1381.1467473618868</v>
      </c>
      <c r="G9" s="6" t="s">
        <v>16</v>
      </c>
      <c r="H9" s="7"/>
      <c r="I9" s="7">
        <v>144</v>
      </c>
      <c r="J9" s="7">
        <f t="shared" si="1"/>
        <v>666.28</v>
      </c>
      <c r="K9" s="8"/>
      <c r="L9" s="14">
        <f t="shared" si="2"/>
        <v>144</v>
      </c>
      <c r="M9" s="11"/>
    </row>
    <row r="10" spans="1:13" ht="14.4" x14ac:dyDescent="0.3">
      <c r="A10" s="12" t="s">
        <v>32</v>
      </c>
      <c r="B10" s="10"/>
      <c r="C10" s="10">
        <v>50.01</v>
      </c>
      <c r="D10" s="27">
        <f t="shared" si="0"/>
        <v>1331.1367473618868</v>
      </c>
      <c r="E10" s="28"/>
      <c r="G10" s="6" t="s">
        <v>34</v>
      </c>
      <c r="H10" s="7"/>
      <c r="I10" s="7">
        <v>10.5</v>
      </c>
      <c r="J10" s="7">
        <f t="shared" si="1"/>
        <v>655.78</v>
      </c>
      <c r="K10" s="8"/>
      <c r="L10" s="14">
        <f t="shared" si="2"/>
        <v>10.5</v>
      </c>
    </row>
    <row r="11" spans="1:13" ht="14.4" x14ac:dyDescent="0.3">
      <c r="A11" s="12" t="s">
        <v>33</v>
      </c>
      <c r="B11" s="10"/>
      <c r="C11" s="10">
        <v>290.66000000000003</v>
      </c>
      <c r="D11" s="27">
        <f t="shared" si="0"/>
        <v>1040.4767473618867</v>
      </c>
      <c r="E11" s="29"/>
      <c r="G11" s="6" t="s">
        <v>17</v>
      </c>
      <c r="H11" s="7"/>
      <c r="I11" s="10">
        <v>384.58</v>
      </c>
      <c r="J11" s="7">
        <f t="shared" si="1"/>
        <v>271.2</v>
      </c>
      <c r="K11" s="8"/>
      <c r="L11" s="14"/>
      <c r="M11" s="11"/>
    </row>
    <row r="12" spans="1:13" ht="14.4" x14ac:dyDescent="0.3">
      <c r="A12" s="12" t="s">
        <v>19</v>
      </c>
      <c r="B12" s="7"/>
      <c r="C12" s="7">
        <v>80</v>
      </c>
      <c r="D12" s="10">
        <f t="shared" si="0"/>
        <v>960.47674736188674</v>
      </c>
      <c r="G12" s="6" t="s">
        <v>39</v>
      </c>
      <c r="H12" s="7"/>
      <c r="I12" s="7"/>
      <c r="J12" s="7">
        <f t="shared" si="1"/>
        <v>271.2</v>
      </c>
      <c r="K12" s="8"/>
      <c r="L12" s="14">
        <f>I12*0.5</f>
        <v>0</v>
      </c>
      <c r="M12" s="11"/>
    </row>
    <row r="13" spans="1:13" ht="14.4" x14ac:dyDescent="0.3">
      <c r="A13" s="12" t="s">
        <v>20</v>
      </c>
      <c r="B13" s="7"/>
      <c r="C13" s="7">
        <v>200</v>
      </c>
      <c r="D13" s="10">
        <f>D12+B13-C13</f>
        <v>760.47674736188674</v>
      </c>
      <c r="G13" s="6" t="s">
        <v>18</v>
      </c>
      <c r="H13" s="7"/>
      <c r="I13" s="7">
        <v>87</v>
      </c>
      <c r="J13" s="7">
        <f t="shared" si="1"/>
        <v>184.2</v>
      </c>
      <c r="K13" s="8"/>
      <c r="L13" s="14"/>
    </row>
    <row r="14" spans="1:13" ht="14.4" x14ac:dyDescent="0.3">
      <c r="A14" s="12" t="s">
        <v>40</v>
      </c>
      <c r="B14" s="7"/>
      <c r="C14" s="7">
        <f>4*38</f>
        <v>152</v>
      </c>
      <c r="D14" s="10">
        <f>D13+B14-C14</f>
        <v>608.47674736188674</v>
      </c>
      <c r="G14" s="6" t="s">
        <v>21</v>
      </c>
      <c r="H14" s="7"/>
      <c r="I14" s="7">
        <v>6</v>
      </c>
      <c r="J14" s="7">
        <f t="shared" si="1"/>
        <v>178.2</v>
      </c>
      <c r="K14" s="8"/>
      <c r="L14" s="14"/>
    </row>
    <row r="15" spans="1:13" ht="14.4" x14ac:dyDescent="0.3">
      <c r="A15" s="12" t="s">
        <v>43</v>
      </c>
      <c r="B15" s="7"/>
      <c r="C15" s="7">
        <v>600</v>
      </c>
      <c r="D15" s="10">
        <f>D14+B15-C15</f>
        <v>8.4767473618867371</v>
      </c>
      <c r="E15" s="13"/>
      <c r="G15" s="6" t="s">
        <v>22</v>
      </c>
      <c r="H15" s="7"/>
      <c r="I15" s="7">
        <v>44.06</v>
      </c>
      <c r="J15" s="7">
        <f t="shared" si="1"/>
        <v>134.13999999999999</v>
      </c>
      <c r="K15" s="8"/>
      <c r="L15" s="14"/>
    </row>
    <row r="16" spans="1:13" ht="14.4" x14ac:dyDescent="0.3">
      <c r="A16" s="26"/>
      <c r="B16" s="30">
        <f>SUM(B3:B15)</f>
        <v>3434.85</v>
      </c>
      <c r="C16" s="25">
        <f>SUM(C3:C15)</f>
        <v>3426.3732526381132</v>
      </c>
      <c r="D16" s="25">
        <f>D15</f>
        <v>8.4767473618867371</v>
      </c>
      <c r="E16" s="13" t="s">
        <v>4</v>
      </c>
      <c r="G16" s="6" t="s">
        <v>23</v>
      </c>
      <c r="H16" s="7"/>
      <c r="I16" s="7">
        <v>54.87</v>
      </c>
      <c r="J16" s="7">
        <f t="shared" si="1"/>
        <v>79.269999999999982</v>
      </c>
      <c r="K16" s="8"/>
      <c r="L16" s="14">
        <f t="shared" si="2"/>
        <v>54.87</v>
      </c>
    </row>
    <row r="17" spans="1:12" ht="14.4" x14ac:dyDescent="0.3">
      <c r="A17" s="26"/>
      <c r="B17" s="14"/>
      <c r="C17" s="14"/>
      <c r="D17" s="14"/>
      <c r="G17" s="6" t="s">
        <v>24</v>
      </c>
      <c r="H17" s="7"/>
      <c r="I17" s="7">
        <v>24.25</v>
      </c>
      <c r="J17" s="7">
        <f t="shared" si="1"/>
        <v>55.019999999999982</v>
      </c>
      <c r="K17" s="8"/>
      <c r="L17" s="14">
        <f t="shared" si="2"/>
        <v>24.25</v>
      </c>
    </row>
    <row r="18" spans="1:12" ht="15" thickBot="1" x14ac:dyDescent="0.35">
      <c r="A18" s="26"/>
      <c r="B18" s="14"/>
      <c r="C18" s="14"/>
      <c r="D18" s="14"/>
      <c r="G18" s="6" t="s">
        <v>24</v>
      </c>
      <c r="H18" s="7"/>
      <c r="I18" s="7">
        <v>21.47</v>
      </c>
      <c r="J18" s="7">
        <f t="shared" si="1"/>
        <v>33.549999999999983</v>
      </c>
      <c r="K18" s="8"/>
      <c r="L18" s="37">
        <f t="shared" si="2"/>
        <v>21.47</v>
      </c>
    </row>
    <row r="19" spans="1:12" ht="14.4" x14ac:dyDescent="0.3">
      <c r="A19" s="2"/>
      <c r="B19" s="15"/>
      <c r="C19" s="15"/>
      <c r="D19" s="15"/>
      <c r="G19" s="11"/>
      <c r="H19" s="30">
        <f>SUM(H3:H18)</f>
        <v>975</v>
      </c>
      <c r="I19" s="25">
        <f>SUM(I3:I18)</f>
        <v>941.44999999999993</v>
      </c>
      <c r="J19" s="25">
        <f>J18</f>
        <v>33.549999999999983</v>
      </c>
      <c r="K19" s="13" t="s">
        <v>4</v>
      </c>
      <c r="L19" s="36">
        <f>SUM(L5:L18)</f>
        <v>394.87250000000006</v>
      </c>
    </row>
    <row r="20" spans="1:12" ht="14.4" x14ac:dyDescent="0.3">
      <c r="A20" s="16" t="s">
        <v>25</v>
      </c>
      <c r="B20" s="16">
        <v>53.7</v>
      </c>
      <c r="C20" s="15"/>
      <c r="D20" s="15"/>
      <c r="G20" s="11"/>
      <c r="L20" s="32"/>
    </row>
    <row r="21" spans="1:12" ht="14.4" x14ac:dyDescent="0.3">
      <c r="A21" s="17" t="s">
        <v>26</v>
      </c>
      <c r="B21" s="18">
        <v>1.37</v>
      </c>
      <c r="C21" s="15"/>
      <c r="D21" s="15"/>
      <c r="F21" s="19"/>
      <c r="H21" s="35" t="s">
        <v>6</v>
      </c>
      <c r="I21" s="35" t="s">
        <v>9</v>
      </c>
      <c r="J21" s="20"/>
      <c r="K21" s="21"/>
      <c r="L21" s="32"/>
    </row>
    <row r="22" spans="1:12" ht="14.4" x14ac:dyDescent="0.3">
      <c r="A22" s="17" t="s">
        <v>27</v>
      </c>
      <c r="B22" s="16">
        <v>4.54</v>
      </c>
      <c r="C22" s="15"/>
      <c r="D22" s="15"/>
      <c r="E22" s="20"/>
      <c r="F22" s="19"/>
      <c r="G22" s="20" t="s">
        <v>36</v>
      </c>
      <c r="H22" s="31"/>
      <c r="I22" s="31">
        <v>-259.85000000000002</v>
      </c>
      <c r="J22" s="20"/>
      <c r="K22" s="21"/>
    </row>
    <row r="23" spans="1:12" ht="14.4" x14ac:dyDescent="0.3">
      <c r="A23" s="16" t="s">
        <v>28</v>
      </c>
      <c r="B23" s="16">
        <v>400</v>
      </c>
      <c r="C23" s="22">
        <f>52*B23</f>
        <v>20800</v>
      </c>
      <c r="D23" s="15"/>
      <c r="E23" s="23"/>
      <c r="F23" s="20"/>
      <c r="G23" s="20" t="s">
        <v>37</v>
      </c>
      <c r="H23" s="31"/>
      <c r="I23" s="31">
        <f>I19-I25</f>
        <v>941.44999999999993</v>
      </c>
      <c r="J23" s="20"/>
      <c r="K23" s="21"/>
    </row>
    <row r="24" spans="1:12" ht="14.4" x14ac:dyDescent="0.3">
      <c r="A24" s="16" t="s">
        <v>29</v>
      </c>
      <c r="B24" s="18">
        <f>(B23/B20)*B22*B21</f>
        <v>46.329981378026069</v>
      </c>
      <c r="C24" s="15"/>
      <c r="E24" s="20"/>
      <c r="F24" s="20"/>
      <c r="G24" s="24" t="s">
        <v>38</v>
      </c>
      <c r="H24" s="31"/>
      <c r="I24" s="31">
        <f>I22-I23</f>
        <v>-1201.3</v>
      </c>
      <c r="J24" s="20"/>
      <c r="K24" s="21"/>
    </row>
    <row r="25" spans="1:12" ht="14.4" x14ac:dyDescent="0.3">
      <c r="E25" s="20"/>
      <c r="F25" s="20"/>
      <c r="G25" s="33" t="s">
        <v>42</v>
      </c>
      <c r="H25" s="34"/>
      <c r="I25" s="34">
        <f>SUMIF($K3:$K18,"x",$I3:$I18)</f>
        <v>0</v>
      </c>
      <c r="J25" s="20"/>
      <c r="K25" s="21"/>
    </row>
  </sheetData>
  <pageMargins left="0.78740157480314954" right="0.78740157480314954" top="1.123228346456693" bottom="1.123228346456693" header="0.78740157480314954" footer="0.78740157480314954"/>
  <pageSetup paperSize="9" fitToWidth="0" fitToHeight="0" orientation="portrait" r:id="rId1"/>
  <headerFooter alignWithMargins="0">
    <oddHeader>&amp;C&amp;10&amp;A</oddHeader>
    <oddFooter>&amp;C&amp;10Page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88"/>
  <sheetViews>
    <sheetView showZeros="0" tabSelected="1" zoomScale="69" zoomScaleNormal="69" workbookViewId="0">
      <pane ySplit="15" topLeftCell="A105" activePane="bottomLeft" state="frozen"/>
      <selection pane="bottomLeft" activeCell="F106" sqref="F106"/>
    </sheetView>
  </sheetViews>
  <sheetFormatPr defaultRowHeight="13.8" x14ac:dyDescent="0.25"/>
  <cols>
    <col min="1" max="1" width="14.69921875" style="41" bestFit="1" customWidth="1"/>
    <col min="2" max="2" width="9.3984375" style="41" bestFit="1" customWidth="1"/>
    <col min="3" max="3" width="10" style="41" bestFit="1" customWidth="1"/>
    <col min="4" max="4" width="7.19921875" style="41" bestFit="1" customWidth="1"/>
    <col min="5" max="5" width="10.19921875" style="41" bestFit="1" customWidth="1"/>
    <col min="6" max="6" width="6.09765625" style="41" bestFit="1" customWidth="1"/>
    <col min="7" max="7" width="2.59765625" style="41" customWidth="1"/>
    <col min="8" max="8" width="6.5" style="41" customWidth="1"/>
    <col min="9" max="9" width="2.19921875" style="41" customWidth="1"/>
    <col min="10" max="10" width="8.796875" style="41"/>
    <col min="11" max="11" width="9" style="41" customWidth="1"/>
    <col min="12" max="13" width="9.5" style="41" customWidth="1"/>
    <col min="14" max="14" width="8.796875" style="41"/>
    <col min="15" max="15" width="17.09765625" style="41" bestFit="1" customWidth="1"/>
    <col min="16" max="16" width="13.5" style="41" bestFit="1" customWidth="1"/>
    <col min="17" max="17" width="13.8984375" style="41" bestFit="1" customWidth="1"/>
    <col min="18" max="18" width="13.69921875" style="41" bestFit="1" customWidth="1"/>
    <col min="19" max="19" width="10.09765625" style="41" bestFit="1" customWidth="1"/>
    <col min="20" max="16384" width="8.796875" style="41"/>
  </cols>
  <sheetData>
    <row r="1" spans="1:8" ht="28.8" x14ac:dyDescent="0.3">
      <c r="A1" s="38" t="s">
        <v>44</v>
      </c>
      <c r="B1" s="38" t="s">
        <v>45</v>
      </c>
      <c r="C1" s="38" t="s">
        <v>47</v>
      </c>
      <c r="D1" s="38" t="s">
        <v>46</v>
      </c>
      <c r="E1" s="38" t="s">
        <v>26</v>
      </c>
      <c r="F1" s="38" t="s">
        <v>25</v>
      </c>
      <c r="G1" s="39"/>
      <c r="H1" s="40" t="s">
        <v>49</v>
      </c>
    </row>
    <row r="2" spans="1:8" ht="14.4" x14ac:dyDescent="0.25">
      <c r="A2" s="42">
        <v>42203</v>
      </c>
      <c r="B2" s="43">
        <v>62549</v>
      </c>
      <c r="C2" s="44">
        <v>25.91</v>
      </c>
      <c r="D2" s="45">
        <v>30.29</v>
      </c>
      <c r="E2" s="46">
        <f>D2/C2</f>
        <v>1.1690467001157854</v>
      </c>
      <c r="F2" s="47"/>
      <c r="G2" s="48"/>
      <c r="H2" s="48" t="b">
        <f t="shared" ref="H2:H33" si="0">IF(AND(NOT(ISBLANK(C2)),NOT(ISBLANK(D2))),((D2/C2)-E2)&lt;0.001,"")</f>
        <v>1</v>
      </c>
    </row>
    <row r="3" spans="1:8" ht="14.4" x14ac:dyDescent="0.25">
      <c r="A3" s="42">
        <v>42209</v>
      </c>
      <c r="B3" s="43">
        <v>62971</v>
      </c>
      <c r="C3" s="44">
        <v>32.409999999999997</v>
      </c>
      <c r="D3" s="45">
        <v>37.56</v>
      </c>
      <c r="E3" s="46">
        <v>1.159</v>
      </c>
      <c r="F3" s="47"/>
      <c r="G3" s="48"/>
      <c r="H3" s="48" t="b">
        <f t="shared" si="0"/>
        <v>1</v>
      </c>
    </row>
    <row r="4" spans="1:8" ht="14.4" x14ac:dyDescent="0.25">
      <c r="A4" s="42">
        <v>42212</v>
      </c>
      <c r="B4" s="43">
        <v>63344</v>
      </c>
      <c r="C4" s="44">
        <v>30.15</v>
      </c>
      <c r="D4" s="45">
        <v>34.94</v>
      </c>
      <c r="E4" s="46">
        <v>1.159</v>
      </c>
      <c r="F4" s="47"/>
      <c r="G4" s="48"/>
      <c r="H4" s="48" t="b">
        <f t="shared" si="0"/>
        <v>1</v>
      </c>
    </row>
    <row r="5" spans="1:8" ht="14.4" x14ac:dyDescent="0.25">
      <c r="A5" s="42">
        <v>42224</v>
      </c>
      <c r="B5" s="43">
        <v>63808</v>
      </c>
      <c r="C5" s="44">
        <v>39.69</v>
      </c>
      <c r="D5" s="45">
        <v>45.21</v>
      </c>
      <c r="E5" s="46">
        <v>1.139</v>
      </c>
      <c r="F5" s="47"/>
      <c r="G5" s="48"/>
      <c r="H5" s="48" t="b">
        <f t="shared" si="0"/>
        <v>1</v>
      </c>
    </row>
    <row r="6" spans="1:8" ht="14.4" x14ac:dyDescent="0.25">
      <c r="A6" s="42">
        <v>42228</v>
      </c>
      <c r="B6" s="43">
        <v>64213</v>
      </c>
      <c r="C6" s="44">
        <v>30.78</v>
      </c>
      <c r="D6" s="45">
        <v>34.44</v>
      </c>
      <c r="E6" s="46">
        <v>1.119</v>
      </c>
      <c r="F6" s="47"/>
      <c r="G6" s="48"/>
      <c r="H6" s="48" t="b">
        <f t="shared" si="0"/>
        <v>1</v>
      </c>
    </row>
    <row r="7" spans="1:8" ht="14.4" x14ac:dyDescent="0.25">
      <c r="A7" s="42">
        <v>42238</v>
      </c>
      <c r="B7" s="43">
        <v>64737</v>
      </c>
      <c r="C7" s="44">
        <v>41.31</v>
      </c>
      <c r="D7" s="45">
        <v>45.4</v>
      </c>
      <c r="E7" s="46">
        <v>1.099</v>
      </c>
      <c r="F7" s="47"/>
      <c r="G7" s="48"/>
      <c r="H7" s="48" t="b">
        <f t="shared" si="0"/>
        <v>1</v>
      </c>
    </row>
    <row r="8" spans="1:8" ht="14.4" x14ac:dyDescent="0.25">
      <c r="A8" s="42">
        <v>42251</v>
      </c>
      <c r="B8" s="43">
        <v>65238</v>
      </c>
      <c r="C8" s="44">
        <v>40.58</v>
      </c>
      <c r="D8" s="45">
        <v>43.38</v>
      </c>
      <c r="E8" s="46">
        <v>1.069</v>
      </c>
      <c r="F8" s="47"/>
      <c r="G8" s="48"/>
      <c r="H8" s="48" t="b">
        <f t="shared" si="0"/>
        <v>1</v>
      </c>
    </row>
    <row r="9" spans="1:8" ht="14.4" x14ac:dyDescent="0.25">
      <c r="A9" s="42">
        <v>42256</v>
      </c>
      <c r="B9" s="43">
        <v>65748</v>
      </c>
      <c r="C9" s="44">
        <v>41.49</v>
      </c>
      <c r="D9" s="45">
        <v>45.6</v>
      </c>
      <c r="E9" s="46">
        <v>1.099</v>
      </c>
      <c r="F9" s="47"/>
      <c r="G9" s="48"/>
      <c r="H9" s="48" t="b">
        <f t="shared" si="0"/>
        <v>1</v>
      </c>
    </row>
    <row r="10" spans="1:8" ht="14.4" x14ac:dyDescent="0.25">
      <c r="A10" s="42">
        <v>42262</v>
      </c>
      <c r="B10" s="43">
        <v>66186</v>
      </c>
      <c r="C10" s="44">
        <v>33.11</v>
      </c>
      <c r="D10" s="45">
        <v>36.39</v>
      </c>
      <c r="E10" s="46">
        <v>1.099</v>
      </c>
      <c r="F10" s="47"/>
      <c r="G10" s="48"/>
      <c r="H10" s="48" t="b">
        <f t="shared" si="0"/>
        <v>1</v>
      </c>
    </row>
    <row r="11" spans="1:8" ht="14.4" x14ac:dyDescent="0.25">
      <c r="A11" s="42">
        <v>42268</v>
      </c>
      <c r="B11" s="43">
        <v>66596</v>
      </c>
      <c r="C11" s="44">
        <v>31.98</v>
      </c>
      <c r="D11" s="45">
        <v>34.83</v>
      </c>
      <c r="E11" s="46">
        <v>1.089</v>
      </c>
      <c r="F11" s="47"/>
      <c r="G11" s="48"/>
      <c r="H11" s="48" t="b">
        <f t="shared" si="0"/>
        <v>1</v>
      </c>
    </row>
    <row r="12" spans="1:8" ht="14.4" x14ac:dyDescent="0.25">
      <c r="A12" s="42">
        <v>42273</v>
      </c>
      <c r="B12" s="43">
        <v>66991</v>
      </c>
      <c r="C12" s="44">
        <v>29.55</v>
      </c>
      <c r="D12" s="45">
        <v>31.88</v>
      </c>
      <c r="E12" s="46">
        <v>1.079</v>
      </c>
      <c r="F12" s="47"/>
      <c r="G12" s="48"/>
      <c r="H12" s="48" t="b">
        <f t="shared" si="0"/>
        <v>1</v>
      </c>
    </row>
    <row r="13" spans="1:8" ht="14.4" x14ac:dyDescent="0.25">
      <c r="A13" s="42">
        <v>42274</v>
      </c>
      <c r="B13" s="43">
        <v>67246</v>
      </c>
      <c r="C13" s="44">
        <v>18.98</v>
      </c>
      <c r="D13" s="45">
        <v>20.48</v>
      </c>
      <c r="E13" s="46">
        <v>1.079</v>
      </c>
      <c r="F13" s="47"/>
      <c r="G13" s="48"/>
      <c r="H13" s="48" t="b">
        <f t="shared" si="0"/>
        <v>1</v>
      </c>
    </row>
    <row r="14" spans="1:8" ht="14.4" x14ac:dyDescent="0.25">
      <c r="A14" s="42">
        <v>42280</v>
      </c>
      <c r="B14" s="43">
        <v>67690</v>
      </c>
      <c r="C14" s="44">
        <v>33.15</v>
      </c>
      <c r="D14" s="45">
        <v>35.770000000000003</v>
      </c>
      <c r="E14" s="46">
        <v>1.079</v>
      </c>
      <c r="F14" s="47"/>
      <c r="G14" s="48"/>
      <c r="H14" s="48" t="b">
        <f t="shared" si="0"/>
        <v>1</v>
      </c>
    </row>
    <row r="15" spans="1:8" ht="14.4" x14ac:dyDescent="0.25">
      <c r="A15" s="42">
        <v>42288</v>
      </c>
      <c r="B15" s="43">
        <v>68093</v>
      </c>
      <c r="C15" s="44">
        <v>33.67</v>
      </c>
      <c r="D15" s="45">
        <v>36.67</v>
      </c>
      <c r="E15" s="46">
        <v>1.089</v>
      </c>
      <c r="F15" s="47"/>
      <c r="G15" s="48"/>
      <c r="H15" s="48" t="b">
        <f t="shared" si="0"/>
        <v>1</v>
      </c>
    </row>
    <row r="16" spans="1:8" ht="14.4" x14ac:dyDescent="0.25">
      <c r="A16" s="42">
        <v>42294</v>
      </c>
      <c r="B16" s="43">
        <v>68441</v>
      </c>
      <c r="C16" s="44">
        <v>29.95</v>
      </c>
      <c r="D16" s="45">
        <v>32.619999999999997</v>
      </c>
      <c r="E16" s="46">
        <v>1.089</v>
      </c>
      <c r="F16" s="49">
        <f t="shared" ref="F16:F79" si="1">IF(AND(NOT(ISBLANK(B16)),NOT(ISBLANK(B2))),4.54*(B16-B2)/SUM(C2:C16),"")</f>
        <v>54.290921637474376</v>
      </c>
      <c r="G16" s="48"/>
      <c r="H16" s="48" t="b">
        <f t="shared" si="0"/>
        <v>1</v>
      </c>
    </row>
    <row r="17" spans="1:18" ht="14.4" x14ac:dyDescent="0.25">
      <c r="A17" s="42">
        <v>42297</v>
      </c>
      <c r="B17" s="43">
        <v>68864</v>
      </c>
      <c r="C17" s="44">
        <v>31.63</v>
      </c>
      <c r="D17" s="45">
        <v>34.130000000000003</v>
      </c>
      <c r="E17" s="46">
        <v>1.079</v>
      </c>
      <c r="F17" s="49">
        <f t="shared" si="1"/>
        <v>53.676985735208554</v>
      </c>
      <c r="G17" s="48"/>
      <c r="H17" s="48" t="b">
        <f t="shared" si="0"/>
        <v>1</v>
      </c>
    </row>
    <row r="18" spans="1:18" ht="14.4" x14ac:dyDescent="0.25">
      <c r="A18" s="42">
        <v>42308</v>
      </c>
      <c r="B18" s="43">
        <v>69417</v>
      </c>
      <c r="C18" s="44">
        <v>41.87</v>
      </c>
      <c r="D18" s="45">
        <v>45.18</v>
      </c>
      <c r="E18" s="46">
        <v>1.079</v>
      </c>
      <c r="F18" s="49">
        <f t="shared" si="1"/>
        <v>54.286203705526788</v>
      </c>
      <c r="G18" s="48"/>
      <c r="H18" s="48" t="b">
        <f t="shared" si="0"/>
        <v>1</v>
      </c>
    </row>
    <row r="19" spans="1:18" ht="14.4" x14ac:dyDescent="0.25">
      <c r="A19" s="42">
        <v>42315</v>
      </c>
      <c r="B19" s="43">
        <v>69873</v>
      </c>
      <c r="C19" s="44">
        <v>39.549999999999997</v>
      </c>
      <c r="D19" s="45">
        <v>43.07</v>
      </c>
      <c r="E19" s="46">
        <v>1.089</v>
      </c>
      <c r="F19" s="49">
        <f t="shared" si="1"/>
        <v>53.229523091496056</v>
      </c>
      <c r="G19" s="48"/>
      <c r="H19" s="48" t="b">
        <f t="shared" si="0"/>
        <v>1</v>
      </c>
    </row>
    <row r="20" spans="1:18" ht="14.4" x14ac:dyDescent="0.25">
      <c r="A20" s="42">
        <v>42311</v>
      </c>
      <c r="B20" s="43">
        <v>70416</v>
      </c>
      <c r="C20" s="44">
        <v>43.69</v>
      </c>
      <c r="D20" s="45">
        <v>47.58</v>
      </c>
      <c r="E20" s="46">
        <v>1.089</v>
      </c>
      <c r="F20" s="49">
        <f t="shared" si="1"/>
        <v>54.022943083504387</v>
      </c>
      <c r="G20" s="48"/>
      <c r="H20" s="48" t="b">
        <f t="shared" si="0"/>
        <v>1</v>
      </c>
    </row>
    <row r="21" spans="1:18" ht="57.6" x14ac:dyDescent="0.25">
      <c r="A21" s="42">
        <v>42326</v>
      </c>
      <c r="B21" s="43">
        <v>70864</v>
      </c>
      <c r="C21" s="44">
        <v>35.97</v>
      </c>
      <c r="D21" s="45">
        <v>38.81</v>
      </c>
      <c r="E21" s="46">
        <v>1.079</v>
      </c>
      <c r="F21" s="49">
        <f t="shared" si="1"/>
        <v>52.835017474547939</v>
      </c>
      <c r="G21" s="48"/>
      <c r="H21" s="48" t="b">
        <f t="shared" si="0"/>
        <v>1</v>
      </c>
      <c r="K21" s="62" t="s">
        <v>50</v>
      </c>
      <c r="L21" s="62"/>
      <c r="M21" s="55" t="s">
        <v>55</v>
      </c>
      <c r="N21" s="55" t="str">
        <f>CONCATENATE(K21," (",M21,")")</f>
        <v>Monthly fuel cost (Moving average)</v>
      </c>
      <c r="O21" s="50" t="s">
        <v>51</v>
      </c>
      <c r="Q21" s="48" t="s">
        <v>48</v>
      </c>
      <c r="R21" s="48">
        <v>4.54</v>
      </c>
    </row>
    <row r="22" spans="1:18" ht="14.4" x14ac:dyDescent="0.3">
      <c r="A22" s="42">
        <v>42332</v>
      </c>
      <c r="B22" s="43">
        <v>71260</v>
      </c>
      <c r="C22" s="44">
        <v>31.51</v>
      </c>
      <c r="D22" s="45">
        <v>34</v>
      </c>
      <c r="E22" s="46">
        <v>1.079</v>
      </c>
      <c r="F22" s="49">
        <f t="shared" si="1"/>
        <v>52.914531237903546</v>
      </c>
      <c r="G22" s="48"/>
      <c r="H22" s="48" t="b">
        <f t="shared" si="0"/>
        <v>1</v>
      </c>
      <c r="K22" s="51">
        <v>42217</v>
      </c>
      <c r="L22" s="52">
        <f t="shared" ref="L22:L53" ca="1" si="2">IF(K22&lt;TODAY(),SUMIFS(D$2:D$1000,A$2:A$1000,"&gt;="&amp;K22,A$2:A$1000,"&lt;"&amp;K23),NA())</f>
        <v>125.05000000000001</v>
      </c>
      <c r="M22" s="52"/>
      <c r="O22" s="53"/>
    </row>
    <row r="23" spans="1:18" ht="14.4" x14ac:dyDescent="0.3">
      <c r="A23" s="42">
        <v>42342</v>
      </c>
      <c r="B23" s="43">
        <v>71759</v>
      </c>
      <c r="C23" s="44">
        <v>44.26</v>
      </c>
      <c r="D23" s="45">
        <v>47.76</v>
      </c>
      <c r="E23" s="46">
        <v>1.079</v>
      </c>
      <c r="F23" s="49">
        <f t="shared" si="1"/>
        <v>52.444346221846409</v>
      </c>
      <c r="G23" s="48"/>
      <c r="H23" s="48" t="b">
        <f t="shared" si="0"/>
        <v>1</v>
      </c>
      <c r="K23" s="51">
        <f>EDATE(K22,1)</f>
        <v>42248</v>
      </c>
      <c r="L23" s="52">
        <f t="shared" ca="1" si="2"/>
        <v>212.55999999999997</v>
      </c>
      <c r="M23" s="52"/>
      <c r="O23" s="53"/>
    </row>
    <row r="24" spans="1:18" ht="14.4" x14ac:dyDescent="0.3">
      <c r="A24" s="42">
        <v>42348</v>
      </c>
      <c r="B24" s="43">
        <v>72144</v>
      </c>
      <c r="C24" s="44">
        <v>33.450000000000003</v>
      </c>
      <c r="D24" s="45">
        <v>35.42</v>
      </c>
      <c r="E24" s="46">
        <v>1.0589999999999999</v>
      </c>
      <c r="F24" s="49">
        <f t="shared" si="1"/>
        <v>52.797704559650214</v>
      </c>
      <c r="G24" s="48"/>
      <c r="H24" s="48" t="b">
        <f t="shared" si="0"/>
        <v>1</v>
      </c>
      <c r="K24" s="51">
        <f t="shared" ref="K24:K45" si="3">EDATE(K23,1)</f>
        <v>42278</v>
      </c>
      <c r="L24" s="52">
        <f t="shared" ca="1" si="2"/>
        <v>184.37</v>
      </c>
      <c r="M24" s="52">
        <f ca="1">AVERAGE(L22:L24)</f>
        <v>173.99333333333334</v>
      </c>
      <c r="O24" s="53"/>
    </row>
    <row r="25" spans="1:18" ht="14.4" x14ac:dyDescent="0.25">
      <c r="A25" s="42">
        <v>42358</v>
      </c>
      <c r="B25" s="43">
        <v>72544</v>
      </c>
      <c r="C25" s="44">
        <v>36.22</v>
      </c>
      <c r="D25" s="45">
        <v>37.99</v>
      </c>
      <c r="E25" s="46">
        <v>1.0489999999999999</v>
      </c>
      <c r="F25" s="49">
        <f t="shared" si="1"/>
        <v>52.391052131230246</v>
      </c>
      <c r="G25" s="48"/>
      <c r="H25" s="48" t="b">
        <f t="shared" si="0"/>
        <v>1</v>
      </c>
      <c r="K25" s="54">
        <f t="shared" si="3"/>
        <v>42309</v>
      </c>
      <c r="L25" s="52">
        <f t="shared" ca="1" si="2"/>
        <v>163.46</v>
      </c>
      <c r="M25" s="52">
        <f t="shared" ref="M25:M88" ca="1" si="4">AVERAGE(L23:L25)</f>
        <v>186.79666666666665</v>
      </c>
      <c r="O25" s="53"/>
    </row>
    <row r="26" spans="1:18" ht="14.4" x14ac:dyDescent="0.25">
      <c r="A26" s="42">
        <v>42365</v>
      </c>
      <c r="B26" s="43">
        <v>73026</v>
      </c>
      <c r="C26" s="44">
        <v>43.56</v>
      </c>
      <c r="D26" s="45">
        <v>45.69</v>
      </c>
      <c r="E26" s="46">
        <v>1.0489999999999999</v>
      </c>
      <c r="F26" s="49">
        <f t="shared" si="1"/>
        <v>51.989336065729304</v>
      </c>
      <c r="G26" s="48"/>
      <c r="H26" s="48" t="b">
        <f t="shared" si="0"/>
        <v>1</v>
      </c>
      <c r="K26" s="54">
        <f t="shared" si="3"/>
        <v>42339</v>
      </c>
      <c r="L26" s="52">
        <f t="shared" ca="1" si="2"/>
        <v>166.86</v>
      </c>
      <c r="M26" s="52">
        <f t="shared" ca="1" si="4"/>
        <v>171.56333333333336</v>
      </c>
      <c r="O26" s="53"/>
    </row>
    <row r="27" spans="1:18" ht="14.4" x14ac:dyDescent="0.25">
      <c r="A27" s="42">
        <v>42385</v>
      </c>
      <c r="B27" s="43">
        <v>73471</v>
      </c>
      <c r="C27" s="44">
        <v>38.200000000000003</v>
      </c>
      <c r="D27" s="45">
        <v>38.090000000000003</v>
      </c>
      <c r="E27" s="46">
        <v>0.997</v>
      </c>
      <c r="F27" s="49">
        <f t="shared" si="1"/>
        <v>52.760146361497966</v>
      </c>
      <c r="G27" s="48"/>
      <c r="H27" s="48" t="b">
        <f t="shared" si="0"/>
        <v>1</v>
      </c>
      <c r="K27" s="54">
        <f t="shared" si="3"/>
        <v>42370</v>
      </c>
      <c r="L27" s="52">
        <f t="shared" ca="1" si="2"/>
        <v>76.89</v>
      </c>
      <c r="M27" s="52">
        <f t="shared" ca="1" si="4"/>
        <v>135.73666666666668</v>
      </c>
      <c r="O27" s="53"/>
    </row>
    <row r="28" spans="1:18" ht="14.4" x14ac:dyDescent="0.25">
      <c r="A28" s="42">
        <v>42391</v>
      </c>
      <c r="B28" s="43">
        <v>73945</v>
      </c>
      <c r="C28" s="44">
        <v>39.71</v>
      </c>
      <c r="D28" s="45">
        <v>38.799999999999997</v>
      </c>
      <c r="E28" s="46">
        <v>0.97699999999999998</v>
      </c>
      <c r="F28" s="49">
        <f t="shared" si="1"/>
        <v>51.039199122917381</v>
      </c>
      <c r="G28" s="48"/>
      <c r="H28" s="48" t="b">
        <f t="shared" si="0"/>
        <v>1</v>
      </c>
      <c r="K28" s="54">
        <f t="shared" si="3"/>
        <v>42401</v>
      </c>
      <c r="L28" s="52">
        <f t="shared" ca="1" si="2"/>
        <v>78.38</v>
      </c>
      <c r="M28" s="52">
        <f t="shared" ca="1" si="4"/>
        <v>107.37666666666667</v>
      </c>
      <c r="O28" s="53"/>
    </row>
    <row r="29" spans="1:18" ht="14.4" x14ac:dyDescent="0.25">
      <c r="A29" s="42">
        <v>42412</v>
      </c>
      <c r="B29" s="43">
        <v>74432</v>
      </c>
      <c r="C29" s="44">
        <v>39.32</v>
      </c>
      <c r="D29" s="45">
        <v>38.42</v>
      </c>
      <c r="E29" s="46">
        <v>0.97699999999999998</v>
      </c>
      <c r="F29" s="49">
        <f t="shared" si="1"/>
        <v>51.157316552901023</v>
      </c>
      <c r="G29" s="48"/>
      <c r="H29" s="48" t="b">
        <f t="shared" si="0"/>
        <v>1</v>
      </c>
      <c r="K29" s="54">
        <f t="shared" si="3"/>
        <v>42430</v>
      </c>
      <c r="L29" s="52">
        <f t="shared" ca="1" si="2"/>
        <v>80.38</v>
      </c>
      <c r="M29" s="52">
        <f t="shared" ca="1" si="4"/>
        <v>78.55</v>
      </c>
      <c r="O29" s="53"/>
    </row>
    <row r="30" spans="1:18" ht="14.4" x14ac:dyDescent="0.25">
      <c r="A30" s="42">
        <v>42426</v>
      </c>
      <c r="B30" s="43">
        <v>74921</v>
      </c>
      <c r="C30" s="44">
        <v>40.4</v>
      </c>
      <c r="D30" s="45">
        <v>39.96</v>
      </c>
      <c r="E30" s="46">
        <v>0.98899999999999999</v>
      </c>
      <c r="F30" s="49">
        <f t="shared" si="1"/>
        <v>51.677001176904568</v>
      </c>
      <c r="G30" s="48"/>
      <c r="H30" s="48" t="b">
        <f t="shared" si="0"/>
        <v>1</v>
      </c>
      <c r="K30" s="54">
        <f t="shared" si="3"/>
        <v>42461</v>
      </c>
      <c r="L30" s="52">
        <f t="shared" ca="1" si="2"/>
        <v>69.22</v>
      </c>
      <c r="M30" s="52">
        <f t="shared" ca="1" si="4"/>
        <v>75.993333333333325</v>
      </c>
      <c r="O30" s="53"/>
    </row>
    <row r="31" spans="1:18" ht="14.4" x14ac:dyDescent="0.25">
      <c r="A31" s="42">
        <v>42439</v>
      </c>
      <c r="B31" s="43">
        <v>75467</v>
      </c>
      <c r="C31" s="44">
        <v>43.1</v>
      </c>
      <c r="D31" s="45">
        <v>43.06</v>
      </c>
      <c r="E31" s="46">
        <v>0.999</v>
      </c>
      <c r="F31" s="49">
        <f t="shared" si="1"/>
        <v>51.469026852551337</v>
      </c>
      <c r="G31" s="48"/>
      <c r="H31" s="48" t="b">
        <f t="shared" si="0"/>
        <v>1</v>
      </c>
      <c r="K31" s="54">
        <f t="shared" si="3"/>
        <v>42491</v>
      </c>
      <c r="L31" s="52">
        <f t="shared" ca="1" si="2"/>
        <v>102.8</v>
      </c>
      <c r="M31" s="52">
        <f t="shared" ca="1" si="4"/>
        <v>84.133333333333326</v>
      </c>
      <c r="O31" s="53"/>
    </row>
    <row r="32" spans="1:18" ht="28.8" x14ac:dyDescent="0.25">
      <c r="A32" s="42">
        <v>42454</v>
      </c>
      <c r="B32" s="43">
        <v>75898</v>
      </c>
      <c r="C32" s="44">
        <v>36.619999999999997</v>
      </c>
      <c r="D32" s="45">
        <v>37.32</v>
      </c>
      <c r="E32" s="46">
        <v>1.0189999999999999</v>
      </c>
      <c r="F32" s="49">
        <f t="shared" si="1"/>
        <v>50.088929744820668</v>
      </c>
      <c r="G32" s="48"/>
      <c r="H32" s="48" t="b">
        <f t="shared" si="0"/>
        <v>1</v>
      </c>
      <c r="K32" s="54">
        <f t="shared" si="3"/>
        <v>42522</v>
      </c>
      <c r="L32" s="52">
        <f t="shared" ca="1" si="2"/>
        <v>112.9</v>
      </c>
      <c r="M32" s="52">
        <f t="shared" ca="1" si="4"/>
        <v>94.973333333333315</v>
      </c>
      <c r="O32" s="55" t="str">
        <f>O21</f>
        <v>Annual mileage</v>
      </c>
      <c r="P32" s="55" t="s">
        <v>53</v>
      </c>
      <c r="Q32" s="55" t="s">
        <v>54</v>
      </c>
      <c r="R32" s="50" t="s">
        <v>52</v>
      </c>
    </row>
    <row r="33" spans="1:19" ht="14.4" x14ac:dyDescent="0.3">
      <c r="A33" s="42">
        <v>42469</v>
      </c>
      <c r="B33" s="43">
        <v>76406</v>
      </c>
      <c r="C33" s="44">
        <v>38.51</v>
      </c>
      <c r="D33" s="45">
        <v>40.01</v>
      </c>
      <c r="E33" s="46">
        <v>1.0389999999999999</v>
      </c>
      <c r="F33" s="49">
        <f t="shared" si="1"/>
        <v>50.781276216891818</v>
      </c>
      <c r="G33" s="48"/>
      <c r="H33" s="48" t="b">
        <f t="shared" si="0"/>
        <v>1</v>
      </c>
      <c r="K33" s="54">
        <f t="shared" si="3"/>
        <v>42552</v>
      </c>
      <c r="L33" s="52">
        <f t="shared" ca="1" si="2"/>
        <v>158.25</v>
      </c>
      <c r="M33" s="52">
        <f t="shared" ca="1" si="4"/>
        <v>124.64999999999999</v>
      </c>
      <c r="O33" s="56">
        <f ca="1">IF(K33&lt;TODAY(),Q33-P33,NA())</f>
        <v>16823</v>
      </c>
      <c r="P33" s="57">
        <f t="array" ref="P33">MIN(IF(A2:$A$100&gt;=R33,B2:$B$100))</f>
        <v>62549</v>
      </c>
      <c r="Q33" s="57">
        <f t="array" ref="Q33">MAX(IF(A2:$A$100&lt;=K33,B2:$B$100))</f>
        <v>79372</v>
      </c>
      <c r="R33" s="58">
        <f>EDATE(K33,-12)</f>
        <v>42186</v>
      </c>
      <c r="S33" s="58">
        <f>EDATE(K33,0)</f>
        <v>42552</v>
      </c>
    </row>
    <row r="34" spans="1:19" ht="14.4" x14ac:dyDescent="0.3">
      <c r="A34" s="42">
        <v>42480</v>
      </c>
      <c r="B34" s="43">
        <v>76765</v>
      </c>
      <c r="C34" s="44">
        <v>28.11</v>
      </c>
      <c r="D34" s="45">
        <v>29.21</v>
      </c>
      <c r="E34" s="46">
        <v>1.0389999999999999</v>
      </c>
      <c r="F34" s="49">
        <f t="shared" si="1"/>
        <v>50.336971517384697</v>
      </c>
      <c r="G34" s="48"/>
      <c r="H34" s="48" t="b">
        <f t="shared" ref="H34:H65" si="5">IF(AND(NOT(ISBLANK(C34)),NOT(ISBLANK(D34))),((D34/C34)-E34)&lt;0.001,"")</f>
        <v>1</v>
      </c>
      <c r="K34" s="54">
        <f t="shared" si="3"/>
        <v>42583</v>
      </c>
      <c r="L34" s="52">
        <f t="shared" ca="1" si="2"/>
        <v>119.43</v>
      </c>
      <c r="M34" s="52">
        <f t="shared" ca="1" si="4"/>
        <v>130.19333333333333</v>
      </c>
      <c r="O34" s="56">
        <f t="shared" ref="O34:O44" ca="1" si="6">IF(K34&lt;TODAY(),Q34-P34,NA())</f>
        <v>17372</v>
      </c>
      <c r="P34" s="57">
        <f t="array" ref="P34">MIN(IF(A3:$A$100&gt;=R34,B3:$B$100))</f>
        <v>63808</v>
      </c>
      <c r="Q34" s="57">
        <f t="array" ref="Q34">MAX(IF(A3:$A$100&lt;=K34,B3:$B$100))</f>
        <v>81180</v>
      </c>
      <c r="R34" s="58">
        <f>EDATE(K34,-12)</f>
        <v>42217</v>
      </c>
      <c r="S34" s="58">
        <f t="shared" ref="S34:S45" si="7">EDATE(K34,0)</f>
        <v>42583</v>
      </c>
    </row>
    <row r="35" spans="1:19" ht="14.4" x14ac:dyDescent="0.3">
      <c r="A35" s="42">
        <v>42494</v>
      </c>
      <c r="B35" s="43">
        <v>77165</v>
      </c>
      <c r="C35" s="44">
        <v>30.34</v>
      </c>
      <c r="D35" s="45">
        <v>32.130000000000003</v>
      </c>
      <c r="E35" s="46">
        <v>1.0589999999999999</v>
      </c>
      <c r="F35" s="49">
        <f t="shared" si="1"/>
        <v>51.148869975683027</v>
      </c>
      <c r="G35" s="48"/>
      <c r="H35" s="48" t="b">
        <f t="shared" si="5"/>
        <v>1</v>
      </c>
      <c r="K35" s="54">
        <f t="shared" si="3"/>
        <v>42614</v>
      </c>
      <c r="L35" s="52">
        <f t="shared" ca="1" si="2"/>
        <v>85.65</v>
      </c>
      <c r="M35" s="52">
        <f t="shared" ca="1" si="4"/>
        <v>121.11000000000001</v>
      </c>
      <c r="O35" s="56">
        <f t="shared" ca="1" si="6"/>
        <v>17408</v>
      </c>
      <c r="P35" s="57">
        <f t="array" ref="P35">MIN(IF(A4:$A$100&gt;=R35,B4:$B$100))</f>
        <v>65238</v>
      </c>
      <c r="Q35" s="57">
        <f t="array" ref="Q35">MAX(IF(A4:$A$100&lt;=K35,B4:$B$100))</f>
        <v>82646</v>
      </c>
      <c r="R35" s="58">
        <f>EDATE(K35,-12)</f>
        <v>42248</v>
      </c>
      <c r="S35" s="58">
        <f t="shared" si="7"/>
        <v>42614</v>
      </c>
    </row>
    <row r="36" spans="1:19" ht="14.4" x14ac:dyDescent="0.3">
      <c r="A36" s="42">
        <v>42504</v>
      </c>
      <c r="B36" s="43">
        <v>77537</v>
      </c>
      <c r="C36" s="44">
        <v>29.55</v>
      </c>
      <c r="D36" s="45">
        <v>31.59</v>
      </c>
      <c r="E36" s="46">
        <v>1.069</v>
      </c>
      <c r="F36" s="49">
        <f t="shared" si="1"/>
        <v>51.545743949643686</v>
      </c>
      <c r="G36" s="48"/>
      <c r="H36" s="48" t="b">
        <f t="shared" si="5"/>
        <v>1</v>
      </c>
      <c r="K36" s="54">
        <f t="shared" si="3"/>
        <v>42644</v>
      </c>
      <c r="L36" s="52">
        <f t="shared" ca="1" si="2"/>
        <v>145.47</v>
      </c>
      <c r="M36" s="52">
        <f t="shared" ca="1" si="4"/>
        <v>116.85000000000001</v>
      </c>
      <c r="O36" s="56">
        <f t="shared" ca="1" si="6"/>
        <v>15922</v>
      </c>
      <c r="P36" s="57">
        <f t="array" ref="P36">MIN(IF(A5:$A$100&gt;=R36,B5:$B$100))</f>
        <v>67690</v>
      </c>
      <c r="Q36" s="57">
        <f t="array" ref="Q36">MAX(IF(A5:$A$100&lt;=K36,B5:$B$100))</f>
        <v>83612</v>
      </c>
      <c r="R36" s="58">
        <f>EDATE(K36,-12)</f>
        <v>42278</v>
      </c>
      <c r="S36" s="58">
        <f t="shared" si="7"/>
        <v>42644</v>
      </c>
    </row>
    <row r="37" spans="1:19" ht="14.4" x14ac:dyDescent="0.3">
      <c r="A37" s="42">
        <v>42511</v>
      </c>
      <c r="B37" s="43">
        <v>78021</v>
      </c>
      <c r="C37" s="44">
        <v>36.22</v>
      </c>
      <c r="D37" s="45">
        <v>39.08</v>
      </c>
      <c r="E37" s="46">
        <v>1.079</v>
      </c>
      <c r="F37" s="49">
        <f t="shared" si="1"/>
        <v>50.988180856215358</v>
      </c>
      <c r="G37" s="48"/>
      <c r="H37" s="48" t="b">
        <f t="shared" si="5"/>
        <v>1</v>
      </c>
      <c r="K37" s="54">
        <f t="shared" si="3"/>
        <v>42675</v>
      </c>
      <c r="L37" s="52">
        <f t="shared" ca="1" si="2"/>
        <v>95.03</v>
      </c>
      <c r="M37" s="52">
        <f t="shared" ca="1" si="4"/>
        <v>108.71666666666665</v>
      </c>
      <c r="O37" s="56">
        <f t="shared" ca="1" si="6"/>
        <v>15438</v>
      </c>
      <c r="P37" s="57">
        <f t="array" ref="P37">MIN(IF(A6:$A$100&gt;=R37,B6:$B$100))</f>
        <v>69873</v>
      </c>
      <c r="Q37" s="57">
        <f t="array" ref="Q37">MAX(IF(A6:$A$100&lt;=K37,B6:$B$100))</f>
        <v>85311</v>
      </c>
      <c r="R37" s="58">
        <f>EDATE(K37,-12)</f>
        <v>42309</v>
      </c>
      <c r="S37" s="58">
        <f t="shared" si="7"/>
        <v>42675</v>
      </c>
    </row>
    <row r="38" spans="1:19" ht="14.4" x14ac:dyDescent="0.3">
      <c r="A38" s="42">
        <v>42526</v>
      </c>
      <c r="B38" s="43">
        <v>78510</v>
      </c>
      <c r="C38" s="44">
        <v>39.35</v>
      </c>
      <c r="D38" s="45">
        <v>40.51</v>
      </c>
      <c r="E38" s="46">
        <v>1.0289999999999999</v>
      </c>
      <c r="F38" s="49">
        <f t="shared" si="1"/>
        <v>52.295516230593847</v>
      </c>
      <c r="G38" s="48"/>
      <c r="H38" s="48" t="b">
        <f t="shared" si="5"/>
        <v>1</v>
      </c>
      <c r="K38" s="54">
        <f t="shared" si="3"/>
        <v>42705</v>
      </c>
      <c r="L38" s="52">
        <f t="shared" ca="1" si="2"/>
        <v>94.69</v>
      </c>
      <c r="M38" s="52">
        <f t="shared" ca="1" si="4"/>
        <v>111.73</v>
      </c>
      <c r="O38" s="56">
        <f t="shared" ca="1" si="6"/>
        <v>14598</v>
      </c>
      <c r="P38" s="57">
        <f t="array" ref="P38">MIN(IF(A7:$A$100&gt;=R38,B7:$B$100))</f>
        <v>71759</v>
      </c>
      <c r="Q38" s="57">
        <f t="array" ref="Q38">MAX(IF(A7:$A$100&lt;=K38,B7:$B$100))</f>
        <v>86357</v>
      </c>
      <c r="R38" s="58">
        <f t="shared" ref="R38:R45" si="8">EDATE(K38,-12)</f>
        <v>42339</v>
      </c>
      <c r="S38" s="58">
        <f t="shared" si="7"/>
        <v>42705</v>
      </c>
    </row>
    <row r="39" spans="1:19" ht="14.4" x14ac:dyDescent="0.3">
      <c r="A39" s="42">
        <v>42540</v>
      </c>
      <c r="B39" s="43">
        <v>78905</v>
      </c>
      <c r="C39" s="44">
        <v>30.81</v>
      </c>
      <c r="D39" s="45">
        <v>33.86</v>
      </c>
      <c r="E39" s="46">
        <v>1.099</v>
      </c>
      <c r="F39" s="49">
        <f t="shared" si="1"/>
        <v>52.505254354387112</v>
      </c>
      <c r="G39" s="48"/>
      <c r="H39" s="48" t="b">
        <f t="shared" si="5"/>
        <v>1</v>
      </c>
      <c r="K39" s="54">
        <f t="shared" si="3"/>
        <v>42736</v>
      </c>
      <c r="L39" s="52">
        <f t="shared" ca="1" si="2"/>
        <v>136.23000000000002</v>
      </c>
      <c r="M39" s="52">
        <f t="shared" ca="1" si="4"/>
        <v>108.65000000000002</v>
      </c>
      <c r="O39" s="56">
        <f t="shared" ca="1" si="6"/>
        <v>13830</v>
      </c>
      <c r="P39" s="57">
        <f t="array" ref="P39">MIN(IF(A8:$A$100&gt;=R39,B8:$B$100))</f>
        <v>73471</v>
      </c>
      <c r="Q39" s="57">
        <f t="array" ref="Q39">MAX(IF(A8:$A$100&lt;=K39,B8:$B$100))</f>
        <v>87301</v>
      </c>
      <c r="R39" s="58">
        <f t="shared" si="8"/>
        <v>42370</v>
      </c>
      <c r="S39" s="58">
        <f t="shared" si="7"/>
        <v>42736</v>
      </c>
    </row>
    <row r="40" spans="1:19" ht="14.4" x14ac:dyDescent="0.3">
      <c r="A40" s="42">
        <v>42547</v>
      </c>
      <c r="B40" s="43">
        <v>79372</v>
      </c>
      <c r="C40" s="44">
        <v>35.06</v>
      </c>
      <c r="D40" s="45">
        <v>38.53</v>
      </c>
      <c r="E40" s="46">
        <v>1.099</v>
      </c>
      <c r="F40" s="49">
        <f t="shared" si="1"/>
        <v>52.492147359982518</v>
      </c>
      <c r="G40" s="48"/>
      <c r="H40" s="48" t="b">
        <f t="shared" si="5"/>
        <v>1</v>
      </c>
      <c r="K40" s="54">
        <f>EDATE(K39,1)</f>
        <v>42767</v>
      </c>
      <c r="L40" s="52">
        <f t="shared" ca="1" si="2"/>
        <v>152.56</v>
      </c>
      <c r="M40" s="52">
        <f t="shared" ca="1" si="4"/>
        <v>127.82666666666667</v>
      </c>
      <c r="O40" s="56">
        <f t="shared" ca="1" si="6"/>
        <v>14208</v>
      </c>
      <c r="P40" s="57">
        <f t="array" ref="P40">MIN(IF(A9:$A$100&gt;=R40,B9:$B$100))</f>
        <v>74432</v>
      </c>
      <c r="Q40" s="57">
        <f t="array" ref="Q40">MAX(IF(A9:$A$100&lt;=K40,B9:$B$100))</f>
        <v>88640</v>
      </c>
      <c r="R40" s="58">
        <f t="shared" si="8"/>
        <v>42401</v>
      </c>
      <c r="S40" s="58">
        <f t="shared" si="7"/>
        <v>42767</v>
      </c>
    </row>
    <row r="41" spans="1:19" ht="14.4" x14ac:dyDescent="0.3">
      <c r="A41" s="42">
        <v>42554</v>
      </c>
      <c r="B41" s="43">
        <v>79799</v>
      </c>
      <c r="C41" s="44">
        <v>34.46</v>
      </c>
      <c r="D41" s="45">
        <v>37.869999999999997</v>
      </c>
      <c r="E41" s="46">
        <v>1.099</v>
      </c>
      <c r="F41" s="49">
        <f t="shared" si="1"/>
        <v>53.225729954053641</v>
      </c>
      <c r="G41" s="48"/>
      <c r="H41" s="48" t="b">
        <f t="shared" si="5"/>
        <v>1</v>
      </c>
      <c r="K41" s="54">
        <f t="shared" si="3"/>
        <v>42795</v>
      </c>
      <c r="L41" s="52">
        <f t="shared" ca="1" si="2"/>
        <v>174.99999999999997</v>
      </c>
      <c r="M41" s="52">
        <f t="shared" ca="1" si="4"/>
        <v>154.59666666666666</v>
      </c>
      <c r="O41" s="56">
        <f t="shared" ca="1" si="6"/>
        <v>14713</v>
      </c>
      <c r="P41" s="57">
        <f t="array" ref="P41">MIN(IF(A10:$A$100&gt;=R41,B10:$B$100))</f>
        <v>75467</v>
      </c>
      <c r="Q41" s="57">
        <f t="array" ref="Q41">MAX(IF(A10:$A$100&lt;=K41,B10:$B$100))</f>
        <v>90180</v>
      </c>
      <c r="R41" s="58">
        <f t="shared" si="8"/>
        <v>42430</v>
      </c>
      <c r="S41" s="58">
        <f t="shared" si="7"/>
        <v>42795</v>
      </c>
    </row>
    <row r="42" spans="1:19" ht="14.4" x14ac:dyDescent="0.3">
      <c r="A42" s="42">
        <v>42561</v>
      </c>
      <c r="B42" s="43">
        <v>80377</v>
      </c>
      <c r="C42" s="44">
        <v>45.13</v>
      </c>
      <c r="D42" s="45">
        <v>50.05</v>
      </c>
      <c r="E42" s="46">
        <v>1.109</v>
      </c>
      <c r="F42" s="49">
        <f t="shared" si="1"/>
        <v>53.414695714207312</v>
      </c>
      <c r="G42" s="48"/>
      <c r="H42" s="48" t="b">
        <f t="shared" si="5"/>
        <v>1</v>
      </c>
      <c r="K42" s="54">
        <f t="shared" si="3"/>
        <v>42826</v>
      </c>
      <c r="L42" s="52">
        <f t="shared" ca="1" si="2"/>
        <v>133.85</v>
      </c>
      <c r="M42" s="52">
        <f t="shared" ca="1" si="4"/>
        <v>153.80333333333331</v>
      </c>
      <c r="O42" s="56">
        <f t="shared" ca="1" si="6"/>
        <v>15616</v>
      </c>
      <c r="P42" s="57">
        <f t="array" ref="P42">MIN(IF(A11:$A$100&gt;=R42,B11:$B$100))</f>
        <v>76406</v>
      </c>
      <c r="Q42" s="57">
        <f t="array" ref="Q42">MAX(IF(A11:$A$100&lt;=K42,B11:$B$100))</f>
        <v>92022</v>
      </c>
      <c r="R42" s="58">
        <f t="shared" si="8"/>
        <v>42461</v>
      </c>
      <c r="S42" s="58">
        <f t="shared" si="7"/>
        <v>42826</v>
      </c>
    </row>
    <row r="43" spans="1:19" ht="14.4" x14ac:dyDescent="0.3">
      <c r="A43" s="42">
        <v>42568</v>
      </c>
      <c r="B43" s="43">
        <v>80665</v>
      </c>
      <c r="C43" s="44">
        <v>21.94</v>
      </c>
      <c r="D43" s="45">
        <v>24.33</v>
      </c>
      <c r="E43" s="46">
        <v>1.109</v>
      </c>
      <c r="F43" s="49">
        <f t="shared" si="1"/>
        <v>53.501134387052865</v>
      </c>
      <c r="G43" s="48"/>
      <c r="H43" s="48" t="b">
        <f t="shared" si="5"/>
        <v>1</v>
      </c>
      <c r="K43" s="54">
        <f t="shared" si="3"/>
        <v>42856</v>
      </c>
      <c r="L43" s="52">
        <f t="shared" ca="1" si="2"/>
        <v>91.039999999999992</v>
      </c>
      <c r="M43" s="52">
        <f t="shared" ca="1" si="4"/>
        <v>133.29666666666665</v>
      </c>
      <c r="O43" s="56">
        <f t="shared" ca="1" si="6"/>
        <v>16284</v>
      </c>
      <c r="P43" s="57">
        <f t="array" ref="P43">MIN(IF(A12:$A$100&gt;=R43,B12:$B$100))</f>
        <v>77165</v>
      </c>
      <c r="Q43" s="57">
        <f t="array" ref="Q43">MAX(IF(A12:$A$100&lt;=K43,B12:$B$100))</f>
        <v>93449</v>
      </c>
      <c r="R43" s="58">
        <f t="shared" si="8"/>
        <v>42491</v>
      </c>
      <c r="S43" s="58">
        <f t="shared" si="7"/>
        <v>42856</v>
      </c>
    </row>
    <row r="44" spans="1:19" ht="14.4" x14ac:dyDescent="0.3">
      <c r="A44" s="42">
        <v>42576</v>
      </c>
      <c r="B44" s="43">
        <v>81180</v>
      </c>
      <c r="C44" s="44">
        <v>41.48</v>
      </c>
      <c r="D44" s="45">
        <v>46</v>
      </c>
      <c r="E44" s="46">
        <v>1.109</v>
      </c>
      <c r="F44" s="49">
        <f t="shared" si="1"/>
        <v>53.505799502899748</v>
      </c>
      <c r="G44" s="59"/>
      <c r="H44" s="48" t="b">
        <f t="shared" si="5"/>
        <v>1</v>
      </c>
      <c r="K44" s="54">
        <f t="shared" si="3"/>
        <v>42887</v>
      </c>
      <c r="L44" s="52">
        <f t="shared" ca="1" si="2"/>
        <v>42.44</v>
      </c>
      <c r="M44" s="52">
        <f t="shared" ca="1" si="4"/>
        <v>89.11</v>
      </c>
      <c r="O44" s="56">
        <f t="shared" ca="1" si="6"/>
        <v>16358</v>
      </c>
      <c r="P44" s="57">
        <f t="array" ref="P44">MIN(IF(A13:$A$100&gt;=R44,B13:$B$100))</f>
        <v>78510</v>
      </c>
      <c r="Q44" s="57">
        <f t="array" ref="Q44">MAX(IF(A13:$A$100&lt;=K44,B13:$B$100))</f>
        <v>94868</v>
      </c>
      <c r="R44" s="58">
        <f t="shared" si="8"/>
        <v>42522</v>
      </c>
      <c r="S44" s="58">
        <f t="shared" si="7"/>
        <v>42887</v>
      </c>
    </row>
    <row r="45" spans="1:19" ht="14.4" x14ac:dyDescent="0.3">
      <c r="A45" s="42">
        <v>42586</v>
      </c>
      <c r="B45" s="43">
        <v>81746</v>
      </c>
      <c r="C45" s="44">
        <v>40</v>
      </c>
      <c r="D45" s="45">
        <v>43.96</v>
      </c>
      <c r="E45" s="46">
        <v>1.099</v>
      </c>
      <c r="F45" s="49">
        <f t="shared" si="1"/>
        <v>53.717230722846153</v>
      </c>
      <c r="G45" s="59"/>
      <c r="H45" s="48" t="b">
        <f t="shared" si="5"/>
        <v>1</v>
      </c>
      <c r="K45" s="54">
        <f t="shared" si="3"/>
        <v>42917</v>
      </c>
      <c r="L45" s="52">
        <f t="shared" ca="1" si="2"/>
        <v>0</v>
      </c>
      <c r="M45" s="52">
        <f t="shared" ca="1" si="4"/>
        <v>44.493333333333332</v>
      </c>
      <c r="O45" s="56">
        <f ca="1">IF(K45&lt;TODAY(),Q45-P45,NA())</f>
        <v>15069</v>
      </c>
      <c r="P45" s="57">
        <f t="array" ref="P45">MIN(IF(A14:$A$100&gt;=R45,B14:$B$100))</f>
        <v>79799</v>
      </c>
      <c r="Q45" s="57">
        <f t="array" ref="Q45">MAX(IF(A14:$A$100&lt;=K45,B14:$B$100))</f>
        <v>94868</v>
      </c>
      <c r="R45" s="58">
        <f t="shared" si="8"/>
        <v>42552</v>
      </c>
      <c r="S45" s="58">
        <f t="shared" si="7"/>
        <v>42917</v>
      </c>
    </row>
    <row r="46" spans="1:19" ht="14.4" x14ac:dyDescent="0.3">
      <c r="A46" s="42">
        <v>42595</v>
      </c>
      <c r="B46" s="43">
        <v>82103</v>
      </c>
      <c r="C46" s="44">
        <v>28.06</v>
      </c>
      <c r="D46" s="45">
        <v>30</v>
      </c>
      <c r="E46" s="46">
        <v>1.069</v>
      </c>
      <c r="F46" s="49">
        <f t="shared" si="1"/>
        <v>54.632495539523703</v>
      </c>
      <c r="G46" s="59"/>
      <c r="H46" s="48" t="b">
        <f t="shared" si="5"/>
        <v>1</v>
      </c>
      <c r="K46" s="54">
        <f t="shared" ref="K46:K92" si="9">EDATE(K45,1)</f>
        <v>42948</v>
      </c>
      <c r="L46" s="52">
        <f t="shared" ca="1" si="2"/>
        <v>119.97</v>
      </c>
      <c r="M46" s="52">
        <f t="shared" ca="1" si="4"/>
        <v>54.136666666666663</v>
      </c>
      <c r="O46" s="56">
        <f t="shared" ref="O46:O54" ca="1" si="10">IF(K46&lt;TODAY(),Q46-P46,NA())</f>
        <v>13122</v>
      </c>
      <c r="P46" s="57">
        <f t="array" ref="P46">MIN(IF(A15:$A$100&gt;=R46,B15:$B$100))</f>
        <v>81746</v>
      </c>
      <c r="Q46" s="57">
        <f t="array" ref="Q46">MAX(IF(A15:$A$100&lt;=K46,B15:$B$100))</f>
        <v>94868</v>
      </c>
      <c r="R46" s="58">
        <f t="shared" ref="R46:R54" si="11">EDATE(K46,-12)</f>
        <v>42583</v>
      </c>
      <c r="S46" s="58">
        <f t="shared" ref="S46:S54" si="12">EDATE(K46,0)</f>
        <v>42948</v>
      </c>
    </row>
    <row r="47" spans="1:19" ht="14.4" x14ac:dyDescent="0.3">
      <c r="A47" s="42">
        <v>42612</v>
      </c>
      <c r="B47" s="43">
        <v>82646</v>
      </c>
      <c r="C47" s="44">
        <v>42.14</v>
      </c>
      <c r="D47" s="45">
        <v>45.47</v>
      </c>
      <c r="E47" s="46">
        <v>1.079</v>
      </c>
      <c r="F47" s="49">
        <f t="shared" si="1"/>
        <v>54.358738199401323</v>
      </c>
      <c r="G47" s="59"/>
      <c r="H47" s="48" t="b">
        <f t="shared" si="5"/>
        <v>1</v>
      </c>
      <c r="K47" s="54">
        <f t="shared" si="9"/>
        <v>42979</v>
      </c>
      <c r="L47" s="52">
        <f t="shared" ca="1" si="2"/>
        <v>168.29</v>
      </c>
      <c r="M47" s="52">
        <f t="shared" ca="1" si="4"/>
        <v>96.086666666666659</v>
      </c>
      <c r="O47" s="56">
        <f t="shared" ca="1" si="10"/>
        <v>12904</v>
      </c>
      <c r="P47" s="57">
        <f t="array" ref="P47">MIN(IF(A16:$A$100&gt;=R47,B16:$B$100))</f>
        <v>83140</v>
      </c>
      <c r="Q47" s="57">
        <f t="array" ref="Q47">MAX(IF(A16:$A$100&lt;=K47,B16:$B$100))</f>
        <v>96044</v>
      </c>
      <c r="R47" s="58">
        <f t="shared" si="11"/>
        <v>42614</v>
      </c>
      <c r="S47" s="58">
        <f t="shared" si="12"/>
        <v>42979</v>
      </c>
    </row>
    <row r="48" spans="1:19" ht="14.4" x14ac:dyDescent="0.3">
      <c r="A48" s="42">
        <v>42624</v>
      </c>
      <c r="B48" s="43">
        <v>83140</v>
      </c>
      <c r="C48" s="44">
        <v>41.49</v>
      </c>
      <c r="D48" s="45">
        <v>45.6</v>
      </c>
      <c r="E48" s="46">
        <v>1.099</v>
      </c>
      <c r="F48" s="49">
        <f t="shared" si="1"/>
        <v>55.219025451215323</v>
      </c>
      <c r="G48" s="59"/>
      <c r="H48" s="48" t="b">
        <f t="shared" si="5"/>
        <v>1</v>
      </c>
      <c r="K48" s="54">
        <f t="shared" si="9"/>
        <v>43009</v>
      </c>
      <c r="L48" s="52">
        <f t="shared" ca="1" si="2"/>
        <v>91.43</v>
      </c>
      <c r="M48" s="52">
        <f t="shared" ca="1" si="4"/>
        <v>126.56333333333333</v>
      </c>
      <c r="O48" s="56">
        <f t="shared" ca="1" si="10"/>
        <v>13441</v>
      </c>
      <c r="P48" s="57">
        <f t="array" ref="P48">MIN(IF(A17:$A$100&gt;=R48,B17:$B$100))</f>
        <v>84176</v>
      </c>
      <c r="Q48" s="57">
        <f t="array" ref="Q48">MAX(IF(A17:$A$100&lt;=K48,B17:$B$100))</f>
        <v>97617</v>
      </c>
      <c r="R48" s="58">
        <f t="shared" si="11"/>
        <v>42644</v>
      </c>
      <c r="S48" s="58">
        <f t="shared" si="12"/>
        <v>43009</v>
      </c>
    </row>
    <row r="49" spans="1:19" ht="14.4" x14ac:dyDescent="0.3">
      <c r="A49" s="42">
        <v>42637</v>
      </c>
      <c r="B49" s="43">
        <v>83612</v>
      </c>
      <c r="C49" s="44">
        <v>36.11</v>
      </c>
      <c r="D49" s="45">
        <v>40.049999999999997</v>
      </c>
      <c r="E49" s="46">
        <v>1.109</v>
      </c>
      <c r="F49" s="49">
        <f t="shared" si="1"/>
        <v>55.003157063930551</v>
      </c>
      <c r="G49" s="59"/>
      <c r="H49" s="48" t="b">
        <f t="shared" si="5"/>
        <v>1</v>
      </c>
      <c r="K49" s="54">
        <f t="shared" si="9"/>
        <v>43040</v>
      </c>
      <c r="L49" s="52">
        <f t="shared" ca="1" si="2"/>
        <v>215.10000000000002</v>
      </c>
      <c r="M49" s="52">
        <f t="shared" ca="1" si="4"/>
        <v>158.27333333333334</v>
      </c>
      <c r="O49" s="56">
        <f t="shared" ca="1" si="10"/>
        <v>13012</v>
      </c>
      <c r="P49" s="57">
        <f t="array" ref="P49">MIN(IF(A18:$A$100&gt;=R49,B18:$B$100))</f>
        <v>85841</v>
      </c>
      <c r="Q49" s="57">
        <f t="array" ref="Q49">MAX(IF(A18:$A$100&lt;=K49,B18:$B$100))</f>
        <v>98853</v>
      </c>
      <c r="R49" s="58">
        <f t="shared" si="11"/>
        <v>42675</v>
      </c>
      <c r="S49" s="58">
        <f t="shared" si="12"/>
        <v>43040</v>
      </c>
    </row>
    <row r="50" spans="1:19" ht="14.4" x14ac:dyDescent="0.3">
      <c r="A50" s="42">
        <v>42648</v>
      </c>
      <c r="B50" s="43">
        <v>84176</v>
      </c>
      <c r="C50" s="44">
        <v>42.74</v>
      </c>
      <c r="D50" s="45">
        <v>47.4</v>
      </c>
      <c r="E50" s="46">
        <v>1.109</v>
      </c>
      <c r="F50" s="49">
        <f t="shared" si="1"/>
        <v>55.351415873948646</v>
      </c>
      <c r="G50" s="59"/>
      <c r="H50" s="48" t="b">
        <f t="shared" si="5"/>
        <v>1</v>
      </c>
      <c r="K50" s="54">
        <f t="shared" si="9"/>
        <v>43070</v>
      </c>
      <c r="L50" s="52">
        <f t="shared" ca="1" si="2"/>
        <v>116.92</v>
      </c>
      <c r="M50" s="52">
        <f t="shared" ca="1" si="4"/>
        <v>141.15</v>
      </c>
      <c r="O50" s="56">
        <f t="shared" ca="1" si="10"/>
        <v>13546</v>
      </c>
      <c r="P50" s="57">
        <f t="array" ref="P50">MIN(IF(A19:$A$100&gt;=R50,B19:$B$100))</f>
        <v>86796</v>
      </c>
      <c r="Q50" s="57">
        <f t="array" ref="Q50">MAX(IF(A19:$A$100&lt;=K50,B19:$B$100))</f>
        <v>100342</v>
      </c>
      <c r="R50" s="58">
        <f t="shared" si="11"/>
        <v>42705</v>
      </c>
      <c r="S50" s="58">
        <f t="shared" si="12"/>
        <v>43070</v>
      </c>
    </row>
    <row r="51" spans="1:19" ht="14.4" x14ac:dyDescent="0.3">
      <c r="A51" s="42">
        <v>42658</v>
      </c>
      <c r="B51" s="43">
        <v>84725</v>
      </c>
      <c r="C51" s="44">
        <v>42.58</v>
      </c>
      <c r="D51" s="45">
        <v>48.07</v>
      </c>
      <c r="E51" s="46">
        <v>1.129</v>
      </c>
      <c r="F51" s="49">
        <f t="shared" si="1"/>
        <v>54.587154976056816</v>
      </c>
      <c r="G51" s="59"/>
      <c r="H51" s="48" t="b">
        <f t="shared" si="5"/>
        <v>1</v>
      </c>
      <c r="K51" s="54">
        <f t="shared" si="9"/>
        <v>43101</v>
      </c>
      <c r="L51" s="52">
        <f t="shared" ca="1" si="2"/>
        <v>140.71</v>
      </c>
      <c r="M51" s="52">
        <f t="shared" ca="1" si="4"/>
        <v>157.57666666666668</v>
      </c>
      <c r="O51" s="56">
        <f t="shared" ca="1" si="10"/>
        <v>13569</v>
      </c>
      <c r="P51" s="57">
        <f t="array" ref="P51">MIN(IF(A20:$A$100&gt;=R51,B20:$B$100))</f>
        <v>87751</v>
      </c>
      <c r="Q51" s="57">
        <f t="array" ref="Q51">MAX(IF(A20:$A$100&lt;=K51,B20:$B$100))</f>
        <v>101320</v>
      </c>
      <c r="R51" s="58">
        <f t="shared" si="11"/>
        <v>42736</v>
      </c>
      <c r="S51" s="58">
        <f t="shared" si="12"/>
        <v>43101</v>
      </c>
    </row>
    <row r="52" spans="1:19" ht="14.4" x14ac:dyDescent="0.3">
      <c r="A52" s="42">
        <v>42668</v>
      </c>
      <c r="B52" s="43">
        <v>85311</v>
      </c>
      <c r="C52" s="44">
        <v>43.14</v>
      </c>
      <c r="D52" s="45">
        <v>50</v>
      </c>
      <c r="E52" s="46">
        <v>1.159</v>
      </c>
      <c r="F52" s="49">
        <f t="shared" si="1"/>
        <v>54.698116884267215</v>
      </c>
      <c r="G52" s="59"/>
      <c r="H52" s="48" t="b">
        <f t="shared" si="5"/>
        <v>1</v>
      </c>
      <c r="K52" s="54">
        <f t="shared" si="9"/>
        <v>43132</v>
      </c>
      <c r="L52" s="52">
        <f t="shared" ca="1" si="2"/>
        <v>85.039999999999992</v>
      </c>
      <c r="M52" s="52">
        <f t="shared" ca="1" si="4"/>
        <v>114.22333333333331</v>
      </c>
      <c r="O52" s="56">
        <f t="shared" ca="1" si="10"/>
        <v>13408</v>
      </c>
      <c r="P52" s="57">
        <f t="array" ref="P52">MIN(IF(A21:$A$100&gt;=R52,B21:$B$100))</f>
        <v>89124</v>
      </c>
      <c r="Q52" s="57">
        <f t="array" ref="Q52">MAX(IF(A21:$A$100&lt;=K52,B21:$B$100))</f>
        <v>102532</v>
      </c>
      <c r="R52" s="58">
        <f t="shared" si="11"/>
        <v>42767</v>
      </c>
      <c r="S52" s="58">
        <f t="shared" si="12"/>
        <v>43132</v>
      </c>
    </row>
    <row r="53" spans="1:19" ht="14.4" x14ac:dyDescent="0.3">
      <c r="A53" s="42">
        <v>42684</v>
      </c>
      <c r="B53" s="43">
        <v>85841</v>
      </c>
      <c r="C53" s="44">
        <v>42.35</v>
      </c>
      <c r="D53" s="45">
        <v>49.51</v>
      </c>
      <c r="E53" s="46">
        <v>1.169</v>
      </c>
      <c r="F53" s="49">
        <f>IF(AND(NOT(ISBLANK(B53)),NOT(ISBLANK(B39))),4.54*(B53-B39)/SUM(C39:C53),"")</f>
        <v>55.488977779344125</v>
      </c>
      <c r="G53" s="59"/>
      <c r="H53" s="48" t="b">
        <f t="shared" si="5"/>
        <v>1</v>
      </c>
      <c r="K53" s="54">
        <f t="shared" si="9"/>
        <v>43160</v>
      </c>
      <c r="L53" s="52">
        <f t="shared" ca="1" si="2"/>
        <v>117.6</v>
      </c>
      <c r="M53" s="52">
        <f t="shared" ca="1" si="4"/>
        <v>114.45</v>
      </c>
      <c r="O53" s="56">
        <f t="shared" ca="1" si="10"/>
        <v>12886</v>
      </c>
      <c r="P53" s="57">
        <f t="array" ref="P53">MIN(IF(A22:$A$100&gt;=R53,B22:$B$100))</f>
        <v>90654</v>
      </c>
      <c r="Q53" s="57">
        <f t="array" ref="Q53">MAX(IF(A22:$A$100&lt;=K53,B22:$B$100))</f>
        <v>103540</v>
      </c>
      <c r="R53" s="58">
        <f t="shared" si="11"/>
        <v>42795</v>
      </c>
      <c r="S53" s="58">
        <f t="shared" si="12"/>
        <v>43160</v>
      </c>
    </row>
    <row r="54" spans="1:19" ht="14.4" x14ac:dyDescent="0.3">
      <c r="A54" s="42">
        <v>42702</v>
      </c>
      <c r="B54" s="43">
        <v>86357</v>
      </c>
      <c r="C54" s="44">
        <v>39.619999999999997</v>
      </c>
      <c r="D54" s="45">
        <v>45.52</v>
      </c>
      <c r="E54" s="46">
        <v>1.149</v>
      </c>
      <c r="F54" s="49">
        <f t="shared" si="1"/>
        <v>55.026722193302106</v>
      </c>
      <c r="G54" s="59"/>
      <c r="H54" s="48" t="b">
        <f t="shared" si="5"/>
        <v>1</v>
      </c>
      <c r="K54" s="54">
        <f t="shared" si="9"/>
        <v>43191</v>
      </c>
      <c r="L54" s="52">
        <f t="shared" ref="L54:L85" ca="1" si="13">IF(K54&lt;TODAY(),SUMIFS(D$2:D$1000,A$2:A$1000,"&gt;="&amp;K54,A$2:A$1000,"&lt;"&amp;K55),NA())</f>
        <v>143.07999999999998</v>
      </c>
      <c r="M54" s="52">
        <f t="shared" ca="1" si="4"/>
        <v>115.24</v>
      </c>
      <c r="O54" s="56">
        <f t="shared" ca="1" si="10"/>
        <v>11682</v>
      </c>
      <c r="P54" s="57">
        <f t="array" ref="P54">MIN(IF(A23:$A$100&gt;=R54,B23:$B$100))</f>
        <v>92536</v>
      </c>
      <c r="Q54" s="57">
        <f t="array" ref="Q54">MAX(IF(A23:$A$100&lt;=K54,B23:$B$100))</f>
        <v>104218</v>
      </c>
      <c r="R54" s="58">
        <f t="shared" si="11"/>
        <v>42826</v>
      </c>
      <c r="S54" s="58">
        <f t="shared" si="12"/>
        <v>43191</v>
      </c>
    </row>
    <row r="55" spans="1:19" ht="14.4" x14ac:dyDescent="0.3">
      <c r="A55" s="42">
        <v>42711</v>
      </c>
      <c r="B55" s="43">
        <v>86796</v>
      </c>
      <c r="C55" s="44">
        <v>38.56</v>
      </c>
      <c r="D55" s="45">
        <v>44.69</v>
      </c>
      <c r="E55" s="46">
        <v>1.159</v>
      </c>
      <c r="F55" s="49">
        <f t="shared" si="1"/>
        <v>54.788513280441535</v>
      </c>
      <c r="G55" s="59"/>
      <c r="H55" s="48" t="b">
        <f t="shared" si="5"/>
        <v>1</v>
      </c>
      <c r="K55" s="54">
        <f t="shared" si="9"/>
        <v>43221</v>
      </c>
      <c r="L55" s="52">
        <f t="shared" ca="1" si="13"/>
        <v>139.91</v>
      </c>
      <c r="M55" s="52">
        <f t="shared" ca="1" si="4"/>
        <v>133.52999999999997</v>
      </c>
      <c r="O55" s="56">
        <f t="shared" ref="O55:O67" ca="1" si="14">IF(K55&lt;TODAY(),Q55-P55,NA())</f>
        <v>11648</v>
      </c>
      <c r="P55" s="57">
        <f t="array" ref="P55">MIN(IF(A24:$A$100&gt;=R55,B24:$B$100))</f>
        <v>93840</v>
      </c>
      <c r="Q55" s="57">
        <f t="array" ref="Q55">MAX(IF(A24:$A$100&lt;=K55,B24:$B$100))</f>
        <v>105488</v>
      </c>
      <c r="R55" s="58">
        <f t="shared" ref="R55:R67" si="15">EDATE(K55,-12)</f>
        <v>42856</v>
      </c>
      <c r="S55" s="58">
        <f t="shared" ref="S55:S67" si="16">EDATE(K55,0)</f>
        <v>43221</v>
      </c>
    </row>
    <row r="56" spans="1:19" ht="14.4" x14ac:dyDescent="0.3">
      <c r="A56" s="42">
        <v>42728</v>
      </c>
      <c r="B56" s="43">
        <v>87301</v>
      </c>
      <c r="C56" s="44">
        <v>42.41</v>
      </c>
      <c r="D56" s="45">
        <v>50</v>
      </c>
      <c r="E56" s="46">
        <v>1.179</v>
      </c>
      <c r="F56" s="49">
        <f t="shared" si="1"/>
        <v>53.483555933645256</v>
      </c>
      <c r="G56" s="59"/>
      <c r="H56" s="48" t="b">
        <f t="shared" si="5"/>
        <v>1</v>
      </c>
      <c r="K56" s="54">
        <f t="shared" si="9"/>
        <v>43252</v>
      </c>
      <c r="L56" s="52">
        <f t="shared" ca="1" si="13"/>
        <v>143.9</v>
      </c>
      <c r="M56" s="52">
        <f t="shared" ca="1" si="4"/>
        <v>142.29666666666665</v>
      </c>
      <c r="O56" s="56">
        <f t="shared" ca="1" si="14"/>
        <v>10620</v>
      </c>
      <c r="P56" s="57">
        <f t="array" ref="P56">MIN(IF(A25:$A$100&gt;=R56,B25:$B$100))</f>
        <v>94868</v>
      </c>
      <c r="Q56" s="57">
        <f t="array" ref="Q56">MAX(IF(A25:$A$100&lt;=K56,B25:$B$100))</f>
        <v>105488</v>
      </c>
      <c r="R56" s="58">
        <f t="shared" si="15"/>
        <v>42887</v>
      </c>
      <c r="S56" s="58">
        <f t="shared" si="16"/>
        <v>43252</v>
      </c>
    </row>
    <row r="57" spans="1:19" ht="14.4" x14ac:dyDescent="0.3">
      <c r="A57" s="42">
        <v>42744</v>
      </c>
      <c r="B57" s="43">
        <v>87751</v>
      </c>
      <c r="C57" s="44">
        <v>40.58</v>
      </c>
      <c r="D57" s="45">
        <v>49.06</v>
      </c>
      <c r="E57" s="46">
        <v>1.2090000000000001</v>
      </c>
      <c r="F57" s="49">
        <f t="shared" si="1"/>
        <v>55.161934156378592</v>
      </c>
      <c r="G57" s="59"/>
      <c r="H57" s="48" t="b">
        <f t="shared" si="5"/>
        <v>1</v>
      </c>
      <c r="K57" s="54">
        <f t="shared" si="9"/>
        <v>43282</v>
      </c>
      <c r="L57" s="52" t="e">
        <f t="shared" ca="1" si="13"/>
        <v>#N/A</v>
      </c>
      <c r="M57" s="52" t="e">
        <f t="shared" ca="1" si="4"/>
        <v>#N/A</v>
      </c>
      <c r="O57" s="56" t="e">
        <f t="shared" ca="1" si="14"/>
        <v>#N/A</v>
      </c>
      <c r="P57" s="57">
        <f t="array" ref="P57">MIN(IF(A26:$A$100&gt;=R57,B26:$B$100))</f>
        <v>95323</v>
      </c>
      <c r="Q57" s="57">
        <f t="array" ref="Q57">MAX(IF(A26:$A$100&lt;=K57,B26:$B$100))</f>
        <v>105488</v>
      </c>
      <c r="R57" s="58">
        <f t="shared" si="15"/>
        <v>42917</v>
      </c>
      <c r="S57" s="58">
        <f t="shared" si="16"/>
        <v>43282</v>
      </c>
    </row>
    <row r="58" spans="1:19" ht="14.4" x14ac:dyDescent="0.3">
      <c r="A58" s="42">
        <v>42758</v>
      </c>
      <c r="B58" s="43">
        <v>88145</v>
      </c>
      <c r="C58" s="44">
        <v>33.020000000000003</v>
      </c>
      <c r="D58" s="45">
        <v>39.92</v>
      </c>
      <c r="E58" s="46">
        <v>1.2090000000000001</v>
      </c>
      <c r="F58" s="49">
        <f t="shared" si="1"/>
        <v>53.209093356666884</v>
      </c>
      <c r="G58" s="59"/>
      <c r="H58" s="48" t="b">
        <f t="shared" si="5"/>
        <v>1</v>
      </c>
      <c r="K58" s="51">
        <f t="shared" si="9"/>
        <v>43313</v>
      </c>
      <c r="L58" s="52" t="e">
        <f t="shared" ca="1" si="13"/>
        <v>#N/A</v>
      </c>
      <c r="M58" s="52" t="e">
        <f t="shared" ca="1" si="4"/>
        <v>#N/A</v>
      </c>
      <c r="O58" s="56" t="e">
        <f t="shared" ca="1" si="14"/>
        <v>#N/A</v>
      </c>
      <c r="P58" s="57">
        <f t="array" ref="P58">MIN(IF(A27:$A$100&gt;=R58,B27:$B$100))</f>
        <v>95323</v>
      </c>
      <c r="Q58" s="57">
        <f t="array" ref="Q58">MAX(IF(A27:$A$100&lt;=K58,B27:$B$100))</f>
        <v>105488</v>
      </c>
      <c r="R58" s="58">
        <f t="shared" si="15"/>
        <v>42948</v>
      </c>
      <c r="S58" s="58">
        <f t="shared" si="16"/>
        <v>43313</v>
      </c>
    </row>
    <row r="59" spans="1:19" ht="14.4" x14ac:dyDescent="0.3">
      <c r="A59" s="42">
        <v>42764</v>
      </c>
      <c r="B59" s="43">
        <v>88640</v>
      </c>
      <c r="C59" s="44">
        <v>38.76</v>
      </c>
      <c r="D59" s="45">
        <v>47.25</v>
      </c>
      <c r="E59" s="46">
        <v>1.2190000000000001</v>
      </c>
      <c r="F59" s="49">
        <f t="shared" si="1"/>
        <v>52.908851173169246</v>
      </c>
      <c r="G59" s="59"/>
      <c r="H59" s="48" t="b">
        <f t="shared" si="5"/>
        <v>1</v>
      </c>
      <c r="K59" s="51">
        <f t="shared" si="9"/>
        <v>43344</v>
      </c>
      <c r="L59" s="52" t="e">
        <f t="shared" ca="1" si="13"/>
        <v>#N/A</v>
      </c>
      <c r="M59" s="52" t="e">
        <f t="shared" ca="1" si="4"/>
        <v>#N/A</v>
      </c>
      <c r="O59" s="56" t="e">
        <f t="shared" ca="1" si="14"/>
        <v>#N/A</v>
      </c>
      <c r="P59" s="57">
        <f t="array" ref="P59">MIN(IF(A28:$A$100&gt;=R59,B28:$B$100))</f>
        <v>96318</v>
      </c>
      <c r="Q59" s="57">
        <f t="array" ref="Q59">MAX(IF(A28:$A$100&lt;=K59,B28:$B$100))</f>
        <v>105488</v>
      </c>
      <c r="R59" s="58">
        <f t="shared" si="15"/>
        <v>42979</v>
      </c>
      <c r="S59" s="58">
        <f t="shared" si="16"/>
        <v>43344</v>
      </c>
    </row>
    <row r="60" spans="1:19" ht="14.4" x14ac:dyDescent="0.3">
      <c r="A60" s="42">
        <v>42773</v>
      </c>
      <c r="B60" s="43">
        <v>89124</v>
      </c>
      <c r="C60" s="44">
        <v>41.26</v>
      </c>
      <c r="D60" s="45">
        <v>49.88</v>
      </c>
      <c r="E60" s="46">
        <v>1.2090000000000001</v>
      </c>
      <c r="F60" s="49">
        <f t="shared" si="1"/>
        <v>53.769002395330787</v>
      </c>
      <c r="G60" s="59"/>
      <c r="H60" s="48" t="b">
        <f t="shared" si="5"/>
        <v>1</v>
      </c>
      <c r="K60" s="51">
        <f t="shared" si="9"/>
        <v>43374</v>
      </c>
      <c r="L60" s="52" t="e">
        <f t="shared" ca="1" si="13"/>
        <v>#N/A</v>
      </c>
      <c r="M60" s="52" t="e">
        <f t="shared" ca="1" si="4"/>
        <v>#N/A</v>
      </c>
      <c r="O60" s="56" t="e">
        <f t="shared" ca="1" si="14"/>
        <v>#N/A</v>
      </c>
      <c r="P60" s="57">
        <f t="array" ref="P60">MIN(IF(A29:$A$100&gt;=R60,B29:$B$100))</f>
        <v>98003</v>
      </c>
      <c r="Q60" s="57">
        <f t="array" ref="Q60">MAX(IF(A29:$A$100&lt;=K60,B29:$B$100))</f>
        <v>105488</v>
      </c>
      <c r="R60" s="58">
        <f t="shared" si="15"/>
        <v>43009</v>
      </c>
      <c r="S60" s="58">
        <f t="shared" si="16"/>
        <v>43374</v>
      </c>
    </row>
    <row r="61" spans="1:19" ht="14.4" x14ac:dyDescent="0.3">
      <c r="A61" s="42">
        <v>42781</v>
      </c>
      <c r="B61" s="43">
        <v>89631</v>
      </c>
      <c r="C61" s="44">
        <v>41.04</v>
      </c>
      <c r="D61" s="45">
        <v>49.62</v>
      </c>
      <c r="E61" s="46">
        <v>1.2090000000000001</v>
      </c>
      <c r="F61" s="49">
        <f t="shared" si="1"/>
        <v>52.347144272036985</v>
      </c>
      <c r="G61" s="59"/>
      <c r="H61" s="48" t="b">
        <f t="shared" si="5"/>
        <v>1</v>
      </c>
      <c r="K61" s="51">
        <f t="shared" si="9"/>
        <v>43405</v>
      </c>
      <c r="L61" s="52" t="e">
        <f t="shared" ca="1" si="13"/>
        <v>#N/A</v>
      </c>
      <c r="M61" s="52" t="e">
        <f t="shared" ca="1" si="4"/>
        <v>#N/A</v>
      </c>
      <c r="O61" s="56" t="e">
        <f t="shared" ca="1" si="14"/>
        <v>#N/A</v>
      </c>
      <c r="P61" s="57">
        <f t="array" ref="P61">MIN(IF(A30:$A$100&gt;=R61,B30:$B$100))</f>
        <v>98853</v>
      </c>
      <c r="Q61" s="57">
        <f t="array" ref="Q61">MAX(IF(A30:$A$100&lt;=K61,B30:$B$100))</f>
        <v>105488</v>
      </c>
      <c r="R61" s="58">
        <f t="shared" si="15"/>
        <v>43040</v>
      </c>
      <c r="S61" s="58">
        <f t="shared" si="16"/>
        <v>43405</v>
      </c>
    </row>
    <row r="62" spans="1:19" ht="14.4" x14ac:dyDescent="0.3">
      <c r="A62" s="42">
        <v>42794</v>
      </c>
      <c r="B62" s="43">
        <v>90180</v>
      </c>
      <c r="C62" s="44">
        <v>43.89</v>
      </c>
      <c r="D62" s="45">
        <v>53.06</v>
      </c>
      <c r="E62" s="46">
        <v>1.2090000000000001</v>
      </c>
      <c r="F62" s="49">
        <f t="shared" si="1"/>
        <v>52.60735741914246</v>
      </c>
      <c r="G62" s="59"/>
      <c r="H62" s="48" t="b">
        <f t="shared" si="5"/>
        <v>1</v>
      </c>
      <c r="K62" s="51">
        <f t="shared" si="9"/>
        <v>43435</v>
      </c>
      <c r="L62" s="52" t="e">
        <f t="shared" ca="1" si="13"/>
        <v>#N/A</v>
      </c>
      <c r="M62" s="52" t="e">
        <f t="shared" ca="1" si="4"/>
        <v>#N/A</v>
      </c>
      <c r="O62" s="56" t="e">
        <f t="shared" ca="1" si="14"/>
        <v>#N/A</v>
      </c>
      <c r="P62" s="57">
        <f t="array" ref="P62">MIN(IF(A31:$A$100&gt;=R62,B31:$B$100))</f>
        <v>100746</v>
      </c>
      <c r="Q62" s="57">
        <f t="array" ref="Q62">MAX(IF(A31:$A$100&lt;=K62,B31:$B$100))</f>
        <v>105488</v>
      </c>
      <c r="R62" s="58">
        <f t="shared" si="15"/>
        <v>43070</v>
      </c>
      <c r="S62" s="58">
        <f t="shared" si="16"/>
        <v>43435</v>
      </c>
    </row>
    <row r="63" spans="1:19" ht="14.4" x14ac:dyDescent="0.3">
      <c r="A63" s="42">
        <v>42805</v>
      </c>
      <c r="B63" s="43">
        <v>90654</v>
      </c>
      <c r="C63" s="44">
        <v>36.83</v>
      </c>
      <c r="D63" s="45">
        <v>44.53</v>
      </c>
      <c r="E63" s="46">
        <v>1.2090000000000001</v>
      </c>
      <c r="F63" s="49">
        <f t="shared" si="1"/>
        <v>53.02904344076034</v>
      </c>
      <c r="G63" s="59"/>
      <c r="H63" s="48" t="b">
        <f t="shared" si="5"/>
        <v>1</v>
      </c>
      <c r="K63" s="51">
        <f t="shared" si="9"/>
        <v>43466</v>
      </c>
      <c r="L63" s="52" t="e">
        <f t="shared" ca="1" si="13"/>
        <v>#N/A</v>
      </c>
      <c r="M63" s="52" t="e">
        <f t="shared" ca="1" si="4"/>
        <v>#N/A</v>
      </c>
      <c r="O63" s="56" t="e">
        <f t="shared" ca="1" si="14"/>
        <v>#N/A</v>
      </c>
      <c r="P63" s="57">
        <f t="array" ref="P63">MIN(IF(A32:$A$100&gt;=R63,B32:$B$100))</f>
        <v>101718</v>
      </c>
      <c r="Q63" s="57">
        <f t="array" ref="Q63">MAX(IF(A32:$A$100&lt;=K63,B32:$B$100))</f>
        <v>105488</v>
      </c>
      <c r="R63" s="58">
        <f t="shared" si="15"/>
        <v>43101</v>
      </c>
      <c r="S63" s="58">
        <f t="shared" si="16"/>
        <v>43466</v>
      </c>
    </row>
    <row r="64" spans="1:19" ht="14.4" x14ac:dyDescent="0.3">
      <c r="A64" s="42">
        <v>42812</v>
      </c>
      <c r="B64" s="43">
        <v>91060</v>
      </c>
      <c r="C64" s="44">
        <v>30.37</v>
      </c>
      <c r="D64" s="45">
        <v>36.26</v>
      </c>
      <c r="E64" s="46">
        <v>1.1990000000000001</v>
      </c>
      <c r="F64" s="49">
        <f t="shared" si="1"/>
        <v>52.337536632336935</v>
      </c>
      <c r="G64" s="59"/>
      <c r="H64" s="48" t="b">
        <f t="shared" si="5"/>
        <v>1</v>
      </c>
      <c r="K64" s="51">
        <f t="shared" si="9"/>
        <v>43497</v>
      </c>
      <c r="L64" s="52" t="e">
        <f t="shared" ca="1" si="13"/>
        <v>#N/A</v>
      </c>
      <c r="M64" s="52" t="e">
        <f t="shared" ca="1" si="4"/>
        <v>#N/A</v>
      </c>
      <c r="O64" s="56" t="e">
        <f t="shared" ca="1" si="14"/>
        <v>#N/A</v>
      </c>
      <c r="P64" s="57">
        <f t="array" ref="P64">MIN(IF(A33:$A$100&gt;=R64,B33:$B$100))</f>
        <v>102823</v>
      </c>
      <c r="Q64" s="57">
        <f t="array" ref="Q64">MAX(IF(A33:$A$100&lt;=K64,B33:$B$100))</f>
        <v>105488</v>
      </c>
      <c r="R64" s="58">
        <f t="shared" si="15"/>
        <v>43132</v>
      </c>
      <c r="S64" s="58">
        <f t="shared" si="16"/>
        <v>43497</v>
      </c>
    </row>
    <row r="65" spans="1:19" ht="14.4" x14ac:dyDescent="0.3">
      <c r="A65" s="42">
        <v>42820</v>
      </c>
      <c r="B65" s="43">
        <v>91528</v>
      </c>
      <c r="C65" s="44">
        <v>39.549999999999997</v>
      </c>
      <c r="D65" s="45">
        <v>46.23</v>
      </c>
      <c r="E65" s="46">
        <v>1.169</v>
      </c>
      <c r="F65" s="49">
        <f t="shared" si="1"/>
        <v>51.999494915482529</v>
      </c>
      <c r="G65" s="59"/>
      <c r="H65" s="48" t="b">
        <f t="shared" si="5"/>
        <v>1</v>
      </c>
      <c r="K65" s="51">
        <f t="shared" si="9"/>
        <v>43525</v>
      </c>
      <c r="L65" s="52" t="e">
        <f t="shared" ca="1" si="13"/>
        <v>#N/A</v>
      </c>
      <c r="M65" s="52" t="e">
        <f t="shared" ca="1" si="4"/>
        <v>#N/A</v>
      </c>
      <c r="O65" s="56" t="e">
        <f t="shared" ca="1" si="14"/>
        <v>#N/A</v>
      </c>
      <c r="P65" s="57">
        <f t="array" ref="P65">MIN(IF(A34:$A$100&gt;=R65,B34:$B$100))</f>
        <v>103540</v>
      </c>
      <c r="Q65" s="57">
        <f t="array" ref="Q65">MAX(IF(A34:$A$100&lt;=K65,B34:$B$100))</f>
        <v>105488</v>
      </c>
      <c r="R65" s="58">
        <f t="shared" si="15"/>
        <v>43160</v>
      </c>
      <c r="S65" s="58">
        <f t="shared" si="16"/>
        <v>43525</v>
      </c>
    </row>
    <row r="66" spans="1:19" ht="14.4" x14ac:dyDescent="0.3">
      <c r="A66" s="42">
        <v>42824</v>
      </c>
      <c r="B66" s="43">
        <v>92022</v>
      </c>
      <c r="C66" s="44">
        <v>41.04</v>
      </c>
      <c r="D66" s="45">
        <v>47.98</v>
      </c>
      <c r="E66" s="46">
        <v>1.169</v>
      </c>
      <c r="F66" s="49">
        <f t="shared" si="1"/>
        <v>51.429627629046962</v>
      </c>
      <c r="G66" s="59"/>
      <c r="H66" s="48" t="b">
        <f t="shared" ref="H66:H97" si="17">IF(AND(NOT(ISBLANK(C66)),NOT(ISBLANK(D66))),((D66/C66)-E66)&lt;0.001,"")</f>
        <v>1</v>
      </c>
      <c r="K66" s="51">
        <f t="shared" si="9"/>
        <v>43556</v>
      </c>
      <c r="L66" s="52" t="e">
        <f t="shared" ca="1" si="13"/>
        <v>#N/A</v>
      </c>
      <c r="M66" s="52" t="e">
        <f t="shared" ca="1" si="4"/>
        <v>#N/A</v>
      </c>
      <c r="O66" s="56" t="e">
        <f t="shared" ca="1" si="14"/>
        <v>#N/A</v>
      </c>
      <c r="P66" s="57">
        <f t="array" ref="P66">MIN(IF(A35:$A$100&gt;=R66,B35:$B$100))</f>
        <v>104569</v>
      </c>
      <c r="Q66" s="57">
        <f t="array" ref="Q66">MAX(IF(A35:$A$100&lt;=K66,B35:$B$100))</f>
        <v>105488</v>
      </c>
      <c r="R66" s="58">
        <f t="shared" si="15"/>
        <v>43191</v>
      </c>
      <c r="S66" s="58">
        <f t="shared" si="16"/>
        <v>43556</v>
      </c>
    </row>
    <row r="67" spans="1:19" ht="14.4" x14ac:dyDescent="0.3">
      <c r="A67" s="42">
        <v>42834</v>
      </c>
      <c r="B67" s="43">
        <v>92536</v>
      </c>
      <c r="C67" s="44">
        <v>40.69</v>
      </c>
      <c r="D67" s="45">
        <v>47.97</v>
      </c>
      <c r="E67" s="46">
        <v>1.179</v>
      </c>
      <c r="F67" s="49">
        <f t="shared" si="1"/>
        <v>51.520077292065693</v>
      </c>
      <c r="G67" s="59"/>
      <c r="H67" s="48" t="b">
        <f t="shared" si="17"/>
        <v>1</v>
      </c>
      <c r="K67" s="51">
        <f t="shared" si="9"/>
        <v>43586</v>
      </c>
      <c r="L67" s="52" t="e">
        <f t="shared" ca="1" si="13"/>
        <v>#N/A</v>
      </c>
      <c r="M67" s="52" t="e">
        <f t="shared" ca="1" si="4"/>
        <v>#N/A</v>
      </c>
      <c r="O67" s="56" t="e">
        <f t="shared" ca="1" si="14"/>
        <v>#N/A</v>
      </c>
      <c r="P67" s="57">
        <f t="array" ref="P67">MIN(IF(A36:$A$100&gt;=R67,B36:$B$100))</f>
        <v>0</v>
      </c>
      <c r="Q67" s="57">
        <f t="array" ref="Q67">MAX(IF(A36:$A$100&lt;=K67,B36:$B$100))</f>
        <v>105488</v>
      </c>
      <c r="R67" s="58">
        <f t="shared" si="15"/>
        <v>43221</v>
      </c>
      <c r="S67" s="58">
        <f t="shared" si="16"/>
        <v>43586</v>
      </c>
    </row>
    <row r="68" spans="1:19" ht="14.4" x14ac:dyDescent="0.3">
      <c r="A68" s="42">
        <v>42846</v>
      </c>
      <c r="B68" s="43">
        <v>93105</v>
      </c>
      <c r="C68" s="44">
        <v>31.33</v>
      </c>
      <c r="D68" s="45">
        <v>38.5</v>
      </c>
      <c r="E68" s="46">
        <v>1.2290000000000001</v>
      </c>
      <c r="F68" s="49">
        <f t="shared" si="1"/>
        <v>52.916348562051979</v>
      </c>
      <c r="G68" s="59"/>
      <c r="H68" s="48" t="b">
        <f t="shared" si="17"/>
        <v>1</v>
      </c>
      <c r="K68" s="51">
        <f t="shared" si="9"/>
        <v>43617</v>
      </c>
      <c r="L68" s="52" t="e">
        <f t="shared" ca="1" si="13"/>
        <v>#N/A</v>
      </c>
      <c r="M68" s="52" t="e">
        <f t="shared" ca="1" si="4"/>
        <v>#N/A</v>
      </c>
      <c r="O68" s="56" t="e">
        <f t="shared" ref="O68:O92" ca="1" si="18">IF(K68&lt;TODAY(),Q68-P68,NA())</f>
        <v>#N/A</v>
      </c>
      <c r="P68" s="57">
        <f t="array" ref="P68">MIN(IF(A37:$A$100&gt;=R68,B37:$B$100))</f>
        <v>0</v>
      </c>
      <c r="Q68" s="57">
        <f t="array" ref="Q68">MAX(IF(A37:$A$100&lt;=K68,B37:$B$100))</f>
        <v>105488</v>
      </c>
      <c r="R68" s="58">
        <f t="shared" ref="R68:R92" si="19">EDATE(K68,-12)</f>
        <v>43252</v>
      </c>
      <c r="S68" s="58">
        <f t="shared" ref="S68:S92" si="20">EDATE(K68,0)</f>
        <v>43617</v>
      </c>
    </row>
    <row r="69" spans="1:19" ht="14.4" x14ac:dyDescent="0.3">
      <c r="A69" s="42">
        <v>42855</v>
      </c>
      <c r="B69" s="43">
        <v>93449</v>
      </c>
      <c r="C69" s="44">
        <v>39.520000000000003</v>
      </c>
      <c r="D69" s="45">
        <v>47.38</v>
      </c>
      <c r="E69" s="46">
        <v>1.1990000000000001</v>
      </c>
      <c r="F69" s="49">
        <f t="shared" si="1"/>
        <v>52.180392156862744</v>
      </c>
      <c r="G69" s="59"/>
      <c r="H69" s="48" t="b">
        <f t="shared" si="17"/>
        <v>1</v>
      </c>
      <c r="K69" s="51">
        <f t="shared" si="9"/>
        <v>43647</v>
      </c>
      <c r="L69" s="52" t="e">
        <f t="shared" ca="1" si="13"/>
        <v>#N/A</v>
      </c>
      <c r="M69" s="52" t="e">
        <f t="shared" ca="1" si="4"/>
        <v>#N/A</v>
      </c>
      <c r="O69" s="56" t="e">
        <f t="shared" ca="1" si="18"/>
        <v>#N/A</v>
      </c>
      <c r="P69" s="57">
        <f t="array" ref="P69">MIN(IF(A38:$A$100&gt;=R69,B38:$B$100))</f>
        <v>0</v>
      </c>
      <c r="Q69" s="57">
        <f t="array" ref="Q69">MAX(IF(A38:$A$100&lt;=K69,B38:$B$100))</f>
        <v>105488</v>
      </c>
      <c r="R69" s="58">
        <f t="shared" si="19"/>
        <v>43282</v>
      </c>
      <c r="S69" s="58">
        <f t="shared" si="20"/>
        <v>43647</v>
      </c>
    </row>
    <row r="70" spans="1:19" ht="14.4" x14ac:dyDescent="0.3">
      <c r="A70" s="42">
        <v>42869</v>
      </c>
      <c r="B70" s="43">
        <v>93840</v>
      </c>
      <c r="C70" s="44">
        <v>33.93</v>
      </c>
      <c r="D70" s="45">
        <v>38.99</v>
      </c>
      <c r="E70" s="46">
        <v>1.149</v>
      </c>
      <c r="F70" s="49">
        <f t="shared" si="1"/>
        <v>51.699801469819938</v>
      </c>
      <c r="G70" s="59"/>
      <c r="H70" s="48" t="b">
        <f t="shared" si="17"/>
        <v>1</v>
      </c>
      <c r="K70" s="51">
        <f t="shared" si="9"/>
        <v>43678</v>
      </c>
      <c r="L70" s="52" t="e">
        <f t="shared" ca="1" si="13"/>
        <v>#N/A</v>
      </c>
      <c r="M70" s="52" t="e">
        <f t="shared" ca="1" si="4"/>
        <v>#N/A</v>
      </c>
      <c r="O70" s="56" t="e">
        <f t="shared" ca="1" si="18"/>
        <v>#N/A</v>
      </c>
      <c r="P70" s="57">
        <f t="array" ref="P70">MIN(IF(A39:$A$100&gt;=R70,B39:$B$100))</f>
        <v>0</v>
      </c>
      <c r="Q70" s="57">
        <f t="array" ref="Q70">MAX(IF(A39:$A$100&lt;=K70,B39:$B$100))</f>
        <v>105488</v>
      </c>
      <c r="R70" s="58">
        <f t="shared" si="19"/>
        <v>43313</v>
      </c>
      <c r="S70" s="58">
        <f t="shared" si="20"/>
        <v>43678</v>
      </c>
    </row>
    <row r="71" spans="1:19" ht="14.4" x14ac:dyDescent="0.3">
      <c r="A71" s="42">
        <v>42876</v>
      </c>
      <c r="B71" s="43">
        <v>94404</v>
      </c>
      <c r="C71" s="44">
        <v>45.3</v>
      </c>
      <c r="D71" s="45">
        <v>52.05</v>
      </c>
      <c r="E71" s="46">
        <v>1.149</v>
      </c>
      <c r="F71" s="49">
        <f t="shared" si="1"/>
        <v>52.337717246278878</v>
      </c>
      <c r="G71" s="59"/>
      <c r="H71" s="48" t="b">
        <f t="shared" si="17"/>
        <v>1</v>
      </c>
      <c r="K71" s="51">
        <f t="shared" si="9"/>
        <v>43709</v>
      </c>
      <c r="L71" s="52" t="e">
        <f t="shared" ca="1" si="13"/>
        <v>#N/A</v>
      </c>
      <c r="M71" s="52" t="e">
        <f t="shared" ca="1" si="4"/>
        <v>#N/A</v>
      </c>
      <c r="O71" s="56" t="e">
        <f t="shared" ca="1" si="18"/>
        <v>#N/A</v>
      </c>
      <c r="P71" s="57">
        <f t="array" ref="P71">MIN(IF(A40:$A$100&gt;=R71,B40:$B$100))</f>
        <v>0</v>
      </c>
      <c r="Q71" s="57">
        <f t="array" ref="Q71">MAX(IF(A40:$A$100&lt;=K71,B40:$B$100))</f>
        <v>105488</v>
      </c>
      <c r="R71" s="58">
        <f t="shared" si="19"/>
        <v>43344</v>
      </c>
      <c r="S71" s="58">
        <f t="shared" si="20"/>
        <v>43709</v>
      </c>
    </row>
    <row r="72" spans="1:19" ht="14.4" x14ac:dyDescent="0.3">
      <c r="A72" s="42">
        <v>42887</v>
      </c>
      <c r="B72" s="43">
        <v>94868</v>
      </c>
      <c r="C72" s="44">
        <v>36.94</v>
      </c>
      <c r="D72" s="45">
        <v>42.44</v>
      </c>
      <c r="E72" s="46">
        <v>1.149</v>
      </c>
      <c r="F72" s="49">
        <f t="shared" si="1"/>
        <v>53.224091931574449</v>
      </c>
      <c r="G72" s="59"/>
      <c r="H72" s="48" t="b">
        <f t="shared" si="17"/>
        <v>1</v>
      </c>
      <c r="K72" s="51">
        <f t="shared" si="9"/>
        <v>43739</v>
      </c>
      <c r="L72" s="52" t="e">
        <f t="shared" ca="1" si="13"/>
        <v>#N/A</v>
      </c>
      <c r="M72" s="52" t="e">
        <f t="shared" ca="1" si="4"/>
        <v>#N/A</v>
      </c>
      <c r="O72" s="56" t="e">
        <f t="shared" ca="1" si="18"/>
        <v>#N/A</v>
      </c>
      <c r="P72" s="57">
        <f t="array" ref="P72">MIN(IF(A41:$A$100&gt;=R72,B41:$B$100))</f>
        <v>0</v>
      </c>
      <c r="Q72" s="57">
        <f t="array" ref="Q72">MAX(IF(A41:$A$100&lt;=K72,B41:$B$100))</f>
        <v>105488</v>
      </c>
      <c r="R72" s="58">
        <f t="shared" si="19"/>
        <v>43374</v>
      </c>
      <c r="S72" s="58">
        <f t="shared" si="20"/>
        <v>43739</v>
      </c>
    </row>
    <row r="73" spans="1:19" ht="14.4" x14ac:dyDescent="0.3">
      <c r="A73" s="42">
        <v>42953</v>
      </c>
      <c r="B73" s="43">
        <v>95323</v>
      </c>
      <c r="C73" s="44">
        <v>40.53</v>
      </c>
      <c r="D73" s="45">
        <v>45.76</v>
      </c>
      <c r="E73" s="46">
        <v>1.129</v>
      </c>
      <c r="F73" s="49">
        <f t="shared" si="1"/>
        <v>52.22351888188922</v>
      </c>
      <c r="G73" s="59"/>
      <c r="H73" s="48" t="b">
        <f t="shared" si="17"/>
        <v>1</v>
      </c>
      <c r="K73" s="51">
        <f t="shared" si="9"/>
        <v>43770</v>
      </c>
      <c r="L73" s="52" t="e">
        <f t="shared" ca="1" si="13"/>
        <v>#N/A</v>
      </c>
      <c r="M73" s="52" t="e">
        <f t="shared" ca="1" si="4"/>
        <v>#N/A</v>
      </c>
      <c r="O73" s="56" t="e">
        <f t="shared" ca="1" si="18"/>
        <v>#N/A</v>
      </c>
      <c r="P73" s="57">
        <f t="array" ref="P73">MIN(IF(A42:$A$100&gt;=R73,B42:$B$100))</f>
        <v>0</v>
      </c>
      <c r="Q73" s="57">
        <f t="array" ref="Q73">MAX(IF(A42:$A$100&lt;=K73,B42:$B$100))</f>
        <v>105488</v>
      </c>
      <c r="R73" s="58">
        <f t="shared" si="19"/>
        <v>43405</v>
      </c>
      <c r="S73" s="58">
        <f t="shared" si="20"/>
        <v>43770</v>
      </c>
    </row>
    <row r="74" spans="1:19" ht="14.4" x14ac:dyDescent="0.3">
      <c r="A74" s="42">
        <v>42960</v>
      </c>
      <c r="B74" s="43">
        <v>95747</v>
      </c>
      <c r="C74" s="44">
        <v>37.39</v>
      </c>
      <c r="D74" s="45">
        <v>42.59</v>
      </c>
      <c r="E74" s="46">
        <v>1.139</v>
      </c>
      <c r="F74" s="49">
        <f t="shared" si="1"/>
        <v>51.876986249374582</v>
      </c>
      <c r="G74" s="59"/>
      <c r="H74" s="48" t="b">
        <f t="shared" si="17"/>
        <v>1</v>
      </c>
      <c r="K74" s="51">
        <f t="shared" si="9"/>
        <v>43800</v>
      </c>
      <c r="L74" s="52" t="e">
        <f t="shared" ca="1" si="13"/>
        <v>#N/A</v>
      </c>
      <c r="M74" s="52" t="e">
        <f t="shared" ca="1" si="4"/>
        <v>#N/A</v>
      </c>
      <c r="O74" s="56" t="e">
        <f t="shared" ca="1" si="18"/>
        <v>#N/A</v>
      </c>
      <c r="P74" s="57">
        <f t="array" ref="P74">MIN(IF(A43:$A$100&gt;=R74,B43:$B$100))</f>
        <v>0</v>
      </c>
      <c r="Q74" s="57">
        <f t="array" ref="Q74">MAX(IF(A43:$A$100&lt;=K74,B43:$B$100))</f>
        <v>105488</v>
      </c>
      <c r="R74" s="58">
        <f t="shared" si="19"/>
        <v>43435</v>
      </c>
      <c r="S74" s="58">
        <f t="shared" si="20"/>
        <v>43800</v>
      </c>
    </row>
    <row r="75" spans="1:19" ht="14.4" x14ac:dyDescent="0.3">
      <c r="A75" s="42">
        <v>42977</v>
      </c>
      <c r="B75" s="43">
        <v>96044</v>
      </c>
      <c r="C75" s="44">
        <v>27.28</v>
      </c>
      <c r="D75" s="45">
        <v>31.62</v>
      </c>
      <c r="E75" s="46">
        <v>1.159</v>
      </c>
      <c r="F75" s="49">
        <f t="shared" si="1"/>
        <v>51.473613492919412</v>
      </c>
      <c r="G75" s="59"/>
      <c r="H75" s="48" t="b">
        <f t="shared" si="17"/>
        <v>1</v>
      </c>
      <c r="K75" s="51">
        <f t="shared" si="9"/>
        <v>43831</v>
      </c>
      <c r="L75" s="52" t="e">
        <f t="shared" ca="1" si="13"/>
        <v>#N/A</v>
      </c>
      <c r="M75" s="52" t="e">
        <f t="shared" ca="1" si="4"/>
        <v>#N/A</v>
      </c>
      <c r="O75" s="56" t="e">
        <f t="shared" ca="1" si="18"/>
        <v>#N/A</v>
      </c>
      <c r="P75" s="57">
        <f t="array" ref="P75">MIN(IF(A44:$A$100&gt;=R75,B44:$B$100))</f>
        <v>0</v>
      </c>
      <c r="Q75" s="57">
        <f t="array" ref="Q75">MAX(IF(A44:$A$100&lt;=K75,B44:$B$100))</f>
        <v>105488</v>
      </c>
      <c r="R75" s="58">
        <f t="shared" si="19"/>
        <v>43466</v>
      </c>
      <c r="S75" s="58">
        <f t="shared" si="20"/>
        <v>43831</v>
      </c>
    </row>
    <row r="76" spans="1:19" ht="14.4" x14ac:dyDescent="0.3">
      <c r="A76" s="42">
        <v>42981</v>
      </c>
      <c r="B76" s="43">
        <v>96318</v>
      </c>
      <c r="C76" s="44">
        <v>24.64</v>
      </c>
      <c r="D76" s="45">
        <v>28.8</v>
      </c>
      <c r="E76" s="46">
        <v>1.169</v>
      </c>
      <c r="F76" s="49">
        <f t="shared" si="1"/>
        <v>50.737432405367521</v>
      </c>
      <c r="G76" s="59"/>
      <c r="H76" s="48" t="b">
        <f t="shared" si="17"/>
        <v>1</v>
      </c>
      <c r="K76" s="51">
        <f t="shared" si="9"/>
        <v>43862</v>
      </c>
      <c r="L76" s="52" t="e">
        <f t="shared" ca="1" si="13"/>
        <v>#N/A</v>
      </c>
      <c r="M76" s="52" t="e">
        <f t="shared" ca="1" si="4"/>
        <v>#N/A</v>
      </c>
      <c r="O76" s="56" t="e">
        <f t="shared" ca="1" si="18"/>
        <v>#N/A</v>
      </c>
      <c r="P76" s="57">
        <f t="array" ref="P76">MIN(IF(A45:$A$100&gt;=R76,B45:$B$100))</f>
        <v>0</v>
      </c>
      <c r="Q76" s="57">
        <f t="array" ref="Q76">MAX(IF(A45:$A$100&lt;=K76,B45:$B$100))</f>
        <v>105488</v>
      </c>
      <c r="R76" s="58">
        <f t="shared" si="19"/>
        <v>43497</v>
      </c>
      <c r="S76" s="58">
        <f t="shared" si="20"/>
        <v>43862</v>
      </c>
    </row>
    <row r="77" spans="1:19" ht="14.4" x14ac:dyDescent="0.3">
      <c r="A77" s="42">
        <v>42990</v>
      </c>
      <c r="B77" s="43">
        <v>96780</v>
      </c>
      <c r="C77" s="44">
        <v>41.07</v>
      </c>
      <c r="D77" s="45">
        <v>48.01</v>
      </c>
      <c r="E77" s="46">
        <v>1.169</v>
      </c>
      <c r="F77" s="49">
        <f t="shared" si="1"/>
        <v>50.899580900788791</v>
      </c>
      <c r="G77" s="59"/>
      <c r="H77" s="48" t="b">
        <f t="shared" si="17"/>
        <v>1</v>
      </c>
      <c r="K77" s="51">
        <f t="shared" si="9"/>
        <v>43891</v>
      </c>
      <c r="L77" s="52" t="e">
        <f t="shared" ca="1" si="13"/>
        <v>#N/A</v>
      </c>
      <c r="M77" s="52" t="e">
        <f t="shared" ca="1" si="4"/>
        <v>#N/A</v>
      </c>
      <c r="O77" s="56" t="e">
        <f t="shared" ca="1" si="18"/>
        <v>#N/A</v>
      </c>
      <c r="P77" s="57">
        <f t="array" ref="P77">MIN(IF(A46:$A$100&gt;=R77,B46:$B$100))</f>
        <v>0</v>
      </c>
      <c r="Q77" s="57">
        <f t="array" ref="Q77">MAX(IF(A46:$A$100&lt;=K77,B46:$B$100))</f>
        <v>105488</v>
      </c>
      <c r="R77" s="58">
        <f t="shared" si="19"/>
        <v>43525</v>
      </c>
      <c r="S77" s="58">
        <f t="shared" si="20"/>
        <v>43891</v>
      </c>
    </row>
    <row r="78" spans="1:19" ht="14.4" x14ac:dyDescent="0.3">
      <c r="A78" s="42">
        <v>42999</v>
      </c>
      <c r="B78" s="43">
        <v>97239</v>
      </c>
      <c r="C78" s="44">
        <v>41.21</v>
      </c>
      <c r="D78" s="45">
        <v>49</v>
      </c>
      <c r="E78" s="46">
        <v>1.1890000000000001</v>
      </c>
      <c r="F78" s="49">
        <f t="shared" si="1"/>
        <v>50.931679950616392</v>
      </c>
      <c r="G78" s="59"/>
      <c r="H78" s="48" t="b">
        <f t="shared" si="17"/>
        <v>1</v>
      </c>
      <c r="K78" s="51">
        <f t="shared" si="9"/>
        <v>43922</v>
      </c>
      <c r="L78" s="52" t="e">
        <f t="shared" ca="1" si="13"/>
        <v>#N/A</v>
      </c>
      <c r="M78" s="52" t="e">
        <f t="shared" ca="1" si="4"/>
        <v>#N/A</v>
      </c>
      <c r="O78" s="56" t="e">
        <f t="shared" ca="1" si="18"/>
        <v>#N/A</v>
      </c>
      <c r="P78" s="57">
        <f t="array" ref="P78">MIN(IF(A47:$A$100&gt;=R78,B47:$B$100))</f>
        <v>0</v>
      </c>
      <c r="Q78" s="57">
        <f t="array" ref="Q78">MAX(IF(A47:$A$100&lt;=K78,B47:$B$100))</f>
        <v>105488</v>
      </c>
      <c r="R78" s="58">
        <f t="shared" si="19"/>
        <v>43556</v>
      </c>
      <c r="S78" s="58">
        <f t="shared" si="20"/>
        <v>43922</v>
      </c>
    </row>
    <row r="79" spans="1:19" ht="14.4" x14ac:dyDescent="0.3">
      <c r="A79" s="42">
        <v>43008</v>
      </c>
      <c r="B79" s="43">
        <v>97617</v>
      </c>
      <c r="C79" s="44">
        <v>36.03</v>
      </c>
      <c r="D79" s="45">
        <v>42.48</v>
      </c>
      <c r="E79" s="46">
        <v>1.179</v>
      </c>
      <c r="F79" s="49">
        <f t="shared" si="1"/>
        <v>49.679324287896492</v>
      </c>
      <c r="G79" s="59"/>
      <c r="H79" s="48" t="b">
        <f t="shared" si="17"/>
        <v>1</v>
      </c>
      <c r="K79" s="51">
        <f t="shared" si="9"/>
        <v>43952</v>
      </c>
      <c r="L79" s="52" t="e">
        <f t="shared" ca="1" si="13"/>
        <v>#N/A</v>
      </c>
      <c r="M79" s="52" t="e">
        <f t="shared" ca="1" si="4"/>
        <v>#N/A</v>
      </c>
      <c r="O79" s="56" t="e">
        <f t="shared" ca="1" si="18"/>
        <v>#N/A</v>
      </c>
      <c r="P79" s="57">
        <f t="array" ref="P79">MIN(IF(A48:$A$100&gt;=R79,B48:$B$100))</f>
        <v>0</v>
      </c>
      <c r="Q79" s="57">
        <f t="array" ref="Q79">MAX(IF(A48:$A$100&lt;=K79,B48:$B$100))</f>
        <v>105488</v>
      </c>
      <c r="R79" s="58">
        <f t="shared" si="19"/>
        <v>43586</v>
      </c>
      <c r="S79" s="58">
        <f t="shared" si="20"/>
        <v>43952</v>
      </c>
    </row>
    <row r="80" spans="1:19" ht="14.4" x14ac:dyDescent="0.3">
      <c r="A80" s="42">
        <v>43015</v>
      </c>
      <c r="B80" s="43">
        <v>98003</v>
      </c>
      <c r="C80" s="44">
        <v>35.200000000000003</v>
      </c>
      <c r="D80" s="45">
        <v>43.26</v>
      </c>
      <c r="E80" s="46">
        <v>1.2290000000000001</v>
      </c>
      <c r="F80" s="49">
        <f t="shared" ref="F80:F143" si="21">IF(AND(NOT(ISBLANK(B80)),NOT(ISBLANK(B66))),4.54*(B80-B66)/SUM(C66:C80),"")</f>
        <v>49.182648071001644</v>
      </c>
      <c r="G80" s="59"/>
      <c r="H80" s="48" t="b">
        <f t="shared" si="17"/>
        <v>1</v>
      </c>
      <c r="K80" s="51">
        <f t="shared" si="9"/>
        <v>43983</v>
      </c>
      <c r="L80" s="52" t="e">
        <f t="shared" ca="1" si="13"/>
        <v>#N/A</v>
      </c>
      <c r="M80" s="52" t="e">
        <f t="shared" ca="1" si="4"/>
        <v>#N/A</v>
      </c>
      <c r="O80" s="56" t="e">
        <f t="shared" ca="1" si="18"/>
        <v>#N/A</v>
      </c>
      <c r="P80" s="57">
        <f t="array" ref="P80">MIN(IF(A49:$A$100&gt;=R80,B49:$B$100))</f>
        <v>0</v>
      </c>
      <c r="Q80" s="57">
        <f t="array" ref="Q80">MAX(IF(A49:$A$100&lt;=K80,B49:$B$100))</f>
        <v>105488</v>
      </c>
      <c r="R80" s="58">
        <f t="shared" si="19"/>
        <v>43617</v>
      </c>
      <c r="S80" s="58">
        <f t="shared" si="20"/>
        <v>43983</v>
      </c>
    </row>
    <row r="81" spans="1:19" ht="14.4" x14ac:dyDescent="0.3">
      <c r="A81" s="42">
        <v>43025</v>
      </c>
      <c r="B81" s="43">
        <v>98435</v>
      </c>
      <c r="C81" s="44">
        <v>40.51</v>
      </c>
      <c r="D81" s="45">
        <v>48.17</v>
      </c>
      <c r="E81" s="46">
        <v>1.1890000000000001</v>
      </c>
      <c r="F81" s="49">
        <f t="shared" si="21"/>
        <v>48.554961292311042</v>
      </c>
      <c r="G81" s="59"/>
      <c r="H81" s="48" t="b">
        <f t="shared" si="17"/>
        <v>1</v>
      </c>
      <c r="K81" s="51">
        <f t="shared" si="9"/>
        <v>44013</v>
      </c>
      <c r="L81" s="52" t="e">
        <f t="shared" ca="1" si="13"/>
        <v>#N/A</v>
      </c>
      <c r="M81" s="52" t="e">
        <f t="shared" ca="1" si="4"/>
        <v>#N/A</v>
      </c>
      <c r="O81" s="56" t="e">
        <f t="shared" ca="1" si="18"/>
        <v>#N/A</v>
      </c>
      <c r="P81" s="57">
        <f t="array" ref="P81">MIN(IF(A50:$A$100&gt;=R81,B50:$B$100))</f>
        <v>0</v>
      </c>
      <c r="Q81" s="57">
        <f t="array" ref="Q81">MAX(IF(A50:$A$100&lt;=K81,B50:$B$100))</f>
        <v>105488</v>
      </c>
      <c r="R81" s="58">
        <f t="shared" si="19"/>
        <v>43647</v>
      </c>
      <c r="S81" s="58">
        <f t="shared" si="20"/>
        <v>44013</v>
      </c>
    </row>
    <row r="82" spans="1:19" ht="14.4" x14ac:dyDescent="0.3">
      <c r="A82" s="42">
        <v>43040</v>
      </c>
      <c r="B82" s="43">
        <v>98853</v>
      </c>
      <c r="C82" s="44">
        <v>39.99</v>
      </c>
      <c r="D82" s="45">
        <v>47.55</v>
      </c>
      <c r="E82" s="46">
        <v>1.1890000000000001</v>
      </c>
      <c r="F82" s="49">
        <f t="shared" si="21"/>
        <v>47.372193076406425</v>
      </c>
      <c r="H82" s="48" t="b">
        <f t="shared" si="17"/>
        <v>1</v>
      </c>
      <c r="K82" s="51">
        <f t="shared" si="9"/>
        <v>44044</v>
      </c>
      <c r="L82" s="52" t="e">
        <f t="shared" ca="1" si="13"/>
        <v>#N/A</v>
      </c>
      <c r="M82" s="52" t="e">
        <f t="shared" ca="1" si="4"/>
        <v>#N/A</v>
      </c>
      <c r="O82" s="56" t="e">
        <f t="shared" ca="1" si="18"/>
        <v>#N/A</v>
      </c>
      <c r="P82" s="57">
        <f t="array" ref="P82">MIN(IF(A51:$A$100&gt;=R82,B51:$B$100))</f>
        <v>0</v>
      </c>
      <c r="Q82" s="57">
        <f t="array" ref="Q82">MAX(IF(A51:$A$100&lt;=K82,B51:$B$100))</f>
        <v>105488</v>
      </c>
      <c r="R82" s="58">
        <f t="shared" si="19"/>
        <v>43678</v>
      </c>
      <c r="S82" s="58">
        <f t="shared" si="20"/>
        <v>44044</v>
      </c>
    </row>
    <row r="83" spans="1:19" ht="14.4" x14ac:dyDescent="0.3">
      <c r="A83" s="42">
        <v>43050</v>
      </c>
      <c r="B83" s="43">
        <v>99300</v>
      </c>
      <c r="C83" s="44">
        <v>42.18</v>
      </c>
      <c r="D83" s="45">
        <v>51</v>
      </c>
      <c r="E83" s="46">
        <v>1.2090000000000001</v>
      </c>
      <c r="F83" s="49">
        <f t="shared" si="21"/>
        <v>47.289646087018461</v>
      </c>
      <c r="H83" s="48" t="b">
        <f t="shared" si="17"/>
        <v>1</v>
      </c>
      <c r="K83" s="51">
        <f t="shared" si="9"/>
        <v>44075</v>
      </c>
      <c r="L83" s="52" t="e">
        <f t="shared" ca="1" si="13"/>
        <v>#N/A</v>
      </c>
      <c r="M83" s="52" t="e">
        <f t="shared" ca="1" si="4"/>
        <v>#N/A</v>
      </c>
      <c r="O83" s="56" t="e">
        <f t="shared" ca="1" si="18"/>
        <v>#N/A</v>
      </c>
      <c r="P83" s="57">
        <f t="array" ref="P83">MIN(IF(A52:$A$100&gt;=R83,B52:$B$100))</f>
        <v>0</v>
      </c>
      <c r="Q83" s="57">
        <f t="array" ref="Q83">MAX(IF(A52:$A$100&lt;=K83,B52:$B$100))</f>
        <v>105488</v>
      </c>
      <c r="R83" s="58">
        <f t="shared" si="19"/>
        <v>43709</v>
      </c>
      <c r="S83" s="58">
        <f t="shared" si="20"/>
        <v>44075</v>
      </c>
    </row>
    <row r="84" spans="1:19" ht="14.4" x14ac:dyDescent="0.3">
      <c r="A84" s="42">
        <v>43057</v>
      </c>
      <c r="B84" s="43">
        <v>99765</v>
      </c>
      <c r="C84" s="44">
        <v>40.25</v>
      </c>
      <c r="D84" s="45">
        <v>49.06</v>
      </c>
      <c r="E84" s="46">
        <v>1.2190000000000001</v>
      </c>
      <c r="F84" s="49">
        <f t="shared" si="21"/>
        <v>47.825584496399685</v>
      </c>
      <c r="H84" s="48" t="b">
        <f t="shared" si="17"/>
        <v>1</v>
      </c>
      <c r="K84" s="51">
        <f t="shared" si="9"/>
        <v>44105</v>
      </c>
      <c r="L84" s="52" t="e">
        <f t="shared" ca="1" si="13"/>
        <v>#N/A</v>
      </c>
      <c r="M84" s="52" t="e">
        <f t="shared" ca="1" si="4"/>
        <v>#N/A</v>
      </c>
      <c r="O84" s="56" t="e">
        <f t="shared" ca="1" si="18"/>
        <v>#N/A</v>
      </c>
      <c r="P84" s="57">
        <f t="array" ref="P84">MIN(IF(A53:$A$100&gt;=R84,B53:$B$100))</f>
        <v>0</v>
      </c>
      <c r="Q84" s="57">
        <f t="array" ref="Q84">MAX(IF(A53:$A$100&lt;=K84,B53:$B$100))</f>
        <v>105488</v>
      </c>
      <c r="R84" s="58">
        <f t="shared" si="19"/>
        <v>43739</v>
      </c>
      <c r="S84" s="58">
        <f t="shared" si="20"/>
        <v>44105</v>
      </c>
    </row>
    <row r="85" spans="1:19" ht="14.4" x14ac:dyDescent="0.3">
      <c r="A85" s="42">
        <v>43065</v>
      </c>
      <c r="B85" s="43">
        <v>99993</v>
      </c>
      <c r="C85" s="44">
        <v>23.19</v>
      </c>
      <c r="D85" s="45">
        <v>28.5</v>
      </c>
      <c r="E85" s="46">
        <v>1.2290000000000001</v>
      </c>
      <c r="F85" s="49">
        <f t="shared" si="21"/>
        <v>45.991662286346084</v>
      </c>
      <c r="H85" s="48" t="b">
        <f t="shared" si="17"/>
        <v>1</v>
      </c>
      <c r="K85" s="51">
        <f t="shared" si="9"/>
        <v>44136</v>
      </c>
      <c r="L85" s="52" t="e">
        <f t="shared" ca="1" si="13"/>
        <v>#N/A</v>
      </c>
      <c r="M85" s="52" t="e">
        <f t="shared" ca="1" si="4"/>
        <v>#N/A</v>
      </c>
      <c r="O85" s="56" t="e">
        <f t="shared" ca="1" si="18"/>
        <v>#N/A</v>
      </c>
      <c r="P85" s="57">
        <f t="array" ref="P85">MIN(IF(A54:$A$100&gt;=R85,B54:$B$100))</f>
        <v>0</v>
      </c>
      <c r="Q85" s="57">
        <f t="array" ref="Q85">MAX(IF(A54:$A$100&lt;=K85,B54:$B$100))</f>
        <v>105488</v>
      </c>
      <c r="R85" s="58">
        <f t="shared" si="19"/>
        <v>43770</v>
      </c>
      <c r="S85" s="58">
        <f t="shared" si="20"/>
        <v>44136</v>
      </c>
    </row>
    <row r="86" spans="1:19" ht="14.4" x14ac:dyDescent="0.3">
      <c r="A86" s="42">
        <v>43069</v>
      </c>
      <c r="B86" s="43">
        <v>100342</v>
      </c>
      <c r="C86" s="44">
        <v>32.25</v>
      </c>
      <c r="D86" s="45">
        <v>38.99</v>
      </c>
      <c r="E86" s="46">
        <v>1.2090000000000001</v>
      </c>
      <c r="F86" s="49">
        <f t="shared" si="21"/>
        <v>46.136635354397953</v>
      </c>
      <c r="H86" s="48" t="b">
        <f t="shared" si="17"/>
        <v>1</v>
      </c>
      <c r="K86" s="51">
        <f t="shared" si="9"/>
        <v>44166</v>
      </c>
      <c r="L86" s="52" t="e">
        <f t="shared" ref="L86:L92" ca="1" si="22">IF(K86&lt;TODAY(),SUMIFS(D$2:D$1000,A$2:A$1000,"&gt;="&amp;K86,A$2:A$1000,"&lt;"&amp;K87),NA())</f>
        <v>#N/A</v>
      </c>
      <c r="M86" s="52" t="e">
        <f t="shared" ca="1" si="4"/>
        <v>#N/A</v>
      </c>
      <c r="O86" s="56" t="e">
        <f t="shared" ca="1" si="18"/>
        <v>#N/A</v>
      </c>
      <c r="P86" s="57">
        <f t="array" ref="P86">MIN(IF(A55:$A$100&gt;=R86,B55:$B$100))</f>
        <v>0</v>
      </c>
      <c r="Q86" s="57">
        <f t="array" ref="Q86">MAX(IF(A55:$A$100&lt;=K86,B55:$B$100))</f>
        <v>105488</v>
      </c>
      <c r="R86" s="58">
        <f t="shared" si="19"/>
        <v>43800</v>
      </c>
      <c r="S86" s="58">
        <f t="shared" si="20"/>
        <v>44166</v>
      </c>
    </row>
    <row r="87" spans="1:19" ht="14.4" x14ac:dyDescent="0.3">
      <c r="A87" s="42">
        <v>43081</v>
      </c>
      <c r="B87" s="43">
        <v>100746</v>
      </c>
      <c r="C87" s="44">
        <v>38.72</v>
      </c>
      <c r="D87" s="45">
        <v>47.2</v>
      </c>
      <c r="E87" s="46">
        <v>1.2190000000000001</v>
      </c>
      <c r="F87" s="49">
        <f t="shared" si="21"/>
        <v>45.556250462586043</v>
      </c>
      <c r="H87" s="48" t="b">
        <f t="shared" si="17"/>
        <v>1</v>
      </c>
      <c r="K87" s="51">
        <f t="shared" si="9"/>
        <v>44197</v>
      </c>
      <c r="L87" s="52" t="e">
        <f t="shared" ca="1" si="22"/>
        <v>#N/A</v>
      </c>
      <c r="M87" s="52" t="e">
        <f t="shared" ca="1" si="4"/>
        <v>#N/A</v>
      </c>
      <c r="O87" s="56" t="e">
        <f t="shared" ca="1" si="18"/>
        <v>#N/A</v>
      </c>
      <c r="P87" s="57">
        <f t="array" ref="P87">MIN(IF(A56:$A$100&gt;=R87,B56:$B$100))</f>
        <v>0</v>
      </c>
      <c r="Q87" s="57">
        <f t="array" ref="Q87">MAX(IF(A56:$A$100&lt;=K87,B56:$B$100))</f>
        <v>105488</v>
      </c>
      <c r="R87" s="58">
        <f t="shared" si="19"/>
        <v>43831</v>
      </c>
      <c r="S87" s="58">
        <f t="shared" si="20"/>
        <v>44197</v>
      </c>
    </row>
    <row r="88" spans="1:19" ht="14.4" x14ac:dyDescent="0.3">
      <c r="A88" s="42">
        <v>43088</v>
      </c>
      <c r="B88" s="43">
        <v>100972</v>
      </c>
      <c r="C88" s="44">
        <v>24.95</v>
      </c>
      <c r="D88" s="45">
        <v>30.41</v>
      </c>
      <c r="E88" s="46">
        <v>1.2190000000000001</v>
      </c>
      <c r="F88" s="49">
        <f t="shared" si="21"/>
        <v>45.195861753610487</v>
      </c>
      <c r="H88" s="48" t="b">
        <f t="shared" si="17"/>
        <v>1</v>
      </c>
      <c r="K88" s="51">
        <f t="shared" si="9"/>
        <v>44228</v>
      </c>
      <c r="L88" s="52" t="e">
        <f t="shared" ca="1" si="22"/>
        <v>#N/A</v>
      </c>
      <c r="M88" s="52" t="e">
        <f t="shared" ca="1" si="4"/>
        <v>#N/A</v>
      </c>
      <c r="O88" s="56" t="e">
        <f t="shared" ca="1" si="18"/>
        <v>#N/A</v>
      </c>
      <c r="P88" s="57">
        <f t="array" ref="P88">MIN(IF(A57:$A$100&gt;=R88,B57:$B$100))</f>
        <v>0</v>
      </c>
      <c r="Q88" s="57">
        <f t="array" ref="Q88">MAX(IF(A57:$A$100&lt;=K88,B57:$B$100))</f>
        <v>105488</v>
      </c>
      <c r="R88" s="58">
        <f t="shared" si="19"/>
        <v>43862</v>
      </c>
      <c r="S88" s="58">
        <f t="shared" si="20"/>
        <v>44228</v>
      </c>
    </row>
    <row r="89" spans="1:19" ht="14.4" x14ac:dyDescent="0.3">
      <c r="A89" s="42">
        <v>43096</v>
      </c>
      <c r="B89" s="43">
        <v>101320</v>
      </c>
      <c r="C89" s="44">
        <v>32.25</v>
      </c>
      <c r="D89" s="45">
        <v>39.31</v>
      </c>
      <c r="E89" s="46">
        <v>1.2190000000000001</v>
      </c>
      <c r="F89" s="49">
        <f t="shared" si="21"/>
        <v>46.088355268221349</v>
      </c>
      <c r="H89" s="48" t="b">
        <f t="shared" si="17"/>
        <v>1</v>
      </c>
      <c r="K89" s="51">
        <f t="shared" si="9"/>
        <v>44256</v>
      </c>
      <c r="L89" s="52" t="e">
        <f t="shared" ca="1" si="22"/>
        <v>#N/A</v>
      </c>
      <c r="M89" s="52" t="e">
        <f t="shared" ref="M89:M92" ca="1" si="23">AVERAGE(L87:L89)</f>
        <v>#N/A</v>
      </c>
      <c r="O89" s="56" t="e">
        <f t="shared" ca="1" si="18"/>
        <v>#N/A</v>
      </c>
      <c r="P89" s="57">
        <f t="array" ref="P89">MIN(IF(A58:$A$100&gt;=R89,B58:$B$100))</f>
        <v>0</v>
      </c>
      <c r="Q89" s="57">
        <f t="array" ref="Q89">MAX(IF(A58:$A$100&lt;=K89,B58:$B$100))</f>
        <v>105488</v>
      </c>
      <c r="R89" s="58">
        <f t="shared" si="19"/>
        <v>43891</v>
      </c>
      <c r="S89" s="58">
        <f t="shared" si="20"/>
        <v>44256</v>
      </c>
    </row>
    <row r="90" spans="1:19" ht="14.4" x14ac:dyDescent="0.3">
      <c r="A90" s="42">
        <v>43110</v>
      </c>
      <c r="B90" s="43">
        <v>101718</v>
      </c>
      <c r="C90" s="44">
        <v>37.04</v>
      </c>
      <c r="D90" s="45">
        <v>44.78</v>
      </c>
      <c r="E90" s="46">
        <v>1.2090000000000001</v>
      </c>
      <c r="F90" s="49">
        <f t="shared" si="21"/>
        <v>46.302032182518694</v>
      </c>
      <c r="H90" s="48" t="b">
        <f t="shared" si="17"/>
        <v>1</v>
      </c>
      <c r="K90" s="51">
        <f t="shared" si="9"/>
        <v>44287</v>
      </c>
      <c r="L90" s="52" t="e">
        <f t="shared" ca="1" si="22"/>
        <v>#N/A</v>
      </c>
      <c r="M90" s="52" t="e">
        <f t="shared" ca="1" si="23"/>
        <v>#N/A</v>
      </c>
      <c r="O90" s="56" t="e">
        <f t="shared" ca="1" si="18"/>
        <v>#N/A</v>
      </c>
      <c r="P90" s="57">
        <f t="array" ref="P90">MIN(IF(A59:$A$100&gt;=R90,B59:$B$100))</f>
        <v>0</v>
      </c>
      <c r="Q90" s="57">
        <f t="array" ref="Q90">MAX(IF(A59:$A$100&lt;=K90,B59:$B$100))</f>
        <v>105488</v>
      </c>
      <c r="R90" s="58">
        <f t="shared" si="19"/>
        <v>43922</v>
      </c>
      <c r="S90" s="58">
        <f t="shared" si="20"/>
        <v>44287</v>
      </c>
    </row>
    <row r="91" spans="1:19" ht="14.4" x14ac:dyDescent="0.3">
      <c r="A91" s="42">
        <v>43120</v>
      </c>
      <c r="B91" s="43">
        <v>102158</v>
      </c>
      <c r="C91" s="44">
        <v>41.02</v>
      </c>
      <c r="D91" s="45">
        <v>50</v>
      </c>
      <c r="E91" s="46">
        <v>1.2190000000000001</v>
      </c>
      <c r="F91" s="49">
        <f t="shared" si="21"/>
        <v>44.729637636023888</v>
      </c>
      <c r="H91" s="48" t="b">
        <f t="shared" si="17"/>
        <v>1</v>
      </c>
      <c r="K91" s="51">
        <f t="shared" si="9"/>
        <v>44317</v>
      </c>
      <c r="L91" s="52" t="e">
        <f t="shared" ca="1" si="22"/>
        <v>#N/A</v>
      </c>
      <c r="M91" s="52" t="e">
        <f t="shared" ca="1" si="23"/>
        <v>#N/A</v>
      </c>
      <c r="O91" s="56" t="e">
        <f t="shared" ca="1" si="18"/>
        <v>#N/A</v>
      </c>
      <c r="P91" s="57">
        <f t="array" ref="P91">MIN(IF(A60:$A$100&gt;=R91,B60:$B$100))</f>
        <v>0</v>
      </c>
      <c r="Q91" s="57">
        <f t="array" ref="Q91">MAX(IF(A60:$A$100&lt;=K91,B60:$B$100))</f>
        <v>105488</v>
      </c>
      <c r="R91" s="58">
        <f t="shared" si="19"/>
        <v>43952</v>
      </c>
      <c r="S91" s="58">
        <f t="shared" si="20"/>
        <v>44317</v>
      </c>
    </row>
    <row r="92" spans="1:19" ht="14.4" x14ac:dyDescent="0.3">
      <c r="A92" s="42">
        <v>43131</v>
      </c>
      <c r="B92" s="43">
        <v>102532</v>
      </c>
      <c r="C92" s="44">
        <v>37.369999999999997</v>
      </c>
      <c r="D92" s="45">
        <v>45.93</v>
      </c>
      <c r="E92" s="46">
        <v>1.2290000000000001</v>
      </c>
      <c r="F92" s="49">
        <f t="shared" si="21"/>
        <v>44.323114947616943</v>
      </c>
      <c r="H92" s="48" t="b">
        <f t="shared" si="17"/>
        <v>1</v>
      </c>
      <c r="K92" s="51">
        <f t="shared" si="9"/>
        <v>44348</v>
      </c>
      <c r="L92" s="52" t="e">
        <f t="shared" ca="1" si="22"/>
        <v>#N/A</v>
      </c>
      <c r="M92" s="52" t="e">
        <f t="shared" ca="1" si="23"/>
        <v>#N/A</v>
      </c>
      <c r="O92" s="56" t="e">
        <f t="shared" ca="1" si="18"/>
        <v>#N/A</v>
      </c>
      <c r="P92" s="57">
        <f t="array" ref="P92">MIN(IF(A61:$A$100&gt;=R92,B61:$B$100))</f>
        <v>0</v>
      </c>
      <c r="Q92" s="57">
        <f t="array" ref="Q92">MAX(IF(A61:$A$100&lt;=K92,B61:$B$100))</f>
        <v>105488</v>
      </c>
      <c r="R92" s="58">
        <f t="shared" si="19"/>
        <v>43983</v>
      </c>
      <c r="S92" s="58">
        <f t="shared" si="20"/>
        <v>44348</v>
      </c>
    </row>
    <row r="93" spans="1:19" ht="14.4" x14ac:dyDescent="0.25">
      <c r="A93" s="42">
        <v>43137</v>
      </c>
      <c r="B93" s="43">
        <v>102823</v>
      </c>
      <c r="C93" s="44">
        <v>29.89</v>
      </c>
      <c r="D93" s="45">
        <v>37.03</v>
      </c>
      <c r="E93" s="46">
        <v>1.2390000000000001</v>
      </c>
      <c r="F93" s="49">
        <f t="shared" si="21"/>
        <v>44.524225755406526</v>
      </c>
      <c r="H93" s="48" t="b">
        <f t="shared" si="17"/>
        <v>1</v>
      </c>
    </row>
    <row r="94" spans="1:19" ht="14.4" x14ac:dyDescent="0.25">
      <c r="A94" s="42">
        <v>43152</v>
      </c>
      <c r="B94" s="43">
        <v>103235</v>
      </c>
      <c r="C94" s="44">
        <v>40.04</v>
      </c>
      <c r="D94" s="45">
        <v>48.01</v>
      </c>
      <c r="E94" s="46">
        <v>1.1990000000000001</v>
      </c>
      <c r="F94" s="49">
        <f>IF(AND(NOT(ISBLANK(B94)),NOT(ISBLANK(B80))),4.54*(B94-B80)/SUM(C80:C94),"")</f>
        <v>44.411105917546969</v>
      </c>
      <c r="H94" s="48" t="b">
        <f t="shared" si="17"/>
        <v>1</v>
      </c>
    </row>
    <row r="95" spans="1:19" ht="14.4" x14ac:dyDescent="0.25">
      <c r="A95" s="42">
        <v>43160</v>
      </c>
      <c r="B95" s="43">
        <v>103540</v>
      </c>
      <c r="C95" s="44">
        <v>31.62</v>
      </c>
      <c r="D95" s="45">
        <v>37.6</v>
      </c>
      <c r="E95" s="46">
        <v>1.1890000000000001</v>
      </c>
      <c r="F95" s="49">
        <f t="shared" si="21"/>
        <v>43.625087055546146</v>
      </c>
      <c r="H95" s="48" t="b">
        <f t="shared" si="17"/>
        <v>1</v>
      </c>
    </row>
    <row r="96" spans="1:19" ht="14.4" x14ac:dyDescent="0.25">
      <c r="A96" s="42">
        <v>43172</v>
      </c>
      <c r="B96" s="43">
        <v>103887</v>
      </c>
      <c r="C96" s="44">
        <v>33.64</v>
      </c>
      <c r="D96" s="45">
        <v>40</v>
      </c>
      <c r="E96" s="46">
        <v>1.1890000000000001</v>
      </c>
      <c r="F96" s="49">
        <f>IF(AND(NOT(ISBLANK(B96)),NOT(ISBLANK(B82))),4.54*(B96-B82)/SUM(C82:C96),"")</f>
        <v>43.581922196796341</v>
      </c>
      <c r="H96" s="48" t="b">
        <f t="shared" si="17"/>
        <v>1</v>
      </c>
    </row>
    <row r="97" spans="1:8" ht="14.4" x14ac:dyDescent="0.25">
      <c r="A97" s="42">
        <v>43182</v>
      </c>
      <c r="B97" s="43">
        <v>104218</v>
      </c>
      <c r="C97" s="44">
        <v>33.64</v>
      </c>
      <c r="D97" s="45">
        <v>40</v>
      </c>
      <c r="E97" s="46">
        <v>1.1890000000000001</v>
      </c>
      <c r="F97" s="49">
        <f t="shared" si="21"/>
        <v>43.099546375832453</v>
      </c>
      <c r="H97" s="48" t="b">
        <f t="shared" si="17"/>
        <v>1</v>
      </c>
    </row>
    <row r="98" spans="1:8" ht="14.4" x14ac:dyDescent="0.25">
      <c r="A98" s="42">
        <v>43194</v>
      </c>
      <c r="B98" s="43">
        <v>104569</v>
      </c>
      <c r="C98" s="44">
        <v>31.93</v>
      </c>
      <c r="D98" s="45">
        <v>37.96</v>
      </c>
      <c r="E98" s="46">
        <v>1.1890000000000001</v>
      </c>
      <c r="F98" s="49">
        <f t="shared" si="21"/>
        <v>42.95029539188657</v>
      </c>
      <c r="H98" s="48" t="b">
        <f t="shared" ref="H98:H129" si="24">IF(AND(NOT(ISBLANK(C98)),NOT(ISBLANK(D98))),((D98/C98)-E98)&lt;0.001,"")</f>
        <v>1</v>
      </c>
    </row>
    <row r="99" spans="1:8" ht="14.4" x14ac:dyDescent="0.25">
      <c r="A99" s="42">
        <v>43207</v>
      </c>
      <c r="B99" s="43">
        <v>105012</v>
      </c>
      <c r="C99" s="44">
        <v>42</v>
      </c>
      <c r="D99" s="45">
        <v>51.2</v>
      </c>
      <c r="E99" s="46">
        <v>1.2190000000000001</v>
      </c>
      <c r="F99" s="49">
        <f t="shared" si="21"/>
        <v>44.718398586988513</v>
      </c>
      <c r="H99" s="48" t="b">
        <f t="shared" si="24"/>
        <v>1</v>
      </c>
    </row>
    <row r="100" spans="1:8" ht="14.4" x14ac:dyDescent="0.25">
      <c r="A100" s="42">
        <v>43214</v>
      </c>
      <c r="B100" s="43">
        <v>105488</v>
      </c>
      <c r="C100" s="44">
        <v>42.83</v>
      </c>
      <c r="D100" s="45">
        <v>53.92</v>
      </c>
      <c r="E100" s="46">
        <v>1.2589999999999999</v>
      </c>
      <c r="F100" s="49">
        <f t="shared" si="21"/>
        <v>44.148302122111147</v>
      </c>
      <c r="H100" s="48" t="b">
        <f t="shared" si="24"/>
        <v>1</v>
      </c>
    </row>
    <row r="101" spans="1:8" ht="14.4" x14ac:dyDescent="0.25">
      <c r="A101" s="42">
        <v>43223</v>
      </c>
      <c r="B101" s="43">
        <v>105883</v>
      </c>
      <c r="C101" s="44">
        <v>37.840000000000003</v>
      </c>
      <c r="D101" s="45">
        <v>46.51</v>
      </c>
      <c r="E101" s="46">
        <v>1.2290000000000001</v>
      </c>
      <c r="F101" s="49">
        <f t="shared" si="21"/>
        <v>43.610419237817425</v>
      </c>
      <c r="H101" s="48" t="b">
        <f t="shared" si="24"/>
        <v>1</v>
      </c>
    </row>
    <row r="102" spans="1:8" ht="14.4" x14ac:dyDescent="0.25">
      <c r="A102" s="42">
        <v>43232</v>
      </c>
      <c r="B102" s="43">
        <v>106311</v>
      </c>
      <c r="C102" s="44">
        <v>36.92</v>
      </c>
      <c r="D102" s="45">
        <v>45.74</v>
      </c>
      <c r="E102" s="46">
        <v>1.2390000000000001</v>
      </c>
      <c r="F102" s="49">
        <f t="shared" si="21"/>
        <v>45.478366918083239</v>
      </c>
      <c r="H102" s="48" t="b">
        <f t="shared" si="24"/>
        <v>1</v>
      </c>
    </row>
    <row r="103" spans="1:8" ht="14.4" x14ac:dyDescent="0.25">
      <c r="A103" s="42">
        <v>43243</v>
      </c>
      <c r="B103" s="43">
        <v>106754</v>
      </c>
      <c r="C103" s="44">
        <v>38.159999999999997</v>
      </c>
      <c r="D103" s="45">
        <v>47.66</v>
      </c>
      <c r="E103" s="46">
        <v>1.2490000000000001</v>
      </c>
      <c r="F103" s="49">
        <f t="shared" si="21"/>
        <v>45.168091689705044</v>
      </c>
      <c r="H103" s="48" t="b">
        <f t="shared" si="24"/>
        <v>1</v>
      </c>
    </row>
    <row r="104" spans="1:8" ht="14.4" x14ac:dyDescent="0.25">
      <c r="A104" s="42">
        <v>43255</v>
      </c>
      <c r="B104" s="43">
        <v>107157</v>
      </c>
      <c r="C104" s="44">
        <v>38.56</v>
      </c>
      <c r="D104" s="45">
        <v>48.9</v>
      </c>
      <c r="E104" s="46">
        <v>1.2689999999999999</v>
      </c>
      <c r="F104" s="49">
        <f t="shared" si="21"/>
        <v>44.693321266968326</v>
      </c>
      <c r="H104" s="48" t="b">
        <f t="shared" si="24"/>
        <v>1</v>
      </c>
    </row>
    <row r="105" spans="1:8" ht="14.4" x14ac:dyDescent="0.25">
      <c r="A105" s="42">
        <v>43265</v>
      </c>
      <c r="B105" s="43">
        <v>107599</v>
      </c>
      <c r="C105" s="44">
        <v>39.090000000000003</v>
      </c>
      <c r="D105" s="45">
        <v>50</v>
      </c>
      <c r="E105" s="46">
        <v>1.2789999999999999</v>
      </c>
      <c r="F105" s="49">
        <f t="shared" si="21"/>
        <v>44.544477504282746</v>
      </c>
      <c r="H105" s="48" t="b">
        <f t="shared" si="24"/>
        <v>1</v>
      </c>
    </row>
    <row r="106" spans="1:8" ht="14.4" x14ac:dyDescent="0.25">
      <c r="A106" s="42">
        <v>43275</v>
      </c>
      <c r="B106" s="43">
        <v>108006</v>
      </c>
      <c r="C106" s="44">
        <v>35.18</v>
      </c>
      <c r="D106" s="45">
        <v>45</v>
      </c>
      <c r="E106" s="46">
        <v>1.2789999999999999</v>
      </c>
      <c r="F106" s="49">
        <f t="shared" si="21"/>
        <v>45.291611233620678</v>
      </c>
      <c r="H106" s="48" t="b">
        <f t="shared" si="24"/>
        <v>1</v>
      </c>
    </row>
    <row r="107" spans="1:8" ht="14.4" x14ac:dyDescent="0.25">
      <c r="A107" s="42"/>
      <c r="B107" s="43"/>
      <c r="C107" s="44"/>
      <c r="D107" s="45"/>
      <c r="E107" s="46"/>
      <c r="F107" s="49" t="str">
        <f t="shared" si="21"/>
        <v/>
      </c>
      <c r="H107" s="48" t="str">
        <f t="shared" si="24"/>
        <v/>
      </c>
    </row>
    <row r="108" spans="1:8" ht="14.4" x14ac:dyDescent="0.25">
      <c r="A108" s="42"/>
      <c r="B108" s="43"/>
      <c r="C108" s="44"/>
      <c r="D108" s="45"/>
      <c r="E108" s="46"/>
      <c r="F108" s="49" t="str">
        <f t="shared" si="21"/>
        <v/>
      </c>
      <c r="H108" s="48" t="str">
        <f t="shared" si="24"/>
        <v/>
      </c>
    </row>
    <row r="109" spans="1:8" ht="14.4" x14ac:dyDescent="0.25">
      <c r="A109" s="42"/>
      <c r="B109" s="43"/>
      <c r="C109" s="44"/>
      <c r="D109" s="45"/>
      <c r="E109" s="46"/>
      <c r="F109" s="49" t="str">
        <f t="shared" si="21"/>
        <v/>
      </c>
      <c r="H109" s="48" t="str">
        <f t="shared" si="24"/>
        <v/>
      </c>
    </row>
    <row r="110" spans="1:8" ht="14.4" x14ac:dyDescent="0.25">
      <c r="A110" s="42"/>
      <c r="B110" s="43"/>
      <c r="C110" s="44"/>
      <c r="D110" s="45"/>
      <c r="E110" s="46"/>
      <c r="F110" s="49" t="str">
        <f t="shared" si="21"/>
        <v/>
      </c>
      <c r="H110" s="48" t="str">
        <f t="shared" si="24"/>
        <v/>
      </c>
    </row>
    <row r="111" spans="1:8" ht="14.4" x14ac:dyDescent="0.25">
      <c r="A111" s="42"/>
      <c r="B111" s="43"/>
      <c r="C111" s="44"/>
      <c r="D111" s="45"/>
      <c r="E111" s="46"/>
      <c r="F111" s="49" t="str">
        <f t="shared" si="21"/>
        <v/>
      </c>
      <c r="H111" s="48" t="str">
        <f t="shared" si="24"/>
        <v/>
      </c>
    </row>
    <row r="112" spans="1:8" ht="14.4" x14ac:dyDescent="0.25">
      <c r="A112" s="42"/>
      <c r="B112" s="43"/>
      <c r="C112" s="44"/>
      <c r="D112" s="45"/>
      <c r="E112" s="46"/>
      <c r="F112" s="49" t="str">
        <f t="shared" si="21"/>
        <v/>
      </c>
      <c r="H112" s="48" t="str">
        <f t="shared" si="24"/>
        <v/>
      </c>
    </row>
    <row r="113" spans="1:8" ht="14.4" x14ac:dyDescent="0.25">
      <c r="A113" s="42"/>
      <c r="B113" s="43"/>
      <c r="C113" s="44"/>
      <c r="D113" s="45"/>
      <c r="E113" s="46"/>
      <c r="F113" s="49" t="str">
        <f t="shared" si="21"/>
        <v/>
      </c>
      <c r="H113" s="48" t="str">
        <f t="shared" si="24"/>
        <v/>
      </c>
    </row>
    <row r="114" spans="1:8" ht="14.4" x14ac:dyDescent="0.25">
      <c r="A114" s="42"/>
      <c r="B114" s="43"/>
      <c r="C114" s="44"/>
      <c r="D114" s="45"/>
      <c r="E114" s="46"/>
      <c r="F114" s="49" t="str">
        <f t="shared" si="21"/>
        <v/>
      </c>
      <c r="H114" s="48" t="str">
        <f t="shared" si="24"/>
        <v/>
      </c>
    </row>
    <row r="115" spans="1:8" ht="14.4" x14ac:dyDescent="0.25">
      <c r="A115" s="42"/>
      <c r="B115" s="43"/>
      <c r="C115" s="44"/>
      <c r="D115" s="45"/>
      <c r="E115" s="46"/>
      <c r="F115" s="49" t="str">
        <f t="shared" si="21"/>
        <v/>
      </c>
      <c r="H115" s="48" t="str">
        <f t="shared" si="24"/>
        <v/>
      </c>
    </row>
    <row r="116" spans="1:8" ht="14.4" x14ac:dyDescent="0.25">
      <c r="A116" s="42"/>
      <c r="B116" s="43"/>
      <c r="C116" s="44"/>
      <c r="D116" s="45"/>
      <c r="E116" s="46"/>
      <c r="F116" s="49" t="str">
        <f t="shared" si="21"/>
        <v/>
      </c>
      <c r="H116" s="48" t="str">
        <f t="shared" si="24"/>
        <v/>
      </c>
    </row>
    <row r="117" spans="1:8" ht="14.4" x14ac:dyDescent="0.25">
      <c r="A117" s="42"/>
      <c r="B117" s="43"/>
      <c r="C117" s="44"/>
      <c r="D117" s="45"/>
      <c r="E117" s="46"/>
      <c r="F117" s="49" t="str">
        <f t="shared" si="21"/>
        <v/>
      </c>
      <c r="H117" s="48" t="str">
        <f t="shared" si="24"/>
        <v/>
      </c>
    </row>
    <row r="118" spans="1:8" ht="14.4" x14ac:dyDescent="0.25">
      <c r="A118" s="42"/>
      <c r="B118" s="43"/>
      <c r="C118" s="44"/>
      <c r="D118" s="45"/>
      <c r="E118" s="46"/>
      <c r="F118" s="49" t="str">
        <f t="shared" si="21"/>
        <v/>
      </c>
      <c r="H118" s="48" t="str">
        <f t="shared" si="24"/>
        <v/>
      </c>
    </row>
    <row r="119" spans="1:8" ht="14.4" x14ac:dyDescent="0.25">
      <c r="A119" s="42"/>
      <c r="B119" s="43"/>
      <c r="C119" s="44"/>
      <c r="D119" s="45"/>
      <c r="E119" s="46"/>
      <c r="F119" s="49" t="str">
        <f t="shared" si="21"/>
        <v/>
      </c>
      <c r="H119" s="48" t="str">
        <f t="shared" si="24"/>
        <v/>
      </c>
    </row>
    <row r="120" spans="1:8" ht="14.4" x14ac:dyDescent="0.25">
      <c r="A120" s="42"/>
      <c r="B120" s="43"/>
      <c r="C120" s="44"/>
      <c r="D120" s="45"/>
      <c r="E120" s="46"/>
      <c r="F120" s="49" t="str">
        <f t="shared" si="21"/>
        <v/>
      </c>
      <c r="H120" s="48" t="str">
        <f t="shared" si="24"/>
        <v/>
      </c>
    </row>
    <row r="121" spans="1:8" ht="14.4" x14ac:dyDescent="0.25">
      <c r="A121" s="42"/>
      <c r="B121" s="43"/>
      <c r="C121" s="44"/>
      <c r="D121" s="45"/>
      <c r="E121" s="46"/>
      <c r="F121" s="49" t="str">
        <f t="shared" si="21"/>
        <v/>
      </c>
      <c r="H121" s="48" t="str">
        <f t="shared" si="24"/>
        <v/>
      </c>
    </row>
    <row r="122" spans="1:8" ht="14.4" x14ac:dyDescent="0.25">
      <c r="A122" s="42"/>
      <c r="B122" s="43"/>
      <c r="C122" s="44"/>
      <c r="D122" s="45"/>
      <c r="E122" s="46"/>
      <c r="F122" s="49" t="str">
        <f t="shared" si="21"/>
        <v/>
      </c>
      <c r="H122" s="48" t="str">
        <f t="shared" si="24"/>
        <v/>
      </c>
    </row>
    <row r="123" spans="1:8" ht="14.4" x14ac:dyDescent="0.25">
      <c r="A123" s="42"/>
      <c r="B123" s="43"/>
      <c r="C123" s="44"/>
      <c r="D123" s="45"/>
      <c r="E123" s="46"/>
      <c r="F123" s="49" t="str">
        <f t="shared" si="21"/>
        <v/>
      </c>
      <c r="H123" s="48" t="str">
        <f t="shared" si="24"/>
        <v/>
      </c>
    </row>
    <row r="124" spans="1:8" ht="14.4" x14ac:dyDescent="0.25">
      <c r="A124" s="42"/>
      <c r="B124" s="43"/>
      <c r="C124" s="44"/>
      <c r="D124" s="45"/>
      <c r="E124" s="46"/>
      <c r="F124" s="49" t="str">
        <f t="shared" si="21"/>
        <v/>
      </c>
      <c r="H124" s="48" t="str">
        <f t="shared" si="24"/>
        <v/>
      </c>
    </row>
    <row r="125" spans="1:8" ht="14.4" x14ac:dyDescent="0.25">
      <c r="A125" s="42"/>
      <c r="B125" s="43"/>
      <c r="C125" s="44"/>
      <c r="D125" s="45"/>
      <c r="E125" s="46"/>
      <c r="F125" s="49" t="str">
        <f t="shared" si="21"/>
        <v/>
      </c>
      <c r="H125" s="48" t="str">
        <f t="shared" si="24"/>
        <v/>
      </c>
    </row>
    <row r="126" spans="1:8" ht="14.4" x14ac:dyDescent="0.25">
      <c r="A126" s="42"/>
      <c r="B126" s="43"/>
      <c r="C126" s="44"/>
      <c r="D126" s="45"/>
      <c r="E126" s="46"/>
      <c r="F126" s="49" t="str">
        <f t="shared" si="21"/>
        <v/>
      </c>
      <c r="H126" s="48" t="str">
        <f t="shared" si="24"/>
        <v/>
      </c>
    </row>
    <row r="127" spans="1:8" ht="14.4" x14ac:dyDescent="0.25">
      <c r="A127" s="42"/>
      <c r="B127" s="43"/>
      <c r="C127" s="44"/>
      <c r="D127" s="45"/>
      <c r="E127" s="46"/>
      <c r="F127" s="49" t="str">
        <f t="shared" si="21"/>
        <v/>
      </c>
      <c r="H127" s="48" t="str">
        <f t="shared" si="24"/>
        <v/>
      </c>
    </row>
    <row r="128" spans="1:8" ht="14.4" x14ac:dyDescent="0.25">
      <c r="A128" s="42"/>
      <c r="B128" s="43"/>
      <c r="C128" s="44"/>
      <c r="D128" s="45"/>
      <c r="E128" s="46"/>
      <c r="F128" s="49" t="str">
        <f t="shared" si="21"/>
        <v/>
      </c>
      <c r="H128" s="48" t="str">
        <f t="shared" si="24"/>
        <v/>
      </c>
    </row>
    <row r="129" spans="1:8" ht="14.4" x14ac:dyDescent="0.25">
      <c r="A129" s="42"/>
      <c r="B129" s="43"/>
      <c r="C129" s="44"/>
      <c r="D129" s="45"/>
      <c r="E129" s="46"/>
      <c r="F129" s="49" t="str">
        <f t="shared" si="21"/>
        <v/>
      </c>
      <c r="H129" s="48" t="str">
        <f t="shared" si="24"/>
        <v/>
      </c>
    </row>
    <row r="130" spans="1:8" ht="14.4" x14ac:dyDescent="0.25">
      <c r="A130" s="42"/>
      <c r="B130" s="43"/>
      <c r="C130" s="44"/>
      <c r="D130" s="45"/>
      <c r="E130" s="46"/>
      <c r="F130" s="49" t="str">
        <f t="shared" si="21"/>
        <v/>
      </c>
      <c r="H130" s="48" t="str">
        <f t="shared" ref="H130:H193" si="25">IF(AND(NOT(ISBLANK(C130)),NOT(ISBLANK(D130))),((D130/C130)-E130)&lt;0.001,"")</f>
        <v/>
      </c>
    </row>
    <row r="131" spans="1:8" ht="14.4" x14ac:dyDescent="0.25">
      <c r="A131" s="42"/>
      <c r="B131" s="43"/>
      <c r="C131" s="44"/>
      <c r="D131" s="45"/>
      <c r="E131" s="46"/>
      <c r="F131" s="49" t="str">
        <f t="shared" si="21"/>
        <v/>
      </c>
      <c r="H131" s="48" t="str">
        <f t="shared" si="25"/>
        <v/>
      </c>
    </row>
    <row r="132" spans="1:8" ht="14.4" x14ac:dyDescent="0.25">
      <c r="A132" s="42"/>
      <c r="B132" s="43"/>
      <c r="C132" s="44"/>
      <c r="D132" s="45"/>
      <c r="E132" s="46"/>
      <c r="F132" s="49" t="str">
        <f t="shared" si="21"/>
        <v/>
      </c>
      <c r="H132" s="48" t="str">
        <f t="shared" si="25"/>
        <v/>
      </c>
    </row>
    <row r="133" spans="1:8" ht="14.4" x14ac:dyDescent="0.25">
      <c r="A133" s="42"/>
      <c r="B133" s="43"/>
      <c r="C133" s="44"/>
      <c r="D133" s="45"/>
      <c r="E133" s="46"/>
      <c r="F133" s="49" t="str">
        <f t="shared" si="21"/>
        <v/>
      </c>
      <c r="H133" s="41" t="str">
        <f t="shared" si="25"/>
        <v/>
      </c>
    </row>
    <row r="134" spans="1:8" ht="14.4" x14ac:dyDescent="0.25">
      <c r="A134" s="42"/>
      <c r="B134" s="43"/>
      <c r="C134" s="44"/>
      <c r="D134" s="45"/>
      <c r="E134" s="46"/>
      <c r="F134" s="49" t="str">
        <f t="shared" si="21"/>
        <v/>
      </c>
      <c r="H134" s="41" t="str">
        <f t="shared" si="25"/>
        <v/>
      </c>
    </row>
    <row r="135" spans="1:8" ht="14.4" x14ac:dyDescent="0.25">
      <c r="A135" s="42"/>
      <c r="B135" s="43"/>
      <c r="C135" s="44"/>
      <c r="D135" s="45"/>
      <c r="E135" s="46"/>
      <c r="F135" s="49" t="str">
        <f t="shared" si="21"/>
        <v/>
      </c>
      <c r="H135" s="41" t="str">
        <f t="shared" si="25"/>
        <v/>
      </c>
    </row>
    <row r="136" spans="1:8" ht="14.4" x14ac:dyDescent="0.25">
      <c r="A136" s="42"/>
      <c r="B136" s="43"/>
      <c r="C136" s="44"/>
      <c r="D136" s="45"/>
      <c r="E136" s="46"/>
      <c r="F136" s="49" t="str">
        <f t="shared" si="21"/>
        <v/>
      </c>
      <c r="H136" s="41" t="str">
        <f t="shared" si="25"/>
        <v/>
      </c>
    </row>
    <row r="137" spans="1:8" ht="14.4" x14ac:dyDescent="0.25">
      <c r="A137" s="42"/>
      <c r="B137" s="43"/>
      <c r="C137" s="44"/>
      <c r="D137" s="45"/>
      <c r="E137" s="46"/>
      <c r="F137" s="49" t="str">
        <f t="shared" si="21"/>
        <v/>
      </c>
      <c r="H137" s="41" t="str">
        <f t="shared" si="25"/>
        <v/>
      </c>
    </row>
    <row r="138" spans="1:8" ht="14.4" x14ac:dyDescent="0.25">
      <c r="A138" s="42"/>
      <c r="B138" s="43"/>
      <c r="C138" s="44"/>
      <c r="D138" s="45"/>
      <c r="E138" s="46"/>
      <c r="F138" s="49" t="str">
        <f t="shared" si="21"/>
        <v/>
      </c>
      <c r="H138" s="41" t="str">
        <f t="shared" si="25"/>
        <v/>
      </c>
    </row>
    <row r="139" spans="1:8" ht="14.4" x14ac:dyDescent="0.25">
      <c r="A139" s="42"/>
      <c r="B139" s="43"/>
      <c r="C139" s="44"/>
      <c r="D139" s="45"/>
      <c r="E139" s="46"/>
      <c r="F139" s="49" t="str">
        <f t="shared" si="21"/>
        <v/>
      </c>
      <c r="H139" s="41" t="str">
        <f t="shared" si="25"/>
        <v/>
      </c>
    </row>
    <row r="140" spans="1:8" ht="14.4" x14ac:dyDescent="0.25">
      <c r="A140" s="42"/>
      <c r="B140" s="43"/>
      <c r="C140" s="44"/>
      <c r="D140" s="45"/>
      <c r="E140" s="46"/>
      <c r="F140" s="49" t="str">
        <f t="shared" si="21"/>
        <v/>
      </c>
      <c r="H140" s="41" t="str">
        <f t="shared" si="25"/>
        <v/>
      </c>
    </row>
    <row r="141" spans="1:8" ht="14.4" x14ac:dyDescent="0.25">
      <c r="A141" s="42"/>
      <c r="B141" s="43"/>
      <c r="C141" s="44"/>
      <c r="D141" s="45"/>
      <c r="E141" s="46"/>
      <c r="F141" s="49" t="str">
        <f t="shared" si="21"/>
        <v/>
      </c>
      <c r="H141" s="41" t="str">
        <f t="shared" si="25"/>
        <v/>
      </c>
    </row>
    <row r="142" spans="1:8" ht="14.4" x14ac:dyDescent="0.25">
      <c r="A142" s="42"/>
      <c r="B142" s="43"/>
      <c r="C142" s="44"/>
      <c r="D142" s="45"/>
      <c r="E142" s="46"/>
      <c r="F142" s="49" t="str">
        <f t="shared" si="21"/>
        <v/>
      </c>
      <c r="H142" s="41" t="str">
        <f t="shared" si="25"/>
        <v/>
      </c>
    </row>
    <row r="143" spans="1:8" ht="14.4" x14ac:dyDescent="0.25">
      <c r="A143" s="42"/>
      <c r="B143" s="43"/>
      <c r="C143" s="44"/>
      <c r="D143" s="45"/>
      <c r="E143" s="46"/>
      <c r="F143" s="49" t="str">
        <f t="shared" si="21"/>
        <v/>
      </c>
      <c r="H143" s="41" t="str">
        <f t="shared" si="25"/>
        <v/>
      </c>
    </row>
    <row r="144" spans="1:8" ht="14.4" x14ac:dyDescent="0.25">
      <c r="A144" s="42"/>
      <c r="B144" s="43"/>
      <c r="C144" s="44"/>
      <c r="D144" s="45"/>
      <c r="E144" s="46"/>
      <c r="F144" s="49" t="str">
        <f t="shared" ref="F144:F207" si="26">IF(AND(NOT(ISBLANK(B144)),NOT(ISBLANK(B130))),4.54*(B144-B130)/SUM(C130:C144),"")</f>
        <v/>
      </c>
      <c r="H144" s="41" t="str">
        <f t="shared" si="25"/>
        <v/>
      </c>
    </row>
    <row r="145" spans="1:8" ht="14.4" x14ac:dyDescent="0.25">
      <c r="A145" s="42"/>
      <c r="B145" s="43"/>
      <c r="C145" s="44"/>
      <c r="D145" s="45"/>
      <c r="E145" s="46"/>
      <c r="F145" s="49" t="str">
        <f t="shared" si="26"/>
        <v/>
      </c>
      <c r="H145" s="41" t="str">
        <f t="shared" si="25"/>
        <v/>
      </c>
    </row>
    <row r="146" spans="1:8" ht="14.4" x14ac:dyDescent="0.25">
      <c r="A146" s="42"/>
      <c r="B146" s="43"/>
      <c r="C146" s="44"/>
      <c r="D146" s="45"/>
      <c r="E146" s="46"/>
      <c r="F146" s="49" t="str">
        <f t="shared" si="26"/>
        <v/>
      </c>
      <c r="H146" s="41" t="str">
        <f t="shared" si="25"/>
        <v/>
      </c>
    </row>
    <row r="147" spans="1:8" ht="14.4" x14ac:dyDescent="0.25">
      <c r="A147" s="42"/>
      <c r="B147" s="43"/>
      <c r="C147" s="44"/>
      <c r="D147" s="45"/>
      <c r="E147" s="46"/>
      <c r="F147" s="49" t="str">
        <f t="shared" si="26"/>
        <v/>
      </c>
      <c r="H147" s="41" t="str">
        <f t="shared" si="25"/>
        <v/>
      </c>
    </row>
    <row r="148" spans="1:8" ht="14.4" x14ac:dyDescent="0.25">
      <c r="A148" s="42"/>
      <c r="B148" s="43"/>
      <c r="C148" s="44"/>
      <c r="D148" s="45"/>
      <c r="E148" s="46"/>
      <c r="F148" s="49" t="str">
        <f t="shared" si="26"/>
        <v/>
      </c>
      <c r="H148" s="41" t="str">
        <f t="shared" si="25"/>
        <v/>
      </c>
    </row>
    <row r="149" spans="1:8" ht="14.4" x14ac:dyDescent="0.25">
      <c r="A149" s="42"/>
      <c r="B149" s="43"/>
      <c r="C149" s="44"/>
      <c r="D149" s="45"/>
      <c r="E149" s="46"/>
      <c r="F149" s="49" t="str">
        <f t="shared" si="26"/>
        <v/>
      </c>
      <c r="H149" s="41" t="str">
        <f t="shared" si="25"/>
        <v/>
      </c>
    </row>
    <row r="150" spans="1:8" ht="14.4" x14ac:dyDescent="0.25">
      <c r="A150" s="42"/>
      <c r="B150" s="43"/>
      <c r="C150" s="44"/>
      <c r="D150" s="45"/>
      <c r="E150" s="46"/>
      <c r="F150" s="49" t="str">
        <f t="shared" si="26"/>
        <v/>
      </c>
      <c r="H150" s="41" t="str">
        <f t="shared" si="25"/>
        <v/>
      </c>
    </row>
    <row r="151" spans="1:8" ht="14.4" x14ac:dyDescent="0.25">
      <c r="A151" s="42"/>
      <c r="B151" s="43"/>
      <c r="C151" s="44"/>
      <c r="D151" s="45"/>
      <c r="E151" s="46"/>
      <c r="F151" s="49" t="str">
        <f t="shared" si="26"/>
        <v/>
      </c>
      <c r="H151" s="41" t="str">
        <f t="shared" si="25"/>
        <v/>
      </c>
    </row>
    <row r="152" spans="1:8" ht="14.4" x14ac:dyDescent="0.25">
      <c r="A152" s="42"/>
      <c r="B152" s="43"/>
      <c r="C152" s="44"/>
      <c r="D152" s="45"/>
      <c r="E152" s="46"/>
      <c r="F152" s="49" t="str">
        <f t="shared" si="26"/>
        <v/>
      </c>
      <c r="H152" s="41" t="str">
        <f t="shared" si="25"/>
        <v/>
      </c>
    </row>
    <row r="153" spans="1:8" ht="14.4" x14ac:dyDescent="0.25">
      <c r="A153" s="42"/>
      <c r="B153" s="43"/>
      <c r="C153" s="44"/>
      <c r="D153" s="45"/>
      <c r="E153" s="46"/>
      <c r="F153" s="49" t="str">
        <f t="shared" si="26"/>
        <v/>
      </c>
      <c r="H153" s="41" t="str">
        <f t="shared" si="25"/>
        <v/>
      </c>
    </row>
    <row r="154" spans="1:8" ht="14.4" x14ac:dyDescent="0.25">
      <c r="A154" s="42"/>
      <c r="B154" s="43"/>
      <c r="C154" s="44"/>
      <c r="D154" s="45"/>
      <c r="E154" s="46"/>
      <c r="F154" s="49" t="str">
        <f t="shared" si="26"/>
        <v/>
      </c>
      <c r="H154" s="41" t="str">
        <f t="shared" si="25"/>
        <v/>
      </c>
    </row>
    <row r="155" spans="1:8" ht="14.4" x14ac:dyDescent="0.25">
      <c r="A155" s="42"/>
      <c r="B155" s="43"/>
      <c r="C155" s="44"/>
      <c r="D155" s="45"/>
      <c r="E155" s="46"/>
      <c r="F155" s="49" t="str">
        <f t="shared" si="26"/>
        <v/>
      </c>
      <c r="H155" s="41" t="str">
        <f t="shared" si="25"/>
        <v/>
      </c>
    </row>
    <row r="156" spans="1:8" ht="14.4" x14ac:dyDescent="0.25">
      <c r="A156" s="42"/>
      <c r="B156" s="43"/>
      <c r="C156" s="44"/>
      <c r="D156" s="45"/>
      <c r="E156" s="46"/>
      <c r="F156" s="49" t="str">
        <f t="shared" si="26"/>
        <v/>
      </c>
      <c r="H156" s="41" t="str">
        <f t="shared" si="25"/>
        <v/>
      </c>
    </row>
    <row r="157" spans="1:8" ht="14.4" x14ac:dyDescent="0.25">
      <c r="A157" s="42"/>
      <c r="B157" s="43"/>
      <c r="C157" s="44"/>
      <c r="D157" s="45"/>
      <c r="E157" s="46"/>
      <c r="F157" s="49" t="str">
        <f t="shared" si="26"/>
        <v/>
      </c>
      <c r="H157" s="41" t="str">
        <f t="shared" si="25"/>
        <v/>
      </c>
    </row>
    <row r="158" spans="1:8" ht="14.4" x14ac:dyDescent="0.25">
      <c r="A158" s="42"/>
      <c r="B158" s="43"/>
      <c r="C158" s="44"/>
      <c r="D158" s="45"/>
      <c r="E158" s="46"/>
      <c r="F158" s="49" t="str">
        <f t="shared" si="26"/>
        <v/>
      </c>
      <c r="H158" s="41" t="str">
        <f t="shared" si="25"/>
        <v/>
      </c>
    </row>
    <row r="159" spans="1:8" ht="14.4" x14ac:dyDescent="0.25">
      <c r="A159" s="42"/>
      <c r="B159" s="43"/>
      <c r="C159" s="44"/>
      <c r="D159" s="45"/>
      <c r="E159" s="46"/>
      <c r="F159" s="49" t="str">
        <f t="shared" si="26"/>
        <v/>
      </c>
      <c r="H159" s="41" t="str">
        <f t="shared" si="25"/>
        <v/>
      </c>
    </row>
    <row r="160" spans="1:8" ht="14.4" x14ac:dyDescent="0.25">
      <c r="A160" s="42"/>
      <c r="B160" s="43"/>
      <c r="C160" s="44"/>
      <c r="D160" s="45"/>
      <c r="E160" s="46"/>
      <c r="F160" s="49" t="str">
        <f t="shared" si="26"/>
        <v/>
      </c>
      <c r="H160" s="41" t="str">
        <f t="shared" si="25"/>
        <v/>
      </c>
    </row>
    <row r="161" spans="1:8" ht="14.4" x14ac:dyDescent="0.25">
      <c r="A161" s="42"/>
      <c r="B161" s="43"/>
      <c r="C161" s="44"/>
      <c r="D161" s="45"/>
      <c r="E161" s="46"/>
      <c r="F161" s="49" t="str">
        <f t="shared" si="26"/>
        <v/>
      </c>
      <c r="H161" s="41" t="str">
        <f t="shared" si="25"/>
        <v/>
      </c>
    </row>
    <row r="162" spans="1:8" ht="14.4" x14ac:dyDescent="0.25">
      <c r="A162" s="42"/>
      <c r="B162" s="43"/>
      <c r="C162" s="44"/>
      <c r="D162" s="45"/>
      <c r="E162" s="46"/>
      <c r="F162" s="49" t="str">
        <f t="shared" si="26"/>
        <v/>
      </c>
      <c r="H162" s="41" t="str">
        <f t="shared" si="25"/>
        <v/>
      </c>
    </row>
    <row r="163" spans="1:8" ht="14.4" x14ac:dyDescent="0.25">
      <c r="A163" s="42"/>
      <c r="B163" s="43"/>
      <c r="C163" s="44"/>
      <c r="D163" s="45"/>
      <c r="E163" s="46"/>
      <c r="F163" s="49" t="str">
        <f t="shared" si="26"/>
        <v/>
      </c>
      <c r="H163" s="41" t="str">
        <f t="shared" si="25"/>
        <v/>
      </c>
    </row>
    <row r="164" spans="1:8" ht="14.4" x14ac:dyDescent="0.25">
      <c r="A164" s="42"/>
      <c r="B164" s="43"/>
      <c r="C164" s="44"/>
      <c r="D164" s="45"/>
      <c r="E164" s="46"/>
      <c r="F164" s="49" t="str">
        <f t="shared" si="26"/>
        <v/>
      </c>
      <c r="H164" s="41" t="str">
        <f t="shared" si="25"/>
        <v/>
      </c>
    </row>
    <row r="165" spans="1:8" ht="14.4" x14ac:dyDescent="0.25">
      <c r="A165" s="42"/>
      <c r="B165" s="43"/>
      <c r="C165" s="44"/>
      <c r="D165" s="45"/>
      <c r="E165" s="46"/>
      <c r="F165" s="49" t="str">
        <f t="shared" si="26"/>
        <v/>
      </c>
      <c r="H165" s="41" t="str">
        <f t="shared" si="25"/>
        <v/>
      </c>
    </row>
    <row r="166" spans="1:8" ht="14.4" x14ac:dyDescent="0.25">
      <c r="A166" s="42"/>
      <c r="B166" s="43"/>
      <c r="C166" s="44"/>
      <c r="D166" s="45"/>
      <c r="E166" s="46"/>
      <c r="F166" s="49" t="str">
        <f t="shared" si="26"/>
        <v/>
      </c>
      <c r="H166" s="41" t="str">
        <f t="shared" si="25"/>
        <v/>
      </c>
    </row>
    <row r="167" spans="1:8" ht="14.4" x14ac:dyDescent="0.25">
      <c r="A167" s="42"/>
      <c r="B167" s="43"/>
      <c r="C167" s="44"/>
      <c r="D167" s="45"/>
      <c r="E167" s="46"/>
      <c r="F167" s="49" t="str">
        <f t="shared" si="26"/>
        <v/>
      </c>
      <c r="H167" s="41" t="str">
        <f t="shared" si="25"/>
        <v/>
      </c>
    </row>
    <row r="168" spans="1:8" ht="14.4" x14ac:dyDescent="0.25">
      <c r="A168" s="42"/>
      <c r="B168" s="43"/>
      <c r="C168" s="44"/>
      <c r="D168" s="45"/>
      <c r="E168" s="46"/>
      <c r="F168" s="49" t="str">
        <f t="shared" si="26"/>
        <v/>
      </c>
      <c r="H168" s="41" t="str">
        <f t="shared" si="25"/>
        <v/>
      </c>
    </row>
    <row r="169" spans="1:8" ht="14.4" x14ac:dyDescent="0.25">
      <c r="A169" s="42"/>
      <c r="B169" s="43"/>
      <c r="C169" s="44"/>
      <c r="D169" s="45"/>
      <c r="E169" s="46"/>
      <c r="F169" s="49" t="str">
        <f t="shared" si="26"/>
        <v/>
      </c>
      <c r="H169" s="41" t="str">
        <f t="shared" si="25"/>
        <v/>
      </c>
    </row>
    <row r="170" spans="1:8" ht="14.4" x14ac:dyDescent="0.25">
      <c r="A170" s="42"/>
      <c r="B170" s="43"/>
      <c r="C170" s="44"/>
      <c r="D170" s="45"/>
      <c r="E170" s="46"/>
      <c r="F170" s="49" t="str">
        <f t="shared" si="26"/>
        <v/>
      </c>
      <c r="H170" s="41" t="str">
        <f t="shared" si="25"/>
        <v/>
      </c>
    </row>
    <row r="171" spans="1:8" ht="14.4" x14ac:dyDescent="0.25">
      <c r="A171" s="42"/>
      <c r="B171" s="43"/>
      <c r="C171" s="44"/>
      <c r="D171" s="45"/>
      <c r="E171" s="46"/>
      <c r="F171" s="49" t="str">
        <f t="shared" si="26"/>
        <v/>
      </c>
      <c r="H171" s="41" t="str">
        <f t="shared" si="25"/>
        <v/>
      </c>
    </row>
    <row r="172" spans="1:8" ht="14.4" x14ac:dyDescent="0.25">
      <c r="A172" s="42"/>
      <c r="B172" s="43"/>
      <c r="C172" s="44"/>
      <c r="D172" s="45"/>
      <c r="E172" s="46"/>
      <c r="F172" s="49" t="str">
        <f t="shared" si="26"/>
        <v/>
      </c>
      <c r="H172" s="41" t="str">
        <f t="shared" si="25"/>
        <v/>
      </c>
    </row>
    <row r="173" spans="1:8" ht="14.4" x14ac:dyDescent="0.25">
      <c r="A173" s="42"/>
      <c r="B173" s="43"/>
      <c r="C173" s="44"/>
      <c r="D173" s="45"/>
      <c r="E173" s="46"/>
      <c r="F173" s="49" t="str">
        <f t="shared" si="26"/>
        <v/>
      </c>
      <c r="H173" s="41" t="str">
        <f t="shared" si="25"/>
        <v/>
      </c>
    </row>
    <row r="174" spans="1:8" ht="14.4" x14ac:dyDescent="0.25">
      <c r="A174" s="42"/>
      <c r="B174" s="43"/>
      <c r="C174" s="44"/>
      <c r="D174" s="45"/>
      <c r="E174" s="46"/>
      <c r="F174" s="49" t="str">
        <f t="shared" si="26"/>
        <v/>
      </c>
      <c r="H174" s="41" t="str">
        <f t="shared" si="25"/>
        <v/>
      </c>
    </row>
    <row r="175" spans="1:8" ht="14.4" x14ac:dyDescent="0.25">
      <c r="A175" s="42"/>
      <c r="B175" s="43"/>
      <c r="C175" s="44"/>
      <c r="D175" s="45"/>
      <c r="E175" s="46"/>
      <c r="F175" s="49" t="str">
        <f t="shared" si="26"/>
        <v/>
      </c>
      <c r="H175" s="41" t="str">
        <f t="shared" si="25"/>
        <v/>
      </c>
    </row>
    <row r="176" spans="1:8" ht="14.4" x14ac:dyDescent="0.25">
      <c r="A176" s="42"/>
      <c r="B176" s="43"/>
      <c r="C176" s="44"/>
      <c r="D176" s="45"/>
      <c r="E176" s="46"/>
      <c r="F176" s="49" t="str">
        <f t="shared" si="26"/>
        <v/>
      </c>
      <c r="H176" s="41" t="str">
        <f t="shared" si="25"/>
        <v/>
      </c>
    </row>
    <row r="177" spans="1:8" ht="14.4" x14ac:dyDescent="0.25">
      <c r="A177" s="42"/>
      <c r="B177" s="43"/>
      <c r="C177" s="44"/>
      <c r="D177" s="45"/>
      <c r="E177" s="46"/>
      <c r="F177" s="49" t="str">
        <f t="shared" si="26"/>
        <v/>
      </c>
      <c r="H177" s="41" t="str">
        <f t="shared" si="25"/>
        <v/>
      </c>
    </row>
    <row r="178" spans="1:8" ht="14.4" x14ac:dyDescent="0.25">
      <c r="A178" s="42"/>
      <c r="B178" s="43"/>
      <c r="C178" s="44"/>
      <c r="D178" s="45"/>
      <c r="E178" s="46"/>
      <c r="F178" s="49" t="str">
        <f t="shared" si="26"/>
        <v/>
      </c>
      <c r="H178" s="41" t="str">
        <f t="shared" si="25"/>
        <v/>
      </c>
    </row>
    <row r="179" spans="1:8" ht="14.4" x14ac:dyDescent="0.25">
      <c r="A179" s="42"/>
      <c r="B179" s="43"/>
      <c r="C179" s="44"/>
      <c r="D179" s="45"/>
      <c r="E179" s="46"/>
      <c r="F179" s="49" t="str">
        <f t="shared" si="26"/>
        <v/>
      </c>
      <c r="H179" s="41" t="str">
        <f t="shared" si="25"/>
        <v/>
      </c>
    </row>
    <row r="180" spans="1:8" ht="14.4" x14ac:dyDescent="0.25">
      <c r="A180" s="42"/>
      <c r="B180" s="43"/>
      <c r="C180" s="44"/>
      <c r="D180" s="45"/>
      <c r="E180" s="46"/>
      <c r="F180" s="49" t="str">
        <f t="shared" si="26"/>
        <v/>
      </c>
      <c r="H180" s="41" t="str">
        <f t="shared" si="25"/>
        <v/>
      </c>
    </row>
    <row r="181" spans="1:8" ht="14.4" x14ac:dyDescent="0.25">
      <c r="A181" s="42"/>
      <c r="B181" s="43"/>
      <c r="C181" s="44"/>
      <c r="D181" s="45"/>
      <c r="E181" s="46"/>
      <c r="F181" s="49" t="str">
        <f t="shared" si="26"/>
        <v/>
      </c>
      <c r="H181" s="41" t="str">
        <f t="shared" si="25"/>
        <v/>
      </c>
    </row>
    <row r="182" spans="1:8" ht="14.4" x14ac:dyDescent="0.25">
      <c r="A182" s="42"/>
      <c r="B182" s="43"/>
      <c r="C182" s="44"/>
      <c r="D182" s="45"/>
      <c r="E182" s="46"/>
      <c r="F182" s="49" t="str">
        <f t="shared" si="26"/>
        <v/>
      </c>
      <c r="H182" s="41" t="str">
        <f t="shared" si="25"/>
        <v/>
      </c>
    </row>
    <row r="183" spans="1:8" ht="14.4" x14ac:dyDescent="0.25">
      <c r="A183" s="42"/>
      <c r="B183" s="43"/>
      <c r="C183" s="44"/>
      <c r="D183" s="45"/>
      <c r="E183" s="46"/>
      <c r="F183" s="49" t="str">
        <f t="shared" si="26"/>
        <v/>
      </c>
      <c r="H183" s="41" t="str">
        <f t="shared" si="25"/>
        <v/>
      </c>
    </row>
    <row r="184" spans="1:8" ht="14.4" x14ac:dyDescent="0.25">
      <c r="A184" s="42"/>
      <c r="B184" s="43"/>
      <c r="C184" s="44"/>
      <c r="D184" s="45"/>
      <c r="E184" s="46"/>
      <c r="F184" s="49" t="str">
        <f t="shared" si="26"/>
        <v/>
      </c>
      <c r="H184" s="41" t="str">
        <f t="shared" si="25"/>
        <v/>
      </c>
    </row>
    <row r="185" spans="1:8" ht="14.4" x14ac:dyDescent="0.25">
      <c r="A185" s="42"/>
      <c r="B185" s="43"/>
      <c r="C185" s="44"/>
      <c r="D185" s="45"/>
      <c r="E185" s="46"/>
      <c r="F185" s="49" t="str">
        <f t="shared" si="26"/>
        <v/>
      </c>
      <c r="H185" s="41" t="str">
        <f t="shared" si="25"/>
        <v/>
      </c>
    </row>
    <row r="186" spans="1:8" ht="14.4" x14ac:dyDescent="0.25">
      <c r="A186" s="42"/>
      <c r="B186" s="43"/>
      <c r="C186" s="44"/>
      <c r="D186" s="45"/>
      <c r="E186" s="46"/>
      <c r="F186" s="49" t="str">
        <f t="shared" si="26"/>
        <v/>
      </c>
      <c r="H186" s="41" t="str">
        <f t="shared" si="25"/>
        <v/>
      </c>
    </row>
    <row r="187" spans="1:8" ht="14.4" x14ac:dyDescent="0.25">
      <c r="A187" s="42"/>
      <c r="B187" s="43"/>
      <c r="C187" s="44"/>
      <c r="D187" s="45"/>
      <c r="E187" s="46"/>
      <c r="F187" s="49" t="str">
        <f t="shared" si="26"/>
        <v/>
      </c>
      <c r="H187" s="41" t="str">
        <f t="shared" si="25"/>
        <v/>
      </c>
    </row>
    <row r="188" spans="1:8" ht="14.4" x14ac:dyDescent="0.25">
      <c r="A188" s="42"/>
      <c r="B188" s="43"/>
      <c r="C188" s="44"/>
      <c r="D188" s="45"/>
      <c r="E188" s="46"/>
      <c r="F188" s="49" t="str">
        <f t="shared" si="26"/>
        <v/>
      </c>
      <c r="H188" s="41" t="str">
        <f t="shared" si="25"/>
        <v/>
      </c>
    </row>
    <row r="189" spans="1:8" ht="14.4" x14ac:dyDescent="0.25">
      <c r="A189" s="42"/>
      <c r="B189" s="43"/>
      <c r="C189" s="44"/>
      <c r="D189" s="45"/>
      <c r="E189" s="46"/>
      <c r="F189" s="49" t="str">
        <f t="shared" si="26"/>
        <v/>
      </c>
      <c r="H189" s="41" t="str">
        <f t="shared" si="25"/>
        <v/>
      </c>
    </row>
    <row r="190" spans="1:8" ht="14.4" x14ac:dyDescent="0.25">
      <c r="A190" s="42"/>
      <c r="B190" s="43"/>
      <c r="C190" s="44"/>
      <c r="D190" s="45"/>
      <c r="E190" s="46"/>
      <c r="F190" s="49" t="str">
        <f t="shared" si="26"/>
        <v/>
      </c>
      <c r="H190" s="41" t="str">
        <f t="shared" si="25"/>
        <v/>
      </c>
    </row>
    <row r="191" spans="1:8" ht="14.4" x14ac:dyDescent="0.25">
      <c r="A191" s="42"/>
      <c r="B191" s="43"/>
      <c r="C191" s="44"/>
      <c r="D191" s="45"/>
      <c r="E191" s="46"/>
      <c r="F191" s="49" t="str">
        <f t="shared" si="26"/>
        <v/>
      </c>
      <c r="H191" s="41" t="str">
        <f t="shared" si="25"/>
        <v/>
      </c>
    </row>
    <row r="192" spans="1:8" ht="14.4" x14ac:dyDescent="0.25">
      <c r="A192" s="42"/>
      <c r="B192" s="43"/>
      <c r="C192" s="44"/>
      <c r="D192" s="45"/>
      <c r="E192" s="46"/>
      <c r="F192" s="49" t="str">
        <f t="shared" si="26"/>
        <v/>
      </c>
      <c r="H192" s="41" t="str">
        <f t="shared" si="25"/>
        <v/>
      </c>
    </row>
    <row r="193" spans="1:8" ht="14.4" x14ac:dyDescent="0.25">
      <c r="A193" s="42"/>
      <c r="B193" s="43"/>
      <c r="C193" s="44"/>
      <c r="D193" s="45"/>
      <c r="E193" s="46"/>
      <c r="F193" s="49" t="str">
        <f t="shared" si="26"/>
        <v/>
      </c>
      <c r="H193" s="41" t="str">
        <f t="shared" si="25"/>
        <v/>
      </c>
    </row>
    <row r="194" spans="1:8" ht="14.4" x14ac:dyDescent="0.25">
      <c r="A194" s="42"/>
      <c r="B194" s="43"/>
      <c r="C194" s="44"/>
      <c r="D194" s="45"/>
      <c r="E194" s="46"/>
      <c r="F194" s="49" t="str">
        <f t="shared" si="26"/>
        <v/>
      </c>
      <c r="H194" s="41" t="str">
        <f t="shared" ref="H194:H257" si="27">IF(AND(NOT(ISBLANK(C194)),NOT(ISBLANK(D194))),((D194/C194)-E194)&lt;0.001,"")</f>
        <v/>
      </c>
    </row>
    <row r="195" spans="1:8" ht="14.4" x14ac:dyDescent="0.25">
      <c r="A195" s="42"/>
      <c r="B195" s="43"/>
      <c r="C195" s="44"/>
      <c r="D195" s="45"/>
      <c r="E195" s="46"/>
      <c r="F195" s="49" t="str">
        <f t="shared" si="26"/>
        <v/>
      </c>
      <c r="H195" s="41" t="str">
        <f t="shared" si="27"/>
        <v/>
      </c>
    </row>
    <row r="196" spans="1:8" ht="14.4" x14ac:dyDescent="0.25">
      <c r="A196" s="42"/>
      <c r="B196" s="43"/>
      <c r="C196" s="44"/>
      <c r="D196" s="45"/>
      <c r="E196" s="46"/>
      <c r="F196" s="49" t="str">
        <f t="shared" si="26"/>
        <v/>
      </c>
      <c r="H196" s="41" t="str">
        <f t="shared" si="27"/>
        <v/>
      </c>
    </row>
    <row r="197" spans="1:8" ht="14.4" x14ac:dyDescent="0.25">
      <c r="A197" s="42"/>
      <c r="B197" s="43"/>
      <c r="C197" s="44"/>
      <c r="D197" s="45"/>
      <c r="E197" s="46"/>
      <c r="F197" s="49" t="str">
        <f t="shared" si="26"/>
        <v/>
      </c>
      <c r="H197" s="41" t="str">
        <f t="shared" si="27"/>
        <v/>
      </c>
    </row>
    <row r="198" spans="1:8" ht="14.4" x14ac:dyDescent="0.25">
      <c r="A198" s="42"/>
      <c r="B198" s="43"/>
      <c r="C198" s="44"/>
      <c r="D198" s="45"/>
      <c r="E198" s="46"/>
      <c r="F198" s="49" t="str">
        <f t="shared" si="26"/>
        <v/>
      </c>
      <c r="H198" s="41" t="str">
        <f t="shared" si="27"/>
        <v/>
      </c>
    </row>
    <row r="199" spans="1:8" ht="14.4" x14ac:dyDescent="0.25">
      <c r="A199" s="42"/>
      <c r="B199" s="43"/>
      <c r="C199" s="44"/>
      <c r="D199" s="45"/>
      <c r="E199" s="46"/>
      <c r="F199" s="49" t="str">
        <f t="shared" si="26"/>
        <v/>
      </c>
      <c r="H199" s="41" t="str">
        <f t="shared" si="27"/>
        <v/>
      </c>
    </row>
    <row r="200" spans="1:8" ht="14.4" x14ac:dyDescent="0.25">
      <c r="A200" s="42"/>
      <c r="B200" s="43"/>
      <c r="C200" s="44"/>
      <c r="D200" s="45"/>
      <c r="E200" s="46"/>
      <c r="F200" s="49" t="str">
        <f t="shared" si="26"/>
        <v/>
      </c>
      <c r="H200" s="41" t="str">
        <f t="shared" si="27"/>
        <v/>
      </c>
    </row>
    <row r="201" spans="1:8" ht="14.4" x14ac:dyDescent="0.25">
      <c r="A201" s="42"/>
      <c r="B201" s="43"/>
      <c r="C201" s="44"/>
      <c r="D201" s="45"/>
      <c r="E201" s="46"/>
      <c r="F201" s="49" t="str">
        <f t="shared" si="26"/>
        <v/>
      </c>
      <c r="H201" s="41" t="str">
        <f t="shared" si="27"/>
        <v/>
      </c>
    </row>
    <row r="202" spans="1:8" ht="14.4" x14ac:dyDescent="0.25">
      <c r="A202" s="42"/>
      <c r="B202" s="43"/>
      <c r="C202" s="44"/>
      <c r="D202" s="45"/>
      <c r="E202" s="46"/>
      <c r="F202" s="49" t="str">
        <f t="shared" si="26"/>
        <v/>
      </c>
      <c r="H202" s="41" t="str">
        <f t="shared" si="27"/>
        <v/>
      </c>
    </row>
    <row r="203" spans="1:8" ht="14.4" x14ac:dyDescent="0.25">
      <c r="A203" s="42"/>
      <c r="B203" s="43"/>
      <c r="C203" s="44"/>
      <c r="D203" s="45"/>
      <c r="E203" s="46"/>
      <c r="F203" s="49" t="str">
        <f t="shared" si="26"/>
        <v/>
      </c>
      <c r="H203" s="41" t="str">
        <f t="shared" si="27"/>
        <v/>
      </c>
    </row>
    <row r="204" spans="1:8" ht="14.4" x14ac:dyDescent="0.25">
      <c r="A204" s="42"/>
      <c r="B204" s="43"/>
      <c r="C204" s="44"/>
      <c r="D204" s="45"/>
      <c r="E204" s="46"/>
      <c r="F204" s="49" t="str">
        <f t="shared" si="26"/>
        <v/>
      </c>
      <c r="H204" s="41" t="str">
        <f t="shared" si="27"/>
        <v/>
      </c>
    </row>
    <row r="205" spans="1:8" ht="14.4" x14ac:dyDescent="0.25">
      <c r="A205" s="42"/>
      <c r="B205" s="43"/>
      <c r="C205" s="44"/>
      <c r="D205" s="45"/>
      <c r="E205" s="46"/>
      <c r="F205" s="49" t="str">
        <f t="shared" si="26"/>
        <v/>
      </c>
      <c r="H205" s="41" t="str">
        <f t="shared" si="27"/>
        <v/>
      </c>
    </row>
    <row r="206" spans="1:8" ht="14.4" x14ac:dyDescent="0.25">
      <c r="A206" s="42"/>
      <c r="B206" s="43"/>
      <c r="C206" s="44"/>
      <c r="D206" s="45"/>
      <c r="E206" s="46"/>
      <c r="F206" s="49" t="str">
        <f t="shared" si="26"/>
        <v/>
      </c>
      <c r="H206" s="41" t="str">
        <f t="shared" si="27"/>
        <v/>
      </c>
    </row>
    <row r="207" spans="1:8" ht="14.4" x14ac:dyDescent="0.25">
      <c r="A207" s="42"/>
      <c r="B207" s="43"/>
      <c r="C207" s="44"/>
      <c r="D207" s="45"/>
      <c r="E207" s="46"/>
      <c r="F207" s="49" t="str">
        <f t="shared" si="26"/>
        <v/>
      </c>
      <c r="H207" s="41" t="str">
        <f t="shared" si="27"/>
        <v/>
      </c>
    </row>
    <row r="208" spans="1:8" ht="14.4" x14ac:dyDescent="0.25">
      <c r="A208" s="42"/>
      <c r="B208" s="43"/>
      <c r="C208" s="44"/>
      <c r="D208" s="45"/>
      <c r="E208" s="46"/>
      <c r="F208" s="49" t="str">
        <f t="shared" ref="F208:F271" si="28">IF(AND(NOT(ISBLANK(B208)),NOT(ISBLANK(B194))),4.54*(B208-B194)/SUM(C194:C208),"")</f>
        <v/>
      </c>
      <c r="H208" s="41" t="str">
        <f t="shared" si="27"/>
        <v/>
      </c>
    </row>
    <row r="209" spans="1:8" ht="14.4" x14ac:dyDescent="0.25">
      <c r="A209" s="42"/>
      <c r="B209" s="43"/>
      <c r="C209" s="44"/>
      <c r="D209" s="45"/>
      <c r="E209" s="46"/>
      <c r="F209" s="49" t="str">
        <f t="shared" si="28"/>
        <v/>
      </c>
      <c r="H209" s="41" t="str">
        <f t="shared" si="27"/>
        <v/>
      </c>
    </row>
    <row r="210" spans="1:8" ht="14.4" x14ac:dyDescent="0.25">
      <c r="A210" s="42"/>
      <c r="B210" s="43"/>
      <c r="C210" s="44"/>
      <c r="D210" s="45"/>
      <c r="E210" s="46"/>
      <c r="F210" s="49" t="str">
        <f t="shared" si="28"/>
        <v/>
      </c>
      <c r="H210" s="41" t="str">
        <f t="shared" si="27"/>
        <v/>
      </c>
    </row>
    <row r="211" spans="1:8" ht="14.4" x14ac:dyDescent="0.25">
      <c r="A211" s="42"/>
      <c r="B211" s="43"/>
      <c r="C211" s="44"/>
      <c r="D211" s="45"/>
      <c r="E211" s="46"/>
      <c r="F211" s="49" t="str">
        <f t="shared" si="28"/>
        <v/>
      </c>
      <c r="H211" s="41" t="str">
        <f t="shared" si="27"/>
        <v/>
      </c>
    </row>
    <row r="212" spans="1:8" ht="14.4" x14ac:dyDescent="0.25">
      <c r="A212" s="42"/>
      <c r="B212" s="43"/>
      <c r="C212" s="44"/>
      <c r="D212" s="45"/>
      <c r="E212" s="46"/>
      <c r="F212" s="49" t="str">
        <f t="shared" si="28"/>
        <v/>
      </c>
      <c r="H212" s="41" t="str">
        <f t="shared" si="27"/>
        <v/>
      </c>
    </row>
    <row r="213" spans="1:8" ht="14.4" x14ac:dyDescent="0.25">
      <c r="A213" s="42"/>
      <c r="B213" s="43"/>
      <c r="C213" s="44"/>
      <c r="D213" s="45"/>
      <c r="E213" s="46"/>
      <c r="F213" s="49" t="str">
        <f t="shared" si="28"/>
        <v/>
      </c>
      <c r="H213" s="41" t="str">
        <f t="shared" si="27"/>
        <v/>
      </c>
    </row>
    <row r="214" spans="1:8" ht="14.4" x14ac:dyDescent="0.25">
      <c r="A214" s="42"/>
      <c r="B214" s="43"/>
      <c r="C214" s="44"/>
      <c r="D214" s="45"/>
      <c r="E214" s="46"/>
      <c r="F214" s="49" t="str">
        <f t="shared" si="28"/>
        <v/>
      </c>
      <c r="H214" s="41" t="str">
        <f t="shared" si="27"/>
        <v/>
      </c>
    </row>
    <row r="215" spans="1:8" ht="14.4" x14ac:dyDescent="0.25">
      <c r="A215" s="42"/>
      <c r="B215" s="43"/>
      <c r="C215" s="44"/>
      <c r="D215" s="45"/>
      <c r="E215" s="46"/>
      <c r="F215" s="49" t="str">
        <f t="shared" si="28"/>
        <v/>
      </c>
      <c r="H215" s="41" t="str">
        <f t="shared" si="27"/>
        <v/>
      </c>
    </row>
    <row r="216" spans="1:8" ht="14.4" x14ac:dyDescent="0.25">
      <c r="A216" s="42"/>
      <c r="B216" s="43"/>
      <c r="C216" s="44"/>
      <c r="D216" s="45"/>
      <c r="E216" s="46"/>
      <c r="F216" s="49" t="str">
        <f t="shared" si="28"/>
        <v/>
      </c>
      <c r="H216" s="41" t="str">
        <f t="shared" si="27"/>
        <v/>
      </c>
    </row>
    <row r="217" spans="1:8" ht="14.4" x14ac:dyDescent="0.25">
      <c r="A217" s="42"/>
      <c r="B217" s="43"/>
      <c r="C217" s="44"/>
      <c r="D217" s="45"/>
      <c r="E217" s="46"/>
      <c r="F217" s="49" t="str">
        <f t="shared" si="28"/>
        <v/>
      </c>
      <c r="H217" s="41" t="str">
        <f t="shared" si="27"/>
        <v/>
      </c>
    </row>
    <row r="218" spans="1:8" ht="14.4" x14ac:dyDescent="0.25">
      <c r="A218" s="42"/>
      <c r="B218" s="43"/>
      <c r="C218" s="44"/>
      <c r="D218" s="45"/>
      <c r="E218" s="46"/>
      <c r="F218" s="49" t="str">
        <f t="shared" si="28"/>
        <v/>
      </c>
      <c r="H218" s="41" t="str">
        <f t="shared" si="27"/>
        <v/>
      </c>
    </row>
    <row r="219" spans="1:8" ht="14.4" x14ac:dyDescent="0.25">
      <c r="A219" s="42"/>
      <c r="B219" s="43"/>
      <c r="C219" s="44"/>
      <c r="D219" s="45"/>
      <c r="E219" s="46"/>
      <c r="F219" s="49" t="str">
        <f t="shared" si="28"/>
        <v/>
      </c>
      <c r="H219" s="41" t="str">
        <f t="shared" si="27"/>
        <v/>
      </c>
    </row>
    <row r="220" spans="1:8" ht="14.4" x14ac:dyDescent="0.25">
      <c r="A220" s="42"/>
      <c r="B220" s="43"/>
      <c r="C220" s="44"/>
      <c r="D220" s="45"/>
      <c r="E220" s="46"/>
      <c r="F220" s="49" t="str">
        <f t="shared" si="28"/>
        <v/>
      </c>
      <c r="H220" s="41" t="str">
        <f t="shared" si="27"/>
        <v/>
      </c>
    </row>
    <row r="221" spans="1:8" ht="14.4" x14ac:dyDescent="0.25">
      <c r="A221" s="42"/>
      <c r="B221" s="43"/>
      <c r="C221" s="44"/>
      <c r="D221" s="45"/>
      <c r="E221" s="46"/>
      <c r="F221" s="49" t="str">
        <f t="shared" si="28"/>
        <v/>
      </c>
      <c r="H221" s="41" t="str">
        <f t="shared" si="27"/>
        <v/>
      </c>
    </row>
    <row r="222" spans="1:8" ht="14.4" x14ac:dyDescent="0.25">
      <c r="A222" s="42"/>
      <c r="B222" s="43"/>
      <c r="C222" s="44"/>
      <c r="D222" s="45"/>
      <c r="E222" s="46"/>
      <c r="F222" s="49" t="str">
        <f t="shared" si="28"/>
        <v/>
      </c>
      <c r="H222" s="41" t="str">
        <f t="shared" si="27"/>
        <v/>
      </c>
    </row>
    <row r="223" spans="1:8" ht="14.4" x14ac:dyDescent="0.25">
      <c r="A223" s="42"/>
      <c r="B223" s="43"/>
      <c r="C223" s="44"/>
      <c r="D223" s="45"/>
      <c r="E223" s="46"/>
      <c r="F223" s="49" t="str">
        <f t="shared" si="28"/>
        <v/>
      </c>
      <c r="H223" s="41" t="str">
        <f t="shared" si="27"/>
        <v/>
      </c>
    </row>
    <row r="224" spans="1:8" ht="14.4" x14ac:dyDescent="0.25">
      <c r="A224" s="42"/>
      <c r="B224" s="43"/>
      <c r="C224" s="44"/>
      <c r="D224" s="45"/>
      <c r="E224" s="46"/>
      <c r="F224" s="49" t="str">
        <f t="shared" si="28"/>
        <v/>
      </c>
      <c r="H224" s="41" t="str">
        <f t="shared" si="27"/>
        <v/>
      </c>
    </row>
    <row r="225" spans="1:8" ht="14.4" x14ac:dyDescent="0.25">
      <c r="A225" s="42"/>
      <c r="B225" s="43"/>
      <c r="C225" s="44"/>
      <c r="D225" s="45"/>
      <c r="E225" s="46"/>
      <c r="F225" s="49" t="str">
        <f t="shared" si="28"/>
        <v/>
      </c>
      <c r="H225" s="41" t="str">
        <f t="shared" si="27"/>
        <v/>
      </c>
    </row>
    <row r="226" spans="1:8" ht="14.4" x14ac:dyDescent="0.25">
      <c r="A226" s="42"/>
      <c r="B226" s="43"/>
      <c r="C226" s="44"/>
      <c r="D226" s="45"/>
      <c r="E226" s="46"/>
      <c r="F226" s="49" t="str">
        <f t="shared" si="28"/>
        <v/>
      </c>
      <c r="H226" s="41" t="str">
        <f t="shared" si="27"/>
        <v/>
      </c>
    </row>
    <row r="227" spans="1:8" ht="14.4" x14ac:dyDescent="0.25">
      <c r="A227" s="42"/>
      <c r="B227" s="60"/>
      <c r="C227" s="60"/>
      <c r="D227" s="60"/>
      <c r="E227" s="46"/>
      <c r="F227" s="49" t="str">
        <f t="shared" si="28"/>
        <v/>
      </c>
      <c r="H227" s="41" t="str">
        <f t="shared" si="27"/>
        <v/>
      </c>
    </row>
    <row r="228" spans="1:8" ht="14.4" x14ac:dyDescent="0.25">
      <c r="A228" s="42"/>
      <c r="B228" s="60"/>
      <c r="C228" s="60"/>
      <c r="D228" s="60"/>
      <c r="E228" s="46"/>
      <c r="F228" s="49" t="str">
        <f t="shared" si="28"/>
        <v/>
      </c>
      <c r="H228" s="41" t="str">
        <f t="shared" si="27"/>
        <v/>
      </c>
    </row>
    <row r="229" spans="1:8" ht="14.4" x14ac:dyDescent="0.25">
      <c r="A229" s="42"/>
      <c r="B229" s="60"/>
      <c r="C229" s="60"/>
      <c r="D229" s="60"/>
      <c r="E229" s="46"/>
      <c r="F229" s="49" t="str">
        <f t="shared" si="28"/>
        <v/>
      </c>
      <c r="H229" s="41" t="str">
        <f t="shared" si="27"/>
        <v/>
      </c>
    </row>
    <row r="230" spans="1:8" ht="14.4" x14ac:dyDescent="0.25">
      <c r="A230" s="42"/>
      <c r="B230" s="60"/>
      <c r="C230" s="60"/>
      <c r="D230" s="60"/>
      <c r="E230" s="46"/>
      <c r="F230" s="49" t="str">
        <f t="shared" si="28"/>
        <v/>
      </c>
      <c r="H230" s="41" t="str">
        <f t="shared" si="27"/>
        <v/>
      </c>
    </row>
    <row r="231" spans="1:8" ht="14.4" x14ac:dyDescent="0.25">
      <c r="A231" s="42"/>
      <c r="B231" s="60"/>
      <c r="C231" s="60"/>
      <c r="D231" s="60"/>
      <c r="E231" s="46"/>
      <c r="F231" s="49" t="str">
        <f t="shared" si="28"/>
        <v/>
      </c>
      <c r="H231" s="41" t="str">
        <f t="shared" si="27"/>
        <v/>
      </c>
    </row>
    <row r="232" spans="1:8" ht="14.4" x14ac:dyDescent="0.25">
      <c r="A232" s="42"/>
      <c r="B232" s="60"/>
      <c r="C232" s="60"/>
      <c r="D232" s="60"/>
      <c r="E232" s="46"/>
      <c r="F232" s="49" t="str">
        <f t="shared" si="28"/>
        <v/>
      </c>
      <c r="H232" s="41" t="str">
        <f t="shared" si="27"/>
        <v/>
      </c>
    </row>
    <row r="233" spans="1:8" ht="14.4" x14ac:dyDescent="0.25">
      <c r="A233" s="42"/>
      <c r="B233" s="60"/>
      <c r="C233" s="60"/>
      <c r="D233" s="60"/>
      <c r="E233" s="46"/>
      <c r="F233" s="49" t="str">
        <f t="shared" si="28"/>
        <v/>
      </c>
      <c r="H233" s="41" t="str">
        <f t="shared" si="27"/>
        <v/>
      </c>
    </row>
    <row r="234" spans="1:8" ht="14.4" x14ac:dyDescent="0.25">
      <c r="A234" s="42"/>
      <c r="B234" s="60"/>
      <c r="C234" s="60"/>
      <c r="D234" s="60"/>
      <c r="E234" s="46"/>
      <c r="F234" s="49" t="str">
        <f t="shared" si="28"/>
        <v/>
      </c>
      <c r="H234" s="41" t="str">
        <f t="shared" si="27"/>
        <v/>
      </c>
    </row>
    <row r="235" spans="1:8" ht="14.4" x14ac:dyDescent="0.25">
      <c r="A235" s="42"/>
      <c r="B235" s="60"/>
      <c r="C235" s="60"/>
      <c r="D235" s="60"/>
      <c r="E235" s="46"/>
      <c r="F235" s="49" t="str">
        <f t="shared" si="28"/>
        <v/>
      </c>
      <c r="H235" s="41" t="str">
        <f t="shared" si="27"/>
        <v/>
      </c>
    </row>
    <row r="236" spans="1:8" ht="14.4" x14ac:dyDescent="0.25">
      <c r="A236" s="42"/>
      <c r="B236" s="60"/>
      <c r="C236" s="60"/>
      <c r="D236" s="60"/>
      <c r="E236" s="46"/>
      <c r="F236" s="49" t="str">
        <f t="shared" si="28"/>
        <v/>
      </c>
      <c r="H236" s="41" t="str">
        <f t="shared" si="27"/>
        <v/>
      </c>
    </row>
    <row r="237" spans="1:8" ht="14.4" x14ac:dyDescent="0.25">
      <c r="A237" s="42"/>
      <c r="B237" s="60"/>
      <c r="C237" s="60"/>
      <c r="D237" s="60"/>
      <c r="E237" s="46"/>
      <c r="F237" s="49" t="str">
        <f t="shared" si="28"/>
        <v/>
      </c>
      <c r="H237" s="41" t="str">
        <f t="shared" si="27"/>
        <v/>
      </c>
    </row>
    <row r="238" spans="1:8" ht="14.4" x14ac:dyDescent="0.25">
      <c r="A238" s="42"/>
      <c r="B238" s="60"/>
      <c r="C238" s="60"/>
      <c r="D238" s="60"/>
      <c r="E238" s="46"/>
      <c r="F238" s="49" t="str">
        <f t="shared" si="28"/>
        <v/>
      </c>
      <c r="H238" s="41" t="str">
        <f t="shared" si="27"/>
        <v/>
      </c>
    </row>
    <row r="239" spans="1:8" ht="14.4" x14ac:dyDescent="0.25">
      <c r="A239" s="42"/>
      <c r="B239" s="60"/>
      <c r="C239" s="60"/>
      <c r="D239" s="60"/>
      <c r="E239" s="46"/>
      <c r="F239" s="49" t="str">
        <f t="shared" si="28"/>
        <v/>
      </c>
      <c r="H239" s="41" t="str">
        <f t="shared" si="27"/>
        <v/>
      </c>
    </row>
    <row r="240" spans="1:8" ht="14.4" x14ac:dyDescent="0.25">
      <c r="A240" s="42"/>
      <c r="B240" s="60"/>
      <c r="C240" s="60"/>
      <c r="D240" s="60"/>
      <c r="E240" s="46"/>
      <c r="F240" s="49" t="str">
        <f t="shared" si="28"/>
        <v/>
      </c>
      <c r="H240" s="41" t="str">
        <f t="shared" si="27"/>
        <v/>
      </c>
    </row>
    <row r="241" spans="1:8" ht="14.4" x14ac:dyDescent="0.25">
      <c r="A241" s="42"/>
      <c r="B241" s="60"/>
      <c r="C241" s="60"/>
      <c r="D241" s="60"/>
      <c r="E241" s="46"/>
      <c r="F241" s="49" t="str">
        <f t="shared" si="28"/>
        <v/>
      </c>
      <c r="H241" s="41" t="str">
        <f t="shared" si="27"/>
        <v/>
      </c>
    </row>
    <row r="242" spans="1:8" ht="14.4" x14ac:dyDescent="0.25">
      <c r="A242" s="42"/>
      <c r="B242" s="60"/>
      <c r="C242" s="60"/>
      <c r="D242" s="60"/>
      <c r="E242" s="46"/>
      <c r="F242" s="49" t="str">
        <f t="shared" si="28"/>
        <v/>
      </c>
      <c r="H242" s="41" t="str">
        <f t="shared" si="27"/>
        <v/>
      </c>
    </row>
    <row r="243" spans="1:8" ht="14.4" x14ac:dyDescent="0.25">
      <c r="A243" s="42"/>
      <c r="B243" s="60"/>
      <c r="C243" s="60"/>
      <c r="D243" s="60"/>
      <c r="E243" s="46"/>
      <c r="F243" s="49" t="str">
        <f t="shared" si="28"/>
        <v/>
      </c>
      <c r="H243" s="41" t="str">
        <f t="shared" si="27"/>
        <v/>
      </c>
    </row>
    <row r="244" spans="1:8" ht="14.4" x14ac:dyDescent="0.25">
      <c r="A244" s="42"/>
      <c r="B244" s="60"/>
      <c r="C244" s="60"/>
      <c r="D244" s="60"/>
      <c r="E244" s="46"/>
      <c r="F244" s="49" t="str">
        <f t="shared" si="28"/>
        <v/>
      </c>
      <c r="H244" s="41" t="str">
        <f t="shared" si="27"/>
        <v/>
      </c>
    </row>
    <row r="245" spans="1:8" ht="14.4" x14ac:dyDescent="0.25">
      <c r="A245" s="42"/>
      <c r="B245" s="60"/>
      <c r="C245" s="60"/>
      <c r="D245" s="60"/>
      <c r="E245" s="46"/>
      <c r="F245" s="49" t="str">
        <f t="shared" si="28"/>
        <v/>
      </c>
      <c r="H245" s="41" t="str">
        <f t="shared" si="27"/>
        <v/>
      </c>
    </row>
    <row r="246" spans="1:8" ht="14.4" x14ac:dyDescent="0.25">
      <c r="A246" s="42"/>
      <c r="B246" s="60"/>
      <c r="C246" s="60"/>
      <c r="D246" s="60"/>
      <c r="E246" s="46"/>
      <c r="F246" s="49" t="str">
        <f t="shared" si="28"/>
        <v/>
      </c>
      <c r="H246" s="41" t="str">
        <f t="shared" si="27"/>
        <v/>
      </c>
    </row>
    <row r="247" spans="1:8" ht="14.4" x14ac:dyDescent="0.25">
      <c r="A247" s="42"/>
      <c r="B247" s="60"/>
      <c r="C247" s="60"/>
      <c r="D247" s="60"/>
      <c r="E247" s="46"/>
      <c r="F247" s="49" t="str">
        <f t="shared" si="28"/>
        <v/>
      </c>
      <c r="H247" s="41" t="str">
        <f t="shared" si="27"/>
        <v/>
      </c>
    </row>
    <row r="248" spans="1:8" ht="14.4" x14ac:dyDescent="0.25">
      <c r="A248" s="42"/>
      <c r="B248" s="60"/>
      <c r="C248" s="60"/>
      <c r="D248" s="60"/>
      <c r="E248" s="46"/>
      <c r="F248" s="49" t="str">
        <f t="shared" si="28"/>
        <v/>
      </c>
      <c r="H248" s="41" t="str">
        <f t="shared" si="27"/>
        <v/>
      </c>
    </row>
    <row r="249" spans="1:8" ht="14.4" x14ac:dyDescent="0.25">
      <c r="A249" s="42"/>
      <c r="B249" s="60"/>
      <c r="C249" s="60"/>
      <c r="D249" s="60"/>
      <c r="E249" s="46"/>
      <c r="F249" s="49" t="str">
        <f t="shared" si="28"/>
        <v/>
      </c>
      <c r="H249" s="41" t="str">
        <f t="shared" si="27"/>
        <v/>
      </c>
    </row>
    <row r="250" spans="1:8" ht="14.4" x14ac:dyDescent="0.25">
      <c r="A250" s="42"/>
      <c r="B250" s="60"/>
      <c r="C250" s="60"/>
      <c r="D250" s="60"/>
      <c r="E250" s="46"/>
      <c r="F250" s="49" t="str">
        <f t="shared" si="28"/>
        <v/>
      </c>
      <c r="H250" s="41" t="str">
        <f t="shared" si="27"/>
        <v/>
      </c>
    </row>
    <row r="251" spans="1:8" ht="14.4" x14ac:dyDescent="0.25">
      <c r="A251" s="42"/>
      <c r="B251" s="60"/>
      <c r="C251" s="60"/>
      <c r="D251" s="60"/>
      <c r="E251" s="46"/>
      <c r="F251" s="49" t="str">
        <f t="shared" si="28"/>
        <v/>
      </c>
      <c r="H251" s="41" t="str">
        <f t="shared" si="27"/>
        <v/>
      </c>
    </row>
    <row r="252" spans="1:8" ht="14.4" x14ac:dyDescent="0.25">
      <c r="A252" s="42"/>
      <c r="B252" s="60"/>
      <c r="C252" s="60"/>
      <c r="D252" s="60"/>
      <c r="E252" s="46"/>
      <c r="F252" s="49" t="str">
        <f t="shared" si="28"/>
        <v/>
      </c>
      <c r="H252" s="41" t="str">
        <f t="shared" si="27"/>
        <v/>
      </c>
    </row>
    <row r="253" spans="1:8" ht="14.4" x14ac:dyDescent="0.25">
      <c r="A253" s="42"/>
      <c r="B253" s="60"/>
      <c r="C253" s="60"/>
      <c r="D253" s="60"/>
      <c r="E253" s="46"/>
      <c r="F253" s="49" t="str">
        <f t="shared" si="28"/>
        <v/>
      </c>
      <c r="H253" s="41" t="str">
        <f t="shared" si="27"/>
        <v/>
      </c>
    </row>
    <row r="254" spans="1:8" ht="14.4" x14ac:dyDescent="0.25">
      <c r="A254" s="42"/>
      <c r="B254" s="60"/>
      <c r="C254" s="60"/>
      <c r="D254" s="60"/>
      <c r="E254" s="46"/>
      <c r="F254" s="49" t="str">
        <f t="shared" si="28"/>
        <v/>
      </c>
      <c r="H254" s="41" t="str">
        <f t="shared" si="27"/>
        <v/>
      </c>
    </row>
    <row r="255" spans="1:8" ht="14.4" x14ac:dyDescent="0.25">
      <c r="A255" s="42"/>
      <c r="B255" s="60"/>
      <c r="C255" s="60"/>
      <c r="D255" s="60"/>
      <c r="E255" s="46"/>
      <c r="F255" s="49" t="str">
        <f t="shared" si="28"/>
        <v/>
      </c>
      <c r="H255" s="41" t="str">
        <f t="shared" si="27"/>
        <v/>
      </c>
    </row>
    <row r="256" spans="1:8" ht="14.4" x14ac:dyDescent="0.25">
      <c r="A256" s="42"/>
      <c r="B256" s="60"/>
      <c r="C256" s="60"/>
      <c r="D256" s="60"/>
      <c r="E256" s="46"/>
      <c r="F256" s="49" t="str">
        <f t="shared" si="28"/>
        <v/>
      </c>
      <c r="H256" s="41" t="str">
        <f t="shared" si="27"/>
        <v/>
      </c>
    </row>
    <row r="257" spans="1:8" ht="14.4" x14ac:dyDescent="0.25">
      <c r="A257" s="42"/>
      <c r="B257" s="60"/>
      <c r="C257" s="60"/>
      <c r="D257" s="60"/>
      <c r="E257" s="46"/>
      <c r="F257" s="49" t="str">
        <f t="shared" si="28"/>
        <v/>
      </c>
      <c r="H257" s="41" t="str">
        <f t="shared" si="27"/>
        <v/>
      </c>
    </row>
    <row r="258" spans="1:8" ht="14.4" x14ac:dyDescent="0.25">
      <c r="A258" s="42"/>
      <c r="B258" s="60"/>
      <c r="C258" s="60"/>
      <c r="D258" s="60"/>
      <c r="E258" s="46"/>
      <c r="F258" s="49" t="str">
        <f t="shared" si="28"/>
        <v/>
      </c>
      <c r="H258" s="41" t="str">
        <f t="shared" ref="H258:H321" si="29">IF(AND(NOT(ISBLANK(C258)),NOT(ISBLANK(D258))),((D258/C258)-E258)&lt;0.001,"")</f>
        <v/>
      </c>
    </row>
    <row r="259" spans="1:8" ht="14.4" x14ac:dyDescent="0.25">
      <c r="A259" s="42"/>
      <c r="B259" s="60"/>
      <c r="C259" s="60"/>
      <c r="D259" s="60"/>
      <c r="E259" s="46"/>
      <c r="F259" s="49" t="str">
        <f t="shared" si="28"/>
        <v/>
      </c>
      <c r="H259" s="41" t="str">
        <f t="shared" si="29"/>
        <v/>
      </c>
    </row>
    <row r="260" spans="1:8" ht="14.4" x14ac:dyDescent="0.25">
      <c r="A260" s="42"/>
      <c r="B260" s="60"/>
      <c r="C260" s="60"/>
      <c r="D260" s="60"/>
      <c r="E260" s="46"/>
      <c r="F260" s="49" t="str">
        <f t="shared" si="28"/>
        <v/>
      </c>
      <c r="H260" s="41" t="str">
        <f t="shared" si="29"/>
        <v/>
      </c>
    </row>
    <row r="261" spans="1:8" ht="14.4" x14ac:dyDescent="0.25">
      <c r="A261" s="42"/>
      <c r="B261" s="60"/>
      <c r="C261" s="60"/>
      <c r="D261" s="60"/>
      <c r="E261" s="46"/>
      <c r="F261" s="49" t="str">
        <f t="shared" si="28"/>
        <v/>
      </c>
      <c r="H261" s="41" t="str">
        <f t="shared" si="29"/>
        <v/>
      </c>
    </row>
    <row r="262" spans="1:8" ht="14.4" x14ac:dyDescent="0.25">
      <c r="A262" s="42"/>
      <c r="B262" s="60"/>
      <c r="C262" s="60"/>
      <c r="D262" s="60"/>
      <c r="E262" s="46"/>
      <c r="F262" s="49" t="str">
        <f t="shared" si="28"/>
        <v/>
      </c>
      <c r="H262" s="41" t="str">
        <f t="shared" si="29"/>
        <v/>
      </c>
    </row>
    <row r="263" spans="1:8" ht="14.4" x14ac:dyDescent="0.25">
      <c r="A263" s="42"/>
      <c r="B263" s="60"/>
      <c r="C263" s="60"/>
      <c r="D263" s="60"/>
      <c r="E263" s="46"/>
      <c r="F263" s="49" t="str">
        <f t="shared" si="28"/>
        <v/>
      </c>
      <c r="H263" s="41" t="str">
        <f t="shared" si="29"/>
        <v/>
      </c>
    </row>
    <row r="264" spans="1:8" ht="14.4" x14ac:dyDescent="0.25">
      <c r="A264" s="42"/>
      <c r="B264" s="60"/>
      <c r="C264" s="60"/>
      <c r="D264" s="60"/>
      <c r="E264" s="46"/>
      <c r="F264" s="49" t="str">
        <f t="shared" si="28"/>
        <v/>
      </c>
      <c r="H264" s="41" t="str">
        <f t="shared" si="29"/>
        <v/>
      </c>
    </row>
    <row r="265" spans="1:8" ht="14.4" x14ac:dyDescent="0.25">
      <c r="A265" s="42"/>
      <c r="B265" s="60"/>
      <c r="C265" s="60"/>
      <c r="D265" s="60"/>
      <c r="E265" s="46"/>
      <c r="F265" s="49" t="str">
        <f t="shared" si="28"/>
        <v/>
      </c>
      <c r="H265" s="41" t="str">
        <f t="shared" si="29"/>
        <v/>
      </c>
    </row>
    <row r="266" spans="1:8" ht="14.4" x14ac:dyDescent="0.25">
      <c r="A266" s="42"/>
      <c r="B266" s="60"/>
      <c r="C266" s="60"/>
      <c r="D266" s="60"/>
      <c r="E266" s="46"/>
      <c r="F266" s="49" t="str">
        <f t="shared" si="28"/>
        <v/>
      </c>
      <c r="H266" s="41" t="str">
        <f t="shared" si="29"/>
        <v/>
      </c>
    </row>
    <row r="267" spans="1:8" ht="14.4" x14ac:dyDescent="0.25">
      <c r="A267" s="42"/>
      <c r="B267" s="60"/>
      <c r="C267" s="60"/>
      <c r="D267" s="60"/>
      <c r="E267" s="46"/>
      <c r="F267" s="49" t="str">
        <f t="shared" si="28"/>
        <v/>
      </c>
      <c r="H267" s="41" t="str">
        <f t="shared" si="29"/>
        <v/>
      </c>
    </row>
    <row r="268" spans="1:8" ht="14.4" x14ac:dyDescent="0.25">
      <c r="A268" s="42"/>
      <c r="B268" s="60"/>
      <c r="C268" s="60"/>
      <c r="D268" s="60"/>
      <c r="E268" s="46"/>
      <c r="F268" s="49" t="str">
        <f t="shared" si="28"/>
        <v/>
      </c>
      <c r="H268" s="41" t="str">
        <f t="shared" si="29"/>
        <v/>
      </c>
    </row>
    <row r="269" spans="1:8" ht="14.4" x14ac:dyDescent="0.25">
      <c r="A269" s="42"/>
      <c r="B269" s="60"/>
      <c r="C269" s="60"/>
      <c r="D269" s="60"/>
      <c r="E269" s="46"/>
      <c r="F269" s="49" t="str">
        <f t="shared" si="28"/>
        <v/>
      </c>
      <c r="H269" s="41" t="str">
        <f t="shared" si="29"/>
        <v/>
      </c>
    </row>
    <row r="270" spans="1:8" ht="14.4" x14ac:dyDescent="0.25">
      <c r="A270" s="42"/>
      <c r="B270" s="60"/>
      <c r="C270" s="60"/>
      <c r="D270" s="60"/>
      <c r="E270" s="46"/>
      <c r="F270" s="49" t="str">
        <f t="shared" si="28"/>
        <v/>
      </c>
      <c r="H270" s="41" t="str">
        <f t="shared" si="29"/>
        <v/>
      </c>
    </row>
    <row r="271" spans="1:8" ht="14.4" x14ac:dyDescent="0.25">
      <c r="A271" s="42"/>
      <c r="B271" s="60"/>
      <c r="C271" s="60"/>
      <c r="D271" s="60"/>
      <c r="E271" s="46"/>
      <c r="F271" s="49" t="str">
        <f t="shared" si="28"/>
        <v/>
      </c>
      <c r="H271" s="41" t="str">
        <f t="shared" si="29"/>
        <v/>
      </c>
    </row>
    <row r="272" spans="1:8" ht="14.4" x14ac:dyDescent="0.25">
      <c r="A272" s="42"/>
      <c r="B272" s="60"/>
      <c r="C272" s="60"/>
      <c r="D272" s="60"/>
      <c r="E272" s="46"/>
      <c r="F272" s="49" t="str">
        <f t="shared" ref="F272:F335" si="30">IF(AND(NOT(ISBLANK(B272)),NOT(ISBLANK(B258))),4.54*(B272-B258)/SUM(C258:C272),"")</f>
        <v/>
      </c>
      <c r="H272" s="41" t="str">
        <f t="shared" si="29"/>
        <v/>
      </c>
    </row>
    <row r="273" spans="1:8" ht="14.4" x14ac:dyDescent="0.25">
      <c r="A273" s="42"/>
      <c r="B273" s="60"/>
      <c r="C273" s="60"/>
      <c r="D273" s="60"/>
      <c r="E273" s="46"/>
      <c r="F273" s="49" t="str">
        <f t="shared" si="30"/>
        <v/>
      </c>
      <c r="H273" s="41" t="str">
        <f t="shared" si="29"/>
        <v/>
      </c>
    </row>
    <row r="274" spans="1:8" ht="14.4" x14ac:dyDescent="0.25">
      <c r="A274" s="42"/>
      <c r="B274" s="60"/>
      <c r="C274" s="60"/>
      <c r="D274" s="60"/>
      <c r="E274" s="46"/>
      <c r="F274" s="49" t="str">
        <f t="shared" si="30"/>
        <v/>
      </c>
      <c r="H274" s="41" t="str">
        <f t="shared" si="29"/>
        <v/>
      </c>
    </row>
    <row r="275" spans="1:8" ht="14.4" x14ac:dyDescent="0.25">
      <c r="A275" s="42"/>
      <c r="B275" s="60"/>
      <c r="C275" s="60"/>
      <c r="D275" s="60"/>
      <c r="E275" s="46"/>
      <c r="F275" s="49" t="str">
        <f t="shared" si="30"/>
        <v/>
      </c>
      <c r="H275" s="41" t="str">
        <f t="shared" si="29"/>
        <v/>
      </c>
    </row>
    <row r="276" spans="1:8" ht="14.4" x14ac:dyDescent="0.25">
      <c r="A276" s="42"/>
      <c r="B276" s="60"/>
      <c r="C276" s="60"/>
      <c r="D276" s="60"/>
      <c r="E276" s="46"/>
      <c r="F276" s="49" t="str">
        <f t="shared" si="30"/>
        <v/>
      </c>
      <c r="H276" s="41" t="str">
        <f t="shared" si="29"/>
        <v/>
      </c>
    </row>
    <row r="277" spans="1:8" ht="14.4" x14ac:dyDescent="0.25">
      <c r="A277" s="42"/>
      <c r="B277" s="60"/>
      <c r="C277" s="60"/>
      <c r="D277" s="60"/>
      <c r="E277" s="46"/>
      <c r="F277" s="49" t="str">
        <f t="shared" si="30"/>
        <v/>
      </c>
      <c r="H277" s="41" t="str">
        <f t="shared" si="29"/>
        <v/>
      </c>
    </row>
    <row r="278" spans="1:8" ht="14.4" x14ac:dyDescent="0.25">
      <c r="A278" s="42"/>
      <c r="B278" s="60"/>
      <c r="C278" s="60"/>
      <c r="D278" s="60"/>
      <c r="E278" s="46"/>
      <c r="F278" s="49" t="str">
        <f t="shared" si="30"/>
        <v/>
      </c>
      <c r="H278" s="41" t="str">
        <f t="shared" si="29"/>
        <v/>
      </c>
    </row>
    <row r="279" spans="1:8" ht="14.4" x14ac:dyDescent="0.25">
      <c r="A279" s="42"/>
      <c r="B279" s="60"/>
      <c r="C279" s="60"/>
      <c r="D279" s="60"/>
      <c r="E279" s="46"/>
      <c r="F279" s="49" t="str">
        <f t="shared" si="30"/>
        <v/>
      </c>
      <c r="H279" s="41" t="str">
        <f t="shared" si="29"/>
        <v/>
      </c>
    </row>
    <row r="280" spans="1:8" ht="14.4" x14ac:dyDescent="0.25">
      <c r="A280" s="42"/>
      <c r="B280" s="60"/>
      <c r="C280" s="60"/>
      <c r="D280" s="60"/>
      <c r="E280" s="46"/>
      <c r="F280" s="49" t="str">
        <f t="shared" si="30"/>
        <v/>
      </c>
      <c r="H280" s="41" t="str">
        <f t="shared" si="29"/>
        <v/>
      </c>
    </row>
    <row r="281" spans="1:8" ht="14.4" x14ac:dyDescent="0.25">
      <c r="A281" s="42"/>
      <c r="B281" s="60"/>
      <c r="C281" s="60"/>
      <c r="D281" s="60"/>
      <c r="E281" s="46"/>
      <c r="F281" s="49" t="str">
        <f t="shared" si="30"/>
        <v/>
      </c>
      <c r="H281" s="41" t="str">
        <f t="shared" si="29"/>
        <v/>
      </c>
    </row>
    <row r="282" spans="1:8" ht="14.4" x14ac:dyDescent="0.25">
      <c r="A282" s="42"/>
      <c r="B282" s="60"/>
      <c r="C282" s="60"/>
      <c r="D282" s="60"/>
      <c r="E282" s="46"/>
      <c r="F282" s="49" t="str">
        <f t="shared" si="30"/>
        <v/>
      </c>
      <c r="H282" s="41" t="str">
        <f t="shared" si="29"/>
        <v/>
      </c>
    </row>
    <row r="283" spans="1:8" ht="14.4" x14ac:dyDescent="0.25">
      <c r="A283" s="42"/>
      <c r="B283" s="60"/>
      <c r="C283" s="60"/>
      <c r="D283" s="60"/>
      <c r="E283" s="46"/>
      <c r="F283" s="49" t="str">
        <f t="shared" si="30"/>
        <v/>
      </c>
      <c r="H283" s="41" t="str">
        <f t="shared" si="29"/>
        <v/>
      </c>
    </row>
    <row r="284" spans="1:8" ht="14.4" x14ac:dyDescent="0.25">
      <c r="A284" s="42"/>
      <c r="B284" s="60"/>
      <c r="C284" s="60"/>
      <c r="D284" s="60"/>
      <c r="E284" s="46"/>
      <c r="F284" s="49" t="str">
        <f t="shared" si="30"/>
        <v/>
      </c>
      <c r="H284" s="41" t="str">
        <f t="shared" si="29"/>
        <v/>
      </c>
    </row>
    <row r="285" spans="1:8" ht="14.4" x14ac:dyDescent="0.25">
      <c r="A285" s="42"/>
      <c r="B285" s="60"/>
      <c r="C285" s="60"/>
      <c r="D285" s="60"/>
      <c r="E285" s="46"/>
      <c r="F285" s="49" t="str">
        <f t="shared" si="30"/>
        <v/>
      </c>
      <c r="H285" s="41" t="str">
        <f t="shared" si="29"/>
        <v/>
      </c>
    </row>
    <row r="286" spans="1:8" ht="14.4" x14ac:dyDescent="0.25">
      <c r="A286" s="42"/>
      <c r="B286" s="60"/>
      <c r="C286" s="60"/>
      <c r="D286" s="60"/>
      <c r="E286" s="46"/>
      <c r="F286" s="49" t="str">
        <f t="shared" si="30"/>
        <v/>
      </c>
      <c r="H286" s="41" t="str">
        <f t="shared" si="29"/>
        <v/>
      </c>
    </row>
    <row r="287" spans="1:8" ht="14.4" x14ac:dyDescent="0.25">
      <c r="A287" s="42"/>
      <c r="B287" s="60"/>
      <c r="C287" s="60"/>
      <c r="D287" s="60"/>
      <c r="E287" s="46"/>
      <c r="F287" s="49" t="str">
        <f t="shared" si="30"/>
        <v/>
      </c>
      <c r="H287" s="41" t="str">
        <f t="shared" si="29"/>
        <v/>
      </c>
    </row>
    <row r="288" spans="1:8" ht="14.4" x14ac:dyDescent="0.25">
      <c r="A288" s="42"/>
      <c r="B288" s="60"/>
      <c r="C288" s="60"/>
      <c r="D288" s="60"/>
      <c r="E288" s="46"/>
      <c r="F288" s="49" t="str">
        <f t="shared" si="30"/>
        <v/>
      </c>
      <c r="H288" s="41" t="str">
        <f t="shared" si="29"/>
        <v/>
      </c>
    </row>
    <row r="289" spans="1:8" ht="14.4" x14ac:dyDescent="0.25">
      <c r="A289" s="42"/>
      <c r="B289" s="60"/>
      <c r="C289" s="60"/>
      <c r="D289" s="60"/>
      <c r="E289" s="46"/>
      <c r="F289" s="49" t="str">
        <f t="shared" si="30"/>
        <v/>
      </c>
      <c r="H289" s="41" t="str">
        <f t="shared" si="29"/>
        <v/>
      </c>
    </row>
    <row r="290" spans="1:8" ht="14.4" x14ac:dyDescent="0.25">
      <c r="A290" s="42"/>
      <c r="B290" s="60"/>
      <c r="C290" s="60"/>
      <c r="D290" s="60"/>
      <c r="E290" s="46"/>
      <c r="F290" s="49" t="str">
        <f t="shared" si="30"/>
        <v/>
      </c>
      <c r="H290" s="41" t="str">
        <f t="shared" si="29"/>
        <v/>
      </c>
    </row>
    <row r="291" spans="1:8" ht="14.4" x14ac:dyDescent="0.25">
      <c r="A291" s="42"/>
      <c r="B291" s="60"/>
      <c r="C291" s="60"/>
      <c r="D291" s="60"/>
      <c r="E291" s="46"/>
      <c r="F291" s="49" t="str">
        <f t="shared" si="30"/>
        <v/>
      </c>
      <c r="H291" s="41" t="str">
        <f t="shared" si="29"/>
        <v/>
      </c>
    </row>
    <row r="292" spans="1:8" ht="14.4" x14ac:dyDescent="0.25">
      <c r="A292" s="42"/>
      <c r="B292" s="60"/>
      <c r="C292" s="60"/>
      <c r="D292" s="60"/>
      <c r="E292" s="46"/>
      <c r="F292" s="49" t="str">
        <f t="shared" si="30"/>
        <v/>
      </c>
      <c r="H292" s="41" t="str">
        <f t="shared" si="29"/>
        <v/>
      </c>
    </row>
    <row r="293" spans="1:8" ht="14.4" x14ac:dyDescent="0.25">
      <c r="A293" s="42"/>
      <c r="B293" s="60"/>
      <c r="C293" s="60"/>
      <c r="D293" s="60"/>
      <c r="E293" s="46"/>
      <c r="F293" s="49" t="str">
        <f t="shared" si="30"/>
        <v/>
      </c>
      <c r="H293" s="41" t="str">
        <f t="shared" si="29"/>
        <v/>
      </c>
    </row>
    <row r="294" spans="1:8" ht="14.4" x14ac:dyDescent="0.25">
      <c r="A294" s="42"/>
      <c r="B294" s="60"/>
      <c r="C294" s="60"/>
      <c r="D294" s="60"/>
      <c r="E294" s="46"/>
      <c r="F294" s="49" t="str">
        <f t="shared" si="30"/>
        <v/>
      </c>
      <c r="H294" s="41" t="str">
        <f t="shared" si="29"/>
        <v/>
      </c>
    </row>
    <row r="295" spans="1:8" ht="14.4" x14ac:dyDescent="0.25">
      <c r="A295" s="42"/>
      <c r="B295" s="60"/>
      <c r="C295" s="60"/>
      <c r="D295" s="60"/>
      <c r="E295" s="46"/>
      <c r="F295" s="49" t="str">
        <f t="shared" si="30"/>
        <v/>
      </c>
      <c r="H295" s="41" t="str">
        <f t="shared" si="29"/>
        <v/>
      </c>
    </row>
    <row r="296" spans="1:8" ht="14.4" x14ac:dyDescent="0.25">
      <c r="A296" s="42"/>
      <c r="B296" s="60"/>
      <c r="C296" s="60"/>
      <c r="D296" s="60"/>
      <c r="E296" s="46"/>
      <c r="F296" s="49" t="str">
        <f t="shared" si="30"/>
        <v/>
      </c>
      <c r="H296" s="41" t="str">
        <f t="shared" si="29"/>
        <v/>
      </c>
    </row>
    <row r="297" spans="1:8" ht="14.4" x14ac:dyDescent="0.25">
      <c r="A297" s="42"/>
      <c r="B297" s="60"/>
      <c r="C297" s="60"/>
      <c r="D297" s="60"/>
      <c r="E297" s="46"/>
      <c r="F297" s="49" t="str">
        <f t="shared" si="30"/>
        <v/>
      </c>
      <c r="H297" s="41" t="str">
        <f t="shared" si="29"/>
        <v/>
      </c>
    </row>
    <row r="298" spans="1:8" ht="14.4" x14ac:dyDescent="0.25">
      <c r="A298" s="42"/>
      <c r="B298" s="60"/>
      <c r="C298" s="60"/>
      <c r="D298" s="60"/>
      <c r="E298" s="46"/>
      <c r="F298" s="49" t="str">
        <f t="shared" si="30"/>
        <v/>
      </c>
      <c r="H298" s="41" t="str">
        <f t="shared" si="29"/>
        <v/>
      </c>
    </row>
    <row r="299" spans="1:8" ht="14.4" x14ac:dyDescent="0.25">
      <c r="A299" s="42"/>
      <c r="B299" s="60"/>
      <c r="C299" s="60"/>
      <c r="D299" s="60"/>
      <c r="E299" s="46"/>
      <c r="F299" s="49" t="str">
        <f t="shared" si="30"/>
        <v/>
      </c>
      <c r="H299" s="41" t="str">
        <f t="shared" si="29"/>
        <v/>
      </c>
    </row>
    <row r="300" spans="1:8" ht="14.4" x14ac:dyDescent="0.25">
      <c r="A300" s="42"/>
      <c r="B300" s="60"/>
      <c r="C300" s="60"/>
      <c r="D300" s="60"/>
      <c r="E300" s="46"/>
      <c r="F300" s="49" t="str">
        <f t="shared" si="30"/>
        <v/>
      </c>
      <c r="H300" s="41" t="str">
        <f t="shared" si="29"/>
        <v/>
      </c>
    </row>
    <row r="301" spans="1:8" ht="14.4" x14ac:dyDescent="0.25">
      <c r="A301" s="42"/>
      <c r="B301" s="60"/>
      <c r="C301" s="60"/>
      <c r="D301" s="60"/>
      <c r="E301" s="46"/>
      <c r="F301" s="49" t="str">
        <f t="shared" si="30"/>
        <v/>
      </c>
      <c r="H301" s="41" t="str">
        <f t="shared" si="29"/>
        <v/>
      </c>
    </row>
    <row r="302" spans="1:8" ht="14.4" x14ac:dyDescent="0.25">
      <c r="A302" s="42"/>
      <c r="B302" s="60"/>
      <c r="C302" s="60"/>
      <c r="D302" s="60"/>
      <c r="E302" s="46"/>
      <c r="F302" s="49" t="str">
        <f t="shared" si="30"/>
        <v/>
      </c>
      <c r="H302" s="41" t="str">
        <f t="shared" si="29"/>
        <v/>
      </c>
    </row>
    <row r="303" spans="1:8" ht="14.4" x14ac:dyDescent="0.25">
      <c r="A303" s="42"/>
      <c r="B303" s="60"/>
      <c r="C303" s="60"/>
      <c r="D303" s="60"/>
      <c r="E303" s="46"/>
      <c r="F303" s="49" t="str">
        <f t="shared" si="30"/>
        <v/>
      </c>
      <c r="H303" s="41" t="str">
        <f t="shared" si="29"/>
        <v/>
      </c>
    </row>
    <row r="304" spans="1:8" ht="14.4" x14ac:dyDescent="0.25">
      <c r="A304" s="42"/>
      <c r="B304" s="60"/>
      <c r="C304" s="60"/>
      <c r="D304" s="60"/>
      <c r="E304" s="46"/>
      <c r="F304" s="49" t="str">
        <f t="shared" si="30"/>
        <v/>
      </c>
      <c r="H304" s="41" t="str">
        <f t="shared" si="29"/>
        <v/>
      </c>
    </row>
    <row r="305" spans="1:8" ht="14.4" x14ac:dyDescent="0.25">
      <c r="A305" s="42"/>
      <c r="B305" s="60"/>
      <c r="C305" s="60"/>
      <c r="D305" s="60"/>
      <c r="E305" s="46"/>
      <c r="F305" s="49" t="str">
        <f t="shared" si="30"/>
        <v/>
      </c>
      <c r="H305" s="41" t="str">
        <f t="shared" si="29"/>
        <v/>
      </c>
    </row>
    <row r="306" spans="1:8" ht="14.4" x14ac:dyDescent="0.25">
      <c r="A306" s="42"/>
      <c r="B306" s="60"/>
      <c r="C306" s="60"/>
      <c r="D306" s="60"/>
      <c r="E306" s="46"/>
      <c r="F306" s="49" t="str">
        <f t="shared" si="30"/>
        <v/>
      </c>
      <c r="H306" s="41" t="str">
        <f t="shared" si="29"/>
        <v/>
      </c>
    </row>
    <row r="307" spans="1:8" ht="14.4" x14ac:dyDescent="0.25">
      <c r="A307" s="42"/>
      <c r="B307" s="60"/>
      <c r="C307" s="60"/>
      <c r="D307" s="60"/>
      <c r="E307" s="46"/>
      <c r="F307" s="49" t="str">
        <f t="shared" si="30"/>
        <v/>
      </c>
      <c r="H307" s="41" t="str">
        <f t="shared" si="29"/>
        <v/>
      </c>
    </row>
    <row r="308" spans="1:8" ht="14.4" x14ac:dyDescent="0.25">
      <c r="A308" s="42"/>
      <c r="B308" s="60"/>
      <c r="C308" s="60"/>
      <c r="D308" s="60"/>
      <c r="E308" s="46"/>
      <c r="F308" s="49" t="str">
        <f t="shared" si="30"/>
        <v/>
      </c>
      <c r="H308" s="41" t="str">
        <f t="shared" si="29"/>
        <v/>
      </c>
    </row>
    <row r="309" spans="1:8" ht="14.4" x14ac:dyDescent="0.25">
      <c r="A309" s="42"/>
      <c r="B309" s="60"/>
      <c r="C309" s="60"/>
      <c r="D309" s="60"/>
      <c r="E309" s="46"/>
      <c r="F309" s="49" t="str">
        <f t="shared" si="30"/>
        <v/>
      </c>
      <c r="H309" s="41" t="str">
        <f t="shared" si="29"/>
        <v/>
      </c>
    </row>
    <row r="310" spans="1:8" ht="14.4" x14ac:dyDescent="0.25">
      <c r="A310" s="42"/>
      <c r="B310" s="60"/>
      <c r="C310" s="60"/>
      <c r="D310" s="60"/>
      <c r="E310" s="46"/>
      <c r="F310" s="49" t="str">
        <f t="shared" si="30"/>
        <v/>
      </c>
      <c r="H310" s="41" t="str">
        <f t="shared" si="29"/>
        <v/>
      </c>
    </row>
    <row r="311" spans="1:8" ht="14.4" x14ac:dyDescent="0.25">
      <c r="A311" s="61"/>
      <c r="E311" s="46"/>
      <c r="F311" s="49" t="str">
        <f t="shared" si="30"/>
        <v/>
      </c>
      <c r="H311" s="41" t="str">
        <f t="shared" si="29"/>
        <v/>
      </c>
    </row>
    <row r="312" spans="1:8" ht="14.4" x14ac:dyDescent="0.25">
      <c r="A312" s="61"/>
      <c r="E312" s="46"/>
      <c r="F312" s="49" t="str">
        <f t="shared" si="30"/>
        <v/>
      </c>
      <c r="H312" s="41" t="str">
        <f t="shared" si="29"/>
        <v/>
      </c>
    </row>
    <row r="313" spans="1:8" ht="14.4" x14ac:dyDescent="0.25">
      <c r="A313" s="61"/>
      <c r="E313" s="46"/>
      <c r="F313" s="49" t="str">
        <f t="shared" si="30"/>
        <v/>
      </c>
      <c r="H313" s="41" t="str">
        <f t="shared" si="29"/>
        <v/>
      </c>
    </row>
    <row r="314" spans="1:8" ht="14.4" x14ac:dyDescent="0.25">
      <c r="A314" s="61"/>
      <c r="E314" s="46"/>
      <c r="F314" s="49" t="str">
        <f t="shared" si="30"/>
        <v/>
      </c>
      <c r="H314" s="41" t="str">
        <f t="shared" si="29"/>
        <v/>
      </c>
    </row>
    <row r="315" spans="1:8" ht="14.4" x14ac:dyDescent="0.25">
      <c r="A315" s="61"/>
      <c r="E315" s="46"/>
      <c r="F315" s="49" t="str">
        <f t="shared" si="30"/>
        <v/>
      </c>
      <c r="H315" s="41" t="str">
        <f t="shared" si="29"/>
        <v/>
      </c>
    </row>
    <row r="316" spans="1:8" ht="14.4" x14ac:dyDescent="0.25">
      <c r="A316" s="61"/>
      <c r="E316" s="46"/>
      <c r="F316" s="49" t="str">
        <f t="shared" si="30"/>
        <v/>
      </c>
      <c r="H316" s="41" t="str">
        <f t="shared" si="29"/>
        <v/>
      </c>
    </row>
    <row r="317" spans="1:8" ht="14.4" x14ac:dyDescent="0.25">
      <c r="A317" s="61"/>
      <c r="E317" s="46"/>
      <c r="F317" s="49" t="str">
        <f t="shared" si="30"/>
        <v/>
      </c>
      <c r="H317" s="41" t="str">
        <f t="shared" si="29"/>
        <v/>
      </c>
    </row>
    <row r="318" spans="1:8" ht="14.4" x14ac:dyDescent="0.25">
      <c r="A318" s="61"/>
      <c r="E318" s="46"/>
      <c r="F318" s="49" t="str">
        <f t="shared" si="30"/>
        <v/>
      </c>
      <c r="H318" s="41" t="str">
        <f t="shared" si="29"/>
        <v/>
      </c>
    </row>
    <row r="319" spans="1:8" ht="14.4" x14ac:dyDescent="0.25">
      <c r="A319" s="61"/>
      <c r="E319" s="46"/>
      <c r="F319" s="49" t="str">
        <f t="shared" si="30"/>
        <v/>
      </c>
      <c r="H319" s="41" t="str">
        <f t="shared" si="29"/>
        <v/>
      </c>
    </row>
    <row r="320" spans="1:8" ht="14.4" x14ac:dyDescent="0.25">
      <c r="A320" s="61"/>
      <c r="E320" s="46"/>
      <c r="F320" s="49" t="str">
        <f t="shared" si="30"/>
        <v/>
      </c>
      <c r="H320" s="41" t="str">
        <f t="shared" si="29"/>
        <v/>
      </c>
    </row>
    <row r="321" spans="1:8" ht="14.4" x14ac:dyDescent="0.25">
      <c r="A321" s="61"/>
      <c r="E321" s="46"/>
      <c r="F321" s="49" t="str">
        <f t="shared" si="30"/>
        <v/>
      </c>
      <c r="H321" s="41" t="str">
        <f t="shared" si="29"/>
        <v/>
      </c>
    </row>
    <row r="322" spans="1:8" ht="14.4" x14ac:dyDescent="0.25">
      <c r="A322" s="61"/>
      <c r="E322" s="46"/>
      <c r="F322" s="49" t="str">
        <f t="shared" si="30"/>
        <v/>
      </c>
      <c r="H322" s="41" t="str">
        <f t="shared" ref="H322:H385" si="31">IF(AND(NOT(ISBLANK(C322)),NOT(ISBLANK(D322))),((D322/C322)-E322)&lt;0.001,"")</f>
        <v/>
      </c>
    </row>
    <row r="323" spans="1:8" ht="14.4" x14ac:dyDescent="0.25">
      <c r="A323" s="61"/>
      <c r="E323" s="46"/>
      <c r="F323" s="49" t="str">
        <f t="shared" si="30"/>
        <v/>
      </c>
      <c r="H323" s="41" t="str">
        <f t="shared" si="31"/>
        <v/>
      </c>
    </row>
    <row r="324" spans="1:8" ht="14.4" x14ac:dyDescent="0.25">
      <c r="A324" s="61"/>
      <c r="E324" s="46"/>
      <c r="F324" s="49" t="str">
        <f t="shared" si="30"/>
        <v/>
      </c>
      <c r="H324" s="41" t="str">
        <f t="shared" si="31"/>
        <v/>
      </c>
    </row>
    <row r="325" spans="1:8" ht="14.4" x14ac:dyDescent="0.25">
      <c r="A325" s="61"/>
      <c r="E325" s="46"/>
      <c r="F325" s="49" t="str">
        <f t="shared" si="30"/>
        <v/>
      </c>
      <c r="H325" s="41" t="str">
        <f t="shared" si="31"/>
        <v/>
      </c>
    </row>
    <row r="326" spans="1:8" ht="14.4" x14ac:dyDescent="0.25">
      <c r="A326" s="61"/>
      <c r="E326" s="46"/>
      <c r="F326" s="49" t="str">
        <f t="shared" si="30"/>
        <v/>
      </c>
      <c r="H326" s="41" t="str">
        <f t="shared" si="31"/>
        <v/>
      </c>
    </row>
    <row r="327" spans="1:8" ht="14.4" x14ac:dyDescent="0.25">
      <c r="A327" s="61"/>
      <c r="E327" s="46"/>
      <c r="F327" s="49" t="str">
        <f t="shared" si="30"/>
        <v/>
      </c>
      <c r="H327" s="41" t="str">
        <f t="shared" si="31"/>
        <v/>
      </c>
    </row>
    <row r="328" spans="1:8" ht="14.4" x14ac:dyDescent="0.25">
      <c r="A328" s="61"/>
      <c r="E328" s="46"/>
      <c r="F328" s="49" t="str">
        <f t="shared" si="30"/>
        <v/>
      </c>
      <c r="H328" s="41" t="str">
        <f t="shared" si="31"/>
        <v/>
      </c>
    </row>
    <row r="329" spans="1:8" ht="14.4" x14ac:dyDescent="0.25">
      <c r="A329" s="61"/>
      <c r="E329" s="46"/>
      <c r="F329" s="49" t="str">
        <f t="shared" si="30"/>
        <v/>
      </c>
      <c r="H329" s="41" t="str">
        <f t="shared" si="31"/>
        <v/>
      </c>
    </row>
    <row r="330" spans="1:8" ht="14.4" x14ac:dyDescent="0.25">
      <c r="A330" s="61"/>
      <c r="E330" s="46"/>
      <c r="F330" s="49" t="str">
        <f t="shared" si="30"/>
        <v/>
      </c>
      <c r="H330" s="41" t="str">
        <f t="shared" si="31"/>
        <v/>
      </c>
    </row>
    <row r="331" spans="1:8" ht="14.4" x14ac:dyDescent="0.25">
      <c r="A331" s="61"/>
      <c r="E331" s="46"/>
      <c r="F331" s="49" t="str">
        <f t="shared" si="30"/>
        <v/>
      </c>
      <c r="H331" s="41" t="str">
        <f t="shared" si="31"/>
        <v/>
      </c>
    </row>
    <row r="332" spans="1:8" ht="14.4" x14ac:dyDescent="0.25">
      <c r="A332" s="61"/>
      <c r="E332" s="46"/>
      <c r="F332" s="49" t="str">
        <f t="shared" si="30"/>
        <v/>
      </c>
      <c r="H332" s="41" t="str">
        <f t="shared" si="31"/>
        <v/>
      </c>
    </row>
    <row r="333" spans="1:8" ht="14.4" x14ac:dyDescent="0.25">
      <c r="A333" s="61"/>
      <c r="E333" s="46"/>
      <c r="F333" s="49" t="str">
        <f t="shared" si="30"/>
        <v/>
      </c>
      <c r="H333" s="41" t="str">
        <f t="shared" si="31"/>
        <v/>
      </c>
    </row>
    <row r="334" spans="1:8" ht="14.4" x14ac:dyDescent="0.25">
      <c r="A334" s="61"/>
      <c r="E334" s="46"/>
      <c r="F334" s="49" t="str">
        <f t="shared" si="30"/>
        <v/>
      </c>
      <c r="H334" s="41" t="str">
        <f t="shared" si="31"/>
        <v/>
      </c>
    </row>
    <row r="335" spans="1:8" ht="14.4" x14ac:dyDescent="0.25">
      <c r="A335" s="61"/>
      <c r="E335" s="46"/>
      <c r="F335" s="49" t="str">
        <f t="shared" si="30"/>
        <v/>
      </c>
      <c r="H335" s="41" t="str">
        <f t="shared" si="31"/>
        <v/>
      </c>
    </row>
    <row r="336" spans="1:8" ht="14.4" x14ac:dyDescent="0.25">
      <c r="E336" s="46"/>
      <c r="F336" s="49" t="str">
        <f t="shared" ref="F336:F399" si="32">IF(AND(NOT(ISBLANK(B336)),NOT(ISBLANK(B322))),4.54*(B336-B322)/SUM(C322:C336),"")</f>
        <v/>
      </c>
      <c r="H336" s="41" t="str">
        <f t="shared" si="31"/>
        <v/>
      </c>
    </row>
    <row r="337" spans="5:8" ht="14.4" x14ac:dyDescent="0.25">
      <c r="E337" s="46"/>
      <c r="F337" s="49" t="str">
        <f t="shared" si="32"/>
        <v/>
      </c>
      <c r="H337" s="41" t="str">
        <f t="shared" si="31"/>
        <v/>
      </c>
    </row>
    <row r="338" spans="5:8" ht="14.4" x14ac:dyDescent="0.25">
      <c r="E338" s="46"/>
      <c r="F338" s="49" t="str">
        <f t="shared" si="32"/>
        <v/>
      </c>
      <c r="H338" s="41" t="str">
        <f t="shared" si="31"/>
        <v/>
      </c>
    </row>
    <row r="339" spans="5:8" ht="14.4" x14ac:dyDescent="0.25">
      <c r="E339" s="46"/>
      <c r="F339" s="49" t="str">
        <f t="shared" si="32"/>
        <v/>
      </c>
      <c r="H339" s="41" t="str">
        <f t="shared" si="31"/>
        <v/>
      </c>
    </row>
    <row r="340" spans="5:8" ht="14.4" x14ac:dyDescent="0.25">
      <c r="E340" s="46"/>
      <c r="F340" s="49" t="str">
        <f t="shared" si="32"/>
        <v/>
      </c>
      <c r="H340" s="41" t="str">
        <f t="shared" si="31"/>
        <v/>
      </c>
    </row>
    <row r="341" spans="5:8" ht="14.4" x14ac:dyDescent="0.25">
      <c r="E341" s="46"/>
      <c r="F341" s="49" t="str">
        <f t="shared" si="32"/>
        <v/>
      </c>
      <c r="H341" s="41" t="str">
        <f t="shared" si="31"/>
        <v/>
      </c>
    </row>
    <row r="342" spans="5:8" ht="14.4" x14ac:dyDescent="0.25">
      <c r="E342" s="46"/>
      <c r="F342" s="49" t="str">
        <f t="shared" si="32"/>
        <v/>
      </c>
      <c r="H342" s="41" t="str">
        <f t="shared" si="31"/>
        <v/>
      </c>
    </row>
    <row r="343" spans="5:8" ht="14.4" x14ac:dyDescent="0.25">
      <c r="E343" s="46"/>
      <c r="F343" s="49" t="str">
        <f t="shared" si="32"/>
        <v/>
      </c>
      <c r="H343" s="41" t="str">
        <f t="shared" si="31"/>
        <v/>
      </c>
    </row>
    <row r="344" spans="5:8" ht="14.4" x14ac:dyDescent="0.25">
      <c r="E344" s="46"/>
      <c r="F344" s="49" t="str">
        <f t="shared" si="32"/>
        <v/>
      </c>
      <c r="H344" s="41" t="str">
        <f t="shared" si="31"/>
        <v/>
      </c>
    </row>
    <row r="345" spans="5:8" ht="14.4" x14ac:dyDescent="0.25">
      <c r="E345" s="46"/>
      <c r="F345" s="49" t="str">
        <f t="shared" si="32"/>
        <v/>
      </c>
      <c r="H345" s="41" t="str">
        <f t="shared" si="31"/>
        <v/>
      </c>
    </row>
    <row r="346" spans="5:8" ht="14.4" x14ac:dyDescent="0.25">
      <c r="E346" s="46"/>
      <c r="F346" s="49" t="str">
        <f t="shared" si="32"/>
        <v/>
      </c>
      <c r="H346" s="41" t="str">
        <f t="shared" si="31"/>
        <v/>
      </c>
    </row>
    <row r="347" spans="5:8" ht="14.4" x14ac:dyDescent="0.25">
      <c r="E347" s="46"/>
      <c r="F347" s="49" t="str">
        <f t="shared" si="32"/>
        <v/>
      </c>
      <c r="H347" s="41" t="str">
        <f t="shared" si="31"/>
        <v/>
      </c>
    </row>
    <row r="348" spans="5:8" ht="14.4" x14ac:dyDescent="0.25">
      <c r="E348" s="46"/>
      <c r="F348" s="49" t="str">
        <f t="shared" si="32"/>
        <v/>
      </c>
      <c r="H348" s="41" t="str">
        <f t="shared" si="31"/>
        <v/>
      </c>
    </row>
    <row r="349" spans="5:8" ht="14.4" x14ac:dyDescent="0.25">
      <c r="E349" s="46"/>
      <c r="F349" s="49" t="str">
        <f t="shared" si="32"/>
        <v/>
      </c>
      <c r="H349" s="41" t="str">
        <f t="shared" si="31"/>
        <v/>
      </c>
    </row>
    <row r="350" spans="5:8" ht="14.4" x14ac:dyDescent="0.25">
      <c r="E350" s="46"/>
      <c r="F350" s="49" t="str">
        <f t="shared" si="32"/>
        <v/>
      </c>
      <c r="H350" s="41" t="str">
        <f t="shared" si="31"/>
        <v/>
      </c>
    </row>
    <row r="351" spans="5:8" ht="14.4" x14ac:dyDescent="0.25">
      <c r="E351" s="46"/>
      <c r="F351" s="49" t="str">
        <f t="shared" si="32"/>
        <v/>
      </c>
      <c r="H351" s="41" t="str">
        <f t="shared" si="31"/>
        <v/>
      </c>
    </row>
    <row r="352" spans="5:8" ht="14.4" x14ac:dyDescent="0.25">
      <c r="E352" s="46"/>
      <c r="F352" s="49" t="str">
        <f t="shared" si="32"/>
        <v/>
      </c>
      <c r="H352" s="41" t="str">
        <f t="shared" si="31"/>
        <v/>
      </c>
    </row>
    <row r="353" spans="5:8" ht="14.4" x14ac:dyDescent="0.25">
      <c r="E353" s="46"/>
      <c r="F353" s="49" t="str">
        <f t="shared" si="32"/>
        <v/>
      </c>
      <c r="H353" s="41" t="str">
        <f t="shared" si="31"/>
        <v/>
      </c>
    </row>
    <row r="354" spans="5:8" ht="14.4" x14ac:dyDescent="0.25">
      <c r="E354" s="46"/>
      <c r="F354" s="49" t="str">
        <f t="shared" si="32"/>
        <v/>
      </c>
      <c r="H354" s="41" t="str">
        <f t="shared" si="31"/>
        <v/>
      </c>
    </row>
    <row r="355" spans="5:8" ht="14.4" x14ac:dyDescent="0.25">
      <c r="E355" s="46"/>
      <c r="F355" s="49" t="str">
        <f t="shared" si="32"/>
        <v/>
      </c>
      <c r="H355" s="41" t="str">
        <f t="shared" si="31"/>
        <v/>
      </c>
    </row>
    <row r="356" spans="5:8" ht="14.4" x14ac:dyDescent="0.25">
      <c r="E356" s="46"/>
      <c r="F356" s="49" t="str">
        <f t="shared" si="32"/>
        <v/>
      </c>
      <c r="H356" s="41" t="str">
        <f t="shared" si="31"/>
        <v/>
      </c>
    </row>
    <row r="357" spans="5:8" ht="14.4" x14ac:dyDescent="0.25">
      <c r="E357" s="46"/>
      <c r="F357" s="49" t="str">
        <f t="shared" si="32"/>
        <v/>
      </c>
      <c r="H357" s="41" t="str">
        <f t="shared" si="31"/>
        <v/>
      </c>
    </row>
    <row r="358" spans="5:8" ht="14.4" x14ac:dyDescent="0.25">
      <c r="E358" s="46"/>
      <c r="F358" s="49" t="str">
        <f t="shared" si="32"/>
        <v/>
      </c>
      <c r="H358" s="41" t="str">
        <f t="shared" si="31"/>
        <v/>
      </c>
    </row>
    <row r="359" spans="5:8" ht="14.4" x14ac:dyDescent="0.25">
      <c r="E359" s="46"/>
      <c r="F359" s="49" t="str">
        <f t="shared" si="32"/>
        <v/>
      </c>
      <c r="H359" s="41" t="str">
        <f t="shared" si="31"/>
        <v/>
      </c>
    </row>
    <row r="360" spans="5:8" ht="14.4" x14ac:dyDescent="0.25">
      <c r="E360" s="46"/>
      <c r="F360" s="49" t="str">
        <f t="shared" si="32"/>
        <v/>
      </c>
      <c r="H360" s="41" t="str">
        <f t="shared" si="31"/>
        <v/>
      </c>
    </row>
    <row r="361" spans="5:8" ht="14.4" x14ac:dyDescent="0.25">
      <c r="E361" s="46"/>
      <c r="F361" s="49" t="str">
        <f t="shared" si="32"/>
        <v/>
      </c>
      <c r="H361" s="41" t="str">
        <f t="shared" si="31"/>
        <v/>
      </c>
    </row>
    <row r="362" spans="5:8" ht="14.4" x14ac:dyDescent="0.25">
      <c r="E362" s="46"/>
      <c r="F362" s="49" t="str">
        <f t="shared" si="32"/>
        <v/>
      </c>
      <c r="H362" s="41" t="str">
        <f t="shared" si="31"/>
        <v/>
      </c>
    </row>
    <row r="363" spans="5:8" ht="14.4" x14ac:dyDescent="0.25">
      <c r="E363" s="46"/>
      <c r="F363" s="49" t="str">
        <f t="shared" si="32"/>
        <v/>
      </c>
      <c r="H363" s="41" t="str">
        <f t="shared" si="31"/>
        <v/>
      </c>
    </row>
    <row r="364" spans="5:8" ht="14.4" x14ac:dyDescent="0.25">
      <c r="E364" s="46"/>
      <c r="F364" s="49" t="str">
        <f t="shared" si="32"/>
        <v/>
      </c>
      <c r="H364" s="41" t="str">
        <f t="shared" si="31"/>
        <v/>
      </c>
    </row>
    <row r="365" spans="5:8" ht="14.4" x14ac:dyDescent="0.25">
      <c r="E365" s="46"/>
      <c r="F365" s="49" t="str">
        <f t="shared" si="32"/>
        <v/>
      </c>
      <c r="H365" s="41" t="str">
        <f t="shared" si="31"/>
        <v/>
      </c>
    </row>
    <row r="366" spans="5:8" ht="14.4" x14ac:dyDescent="0.25">
      <c r="E366" s="46"/>
      <c r="F366" s="49" t="str">
        <f t="shared" si="32"/>
        <v/>
      </c>
      <c r="H366" s="41" t="str">
        <f t="shared" si="31"/>
        <v/>
      </c>
    </row>
    <row r="367" spans="5:8" ht="14.4" x14ac:dyDescent="0.25">
      <c r="E367" s="46"/>
      <c r="F367" s="49" t="str">
        <f t="shared" si="32"/>
        <v/>
      </c>
      <c r="H367" s="41" t="str">
        <f t="shared" si="31"/>
        <v/>
      </c>
    </row>
    <row r="368" spans="5:8" ht="14.4" x14ac:dyDescent="0.25">
      <c r="E368" s="46"/>
      <c r="F368" s="49" t="str">
        <f t="shared" si="32"/>
        <v/>
      </c>
      <c r="H368" s="41" t="str">
        <f t="shared" si="31"/>
        <v/>
      </c>
    </row>
    <row r="369" spans="5:8" ht="14.4" x14ac:dyDescent="0.25">
      <c r="E369" s="46"/>
      <c r="F369" s="49" t="str">
        <f t="shared" si="32"/>
        <v/>
      </c>
      <c r="H369" s="41" t="str">
        <f t="shared" si="31"/>
        <v/>
      </c>
    </row>
    <row r="370" spans="5:8" ht="14.4" x14ac:dyDescent="0.25">
      <c r="E370" s="46"/>
      <c r="F370" s="49" t="str">
        <f t="shared" si="32"/>
        <v/>
      </c>
      <c r="H370" s="41" t="str">
        <f t="shared" si="31"/>
        <v/>
      </c>
    </row>
    <row r="371" spans="5:8" ht="14.4" x14ac:dyDescent="0.25">
      <c r="E371" s="46"/>
      <c r="F371" s="49" t="str">
        <f t="shared" si="32"/>
        <v/>
      </c>
      <c r="H371" s="41" t="str">
        <f t="shared" si="31"/>
        <v/>
      </c>
    </row>
    <row r="372" spans="5:8" ht="14.4" x14ac:dyDescent="0.25">
      <c r="E372" s="46"/>
      <c r="F372" s="49" t="str">
        <f t="shared" si="32"/>
        <v/>
      </c>
      <c r="H372" s="41" t="str">
        <f t="shared" si="31"/>
        <v/>
      </c>
    </row>
    <row r="373" spans="5:8" ht="14.4" x14ac:dyDescent="0.25">
      <c r="E373" s="46"/>
      <c r="F373" s="49" t="str">
        <f t="shared" si="32"/>
        <v/>
      </c>
      <c r="H373" s="41" t="str">
        <f t="shared" si="31"/>
        <v/>
      </c>
    </row>
    <row r="374" spans="5:8" ht="14.4" x14ac:dyDescent="0.25">
      <c r="E374" s="46"/>
      <c r="F374" s="49" t="str">
        <f t="shared" si="32"/>
        <v/>
      </c>
      <c r="H374" s="41" t="str">
        <f t="shared" si="31"/>
        <v/>
      </c>
    </row>
    <row r="375" spans="5:8" ht="14.4" x14ac:dyDescent="0.25">
      <c r="E375" s="46"/>
      <c r="F375" s="49" t="str">
        <f t="shared" si="32"/>
        <v/>
      </c>
      <c r="H375" s="41" t="str">
        <f t="shared" si="31"/>
        <v/>
      </c>
    </row>
    <row r="376" spans="5:8" ht="14.4" x14ac:dyDescent="0.25">
      <c r="E376" s="46"/>
      <c r="F376" s="49" t="str">
        <f t="shared" si="32"/>
        <v/>
      </c>
      <c r="H376" s="41" t="str">
        <f t="shared" si="31"/>
        <v/>
      </c>
    </row>
    <row r="377" spans="5:8" ht="14.4" x14ac:dyDescent="0.25">
      <c r="E377" s="46"/>
      <c r="F377" s="49" t="str">
        <f t="shared" si="32"/>
        <v/>
      </c>
      <c r="H377" s="41" t="str">
        <f t="shared" si="31"/>
        <v/>
      </c>
    </row>
    <row r="378" spans="5:8" ht="14.4" x14ac:dyDescent="0.25">
      <c r="E378" s="46"/>
      <c r="F378" s="49" t="str">
        <f t="shared" si="32"/>
        <v/>
      </c>
      <c r="H378" s="41" t="str">
        <f t="shared" si="31"/>
        <v/>
      </c>
    </row>
    <row r="379" spans="5:8" ht="14.4" x14ac:dyDescent="0.25">
      <c r="E379" s="46"/>
      <c r="F379" s="49" t="str">
        <f t="shared" si="32"/>
        <v/>
      </c>
      <c r="H379" s="41" t="str">
        <f t="shared" si="31"/>
        <v/>
      </c>
    </row>
    <row r="380" spans="5:8" ht="14.4" x14ac:dyDescent="0.25">
      <c r="E380" s="46"/>
      <c r="F380" s="49" t="str">
        <f t="shared" si="32"/>
        <v/>
      </c>
      <c r="H380" s="41" t="str">
        <f t="shared" si="31"/>
        <v/>
      </c>
    </row>
    <row r="381" spans="5:8" ht="14.4" x14ac:dyDescent="0.25">
      <c r="E381" s="46"/>
      <c r="F381" s="49" t="str">
        <f t="shared" si="32"/>
        <v/>
      </c>
      <c r="H381" s="41" t="str">
        <f t="shared" si="31"/>
        <v/>
      </c>
    </row>
    <row r="382" spans="5:8" ht="14.4" x14ac:dyDescent="0.25">
      <c r="E382" s="46"/>
      <c r="F382" s="49" t="str">
        <f t="shared" si="32"/>
        <v/>
      </c>
      <c r="H382" s="41" t="str">
        <f t="shared" si="31"/>
        <v/>
      </c>
    </row>
    <row r="383" spans="5:8" ht="14.4" x14ac:dyDescent="0.25">
      <c r="E383" s="46"/>
      <c r="F383" s="49" t="str">
        <f t="shared" si="32"/>
        <v/>
      </c>
      <c r="H383" s="41" t="str">
        <f t="shared" si="31"/>
        <v/>
      </c>
    </row>
    <row r="384" spans="5:8" ht="14.4" x14ac:dyDescent="0.25">
      <c r="E384" s="46"/>
      <c r="F384" s="49" t="str">
        <f t="shared" si="32"/>
        <v/>
      </c>
      <c r="H384" s="41" t="str">
        <f t="shared" si="31"/>
        <v/>
      </c>
    </row>
    <row r="385" spans="5:8" ht="14.4" x14ac:dyDescent="0.25">
      <c r="E385" s="46"/>
      <c r="F385" s="49" t="str">
        <f t="shared" si="32"/>
        <v/>
      </c>
      <c r="H385" s="41" t="str">
        <f t="shared" si="31"/>
        <v/>
      </c>
    </row>
    <row r="386" spans="5:8" ht="14.4" x14ac:dyDescent="0.25">
      <c r="E386" s="46"/>
      <c r="F386" s="49" t="str">
        <f t="shared" si="32"/>
        <v/>
      </c>
      <c r="H386" s="41" t="str">
        <f t="shared" ref="H386:H449" si="33">IF(AND(NOT(ISBLANK(C386)),NOT(ISBLANK(D386))),((D386/C386)-E386)&lt;0.001,"")</f>
        <v/>
      </c>
    </row>
    <row r="387" spans="5:8" ht="14.4" x14ac:dyDescent="0.25">
      <c r="E387" s="46"/>
      <c r="F387" s="49" t="str">
        <f t="shared" si="32"/>
        <v/>
      </c>
      <c r="H387" s="41" t="str">
        <f t="shared" si="33"/>
        <v/>
      </c>
    </row>
    <row r="388" spans="5:8" ht="14.4" x14ac:dyDescent="0.25">
      <c r="E388" s="46"/>
      <c r="F388" s="49" t="str">
        <f t="shared" si="32"/>
        <v/>
      </c>
      <c r="H388" s="41" t="str">
        <f t="shared" si="33"/>
        <v/>
      </c>
    </row>
    <row r="389" spans="5:8" ht="14.4" x14ac:dyDescent="0.25">
      <c r="E389" s="46"/>
      <c r="F389" s="49" t="str">
        <f t="shared" si="32"/>
        <v/>
      </c>
      <c r="H389" s="41" t="str">
        <f t="shared" si="33"/>
        <v/>
      </c>
    </row>
    <row r="390" spans="5:8" ht="14.4" x14ac:dyDescent="0.25">
      <c r="E390" s="46"/>
      <c r="F390" s="49" t="str">
        <f t="shared" si="32"/>
        <v/>
      </c>
      <c r="H390" s="41" t="str">
        <f t="shared" si="33"/>
        <v/>
      </c>
    </row>
    <row r="391" spans="5:8" ht="14.4" x14ac:dyDescent="0.25">
      <c r="E391" s="46"/>
      <c r="F391" s="49" t="str">
        <f t="shared" si="32"/>
        <v/>
      </c>
      <c r="H391" s="41" t="str">
        <f t="shared" si="33"/>
        <v/>
      </c>
    </row>
    <row r="392" spans="5:8" ht="14.4" x14ac:dyDescent="0.25">
      <c r="E392" s="46"/>
      <c r="F392" s="49" t="str">
        <f t="shared" si="32"/>
        <v/>
      </c>
      <c r="H392" s="41" t="str">
        <f t="shared" si="33"/>
        <v/>
      </c>
    </row>
    <row r="393" spans="5:8" ht="14.4" x14ac:dyDescent="0.25">
      <c r="E393" s="46"/>
      <c r="F393" s="49" t="str">
        <f t="shared" si="32"/>
        <v/>
      </c>
      <c r="H393" s="41" t="str">
        <f t="shared" si="33"/>
        <v/>
      </c>
    </row>
    <row r="394" spans="5:8" ht="14.4" x14ac:dyDescent="0.25">
      <c r="E394" s="46"/>
      <c r="F394" s="49" t="str">
        <f t="shared" si="32"/>
        <v/>
      </c>
      <c r="H394" s="41" t="str">
        <f t="shared" si="33"/>
        <v/>
      </c>
    </row>
    <row r="395" spans="5:8" ht="14.4" x14ac:dyDescent="0.25">
      <c r="E395" s="46"/>
      <c r="F395" s="49" t="str">
        <f t="shared" si="32"/>
        <v/>
      </c>
      <c r="H395" s="41" t="str">
        <f t="shared" si="33"/>
        <v/>
      </c>
    </row>
    <row r="396" spans="5:8" ht="14.4" x14ac:dyDescent="0.25">
      <c r="E396" s="46"/>
      <c r="F396" s="49" t="str">
        <f t="shared" si="32"/>
        <v/>
      </c>
      <c r="H396" s="41" t="str">
        <f t="shared" si="33"/>
        <v/>
      </c>
    </row>
    <row r="397" spans="5:8" ht="14.4" x14ac:dyDescent="0.25">
      <c r="E397" s="46"/>
      <c r="F397" s="49" t="str">
        <f t="shared" si="32"/>
        <v/>
      </c>
      <c r="H397" s="41" t="str">
        <f t="shared" si="33"/>
        <v/>
      </c>
    </row>
    <row r="398" spans="5:8" ht="14.4" x14ac:dyDescent="0.25">
      <c r="E398" s="46"/>
      <c r="F398" s="49" t="str">
        <f t="shared" si="32"/>
        <v/>
      </c>
      <c r="H398" s="41" t="str">
        <f t="shared" si="33"/>
        <v/>
      </c>
    </row>
    <row r="399" spans="5:8" ht="14.4" x14ac:dyDescent="0.25">
      <c r="E399" s="46"/>
      <c r="F399" s="49" t="str">
        <f t="shared" si="32"/>
        <v/>
      </c>
      <c r="H399" s="41" t="str">
        <f t="shared" si="33"/>
        <v/>
      </c>
    </row>
    <row r="400" spans="5:8" ht="14.4" x14ac:dyDescent="0.25">
      <c r="E400" s="46"/>
      <c r="F400" s="49" t="str">
        <f t="shared" ref="F400:F432" si="34">IF(AND(NOT(ISBLANK(B400)),NOT(ISBLANK(B386))),4.54*(B400-B386)/SUM(C386:C400),"")</f>
        <v/>
      </c>
      <c r="H400" s="41" t="str">
        <f t="shared" si="33"/>
        <v/>
      </c>
    </row>
    <row r="401" spans="5:8" ht="14.4" x14ac:dyDescent="0.25">
      <c r="E401" s="46"/>
      <c r="F401" s="49" t="str">
        <f t="shared" si="34"/>
        <v/>
      </c>
      <c r="H401" s="41" t="str">
        <f t="shared" si="33"/>
        <v/>
      </c>
    </row>
    <row r="402" spans="5:8" ht="14.4" x14ac:dyDescent="0.25">
      <c r="E402" s="46"/>
      <c r="F402" s="49" t="str">
        <f t="shared" si="34"/>
        <v/>
      </c>
      <c r="H402" s="41" t="str">
        <f t="shared" si="33"/>
        <v/>
      </c>
    </row>
    <row r="403" spans="5:8" ht="14.4" x14ac:dyDescent="0.25">
      <c r="E403" s="46"/>
      <c r="F403" s="49" t="str">
        <f t="shared" si="34"/>
        <v/>
      </c>
      <c r="H403" s="41" t="str">
        <f t="shared" si="33"/>
        <v/>
      </c>
    </row>
    <row r="404" spans="5:8" ht="14.4" x14ac:dyDescent="0.25">
      <c r="E404" s="46"/>
      <c r="F404" s="49" t="str">
        <f t="shared" si="34"/>
        <v/>
      </c>
      <c r="H404" s="41" t="str">
        <f t="shared" si="33"/>
        <v/>
      </c>
    </row>
    <row r="405" spans="5:8" ht="14.4" x14ac:dyDescent="0.25">
      <c r="E405" s="46"/>
      <c r="F405" s="49" t="str">
        <f t="shared" si="34"/>
        <v/>
      </c>
      <c r="H405" s="41" t="str">
        <f t="shared" si="33"/>
        <v/>
      </c>
    </row>
    <row r="406" spans="5:8" ht="14.4" x14ac:dyDescent="0.25">
      <c r="E406" s="46"/>
      <c r="F406" s="49" t="str">
        <f t="shared" si="34"/>
        <v/>
      </c>
      <c r="H406" s="41" t="str">
        <f t="shared" si="33"/>
        <v/>
      </c>
    </row>
    <row r="407" spans="5:8" ht="14.4" x14ac:dyDescent="0.25">
      <c r="E407" s="46"/>
      <c r="F407" s="49" t="str">
        <f t="shared" si="34"/>
        <v/>
      </c>
      <c r="H407" s="41" t="str">
        <f t="shared" si="33"/>
        <v/>
      </c>
    </row>
    <row r="408" spans="5:8" ht="14.4" x14ac:dyDescent="0.25">
      <c r="E408" s="46"/>
      <c r="F408" s="49" t="str">
        <f t="shared" si="34"/>
        <v/>
      </c>
      <c r="H408" s="41" t="str">
        <f t="shared" si="33"/>
        <v/>
      </c>
    </row>
    <row r="409" spans="5:8" ht="14.4" x14ac:dyDescent="0.25">
      <c r="E409" s="46"/>
      <c r="F409" s="49" t="str">
        <f t="shared" si="34"/>
        <v/>
      </c>
      <c r="H409" s="41" t="str">
        <f t="shared" si="33"/>
        <v/>
      </c>
    </row>
    <row r="410" spans="5:8" ht="14.4" x14ac:dyDescent="0.25">
      <c r="E410" s="46"/>
      <c r="F410" s="49" t="str">
        <f t="shared" si="34"/>
        <v/>
      </c>
      <c r="H410" s="41" t="str">
        <f t="shared" si="33"/>
        <v/>
      </c>
    </row>
    <row r="411" spans="5:8" ht="14.4" x14ac:dyDescent="0.25">
      <c r="E411" s="46"/>
      <c r="F411" s="49" t="str">
        <f t="shared" si="34"/>
        <v/>
      </c>
      <c r="H411" s="41" t="str">
        <f t="shared" si="33"/>
        <v/>
      </c>
    </row>
    <row r="412" spans="5:8" ht="14.4" x14ac:dyDescent="0.25">
      <c r="E412" s="46"/>
      <c r="F412" s="49" t="str">
        <f t="shared" si="34"/>
        <v/>
      </c>
      <c r="H412" s="41" t="str">
        <f t="shared" si="33"/>
        <v/>
      </c>
    </row>
    <row r="413" spans="5:8" ht="14.4" x14ac:dyDescent="0.25">
      <c r="E413" s="46"/>
      <c r="F413" s="49" t="str">
        <f t="shared" si="34"/>
        <v/>
      </c>
      <c r="H413" s="41" t="str">
        <f t="shared" si="33"/>
        <v/>
      </c>
    </row>
    <row r="414" spans="5:8" ht="14.4" x14ac:dyDescent="0.25">
      <c r="E414" s="46"/>
      <c r="F414" s="49" t="str">
        <f t="shared" si="34"/>
        <v/>
      </c>
      <c r="H414" s="41" t="str">
        <f t="shared" si="33"/>
        <v/>
      </c>
    </row>
    <row r="415" spans="5:8" ht="14.4" x14ac:dyDescent="0.25">
      <c r="E415" s="46"/>
      <c r="F415" s="49" t="str">
        <f t="shared" si="34"/>
        <v/>
      </c>
      <c r="H415" s="41" t="str">
        <f t="shared" si="33"/>
        <v/>
      </c>
    </row>
    <row r="416" spans="5:8" ht="14.4" x14ac:dyDescent="0.25">
      <c r="E416" s="46"/>
      <c r="F416" s="49" t="str">
        <f t="shared" si="34"/>
        <v/>
      </c>
      <c r="H416" s="41" t="str">
        <f t="shared" si="33"/>
        <v/>
      </c>
    </row>
    <row r="417" spans="5:8" ht="14.4" x14ac:dyDescent="0.25">
      <c r="E417" s="46"/>
      <c r="F417" s="49" t="str">
        <f t="shared" si="34"/>
        <v/>
      </c>
      <c r="H417" s="41" t="str">
        <f t="shared" si="33"/>
        <v/>
      </c>
    </row>
    <row r="418" spans="5:8" ht="14.4" x14ac:dyDescent="0.25">
      <c r="E418" s="46"/>
      <c r="F418" s="49" t="str">
        <f t="shared" si="34"/>
        <v/>
      </c>
      <c r="H418" s="41" t="str">
        <f t="shared" si="33"/>
        <v/>
      </c>
    </row>
    <row r="419" spans="5:8" ht="14.4" x14ac:dyDescent="0.25">
      <c r="E419" s="46"/>
      <c r="F419" s="49" t="str">
        <f t="shared" si="34"/>
        <v/>
      </c>
      <c r="H419" s="41" t="str">
        <f t="shared" si="33"/>
        <v/>
      </c>
    </row>
    <row r="420" spans="5:8" ht="14.4" x14ac:dyDescent="0.25">
      <c r="E420" s="46"/>
      <c r="F420" s="49" t="str">
        <f t="shared" si="34"/>
        <v/>
      </c>
      <c r="H420" s="41" t="str">
        <f t="shared" si="33"/>
        <v/>
      </c>
    </row>
    <row r="421" spans="5:8" ht="14.4" x14ac:dyDescent="0.25">
      <c r="E421" s="46"/>
      <c r="F421" s="49" t="str">
        <f t="shared" si="34"/>
        <v/>
      </c>
      <c r="H421" s="41" t="str">
        <f t="shared" si="33"/>
        <v/>
      </c>
    </row>
    <row r="422" spans="5:8" ht="14.4" x14ac:dyDescent="0.25">
      <c r="E422" s="46"/>
      <c r="F422" s="49" t="str">
        <f t="shared" si="34"/>
        <v/>
      </c>
      <c r="H422" s="41" t="str">
        <f t="shared" si="33"/>
        <v/>
      </c>
    </row>
    <row r="423" spans="5:8" ht="14.4" x14ac:dyDescent="0.25">
      <c r="E423" s="46"/>
      <c r="F423" s="49" t="str">
        <f t="shared" si="34"/>
        <v/>
      </c>
      <c r="H423" s="41" t="str">
        <f t="shared" si="33"/>
        <v/>
      </c>
    </row>
    <row r="424" spans="5:8" ht="14.4" x14ac:dyDescent="0.25">
      <c r="E424" s="46"/>
      <c r="F424" s="49" t="str">
        <f t="shared" si="34"/>
        <v/>
      </c>
      <c r="H424" s="41" t="str">
        <f t="shared" si="33"/>
        <v/>
      </c>
    </row>
    <row r="425" spans="5:8" ht="14.4" x14ac:dyDescent="0.25">
      <c r="E425" s="46"/>
      <c r="F425" s="49" t="str">
        <f t="shared" si="34"/>
        <v/>
      </c>
      <c r="H425" s="41" t="str">
        <f t="shared" si="33"/>
        <v/>
      </c>
    </row>
    <row r="426" spans="5:8" ht="14.4" x14ac:dyDescent="0.25">
      <c r="E426" s="46"/>
      <c r="F426" s="49" t="str">
        <f t="shared" si="34"/>
        <v/>
      </c>
      <c r="H426" s="41" t="str">
        <f t="shared" si="33"/>
        <v/>
      </c>
    </row>
    <row r="427" spans="5:8" ht="14.4" x14ac:dyDescent="0.25">
      <c r="E427" s="46"/>
      <c r="F427" s="49" t="str">
        <f t="shared" si="34"/>
        <v/>
      </c>
      <c r="H427" s="41" t="str">
        <f t="shared" si="33"/>
        <v/>
      </c>
    </row>
    <row r="428" spans="5:8" ht="14.4" x14ac:dyDescent="0.25">
      <c r="E428" s="46"/>
      <c r="F428" s="49" t="str">
        <f t="shared" si="34"/>
        <v/>
      </c>
      <c r="H428" s="41" t="str">
        <f t="shared" si="33"/>
        <v/>
      </c>
    </row>
    <row r="429" spans="5:8" ht="14.4" x14ac:dyDescent="0.25">
      <c r="E429" s="46"/>
      <c r="F429" s="49" t="str">
        <f t="shared" si="34"/>
        <v/>
      </c>
      <c r="H429" s="41" t="str">
        <f t="shared" si="33"/>
        <v/>
      </c>
    </row>
    <row r="430" spans="5:8" ht="14.4" x14ac:dyDescent="0.25">
      <c r="E430" s="46"/>
      <c r="F430" s="49" t="str">
        <f t="shared" si="34"/>
        <v/>
      </c>
      <c r="H430" s="41" t="str">
        <f t="shared" si="33"/>
        <v/>
      </c>
    </row>
    <row r="431" spans="5:8" ht="14.4" x14ac:dyDescent="0.25">
      <c r="E431" s="46"/>
      <c r="F431" s="49" t="str">
        <f t="shared" si="34"/>
        <v/>
      </c>
      <c r="H431" s="41" t="str">
        <f t="shared" si="33"/>
        <v/>
      </c>
    </row>
    <row r="432" spans="5:8" ht="14.4" x14ac:dyDescent="0.25">
      <c r="E432" s="46"/>
      <c r="F432" s="49" t="str">
        <f t="shared" si="34"/>
        <v/>
      </c>
      <c r="H432" s="41" t="str">
        <f t="shared" si="33"/>
        <v/>
      </c>
    </row>
    <row r="433" spans="5:8" ht="14.4" x14ac:dyDescent="0.25">
      <c r="E433" s="46"/>
      <c r="F433" s="49" t="str">
        <f t="shared" ref="F433:F463" si="35">IF(AND(NOT(ISBLANK(B433)),NOT(ISBLANK(B419))),4.54*(B433-B419)/SUM(C419:C433),"")</f>
        <v/>
      </c>
      <c r="H433" s="41" t="str">
        <f t="shared" si="33"/>
        <v/>
      </c>
    </row>
    <row r="434" spans="5:8" ht="14.4" x14ac:dyDescent="0.25">
      <c r="E434" s="46"/>
      <c r="F434" s="49" t="str">
        <f t="shared" si="35"/>
        <v/>
      </c>
      <c r="H434" s="41" t="str">
        <f t="shared" si="33"/>
        <v/>
      </c>
    </row>
    <row r="435" spans="5:8" ht="14.4" x14ac:dyDescent="0.25">
      <c r="E435" s="46"/>
      <c r="F435" s="49" t="str">
        <f t="shared" si="35"/>
        <v/>
      </c>
      <c r="H435" s="41" t="str">
        <f t="shared" si="33"/>
        <v/>
      </c>
    </row>
    <row r="436" spans="5:8" ht="14.4" x14ac:dyDescent="0.25">
      <c r="E436" s="46"/>
      <c r="F436" s="49" t="str">
        <f t="shared" si="35"/>
        <v/>
      </c>
      <c r="H436" s="41" t="str">
        <f t="shared" si="33"/>
        <v/>
      </c>
    </row>
    <row r="437" spans="5:8" ht="14.4" x14ac:dyDescent="0.25">
      <c r="E437" s="46"/>
      <c r="F437" s="49" t="str">
        <f t="shared" si="35"/>
        <v/>
      </c>
      <c r="H437" s="41" t="str">
        <f t="shared" si="33"/>
        <v/>
      </c>
    </row>
    <row r="438" spans="5:8" ht="14.4" x14ac:dyDescent="0.25">
      <c r="E438" s="46"/>
      <c r="F438" s="49" t="str">
        <f t="shared" si="35"/>
        <v/>
      </c>
      <c r="H438" s="41" t="str">
        <f t="shared" si="33"/>
        <v/>
      </c>
    </row>
    <row r="439" spans="5:8" ht="14.4" x14ac:dyDescent="0.25">
      <c r="E439" s="46"/>
      <c r="F439" s="49" t="str">
        <f t="shared" si="35"/>
        <v/>
      </c>
      <c r="H439" s="41" t="str">
        <f t="shared" si="33"/>
        <v/>
      </c>
    </row>
    <row r="440" spans="5:8" ht="14.4" x14ac:dyDescent="0.25">
      <c r="E440" s="46"/>
      <c r="F440" s="49" t="str">
        <f t="shared" si="35"/>
        <v/>
      </c>
      <c r="H440" s="41" t="str">
        <f t="shared" si="33"/>
        <v/>
      </c>
    </row>
    <row r="441" spans="5:8" ht="14.4" x14ac:dyDescent="0.25">
      <c r="E441" s="46"/>
      <c r="F441" s="49" t="str">
        <f t="shared" si="35"/>
        <v/>
      </c>
      <c r="H441" s="41" t="str">
        <f t="shared" si="33"/>
        <v/>
      </c>
    </row>
    <row r="442" spans="5:8" ht="14.4" x14ac:dyDescent="0.25">
      <c r="E442" s="46"/>
      <c r="F442" s="49" t="str">
        <f t="shared" si="35"/>
        <v/>
      </c>
      <c r="H442" s="41" t="str">
        <f t="shared" si="33"/>
        <v/>
      </c>
    </row>
    <row r="443" spans="5:8" ht="14.4" x14ac:dyDescent="0.25">
      <c r="E443" s="46"/>
      <c r="F443" s="49" t="str">
        <f t="shared" si="35"/>
        <v/>
      </c>
      <c r="H443" s="41" t="str">
        <f t="shared" si="33"/>
        <v/>
      </c>
    </row>
    <row r="444" spans="5:8" ht="14.4" x14ac:dyDescent="0.25">
      <c r="E444" s="46"/>
      <c r="F444" s="49" t="str">
        <f t="shared" si="35"/>
        <v/>
      </c>
      <c r="H444" s="41" t="str">
        <f t="shared" si="33"/>
        <v/>
      </c>
    </row>
    <row r="445" spans="5:8" ht="14.4" x14ac:dyDescent="0.25">
      <c r="E445" s="46"/>
      <c r="F445" s="49" t="str">
        <f t="shared" si="35"/>
        <v/>
      </c>
      <c r="H445" s="41" t="str">
        <f t="shared" si="33"/>
        <v/>
      </c>
    </row>
    <row r="446" spans="5:8" ht="14.4" x14ac:dyDescent="0.25">
      <c r="E446" s="46"/>
      <c r="F446" s="49" t="str">
        <f t="shared" si="35"/>
        <v/>
      </c>
      <c r="H446" s="41" t="str">
        <f t="shared" si="33"/>
        <v/>
      </c>
    </row>
    <row r="447" spans="5:8" ht="14.4" x14ac:dyDescent="0.25">
      <c r="E447" s="46"/>
      <c r="F447" s="49" t="str">
        <f t="shared" si="35"/>
        <v/>
      </c>
      <c r="H447" s="41" t="str">
        <f t="shared" si="33"/>
        <v/>
      </c>
    </row>
    <row r="448" spans="5:8" ht="14.4" x14ac:dyDescent="0.25">
      <c r="E448" s="46"/>
      <c r="F448" s="49" t="str">
        <f t="shared" si="35"/>
        <v/>
      </c>
      <c r="H448" s="41" t="str">
        <f t="shared" si="33"/>
        <v/>
      </c>
    </row>
    <row r="449" spans="5:8" ht="14.4" x14ac:dyDescent="0.25">
      <c r="E449" s="46"/>
      <c r="F449" s="49" t="str">
        <f t="shared" si="35"/>
        <v/>
      </c>
      <c r="H449" s="41" t="str">
        <f t="shared" si="33"/>
        <v/>
      </c>
    </row>
    <row r="450" spans="5:8" ht="14.4" x14ac:dyDescent="0.25">
      <c r="E450" s="46"/>
      <c r="F450" s="49" t="str">
        <f t="shared" si="35"/>
        <v/>
      </c>
      <c r="H450" s="41" t="str">
        <f t="shared" ref="H450:H513" si="36">IF(AND(NOT(ISBLANK(C450)),NOT(ISBLANK(D450))),((D450/C450)-E450)&lt;0.001,"")</f>
        <v/>
      </c>
    </row>
    <row r="451" spans="5:8" ht="14.4" x14ac:dyDescent="0.25">
      <c r="E451" s="46"/>
      <c r="F451" s="49" t="str">
        <f t="shared" si="35"/>
        <v/>
      </c>
      <c r="H451" s="41" t="str">
        <f t="shared" si="36"/>
        <v/>
      </c>
    </row>
    <row r="452" spans="5:8" ht="14.4" x14ac:dyDescent="0.25">
      <c r="E452" s="46"/>
      <c r="F452" s="49" t="str">
        <f t="shared" si="35"/>
        <v/>
      </c>
      <c r="H452" s="41" t="str">
        <f t="shared" si="36"/>
        <v/>
      </c>
    </row>
    <row r="453" spans="5:8" ht="14.4" x14ac:dyDescent="0.25">
      <c r="E453" s="46"/>
      <c r="F453" s="49" t="str">
        <f t="shared" si="35"/>
        <v/>
      </c>
      <c r="H453" s="41" t="str">
        <f t="shared" si="36"/>
        <v/>
      </c>
    </row>
    <row r="454" spans="5:8" ht="14.4" x14ac:dyDescent="0.25">
      <c r="E454" s="46"/>
      <c r="F454" s="49" t="str">
        <f t="shared" si="35"/>
        <v/>
      </c>
      <c r="H454" s="41" t="str">
        <f t="shared" si="36"/>
        <v/>
      </c>
    </row>
    <row r="455" spans="5:8" ht="14.4" x14ac:dyDescent="0.25">
      <c r="E455" s="46"/>
      <c r="F455" s="49" t="str">
        <f t="shared" si="35"/>
        <v/>
      </c>
      <c r="H455" s="41" t="str">
        <f t="shared" si="36"/>
        <v/>
      </c>
    </row>
    <row r="456" spans="5:8" ht="14.4" x14ac:dyDescent="0.25">
      <c r="E456" s="46"/>
      <c r="F456" s="49" t="str">
        <f t="shared" si="35"/>
        <v/>
      </c>
      <c r="H456" s="41" t="str">
        <f t="shared" si="36"/>
        <v/>
      </c>
    </row>
    <row r="457" spans="5:8" ht="14.4" x14ac:dyDescent="0.25">
      <c r="E457" s="46"/>
      <c r="F457" s="49" t="str">
        <f t="shared" si="35"/>
        <v/>
      </c>
      <c r="H457" s="41" t="str">
        <f t="shared" si="36"/>
        <v/>
      </c>
    </row>
    <row r="458" spans="5:8" ht="14.4" x14ac:dyDescent="0.25">
      <c r="E458" s="46"/>
      <c r="F458" s="49" t="str">
        <f t="shared" si="35"/>
        <v/>
      </c>
      <c r="H458" s="41" t="str">
        <f t="shared" si="36"/>
        <v/>
      </c>
    </row>
    <row r="459" spans="5:8" ht="14.4" x14ac:dyDescent="0.25">
      <c r="E459" s="46"/>
      <c r="F459" s="49" t="str">
        <f t="shared" si="35"/>
        <v/>
      </c>
      <c r="H459" s="41" t="str">
        <f t="shared" si="36"/>
        <v/>
      </c>
    </row>
    <row r="460" spans="5:8" ht="14.4" x14ac:dyDescent="0.25">
      <c r="E460" s="46"/>
      <c r="F460" s="49" t="str">
        <f t="shared" si="35"/>
        <v/>
      </c>
      <c r="H460" s="41" t="str">
        <f t="shared" si="36"/>
        <v/>
      </c>
    </row>
    <row r="461" spans="5:8" ht="14.4" x14ac:dyDescent="0.25">
      <c r="E461" s="46"/>
      <c r="F461" s="49" t="str">
        <f t="shared" si="35"/>
        <v/>
      </c>
      <c r="H461" s="41" t="str">
        <f t="shared" si="36"/>
        <v/>
      </c>
    </row>
    <row r="462" spans="5:8" ht="14.4" x14ac:dyDescent="0.25">
      <c r="E462" s="46"/>
      <c r="F462" s="49" t="str">
        <f t="shared" si="35"/>
        <v/>
      </c>
      <c r="H462" s="41" t="str">
        <f t="shared" si="36"/>
        <v/>
      </c>
    </row>
    <row r="463" spans="5:8" ht="14.4" x14ac:dyDescent="0.25">
      <c r="E463" s="46"/>
      <c r="F463" s="49" t="str">
        <f t="shared" si="35"/>
        <v/>
      </c>
      <c r="H463" s="41" t="str">
        <f t="shared" si="36"/>
        <v/>
      </c>
    </row>
    <row r="464" spans="5:8" ht="14.4" x14ac:dyDescent="0.25">
      <c r="E464" s="46"/>
      <c r="F464" s="49" t="str">
        <f t="shared" ref="F464:F527" si="37">IF(AND(NOT(ISBLANK(B464)),NOT(ISBLANK(B450))),4.54*(B464-B450)/SUM(C450:C464),"")</f>
        <v/>
      </c>
      <c r="H464" s="41" t="str">
        <f t="shared" si="36"/>
        <v/>
      </c>
    </row>
    <row r="465" spans="5:8" ht="14.4" x14ac:dyDescent="0.25">
      <c r="E465" s="46"/>
      <c r="F465" s="49" t="str">
        <f t="shared" si="37"/>
        <v/>
      </c>
      <c r="H465" s="41" t="str">
        <f t="shared" si="36"/>
        <v/>
      </c>
    </row>
    <row r="466" spans="5:8" ht="14.4" x14ac:dyDescent="0.25">
      <c r="E466" s="46"/>
      <c r="F466" s="49" t="str">
        <f t="shared" si="37"/>
        <v/>
      </c>
      <c r="H466" s="41" t="str">
        <f t="shared" si="36"/>
        <v/>
      </c>
    </row>
    <row r="467" spans="5:8" ht="14.4" x14ac:dyDescent="0.25">
      <c r="E467" s="46"/>
      <c r="F467" s="49" t="str">
        <f t="shared" si="37"/>
        <v/>
      </c>
      <c r="H467" s="41" t="str">
        <f t="shared" si="36"/>
        <v/>
      </c>
    </row>
    <row r="468" spans="5:8" ht="14.4" x14ac:dyDescent="0.25">
      <c r="E468" s="46"/>
      <c r="F468" s="49" t="str">
        <f t="shared" si="37"/>
        <v/>
      </c>
      <c r="H468" s="41" t="str">
        <f t="shared" si="36"/>
        <v/>
      </c>
    </row>
    <row r="469" spans="5:8" ht="14.4" x14ac:dyDescent="0.25">
      <c r="E469" s="46"/>
      <c r="F469" s="49" t="str">
        <f t="shared" si="37"/>
        <v/>
      </c>
      <c r="H469" s="41" t="str">
        <f t="shared" si="36"/>
        <v/>
      </c>
    </row>
    <row r="470" spans="5:8" ht="14.4" x14ac:dyDescent="0.25">
      <c r="E470" s="46"/>
      <c r="F470" s="49" t="str">
        <f t="shared" si="37"/>
        <v/>
      </c>
      <c r="H470" s="41" t="str">
        <f t="shared" si="36"/>
        <v/>
      </c>
    </row>
    <row r="471" spans="5:8" ht="14.4" x14ac:dyDescent="0.25">
      <c r="E471" s="46"/>
      <c r="F471" s="49" t="str">
        <f t="shared" si="37"/>
        <v/>
      </c>
      <c r="H471" s="41" t="str">
        <f t="shared" si="36"/>
        <v/>
      </c>
    </row>
    <row r="472" spans="5:8" ht="14.4" x14ac:dyDescent="0.25">
      <c r="E472" s="46"/>
      <c r="F472" s="49" t="str">
        <f t="shared" si="37"/>
        <v/>
      </c>
      <c r="H472" s="41" t="str">
        <f t="shared" si="36"/>
        <v/>
      </c>
    </row>
    <row r="473" spans="5:8" ht="14.4" x14ac:dyDescent="0.25">
      <c r="E473" s="46"/>
      <c r="F473" s="49" t="str">
        <f t="shared" si="37"/>
        <v/>
      </c>
      <c r="H473" s="41" t="str">
        <f t="shared" si="36"/>
        <v/>
      </c>
    </row>
    <row r="474" spans="5:8" ht="14.4" x14ac:dyDescent="0.25">
      <c r="E474" s="46"/>
      <c r="F474" s="49" t="str">
        <f t="shared" si="37"/>
        <v/>
      </c>
      <c r="H474" s="41" t="str">
        <f t="shared" si="36"/>
        <v/>
      </c>
    </row>
    <row r="475" spans="5:8" ht="14.4" x14ac:dyDescent="0.25">
      <c r="E475" s="46"/>
      <c r="F475" s="49" t="str">
        <f t="shared" si="37"/>
        <v/>
      </c>
      <c r="H475" s="41" t="str">
        <f t="shared" si="36"/>
        <v/>
      </c>
    </row>
    <row r="476" spans="5:8" ht="14.4" x14ac:dyDescent="0.25">
      <c r="E476" s="46"/>
      <c r="F476" s="49" t="str">
        <f t="shared" si="37"/>
        <v/>
      </c>
      <c r="H476" s="41" t="str">
        <f t="shared" si="36"/>
        <v/>
      </c>
    </row>
    <row r="477" spans="5:8" ht="14.4" x14ac:dyDescent="0.25">
      <c r="E477" s="46"/>
      <c r="F477" s="49" t="str">
        <f t="shared" si="37"/>
        <v/>
      </c>
      <c r="H477" s="41" t="str">
        <f t="shared" si="36"/>
        <v/>
      </c>
    </row>
    <row r="478" spans="5:8" ht="14.4" x14ac:dyDescent="0.25">
      <c r="E478" s="46"/>
      <c r="F478" s="49" t="str">
        <f t="shared" si="37"/>
        <v/>
      </c>
      <c r="H478" s="41" t="str">
        <f t="shared" si="36"/>
        <v/>
      </c>
    </row>
    <row r="479" spans="5:8" ht="14.4" x14ac:dyDescent="0.25">
      <c r="E479" s="46"/>
      <c r="F479" s="49" t="str">
        <f t="shared" si="37"/>
        <v/>
      </c>
      <c r="H479" s="41" t="str">
        <f t="shared" si="36"/>
        <v/>
      </c>
    </row>
    <row r="480" spans="5:8" ht="14.4" x14ac:dyDescent="0.25">
      <c r="E480" s="46"/>
      <c r="F480" s="49" t="str">
        <f t="shared" si="37"/>
        <v/>
      </c>
      <c r="H480" s="41" t="str">
        <f t="shared" si="36"/>
        <v/>
      </c>
    </row>
    <row r="481" spans="5:8" ht="14.4" x14ac:dyDescent="0.25">
      <c r="E481" s="46"/>
      <c r="F481" s="49" t="str">
        <f t="shared" si="37"/>
        <v/>
      </c>
      <c r="H481" s="41" t="str">
        <f t="shared" si="36"/>
        <v/>
      </c>
    </row>
    <row r="482" spans="5:8" ht="14.4" x14ac:dyDescent="0.25">
      <c r="E482" s="46"/>
      <c r="F482" s="49" t="str">
        <f t="shared" si="37"/>
        <v/>
      </c>
      <c r="H482" s="41" t="str">
        <f t="shared" si="36"/>
        <v/>
      </c>
    </row>
    <row r="483" spans="5:8" ht="14.4" x14ac:dyDescent="0.25">
      <c r="E483" s="46"/>
      <c r="F483" s="49" t="str">
        <f t="shared" si="37"/>
        <v/>
      </c>
      <c r="H483" s="41" t="str">
        <f t="shared" si="36"/>
        <v/>
      </c>
    </row>
    <row r="484" spans="5:8" ht="14.4" x14ac:dyDescent="0.25">
      <c r="E484" s="46"/>
      <c r="F484" s="49" t="str">
        <f t="shared" si="37"/>
        <v/>
      </c>
      <c r="H484" s="41" t="str">
        <f t="shared" si="36"/>
        <v/>
      </c>
    </row>
    <row r="485" spans="5:8" ht="14.4" x14ac:dyDescent="0.25">
      <c r="E485" s="46"/>
      <c r="F485" s="49" t="str">
        <f t="shared" si="37"/>
        <v/>
      </c>
      <c r="H485" s="41" t="str">
        <f t="shared" si="36"/>
        <v/>
      </c>
    </row>
    <row r="486" spans="5:8" ht="14.4" x14ac:dyDescent="0.25">
      <c r="E486" s="46"/>
      <c r="F486" s="49" t="str">
        <f t="shared" si="37"/>
        <v/>
      </c>
      <c r="H486" s="41" t="str">
        <f t="shared" si="36"/>
        <v/>
      </c>
    </row>
    <row r="487" spans="5:8" ht="14.4" x14ac:dyDescent="0.25">
      <c r="E487" s="46"/>
      <c r="F487" s="49" t="str">
        <f t="shared" si="37"/>
        <v/>
      </c>
      <c r="H487" s="41" t="str">
        <f t="shared" si="36"/>
        <v/>
      </c>
    </row>
    <row r="488" spans="5:8" ht="14.4" x14ac:dyDescent="0.25">
      <c r="E488" s="46"/>
      <c r="F488" s="49" t="str">
        <f t="shared" si="37"/>
        <v/>
      </c>
      <c r="H488" s="41" t="str">
        <f t="shared" si="36"/>
        <v/>
      </c>
    </row>
    <row r="489" spans="5:8" ht="14.4" x14ac:dyDescent="0.25">
      <c r="E489" s="46"/>
      <c r="F489" s="49" t="str">
        <f t="shared" si="37"/>
        <v/>
      </c>
      <c r="H489" s="41" t="str">
        <f t="shared" si="36"/>
        <v/>
      </c>
    </row>
    <row r="490" spans="5:8" ht="14.4" x14ac:dyDescent="0.25">
      <c r="E490" s="46"/>
      <c r="F490" s="49" t="str">
        <f t="shared" si="37"/>
        <v/>
      </c>
      <c r="H490" s="41" t="str">
        <f t="shared" si="36"/>
        <v/>
      </c>
    </row>
    <row r="491" spans="5:8" ht="14.4" x14ac:dyDescent="0.25">
      <c r="E491" s="46"/>
      <c r="F491" s="49" t="str">
        <f t="shared" si="37"/>
        <v/>
      </c>
      <c r="H491" s="41" t="str">
        <f t="shared" si="36"/>
        <v/>
      </c>
    </row>
    <row r="492" spans="5:8" ht="14.4" x14ac:dyDescent="0.25">
      <c r="E492" s="46"/>
      <c r="F492" s="49" t="str">
        <f t="shared" si="37"/>
        <v/>
      </c>
      <c r="H492" s="41" t="str">
        <f t="shared" si="36"/>
        <v/>
      </c>
    </row>
    <row r="493" spans="5:8" ht="14.4" x14ac:dyDescent="0.25">
      <c r="E493" s="46"/>
      <c r="F493" s="49" t="str">
        <f t="shared" si="37"/>
        <v/>
      </c>
      <c r="H493" s="41" t="str">
        <f t="shared" si="36"/>
        <v/>
      </c>
    </row>
    <row r="494" spans="5:8" ht="14.4" x14ac:dyDescent="0.25">
      <c r="E494" s="46"/>
      <c r="F494" s="49" t="str">
        <f t="shared" si="37"/>
        <v/>
      </c>
      <c r="H494" s="41" t="str">
        <f t="shared" si="36"/>
        <v/>
      </c>
    </row>
    <row r="495" spans="5:8" ht="14.4" x14ac:dyDescent="0.25">
      <c r="E495" s="46"/>
      <c r="F495" s="49" t="str">
        <f t="shared" si="37"/>
        <v/>
      </c>
      <c r="H495" s="41" t="str">
        <f t="shared" si="36"/>
        <v/>
      </c>
    </row>
    <row r="496" spans="5:8" ht="14.4" x14ac:dyDescent="0.25">
      <c r="E496" s="46"/>
      <c r="F496" s="49" t="str">
        <f t="shared" si="37"/>
        <v/>
      </c>
      <c r="H496" s="41" t="str">
        <f t="shared" si="36"/>
        <v/>
      </c>
    </row>
    <row r="497" spans="5:8" ht="14.4" x14ac:dyDescent="0.25">
      <c r="E497" s="46"/>
      <c r="F497" s="49" t="str">
        <f t="shared" si="37"/>
        <v/>
      </c>
      <c r="H497" s="41" t="str">
        <f t="shared" si="36"/>
        <v/>
      </c>
    </row>
    <row r="498" spans="5:8" ht="14.4" x14ac:dyDescent="0.25">
      <c r="E498" s="46"/>
      <c r="F498" s="49" t="str">
        <f t="shared" si="37"/>
        <v/>
      </c>
      <c r="H498" s="41" t="str">
        <f t="shared" si="36"/>
        <v/>
      </c>
    </row>
    <row r="499" spans="5:8" ht="14.4" x14ac:dyDescent="0.25">
      <c r="E499" s="46"/>
      <c r="F499" s="49" t="str">
        <f t="shared" si="37"/>
        <v/>
      </c>
      <c r="H499" s="41" t="str">
        <f t="shared" si="36"/>
        <v/>
      </c>
    </row>
    <row r="500" spans="5:8" ht="14.4" x14ac:dyDescent="0.25">
      <c r="E500" s="46"/>
      <c r="F500" s="49" t="str">
        <f t="shared" si="37"/>
        <v/>
      </c>
      <c r="H500" s="41" t="str">
        <f t="shared" si="36"/>
        <v/>
      </c>
    </row>
    <row r="501" spans="5:8" ht="14.4" x14ac:dyDescent="0.25">
      <c r="E501" s="46"/>
      <c r="F501" s="49" t="str">
        <f t="shared" si="37"/>
        <v/>
      </c>
      <c r="H501" s="41" t="str">
        <f t="shared" si="36"/>
        <v/>
      </c>
    </row>
    <row r="502" spans="5:8" ht="14.4" x14ac:dyDescent="0.25">
      <c r="E502" s="46"/>
      <c r="F502" s="49" t="str">
        <f t="shared" si="37"/>
        <v/>
      </c>
      <c r="H502" s="41" t="str">
        <f t="shared" si="36"/>
        <v/>
      </c>
    </row>
    <row r="503" spans="5:8" ht="14.4" x14ac:dyDescent="0.25">
      <c r="E503" s="46"/>
      <c r="F503" s="49" t="str">
        <f t="shared" si="37"/>
        <v/>
      </c>
      <c r="H503" s="41" t="str">
        <f t="shared" si="36"/>
        <v/>
      </c>
    </row>
    <row r="504" spans="5:8" ht="14.4" x14ac:dyDescent="0.25">
      <c r="E504" s="46"/>
      <c r="F504" s="49" t="str">
        <f t="shared" si="37"/>
        <v/>
      </c>
      <c r="H504" s="41" t="str">
        <f t="shared" si="36"/>
        <v/>
      </c>
    </row>
    <row r="505" spans="5:8" ht="14.4" x14ac:dyDescent="0.25">
      <c r="E505" s="46"/>
      <c r="F505" s="49" t="str">
        <f t="shared" si="37"/>
        <v/>
      </c>
      <c r="H505" s="41" t="str">
        <f t="shared" si="36"/>
        <v/>
      </c>
    </row>
    <row r="506" spans="5:8" ht="14.4" x14ac:dyDescent="0.25">
      <c r="E506" s="46"/>
      <c r="F506" s="49" t="str">
        <f t="shared" si="37"/>
        <v/>
      </c>
      <c r="H506" s="41" t="str">
        <f t="shared" si="36"/>
        <v/>
      </c>
    </row>
    <row r="507" spans="5:8" ht="14.4" x14ac:dyDescent="0.25">
      <c r="E507" s="46"/>
      <c r="F507" s="49" t="str">
        <f t="shared" si="37"/>
        <v/>
      </c>
      <c r="H507" s="41" t="str">
        <f t="shared" si="36"/>
        <v/>
      </c>
    </row>
    <row r="508" spans="5:8" ht="14.4" x14ac:dyDescent="0.25">
      <c r="E508" s="46"/>
      <c r="F508" s="49" t="str">
        <f t="shared" si="37"/>
        <v/>
      </c>
      <c r="H508" s="41" t="str">
        <f t="shared" si="36"/>
        <v/>
      </c>
    </row>
    <row r="509" spans="5:8" ht="14.4" x14ac:dyDescent="0.25">
      <c r="E509" s="46"/>
      <c r="F509" s="49" t="str">
        <f t="shared" si="37"/>
        <v/>
      </c>
      <c r="H509" s="41" t="str">
        <f t="shared" si="36"/>
        <v/>
      </c>
    </row>
    <row r="510" spans="5:8" ht="14.4" x14ac:dyDescent="0.25">
      <c r="E510" s="46"/>
      <c r="F510" s="49" t="str">
        <f t="shared" si="37"/>
        <v/>
      </c>
      <c r="H510" s="41" t="str">
        <f t="shared" si="36"/>
        <v/>
      </c>
    </row>
    <row r="511" spans="5:8" ht="14.4" x14ac:dyDescent="0.25">
      <c r="E511" s="46"/>
      <c r="F511" s="49" t="str">
        <f t="shared" si="37"/>
        <v/>
      </c>
      <c r="H511" s="41" t="str">
        <f t="shared" si="36"/>
        <v/>
      </c>
    </row>
    <row r="512" spans="5:8" ht="14.4" x14ac:dyDescent="0.25">
      <c r="E512" s="46"/>
      <c r="F512" s="49" t="str">
        <f t="shared" si="37"/>
        <v/>
      </c>
      <c r="H512" s="41" t="str">
        <f t="shared" si="36"/>
        <v/>
      </c>
    </row>
    <row r="513" spans="5:8" ht="14.4" x14ac:dyDescent="0.25">
      <c r="E513" s="46"/>
      <c r="F513" s="49" t="str">
        <f t="shared" si="37"/>
        <v/>
      </c>
      <c r="H513" s="41" t="str">
        <f t="shared" si="36"/>
        <v/>
      </c>
    </row>
    <row r="514" spans="5:8" ht="14.4" x14ac:dyDescent="0.25">
      <c r="E514" s="46"/>
      <c r="F514" s="49" t="str">
        <f t="shared" si="37"/>
        <v/>
      </c>
      <c r="H514" s="41" t="str">
        <f t="shared" ref="H514:H577" si="38">IF(AND(NOT(ISBLANK(C514)),NOT(ISBLANK(D514))),((D514/C514)-E514)&lt;0.001,"")</f>
        <v/>
      </c>
    </row>
    <row r="515" spans="5:8" ht="14.4" x14ac:dyDescent="0.25">
      <c r="E515" s="46"/>
      <c r="F515" s="49" t="str">
        <f t="shared" si="37"/>
        <v/>
      </c>
      <c r="H515" s="41" t="str">
        <f t="shared" si="38"/>
        <v/>
      </c>
    </row>
    <row r="516" spans="5:8" ht="14.4" x14ac:dyDescent="0.25">
      <c r="E516" s="46"/>
      <c r="F516" s="49" t="str">
        <f t="shared" si="37"/>
        <v/>
      </c>
      <c r="H516" s="41" t="str">
        <f t="shared" si="38"/>
        <v/>
      </c>
    </row>
    <row r="517" spans="5:8" ht="14.4" x14ac:dyDescent="0.25">
      <c r="E517" s="46"/>
      <c r="F517" s="49" t="str">
        <f t="shared" si="37"/>
        <v/>
      </c>
      <c r="H517" s="41" t="str">
        <f t="shared" si="38"/>
        <v/>
      </c>
    </row>
    <row r="518" spans="5:8" ht="14.4" x14ac:dyDescent="0.25">
      <c r="E518" s="46"/>
      <c r="F518" s="49" t="str">
        <f t="shared" si="37"/>
        <v/>
      </c>
      <c r="H518" s="41" t="str">
        <f t="shared" si="38"/>
        <v/>
      </c>
    </row>
    <row r="519" spans="5:8" ht="14.4" x14ac:dyDescent="0.25">
      <c r="E519" s="46"/>
      <c r="F519" s="49" t="str">
        <f t="shared" si="37"/>
        <v/>
      </c>
      <c r="H519" s="41" t="str">
        <f t="shared" si="38"/>
        <v/>
      </c>
    </row>
    <row r="520" spans="5:8" ht="14.4" x14ac:dyDescent="0.25">
      <c r="E520" s="46"/>
      <c r="F520" s="49" t="str">
        <f t="shared" si="37"/>
        <v/>
      </c>
      <c r="H520" s="41" t="str">
        <f t="shared" si="38"/>
        <v/>
      </c>
    </row>
    <row r="521" spans="5:8" ht="14.4" x14ac:dyDescent="0.25">
      <c r="E521" s="46"/>
      <c r="F521" s="49" t="str">
        <f t="shared" si="37"/>
        <v/>
      </c>
      <c r="H521" s="41" t="str">
        <f t="shared" si="38"/>
        <v/>
      </c>
    </row>
    <row r="522" spans="5:8" ht="14.4" x14ac:dyDescent="0.25">
      <c r="E522" s="46"/>
      <c r="F522" s="49" t="str">
        <f t="shared" si="37"/>
        <v/>
      </c>
      <c r="H522" s="41" t="str">
        <f t="shared" si="38"/>
        <v/>
      </c>
    </row>
    <row r="523" spans="5:8" ht="14.4" x14ac:dyDescent="0.25">
      <c r="E523" s="46"/>
      <c r="F523" s="49" t="str">
        <f t="shared" si="37"/>
        <v/>
      </c>
      <c r="H523" s="41" t="str">
        <f t="shared" si="38"/>
        <v/>
      </c>
    </row>
    <row r="524" spans="5:8" ht="14.4" x14ac:dyDescent="0.25">
      <c r="E524" s="46"/>
      <c r="F524" s="49" t="str">
        <f t="shared" si="37"/>
        <v/>
      </c>
      <c r="H524" s="41" t="str">
        <f t="shared" si="38"/>
        <v/>
      </c>
    </row>
    <row r="525" spans="5:8" ht="14.4" x14ac:dyDescent="0.25">
      <c r="E525" s="46"/>
      <c r="F525" s="49" t="str">
        <f t="shared" si="37"/>
        <v/>
      </c>
      <c r="H525" s="41" t="str">
        <f t="shared" si="38"/>
        <v/>
      </c>
    </row>
    <row r="526" spans="5:8" ht="14.4" x14ac:dyDescent="0.25">
      <c r="E526" s="46"/>
      <c r="F526" s="49" t="str">
        <f t="shared" si="37"/>
        <v/>
      </c>
      <c r="H526" s="41" t="str">
        <f t="shared" si="38"/>
        <v/>
      </c>
    </row>
    <row r="527" spans="5:8" ht="14.4" x14ac:dyDescent="0.25">
      <c r="E527" s="46"/>
      <c r="F527" s="49" t="str">
        <f t="shared" si="37"/>
        <v/>
      </c>
      <c r="H527" s="41" t="str">
        <f t="shared" si="38"/>
        <v/>
      </c>
    </row>
    <row r="528" spans="5:8" ht="14.4" x14ac:dyDescent="0.25">
      <c r="E528" s="46"/>
      <c r="F528" s="49" t="str">
        <f t="shared" ref="F528:F591" si="39">IF(AND(NOT(ISBLANK(B528)),NOT(ISBLANK(B514))),4.54*(B528-B514)/SUM(C514:C528),"")</f>
        <v/>
      </c>
      <c r="H528" s="41" t="str">
        <f t="shared" si="38"/>
        <v/>
      </c>
    </row>
    <row r="529" spans="5:8" ht="14.4" x14ac:dyDescent="0.25">
      <c r="E529" s="46"/>
      <c r="F529" s="49" t="str">
        <f t="shared" si="39"/>
        <v/>
      </c>
      <c r="H529" s="41" t="str">
        <f t="shared" si="38"/>
        <v/>
      </c>
    </row>
    <row r="530" spans="5:8" ht="14.4" x14ac:dyDescent="0.25">
      <c r="E530" s="46"/>
      <c r="F530" s="49" t="str">
        <f t="shared" si="39"/>
        <v/>
      </c>
      <c r="H530" s="41" t="str">
        <f t="shared" si="38"/>
        <v/>
      </c>
    </row>
    <row r="531" spans="5:8" ht="14.4" x14ac:dyDescent="0.25">
      <c r="E531" s="46"/>
      <c r="F531" s="49" t="str">
        <f t="shared" si="39"/>
        <v/>
      </c>
      <c r="H531" s="41" t="str">
        <f t="shared" si="38"/>
        <v/>
      </c>
    </row>
    <row r="532" spans="5:8" ht="14.4" x14ac:dyDescent="0.25">
      <c r="E532" s="46"/>
      <c r="F532" s="49" t="str">
        <f t="shared" si="39"/>
        <v/>
      </c>
      <c r="H532" s="41" t="str">
        <f t="shared" si="38"/>
        <v/>
      </c>
    </row>
    <row r="533" spans="5:8" ht="14.4" x14ac:dyDescent="0.25">
      <c r="E533" s="46"/>
      <c r="F533" s="49" t="str">
        <f t="shared" si="39"/>
        <v/>
      </c>
      <c r="H533" s="41" t="str">
        <f t="shared" si="38"/>
        <v/>
      </c>
    </row>
    <row r="534" spans="5:8" ht="14.4" x14ac:dyDescent="0.25">
      <c r="E534" s="46"/>
      <c r="F534" s="49" t="str">
        <f t="shared" si="39"/>
        <v/>
      </c>
      <c r="H534" s="41" t="str">
        <f t="shared" si="38"/>
        <v/>
      </c>
    </row>
    <row r="535" spans="5:8" ht="14.4" x14ac:dyDescent="0.25">
      <c r="E535" s="46"/>
      <c r="F535" s="49" t="str">
        <f t="shared" si="39"/>
        <v/>
      </c>
      <c r="H535" s="41" t="str">
        <f t="shared" si="38"/>
        <v/>
      </c>
    </row>
    <row r="536" spans="5:8" ht="14.4" x14ac:dyDescent="0.25">
      <c r="E536" s="46"/>
      <c r="F536" s="49" t="str">
        <f t="shared" si="39"/>
        <v/>
      </c>
      <c r="H536" s="41" t="str">
        <f t="shared" si="38"/>
        <v/>
      </c>
    </row>
    <row r="537" spans="5:8" ht="14.4" x14ac:dyDescent="0.25">
      <c r="E537" s="46"/>
      <c r="F537" s="49" t="str">
        <f t="shared" si="39"/>
        <v/>
      </c>
      <c r="H537" s="41" t="str">
        <f t="shared" si="38"/>
        <v/>
      </c>
    </row>
    <row r="538" spans="5:8" ht="14.4" x14ac:dyDescent="0.25">
      <c r="E538" s="46"/>
      <c r="F538" s="49" t="str">
        <f t="shared" si="39"/>
        <v/>
      </c>
      <c r="H538" s="41" t="str">
        <f t="shared" si="38"/>
        <v/>
      </c>
    </row>
    <row r="539" spans="5:8" ht="14.4" x14ac:dyDescent="0.25">
      <c r="E539" s="46"/>
      <c r="F539" s="49" t="str">
        <f t="shared" si="39"/>
        <v/>
      </c>
      <c r="H539" s="41" t="str">
        <f t="shared" si="38"/>
        <v/>
      </c>
    </row>
    <row r="540" spans="5:8" ht="14.4" x14ac:dyDescent="0.25">
      <c r="E540" s="46"/>
      <c r="F540" s="49" t="str">
        <f t="shared" si="39"/>
        <v/>
      </c>
      <c r="H540" s="41" t="str">
        <f t="shared" si="38"/>
        <v/>
      </c>
    </row>
    <row r="541" spans="5:8" ht="14.4" x14ac:dyDescent="0.25">
      <c r="E541" s="46"/>
      <c r="F541" s="49" t="str">
        <f t="shared" si="39"/>
        <v/>
      </c>
      <c r="H541" s="41" t="str">
        <f t="shared" si="38"/>
        <v/>
      </c>
    </row>
    <row r="542" spans="5:8" ht="14.4" x14ac:dyDescent="0.25">
      <c r="E542" s="46"/>
      <c r="F542" s="49" t="str">
        <f t="shared" si="39"/>
        <v/>
      </c>
      <c r="H542" s="41" t="str">
        <f t="shared" si="38"/>
        <v/>
      </c>
    </row>
    <row r="543" spans="5:8" ht="14.4" x14ac:dyDescent="0.25">
      <c r="E543" s="46"/>
      <c r="F543" s="49" t="str">
        <f t="shared" si="39"/>
        <v/>
      </c>
      <c r="H543" s="41" t="str">
        <f t="shared" si="38"/>
        <v/>
      </c>
    </row>
    <row r="544" spans="5:8" ht="14.4" x14ac:dyDescent="0.25">
      <c r="E544" s="46"/>
      <c r="F544" s="49" t="str">
        <f t="shared" si="39"/>
        <v/>
      </c>
      <c r="H544" s="41" t="str">
        <f t="shared" si="38"/>
        <v/>
      </c>
    </row>
    <row r="545" spans="5:8" ht="14.4" x14ac:dyDescent="0.25">
      <c r="E545" s="46"/>
      <c r="F545" s="49" t="str">
        <f t="shared" si="39"/>
        <v/>
      </c>
      <c r="H545" s="41" t="str">
        <f t="shared" si="38"/>
        <v/>
      </c>
    </row>
    <row r="546" spans="5:8" ht="14.4" x14ac:dyDescent="0.25">
      <c r="E546" s="46"/>
      <c r="F546" s="49" t="str">
        <f t="shared" si="39"/>
        <v/>
      </c>
      <c r="H546" s="41" t="str">
        <f t="shared" si="38"/>
        <v/>
      </c>
    </row>
    <row r="547" spans="5:8" ht="14.4" x14ac:dyDescent="0.25">
      <c r="E547" s="46"/>
      <c r="F547" s="49" t="str">
        <f t="shared" si="39"/>
        <v/>
      </c>
      <c r="H547" s="41" t="str">
        <f t="shared" si="38"/>
        <v/>
      </c>
    </row>
    <row r="548" spans="5:8" ht="14.4" x14ac:dyDescent="0.25">
      <c r="E548" s="46"/>
      <c r="F548" s="49" t="str">
        <f t="shared" si="39"/>
        <v/>
      </c>
      <c r="H548" s="41" t="str">
        <f t="shared" si="38"/>
        <v/>
      </c>
    </row>
    <row r="549" spans="5:8" ht="14.4" x14ac:dyDescent="0.25">
      <c r="E549" s="46"/>
      <c r="F549" s="49" t="str">
        <f t="shared" si="39"/>
        <v/>
      </c>
      <c r="H549" s="41" t="str">
        <f t="shared" si="38"/>
        <v/>
      </c>
    </row>
    <row r="550" spans="5:8" ht="14.4" x14ac:dyDescent="0.25">
      <c r="E550" s="46"/>
      <c r="F550" s="49" t="str">
        <f t="shared" si="39"/>
        <v/>
      </c>
      <c r="H550" s="41" t="str">
        <f t="shared" si="38"/>
        <v/>
      </c>
    </row>
    <row r="551" spans="5:8" ht="14.4" x14ac:dyDescent="0.25">
      <c r="E551" s="46"/>
      <c r="F551" s="49" t="str">
        <f t="shared" si="39"/>
        <v/>
      </c>
      <c r="H551" s="41" t="str">
        <f t="shared" si="38"/>
        <v/>
      </c>
    </row>
    <row r="552" spans="5:8" ht="14.4" x14ac:dyDescent="0.25">
      <c r="E552" s="46"/>
      <c r="F552" s="49" t="str">
        <f t="shared" si="39"/>
        <v/>
      </c>
      <c r="H552" s="41" t="str">
        <f t="shared" si="38"/>
        <v/>
      </c>
    </row>
    <row r="553" spans="5:8" ht="14.4" x14ac:dyDescent="0.25">
      <c r="E553" s="46"/>
      <c r="F553" s="49" t="str">
        <f t="shared" si="39"/>
        <v/>
      </c>
      <c r="H553" s="41" t="str">
        <f t="shared" si="38"/>
        <v/>
      </c>
    </row>
    <row r="554" spans="5:8" ht="14.4" x14ac:dyDescent="0.25">
      <c r="E554" s="46"/>
      <c r="F554" s="49" t="str">
        <f t="shared" si="39"/>
        <v/>
      </c>
      <c r="H554" s="41" t="str">
        <f t="shared" si="38"/>
        <v/>
      </c>
    </row>
    <row r="555" spans="5:8" ht="14.4" x14ac:dyDescent="0.25">
      <c r="E555" s="46"/>
      <c r="F555" s="49" t="str">
        <f t="shared" si="39"/>
        <v/>
      </c>
      <c r="H555" s="41" t="str">
        <f t="shared" si="38"/>
        <v/>
      </c>
    </row>
    <row r="556" spans="5:8" ht="14.4" x14ac:dyDescent="0.25">
      <c r="E556" s="46"/>
      <c r="F556" s="49" t="str">
        <f t="shared" si="39"/>
        <v/>
      </c>
      <c r="H556" s="41" t="str">
        <f t="shared" si="38"/>
        <v/>
      </c>
    </row>
    <row r="557" spans="5:8" ht="14.4" x14ac:dyDescent="0.25">
      <c r="E557" s="46"/>
      <c r="F557" s="49" t="str">
        <f t="shared" si="39"/>
        <v/>
      </c>
      <c r="H557" s="41" t="str">
        <f t="shared" si="38"/>
        <v/>
      </c>
    </row>
    <row r="558" spans="5:8" ht="14.4" x14ac:dyDescent="0.25">
      <c r="E558" s="46"/>
      <c r="F558" s="49" t="str">
        <f t="shared" si="39"/>
        <v/>
      </c>
      <c r="H558" s="41" t="str">
        <f t="shared" si="38"/>
        <v/>
      </c>
    </row>
    <row r="559" spans="5:8" ht="14.4" x14ac:dyDescent="0.25">
      <c r="E559" s="46"/>
      <c r="F559" s="49" t="str">
        <f t="shared" si="39"/>
        <v/>
      </c>
      <c r="H559" s="41" t="str">
        <f t="shared" si="38"/>
        <v/>
      </c>
    </row>
    <row r="560" spans="5:8" ht="14.4" x14ac:dyDescent="0.25">
      <c r="E560" s="46"/>
      <c r="F560" s="49" t="str">
        <f t="shared" si="39"/>
        <v/>
      </c>
      <c r="H560" s="41" t="str">
        <f t="shared" si="38"/>
        <v/>
      </c>
    </row>
    <row r="561" spans="5:8" ht="14.4" x14ac:dyDescent="0.25">
      <c r="E561" s="46"/>
      <c r="F561" s="49" t="str">
        <f t="shared" si="39"/>
        <v/>
      </c>
      <c r="H561" s="41" t="str">
        <f t="shared" si="38"/>
        <v/>
      </c>
    </row>
    <row r="562" spans="5:8" ht="14.4" x14ac:dyDescent="0.25">
      <c r="E562" s="46"/>
      <c r="F562" s="49" t="str">
        <f t="shared" si="39"/>
        <v/>
      </c>
      <c r="H562" s="41" t="str">
        <f t="shared" si="38"/>
        <v/>
      </c>
    </row>
    <row r="563" spans="5:8" ht="14.4" x14ac:dyDescent="0.25">
      <c r="E563" s="46"/>
      <c r="F563" s="49" t="str">
        <f t="shared" si="39"/>
        <v/>
      </c>
      <c r="H563" s="41" t="str">
        <f t="shared" si="38"/>
        <v/>
      </c>
    </row>
    <row r="564" spans="5:8" ht="14.4" x14ac:dyDescent="0.25">
      <c r="E564" s="46"/>
      <c r="F564" s="49" t="str">
        <f t="shared" si="39"/>
        <v/>
      </c>
      <c r="H564" s="41" t="str">
        <f t="shared" si="38"/>
        <v/>
      </c>
    </row>
    <row r="565" spans="5:8" ht="14.4" x14ac:dyDescent="0.25">
      <c r="E565" s="46"/>
      <c r="F565" s="49" t="str">
        <f t="shared" si="39"/>
        <v/>
      </c>
      <c r="H565" s="41" t="str">
        <f t="shared" si="38"/>
        <v/>
      </c>
    </row>
    <row r="566" spans="5:8" ht="14.4" x14ac:dyDescent="0.25">
      <c r="E566" s="46"/>
      <c r="F566" s="49" t="str">
        <f t="shared" si="39"/>
        <v/>
      </c>
      <c r="H566" s="41" t="str">
        <f t="shared" si="38"/>
        <v/>
      </c>
    </row>
    <row r="567" spans="5:8" ht="14.4" x14ac:dyDescent="0.25">
      <c r="E567" s="46"/>
      <c r="F567" s="49" t="str">
        <f t="shared" si="39"/>
        <v/>
      </c>
      <c r="H567" s="41" t="str">
        <f t="shared" si="38"/>
        <v/>
      </c>
    </row>
    <row r="568" spans="5:8" ht="14.4" x14ac:dyDescent="0.25">
      <c r="E568" s="46"/>
      <c r="F568" s="49" t="str">
        <f t="shared" si="39"/>
        <v/>
      </c>
      <c r="H568" s="41" t="str">
        <f t="shared" si="38"/>
        <v/>
      </c>
    </row>
    <row r="569" spans="5:8" ht="14.4" x14ac:dyDescent="0.25">
      <c r="E569" s="46"/>
      <c r="F569" s="49" t="str">
        <f t="shared" si="39"/>
        <v/>
      </c>
      <c r="H569" s="41" t="str">
        <f t="shared" si="38"/>
        <v/>
      </c>
    </row>
    <row r="570" spans="5:8" ht="14.4" x14ac:dyDescent="0.25">
      <c r="E570" s="46"/>
      <c r="F570" s="49" t="str">
        <f t="shared" si="39"/>
        <v/>
      </c>
      <c r="H570" s="41" t="str">
        <f t="shared" si="38"/>
        <v/>
      </c>
    </row>
    <row r="571" spans="5:8" ht="14.4" x14ac:dyDescent="0.25">
      <c r="E571" s="46"/>
      <c r="F571" s="49" t="str">
        <f t="shared" si="39"/>
        <v/>
      </c>
      <c r="H571" s="41" t="str">
        <f t="shared" si="38"/>
        <v/>
      </c>
    </row>
    <row r="572" spans="5:8" ht="14.4" x14ac:dyDescent="0.25">
      <c r="E572" s="46"/>
      <c r="F572" s="49" t="str">
        <f t="shared" si="39"/>
        <v/>
      </c>
      <c r="H572" s="41" t="str">
        <f t="shared" si="38"/>
        <v/>
      </c>
    </row>
    <row r="573" spans="5:8" ht="14.4" x14ac:dyDescent="0.25">
      <c r="E573" s="46"/>
      <c r="F573" s="49" t="str">
        <f t="shared" si="39"/>
        <v/>
      </c>
      <c r="H573" s="41" t="str">
        <f t="shared" si="38"/>
        <v/>
      </c>
    </row>
    <row r="574" spans="5:8" ht="14.4" x14ac:dyDescent="0.25">
      <c r="E574" s="46"/>
      <c r="F574" s="49" t="str">
        <f t="shared" si="39"/>
        <v/>
      </c>
      <c r="H574" s="41" t="str">
        <f t="shared" si="38"/>
        <v/>
      </c>
    </row>
    <row r="575" spans="5:8" ht="14.4" x14ac:dyDescent="0.25">
      <c r="E575" s="46"/>
      <c r="F575" s="49" t="str">
        <f t="shared" si="39"/>
        <v/>
      </c>
      <c r="H575" s="41" t="str">
        <f t="shared" si="38"/>
        <v/>
      </c>
    </row>
    <row r="576" spans="5:8" ht="14.4" x14ac:dyDescent="0.25">
      <c r="E576" s="46"/>
      <c r="F576" s="49" t="str">
        <f t="shared" si="39"/>
        <v/>
      </c>
      <c r="H576" s="41" t="str">
        <f t="shared" si="38"/>
        <v/>
      </c>
    </row>
    <row r="577" spans="5:8" ht="14.4" x14ac:dyDescent="0.25">
      <c r="E577" s="46"/>
      <c r="F577" s="49" t="str">
        <f t="shared" si="39"/>
        <v/>
      </c>
      <c r="H577" s="41" t="str">
        <f t="shared" si="38"/>
        <v/>
      </c>
    </row>
    <row r="578" spans="5:8" ht="14.4" x14ac:dyDescent="0.25">
      <c r="F578" s="49" t="str">
        <f t="shared" si="39"/>
        <v/>
      </c>
      <c r="H578" s="41" t="str">
        <f t="shared" ref="H578:H641" si="40">IF(AND(NOT(ISBLANK(C578)),NOT(ISBLANK(D578))),((D578/C578)-E578)&lt;0.001,"")</f>
        <v/>
      </c>
    </row>
    <row r="579" spans="5:8" ht="14.4" x14ac:dyDescent="0.25">
      <c r="F579" s="49" t="str">
        <f t="shared" si="39"/>
        <v/>
      </c>
      <c r="H579" s="41" t="str">
        <f t="shared" si="40"/>
        <v/>
      </c>
    </row>
    <row r="580" spans="5:8" ht="14.4" x14ac:dyDescent="0.25">
      <c r="F580" s="49" t="str">
        <f t="shared" si="39"/>
        <v/>
      </c>
      <c r="H580" s="41" t="str">
        <f t="shared" si="40"/>
        <v/>
      </c>
    </row>
    <row r="581" spans="5:8" ht="14.4" x14ac:dyDescent="0.25">
      <c r="F581" s="49" t="str">
        <f t="shared" si="39"/>
        <v/>
      </c>
      <c r="H581" s="41" t="str">
        <f t="shared" si="40"/>
        <v/>
      </c>
    </row>
    <row r="582" spans="5:8" ht="14.4" x14ac:dyDescent="0.25">
      <c r="F582" s="49" t="str">
        <f t="shared" si="39"/>
        <v/>
      </c>
      <c r="H582" s="41" t="str">
        <f t="shared" si="40"/>
        <v/>
      </c>
    </row>
    <row r="583" spans="5:8" ht="14.4" x14ac:dyDescent="0.25">
      <c r="F583" s="49" t="str">
        <f t="shared" si="39"/>
        <v/>
      </c>
      <c r="H583" s="41" t="str">
        <f t="shared" si="40"/>
        <v/>
      </c>
    </row>
    <row r="584" spans="5:8" ht="14.4" x14ac:dyDescent="0.25">
      <c r="F584" s="49" t="str">
        <f t="shared" si="39"/>
        <v/>
      </c>
      <c r="H584" s="41" t="str">
        <f t="shared" si="40"/>
        <v/>
      </c>
    </row>
    <row r="585" spans="5:8" ht="14.4" x14ac:dyDescent="0.25">
      <c r="F585" s="49" t="str">
        <f t="shared" si="39"/>
        <v/>
      </c>
      <c r="H585" s="41" t="str">
        <f t="shared" si="40"/>
        <v/>
      </c>
    </row>
    <row r="586" spans="5:8" ht="14.4" x14ac:dyDescent="0.25">
      <c r="F586" s="49" t="str">
        <f t="shared" si="39"/>
        <v/>
      </c>
      <c r="H586" s="41" t="str">
        <f t="shared" si="40"/>
        <v/>
      </c>
    </row>
    <row r="587" spans="5:8" ht="14.4" x14ac:dyDescent="0.25">
      <c r="F587" s="49" t="str">
        <f t="shared" si="39"/>
        <v/>
      </c>
      <c r="H587" s="41" t="str">
        <f t="shared" si="40"/>
        <v/>
      </c>
    </row>
    <row r="588" spans="5:8" ht="14.4" x14ac:dyDescent="0.25">
      <c r="F588" s="49" t="str">
        <f t="shared" si="39"/>
        <v/>
      </c>
      <c r="H588" s="41" t="str">
        <f t="shared" si="40"/>
        <v/>
      </c>
    </row>
    <row r="589" spans="5:8" ht="14.4" x14ac:dyDescent="0.25">
      <c r="F589" s="49" t="str">
        <f t="shared" si="39"/>
        <v/>
      </c>
      <c r="H589" s="41" t="str">
        <f t="shared" si="40"/>
        <v/>
      </c>
    </row>
    <row r="590" spans="5:8" ht="14.4" x14ac:dyDescent="0.25">
      <c r="F590" s="49" t="str">
        <f t="shared" si="39"/>
        <v/>
      </c>
      <c r="H590" s="41" t="str">
        <f t="shared" si="40"/>
        <v/>
      </c>
    </row>
    <row r="591" spans="5:8" ht="14.4" x14ac:dyDescent="0.25">
      <c r="F591" s="49" t="str">
        <f t="shared" si="39"/>
        <v/>
      </c>
      <c r="H591" s="41" t="str">
        <f t="shared" si="40"/>
        <v/>
      </c>
    </row>
    <row r="592" spans="5:8" ht="14.4" x14ac:dyDescent="0.25">
      <c r="F592" s="49" t="str">
        <f t="shared" ref="F592:F655" si="41">IF(AND(NOT(ISBLANK(B592)),NOT(ISBLANK(B578))),4.54*(B592-B578)/SUM(C578:C592),"")</f>
        <v/>
      </c>
      <c r="H592" s="41" t="str">
        <f t="shared" si="40"/>
        <v/>
      </c>
    </row>
    <row r="593" spans="6:8" ht="14.4" x14ac:dyDescent="0.25">
      <c r="F593" s="49" t="str">
        <f t="shared" si="41"/>
        <v/>
      </c>
      <c r="H593" s="41" t="str">
        <f t="shared" si="40"/>
        <v/>
      </c>
    </row>
    <row r="594" spans="6:8" ht="14.4" x14ac:dyDescent="0.25">
      <c r="F594" s="49" t="str">
        <f t="shared" si="41"/>
        <v/>
      </c>
      <c r="H594" s="41" t="str">
        <f t="shared" si="40"/>
        <v/>
      </c>
    </row>
    <row r="595" spans="6:8" ht="14.4" x14ac:dyDescent="0.25">
      <c r="F595" s="49" t="str">
        <f t="shared" si="41"/>
        <v/>
      </c>
      <c r="H595" s="41" t="str">
        <f t="shared" si="40"/>
        <v/>
      </c>
    </row>
    <row r="596" spans="6:8" ht="14.4" x14ac:dyDescent="0.25">
      <c r="F596" s="49" t="str">
        <f t="shared" si="41"/>
        <v/>
      </c>
      <c r="H596" s="41" t="str">
        <f t="shared" si="40"/>
        <v/>
      </c>
    </row>
    <row r="597" spans="6:8" ht="14.4" x14ac:dyDescent="0.25">
      <c r="F597" s="49" t="str">
        <f t="shared" si="41"/>
        <v/>
      </c>
      <c r="H597" s="41" t="str">
        <f t="shared" si="40"/>
        <v/>
      </c>
    </row>
    <row r="598" spans="6:8" ht="14.4" x14ac:dyDescent="0.25">
      <c r="F598" s="49" t="str">
        <f t="shared" si="41"/>
        <v/>
      </c>
      <c r="H598" s="41" t="str">
        <f t="shared" si="40"/>
        <v/>
      </c>
    </row>
    <row r="599" spans="6:8" ht="14.4" x14ac:dyDescent="0.25">
      <c r="F599" s="49" t="str">
        <f t="shared" si="41"/>
        <v/>
      </c>
      <c r="H599" s="41" t="str">
        <f t="shared" si="40"/>
        <v/>
      </c>
    </row>
    <row r="600" spans="6:8" ht="14.4" x14ac:dyDescent="0.25">
      <c r="F600" s="49" t="str">
        <f t="shared" si="41"/>
        <v/>
      </c>
      <c r="H600" s="41" t="str">
        <f t="shared" si="40"/>
        <v/>
      </c>
    </row>
    <row r="601" spans="6:8" ht="14.4" x14ac:dyDescent="0.25">
      <c r="F601" s="49" t="str">
        <f t="shared" si="41"/>
        <v/>
      </c>
      <c r="H601" s="41" t="str">
        <f t="shared" si="40"/>
        <v/>
      </c>
    </row>
    <row r="602" spans="6:8" ht="14.4" x14ac:dyDescent="0.25">
      <c r="F602" s="49" t="str">
        <f t="shared" si="41"/>
        <v/>
      </c>
      <c r="H602" s="41" t="str">
        <f t="shared" si="40"/>
        <v/>
      </c>
    </row>
    <row r="603" spans="6:8" ht="14.4" x14ac:dyDescent="0.25">
      <c r="F603" s="49" t="str">
        <f t="shared" si="41"/>
        <v/>
      </c>
      <c r="H603" s="41" t="str">
        <f t="shared" si="40"/>
        <v/>
      </c>
    </row>
    <row r="604" spans="6:8" ht="14.4" x14ac:dyDescent="0.25">
      <c r="F604" s="49" t="str">
        <f t="shared" si="41"/>
        <v/>
      </c>
      <c r="H604" s="41" t="str">
        <f t="shared" si="40"/>
        <v/>
      </c>
    </row>
    <row r="605" spans="6:8" ht="14.4" x14ac:dyDescent="0.25">
      <c r="F605" s="49" t="str">
        <f t="shared" si="41"/>
        <v/>
      </c>
      <c r="H605" s="41" t="str">
        <f t="shared" si="40"/>
        <v/>
      </c>
    </row>
    <row r="606" spans="6:8" ht="14.4" x14ac:dyDescent="0.25">
      <c r="F606" s="49" t="str">
        <f t="shared" si="41"/>
        <v/>
      </c>
      <c r="H606" s="41" t="str">
        <f t="shared" si="40"/>
        <v/>
      </c>
    </row>
    <row r="607" spans="6:8" ht="14.4" x14ac:dyDescent="0.25">
      <c r="F607" s="49" t="str">
        <f t="shared" si="41"/>
        <v/>
      </c>
      <c r="H607" s="41" t="str">
        <f t="shared" si="40"/>
        <v/>
      </c>
    </row>
    <row r="608" spans="6:8" ht="14.4" x14ac:dyDescent="0.25">
      <c r="F608" s="49" t="str">
        <f t="shared" si="41"/>
        <v/>
      </c>
      <c r="H608" s="41" t="str">
        <f t="shared" si="40"/>
        <v/>
      </c>
    </row>
    <row r="609" spans="6:8" ht="14.4" x14ac:dyDescent="0.25">
      <c r="F609" s="49" t="str">
        <f t="shared" si="41"/>
        <v/>
      </c>
      <c r="H609" s="41" t="str">
        <f t="shared" si="40"/>
        <v/>
      </c>
    </row>
    <row r="610" spans="6:8" ht="14.4" x14ac:dyDescent="0.25">
      <c r="F610" s="49" t="str">
        <f t="shared" si="41"/>
        <v/>
      </c>
      <c r="H610" s="41" t="str">
        <f t="shared" si="40"/>
        <v/>
      </c>
    </row>
    <row r="611" spans="6:8" ht="14.4" x14ac:dyDescent="0.25">
      <c r="F611" s="49" t="str">
        <f t="shared" si="41"/>
        <v/>
      </c>
      <c r="H611" s="41" t="str">
        <f t="shared" si="40"/>
        <v/>
      </c>
    </row>
    <row r="612" spans="6:8" ht="14.4" x14ac:dyDescent="0.25">
      <c r="F612" s="49" t="str">
        <f t="shared" si="41"/>
        <v/>
      </c>
      <c r="H612" s="41" t="str">
        <f t="shared" si="40"/>
        <v/>
      </c>
    </row>
    <row r="613" spans="6:8" ht="14.4" x14ac:dyDescent="0.25">
      <c r="F613" s="49" t="str">
        <f t="shared" si="41"/>
        <v/>
      </c>
      <c r="H613" s="41" t="str">
        <f t="shared" si="40"/>
        <v/>
      </c>
    </row>
    <row r="614" spans="6:8" ht="14.4" x14ac:dyDescent="0.25">
      <c r="F614" s="49" t="str">
        <f t="shared" si="41"/>
        <v/>
      </c>
      <c r="H614" s="41" t="str">
        <f t="shared" si="40"/>
        <v/>
      </c>
    </row>
    <row r="615" spans="6:8" ht="14.4" x14ac:dyDescent="0.25">
      <c r="F615" s="49" t="str">
        <f t="shared" si="41"/>
        <v/>
      </c>
      <c r="H615" s="41" t="str">
        <f t="shared" si="40"/>
        <v/>
      </c>
    </row>
    <row r="616" spans="6:8" ht="14.4" x14ac:dyDescent="0.25">
      <c r="F616" s="49" t="str">
        <f t="shared" si="41"/>
        <v/>
      </c>
      <c r="H616" s="41" t="str">
        <f t="shared" si="40"/>
        <v/>
      </c>
    </row>
    <row r="617" spans="6:8" ht="14.4" x14ac:dyDescent="0.25">
      <c r="F617" s="49" t="str">
        <f t="shared" si="41"/>
        <v/>
      </c>
      <c r="H617" s="41" t="str">
        <f t="shared" si="40"/>
        <v/>
      </c>
    </row>
    <row r="618" spans="6:8" ht="14.4" x14ac:dyDescent="0.25">
      <c r="F618" s="49" t="str">
        <f t="shared" si="41"/>
        <v/>
      </c>
      <c r="H618" s="41" t="str">
        <f t="shared" si="40"/>
        <v/>
      </c>
    </row>
    <row r="619" spans="6:8" ht="14.4" x14ac:dyDescent="0.25">
      <c r="F619" s="49" t="str">
        <f t="shared" si="41"/>
        <v/>
      </c>
      <c r="H619" s="41" t="str">
        <f t="shared" si="40"/>
        <v/>
      </c>
    </row>
    <row r="620" spans="6:8" ht="14.4" x14ac:dyDescent="0.25">
      <c r="F620" s="49" t="str">
        <f t="shared" si="41"/>
        <v/>
      </c>
      <c r="H620" s="41" t="str">
        <f t="shared" si="40"/>
        <v/>
      </c>
    </row>
    <row r="621" spans="6:8" ht="14.4" x14ac:dyDescent="0.25">
      <c r="F621" s="49" t="str">
        <f t="shared" si="41"/>
        <v/>
      </c>
      <c r="H621" s="41" t="str">
        <f t="shared" si="40"/>
        <v/>
      </c>
    </row>
    <row r="622" spans="6:8" ht="14.4" x14ac:dyDescent="0.25">
      <c r="F622" s="49" t="str">
        <f t="shared" si="41"/>
        <v/>
      </c>
      <c r="H622" s="41" t="str">
        <f t="shared" si="40"/>
        <v/>
      </c>
    </row>
    <row r="623" spans="6:8" ht="14.4" x14ac:dyDescent="0.25">
      <c r="F623" s="49" t="str">
        <f t="shared" si="41"/>
        <v/>
      </c>
      <c r="H623" s="41" t="str">
        <f t="shared" si="40"/>
        <v/>
      </c>
    </row>
    <row r="624" spans="6:8" ht="14.4" x14ac:dyDescent="0.25">
      <c r="F624" s="49" t="str">
        <f t="shared" si="41"/>
        <v/>
      </c>
      <c r="H624" s="41" t="str">
        <f t="shared" si="40"/>
        <v/>
      </c>
    </row>
    <row r="625" spans="6:8" ht="14.4" x14ac:dyDescent="0.25">
      <c r="F625" s="49" t="str">
        <f t="shared" si="41"/>
        <v/>
      </c>
      <c r="H625" s="41" t="str">
        <f t="shared" si="40"/>
        <v/>
      </c>
    </row>
    <row r="626" spans="6:8" ht="14.4" x14ac:dyDescent="0.25">
      <c r="F626" s="49" t="str">
        <f t="shared" si="41"/>
        <v/>
      </c>
      <c r="H626" s="41" t="str">
        <f t="shared" si="40"/>
        <v/>
      </c>
    </row>
    <row r="627" spans="6:8" ht="14.4" x14ac:dyDescent="0.25">
      <c r="F627" s="49" t="str">
        <f t="shared" si="41"/>
        <v/>
      </c>
      <c r="H627" s="41" t="str">
        <f t="shared" si="40"/>
        <v/>
      </c>
    </row>
    <row r="628" spans="6:8" ht="14.4" x14ac:dyDescent="0.25">
      <c r="F628" s="49" t="str">
        <f t="shared" si="41"/>
        <v/>
      </c>
      <c r="H628" s="41" t="str">
        <f t="shared" si="40"/>
        <v/>
      </c>
    </row>
    <row r="629" spans="6:8" ht="14.4" x14ac:dyDescent="0.25">
      <c r="F629" s="49" t="str">
        <f t="shared" si="41"/>
        <v/>
      </c>
      <c r="H629" s="41" t="str">
        <f t="shared" si="40"/>
        <v/>
      </c>
    </row>
    <row r="630" spans="6:8" ht="14.4" x14ac:dyDescent="0.25">
      <c r="F630" s="49" t="str">
        <f t="shared" si="41"/>
        <v/>
      </c>
      <c r="H630" s="41" t="str">
        <f t="shared" si="40"/>
        <v/>
      </c>
    </row>
    <row r="631" spans="6:8" ht="14.4" x14ac:dyDescent="0.25">
      <c r="F631" s="49" t="str">
        <f t="shared" si="41"/>
        <v/>
      </c>
      <c r="H631" s="41" t="str">
        <f t="shared" si="40"/>
        <v/>
      </c>
    </row>
    <row r="632" spans="6:8" ht="14.4" x14ac:dyDescent="0.25">
      <c r="F632" s="49" t="str">
        <f t="shared" si="41"/>
        <v/>
      </c>
      <c r="H632" s="41" t="str">
        <f t="shared" si="40"/>
        <v/>
      </c>
    </row>
    <row r="633" spans="6:8" ht="14.4" x14ac:dyDescent="0.25">
      <c r="F633" s="49" t="str">
        <f t="shared" si="41"/>
        <v/>
      </c>
      <c r="H633" s="41" t="str">
        <f t="shared" si="40"/>
        <v/>
      </c>
    </row>
    <row r="634" spans="6:8" ht="14.4" x14ac:dyDescent="0.25">
      <c r="F634" s="49" t="str">
        <f t="shared" si="41"/>
        <v/>
      </c>
      <c r="H634" s="41" t="str">
        <f t="shared" si="40"/>
        <v/>
      </c>
    </row>
    <row r="635" spans="6:8" ht="14.4" x14ac:dyDescent="0.25">
      <c r="F635" s="49" t="str">
        <f t="shared" si="41"/>
        <v/>
      </c>
      <c r="H635" s="41" t="str">
        <f t="shared" si="40"/>
        <v/>
      </c>
    </row>
    <row r="636" spans="6:8" ht="14.4" x14ac:dyDescent="0.25">
      <c r="F636" s="49" t="str">
        <f t="shared" si="41"/>
        <v/>
      </c>
      <c r="H636" s="41" t="str">
        <f t="shared" si="40"/>
        <v/>
      </c>
    </row>
    <row r="637" spans="6:8" ht="14.4" x14ac:dyDescent="0.25">
      <c r="F637" s="49" t="str">
        <f t="shared" si="41"/>
        <v/>
      </c>
      <c r="H637" s="41" t="str">
        <f t="shared" si="40"/>
        <v/>
      </c>
    </row>
    <row r="638" spans="6:8" ht="14.4" x14ac:dyDescent="0.25">
      <c r="F638" s="49" t="str">
        <f t="shared" si="41"/>
        <v/>
      </c>
      <c r="H638" s="41" t="str">
        <f t="shared" si="40"/>
        <v/>
      </c>
    </row>
    <row r="639" spans="6:8" ht="14.4" x14ac:dyDescent="0.25">
      <c r="F639" s="49" t="str">
        <f t="shared" si="41"/>
        <v/>
      </c>
      <c r="H639" s="41" t="str">
        <f t="shared" si="40"/>
        <v/>
      </c>
    </row>
    <row r="640" spans="6:8" ht="14.4" x14ac:dyDescent="0.25">
      <c r="F640" s="49" t="str">
        <f t="shared" si="41"/>
        <v/>
      </c>
      <c r="H640" s="41" t="str">
        <f t="shared" si="40"/>
        <v/>
      </c>
    </row>
    <row r="641" spans="6:8" ht="14.4" x14ac:dyDescent="0.25">
      <c r="F641" s="49" t="str">
        <f t="shared" si="41"/>
        <v/>
      </c>
      <c r="H641" s="41" t="str">
        <f t="shared" si="40"/>
        <v/>
      </c>
    </row>
    <row r="642" spans="6:8" ht="14.4" x14ac:dyDescent="0.25">
      <c r="F642" s="49" t="str">
        <f t="shared" si="41"/>
        <v/>
      </c>
      <c r="H642" s="41" t="str">
        <f t="shared" ref="H642:H705" si="42">IF(AND(NOT(ISBLANK(C642)),NOT(ISBLANK(D642))),((D642/C642)-E642)&lt;0.001,"")</f>
        <v/>
      </c>
    </row>
    <row r="643" spans="6:8" ht="14.4" x14ac:dyDescent="0.25">
      <c r="F643" s="49" t="str">
        <f t="shared" si="41"/>
        <v/>
      </c>
      <c r="H643" s="41" t="str">
        <f t="shared" si="42"/>
        <v/>
      </c>
    </row>
    <row r="644" spans="6:8" ht="14.4" x14ac:dyDescent="0.25">
      <c r="F644" s="49" t="str">
        <f t="shared" si="41"/>
        <v/>
      </c>
      <c r="H644" s="41" t="str">
        <f t="shared" si="42"/>
        <v/>
      </c>
    </row>
    <row r="645" spans="6:8" ht="14.4" x14ac:dyDescent="0.25">
      <c r="F645" s="49" t="str">
        <f t="shared" si="41"/>
        <v/>
      </c>
      <c r="H645" s="41" t="str">
        <f t="shared" si="42"/>
        <v/>
      </c>
    </row>
    <row r="646" spans="6:8" ht="14.4" x14ac:dyDescent="0.25">
      <c r="F646" s="49" t="str">
        <f t="shared" si="41"/>
        <v/>
      </c>
      <c r="H646" s="41" t="str">
        <f t="shared" si="42"/>
        <v/>
      </c>
    </row>
    <row r="647" spans="6:8" ht="14.4" x14ac:dyDescent="0.25">
      <c r="F647" s="49" t="str">
        <f t="shared" si="41"/>
        <v/>
      </c>
      <c r="H647" s="41" t="str">
        <f t="shared" si="42"/>
        <v/>
      </c>
    </row>
    <row r="648" spans="6:8" ht="14.4" x14ac:dyDescent="0.25">
      <c r="F648" s="49" t="str">
        <f t="shared" si="41"/>
        <v/>
      </c>
      <c r="H648" s="41" t="str">
        <f t="shared" si="42"/>
        <v/>
      </c>
    </row>
    <row r="649" spans="6:8" ht="14.4" x14ac:dyDescent="0.25">
      <c r="F649" s="49" t="str">
        <f t="shared" si="41"/>
        <v/>
      </c>
      <c r="H649" s="41" t="str">
        <f t="shared" si="42"/>
        <v/>
      </c>
    </row>
    <row r="650" spans="6:8" ht="14.4" x14ac:dyDescent="0.25">
      <c r="F650" s="49" t="str">
        <f t="shared" si="41"/>
        <v/>
      </c>
      <c r="H650" s="41" t="str">
        <f t="shared" si="42"/>
        <v/>
      </c>
    </row>
    <row r="651" spans="6:8" ht="14.4" x14ac:dyDescent="0.25">
      <c r="F651" s="49" t="str">
        <f t="shared" si="41"/>
        <v/>
      </c>
      <c r="H651" s="41" t="str">
        <f t="shared" si="42"/>
        <v/>
      </c>
    </row>
    <row r="652" spans="6:8" ht="14.4" x14ac:dyDescent="0.25">
      <c r="F652" s="49" t="str">
        <f t="shared" si="41"/>
        <v/>
      </c>
      <c r="H652" s="41" t="str">
        <f t="shared" si="42"/>
        <v/>
      </c>
    </row>
    <row r="653" spans="6:8" ht="14.4" x14ac:dyDescent="0.25">
      <c r="F653" s="49" t="str">
        <f t="shared" si="41"/>
        <v/>
      </c>
      <c r="H653" s="41" t="str">
        <f t="shared" si="42"/>
        <v/>
      </c>
    </row>
    <row r="654" spans="6:8" ht="14.4" x14ac:dyDescent="0.25">
      <c r="F654" s="49" t="str">
        <f t="shared" si="41"/>
        <v/>
      </c>
      <c r="H654" s="41" t="str">
        <f t="shared" si="42"/>
        <v/>
      </c>
    </row>
    <row r="655" spans="6:8" ht="14.4" x14ac:dyDescent="0.25">
      <c r="F655" s="49" t="str">
        <f t="shared" si="41"/>
        <v/>
      </c>
      <c r="H655" s="41" t="str">
        <f t="shared" si="42"/>
        <v/>
      </c>
    </row>
    <row r="656" spans="6:8" ht="14.4" x14ac:dyDescent="0.25">
      <c r="F656" s="49" t="str">
        <f t="shared" ref="F656:F719" si="43">IF(AND(NOT(ISBLANK(B656)),NOT(ISBLANK(B642))),4.54*(B656-B642)/SUM(C642:C656),"")</f>
        <v/>
      </c>
      <c r="H656" s="41" t="str">
        <f t="shared" si="42"/>
        <v/>
      </c>
    </row>
    <row r="657" spans="6:8" ht="14.4" x14ac:dyDescent="0.25">
      <c r="F657" s="49" t="str">
        <f t="shared" si="43"/>
        <v/>
      </c>
      <c r="H657" s="41" t="str">
        <f t="shared" si="42"/>
        <v/>
      </c>
    </row>
    <row r="658" spans="6:8" ht="14.4" x14ac:dyDescent="0.25">
      <c r="F658" s="49" t="str">
        <f t="shared" si="43"/>
        <v/>
      </c>
      <c r="H658" s="41" t="str">
        <f t="shared" si="42"/>
        <v/>
      </c>
    </row>
    <row r="659" spans="6:8" ht="14.4" x14ac:dyDescent="0.25">
      <c r="F659" s="49" t="str">
        <f t="shared" si="43"/>
        <v/>
      </c>
      <c r="H659" s="41" t="str">
        <f t="shared" si="42"/>
        <v/>
      </c>
    </row>
    <row r="660" spans="6:8" ht="14.4" x14ac:dyDescent="0.25">
      <c r="F660" s="49" t="str">
        <f t="shared" si="43"/>
        <v/>
      </c>
      <c r="H660" s="41" t="str">
        <f t="shared" si="42"/>
        <v/>
      </c>
    </row>
    <row r="661" spans="6:8" ht="14.4" x14ac:dyDescent="0.25">
      <c r="F661" s="49" t="str">
        <f t="shared" si="43"/>
        <v/>
      </c>
      <c r="H661" s="41" t="str">
        <f t="shared" si="42"/>
        <v/>
      </c>
    </row>
    <row r="662" spans="6:8" ht="14.4" x14ac:dyDescent="0.25">
      <c r="F662" s="49" t="str">
        <f t="shared" si="43"/>
        <v/>
      </c>
      <c r="H662" s="41" t="str">
        <f t="shared" si="42"/>
        <v/>
      </c>
    </row>
    <row r="663" spans="6:8" ht="14.4" x14ac:dyDescent="0.25">
      <c r="F663" s="49" t="str">
        <f t="shared" si="43"/>
        <v/>
      </c>
      <c r="H663" s="41" t="str">
        <f t="shared" si="42"/>
        <v/>
      </c>
    </row>
    <row r="664" spans="6:8" ht="14.4" x14ac:dyDescent="0.25">
      <c r="F664" s="49" t="str">
        <f t="shared" si="43"/>
        <v/>
      </c>
      <c r="H664" s="41" t="str">
        <f t="shared" si="42"/>
        <v/>
      </c>
    </row>
    <row r="665" spans="6:8" ht="14.4" x14ac:dyDescent="0.25">
      <c r="F665" s="49" t="str">
        <f t="shared" si="43"/>
        <v/>
      </c>
      <c r="H665" s="41" t="str">
        <f t="shared" si="42"/>
        <v/>
      </c>
    </row>
    <row r="666" spans="6:8" ht="14.4" x14ac:dyDescent="0.25">
      <c r="F666" s="49" t="str">
        <f t="shared" si="43"/>
        <v/>
      </c>
      <c r="H666" s="41" t="str">
        <f t="shared" si="42"/>
        <v/>
      </c>
    </row>
    <row r="667" spans="6:8" ht="14.4" x14ac:dyDescent="0.25">
      <c r="F667" s="49" t="str">
        <f t="shared" si="43"/>
        <v/>
      </c>
      <c r="H667" s="41" t="str">
        <f t="shared" si="42"/>
        <v/>
      </c>
    </row>
    <row r="668" spans="6:8" ht="14.4" x14ac:dyDescent="0.25">
      <c r="F668" s="49" t="str">
        <f t="shared" si="43"/>
        <v/>
      </c>
      <c r="H668" s="41" t="str">
        <f t="shared" si="42"/>
        <v/>
      </c>
    </row>
    <row r="669" spans="6:8" ht="14.4" x14ac:dyDescent="0.25">
      <c r="F669" s="49" t="str">
        <f t="shared" si="43"/>
        <v/>
      </c>
      <c r="H669" s="41" t="str">
        <f t="shared" si="42"/>
        <v/>
      </c>
    </row>
    <row r="670" spans="6:8" ht="14.4" x14ac:dyDescent="0.25">
      <c r="F670" s="49" t="str">
        <f t="shared" si="43"/>
        <v/>
      </c>
      <c r="H670" s="41" t="str">
        <f t="shared" si="42"/>
        <v/>
      </c>
    </row>
    <row r="671" spans="6:8" ht="14.4" x14ac:dyDescent="0.25">
      <c r="F671" s="49" t="str">
        <f t="shared" si="43"/>
        <v/>
      </c>
      <c r="H671" s="41" t="str">
        <f t="shared" si="42"/>
        <v/>
      </c>
    </row>
    <row r="672" spans="6:8" ht="14.4" x14ac:dyDescent="0.25">
      <c r="F672" s="49" t="str">
        <f t="shared" si="43"/>
        <v/>
      </c>
      <c r="H672" s="41" t="str">
        <f t="shared" si="42"/>
        <v/>
      </c>
    </row>
    <row r="673" spans="6:8" ht="14.4" x14ac:dyDescent="0.25">
      <c r="F673" s="49" t="str">
        <f t="shared" si="43"/>
        <v/>
      </c>
      <c r="H673" s="41" t="str">
        <f t="shared" si="42"/>
        <v/>
      </c>
    </row>
    <row r="674" spans="6:8" ht="14.4" x14ac:dyDescent="0.25">
      <c r="F674" s="49" t="str">
        <f t="shared" si="43"/>
        <v/>
      </c>
      <c r="H674" s="41" t="str">
        <f t="shared" si="42"/>
        <v/>
      </c>
    </row>
    <row r="675" spans="6:8" ht="14.4" x14ac:dyDescent="0.25">
      <c r="F675" s="49" t="str">
        <f t="shared" si="43"/>
        <v/>
      </c>
      <c r="H675" s="41" t="str">
        <f t="shared" si="42"/>
        <v/>
      </c>
    </row>
    <row r="676" spans="6:8" ht="14.4" x14ac:dyDescent="0.25">
      <c r="F676" s="49" t="str">
        <f t="shared" si="43"/>
        <v/>
      </c>
      <c r="H676" s="41" t="str">
        <f t="shared" si="42"/>
        <v/>
      </c>
    </row>
    <row r="677" spans="6:8" ht="14.4" x14ac:dyDescent="0.25">
      <c r="F677" s="49" t="str">
        <f t="shared" si="43"/>
        <v/>
      </c>
      <c r="H677" s="41" t="str">
        <f t="shared" si="42"/>
        <v/>
      </c>
    </row>
    <row r="678" spans="6:8" ht="14.4" x14ac:dyDescent="0.25">
      <c r="F678" s="49" t="str">
        <f t="shared" si="43"/>
        <v/>
      </c>
      <c r="H678" s="41" t="str">
        <f t="shared" si="42"/>
        <v/>
      </c>
    </row>
    <row r="679" spans="6:8" ht="14.4" x14ac:dyDescent="0.25">
      <c r="F679" s="49" t="str">
        <f t="shared" si="43"/>
        <v/>
      </c>
      <c r="H679" s="41" t="str">
        <f t="shared" si="42"/>
        <v/>
      </c>
    </row>
    <row r="680" spans="6:8" ht="14.4" x14ac:dyDescent="0.25">
      <c r="F680" s="49" t="str">
        <f t="shared" si="43"/>
        <v/>
      </c>
      <c r="H680" s="41" t="str">
        <f t="shared" si="42"/>
        <v/>
      </c>
    </row>
    <row r="681" spans="6:8" ht="14.4" x14ac:dyDescent="0.25">
      <c r="F681" s="49" t="str">
        <f t="shared" si="43"/>
        <v/>
      </c>
      <c r="H681" s="41" t="str">
        <f t="shared" si="42"/>
        <v/>
      </c>
    </row>
    <row r="682" spans="6:8" ht="14.4" x14ac:dyDescent="0.25">
      <c r="F682" s="49" t="str">
        <f t="shared" si="43"/>
        <v/>
      </c>
      <c r="H682" s="41" t="str">
        <f t="shared" si="42"/>
        <v/>
      </c>
    </row>
    <row r="683" spans="6:8" ht="14.4" x14ac:dyDescent="0.25">
      <c r="F683" s="49" t="str">
        <f t="shared" si="43"/>
        <v/>
      </c>
      <c r="H683" s="41" t="str">
        <f t="shared" si="42"/>
        <v/>
      </c>
    </row>
    <row r="684" spans="6:8" ht="14.4" x14ac:dyDescent="0.25">
      <c r="F684" s="49" t="str">
        <f t="shared" si="43"/>
        <v/>
      </c>
      <c r="H684" s="41" t="str">
        <f t="shared" si="42"/>
        <v/>
      </c>
    </row>
    <row r="685" spans="6:8" ht="14.4" x14ac:dyDescent="0.25">
      <c r="F685" s="49" t="str">
        <f t="shared" si="43"/>
        <v/>
      </c>
      <c r="H685" s="41" t="str">
        <f t="shared" si="42"/>
        <v/>
      </c>
    </row>
    <row r="686" spans="6:8" ht="14.4" x14ac:dyDescent="0.25">
      <c r="F686" s="49" t="str">
        <f t="shared" si="43"/>
        <v/>
      </c>
      <c r="H686" s="41" t="str">
        <f t="shared" si="42"/>
        <v/>
      </c>
    </row>
    <row r="687" spans="6:8" ht="14.4" x14ac:dyDescent="0.25">
      <c r="F687" s="49" t="str">
        <f t="shared" si="43"/>
        <v/>
      </c>
      <c r="H687" s="41" t="str">
        <f t="shared" si="42"/>
        <v/>
      </c>
    </row>
    <row r="688" spans="6:8" ht="14.4" x14ac:dyDescent="0.25">
      <c r="F688" s="49" t="str">
        <f t="shared" si="43"/>
        <v/>
      </c>
      <c r="H688" s="41" t="str">
        <f t="shared" si="42"/>
        <v/>
      </c>
    </row>
    <row r="689" spans="6:8" ht="14.4" x14ac:dyDescent="0.25">
      <c r="F689" s="49" t="str">
        <f t="shared" si="43"/>
        <v/>
      </c>
      <c r="H689" s="41" t="str">
        <f t="shared" si="42"/>
        <v/>
      </c>
    </row>
    <row r="690" spans="6:8" ht="14.4" x14ac:dyDescent="0.25">
      <c r="F690" s="49" t="str">
        <f t="shared" si="43"/>
        <v/>
      </c>
      <c r="H690" s="41" t="str">
        <f t="shared" si="42"/>
        <v/>
      </c>
    </row>
    <row r="691" spans="6:8" ht="14.4" x14ac:dyDescent="0.25">
      <c r="F691" s="49" t="str">
        <f t="shared" si="43"/>
        <v/>
      </c>
      <c r="H691" s="41" t="str">
        <f t="shared" si="42"/>
        <v/>
      </c>
    </row>
    <row r="692" spans="6:8" ht="14.4" x14ac:dyDescent="0.25">
      <c r="F692" s="49" t="str">
        <f t="shared" si="43"/>
        <v/>
      </c>
      <c r="H692" s="41" t="str">
        <f t="shared" si="42"/>
        <v/>
      </c>
    </row>
    <row r="693" spans="6:8" ht="14.4" x14ac:dyDescent="0.25">
      <c r="F693" s="49" t="str">
        <f t="shared" si="43"/>
        <v/>
      </c>
      <c r="H693" s="41" t="str">
        <f t="shared" si="42"/>
        <v/>
      </c>
    </row>
    <row r="694" spans="6:8" ht="14.4" x14ac:dyDescent="0.25">
      <c r="F694" s="49" t="str">
        <f t="shared" si="43"/>
        <v/>
      </c>
      <c r="H694" s="41" t="str">
        <f t="shared" si="42"/>
        <v/>
      </c>
    </row>
    <row r="695" spans="6:8" ht="14.4" x14ac:dyDescent="0.25">
      <c r="F695" s="49" t="str">
        <f t="shared" si="43"/>
        <v/>
      </c>
      <c r="H695" s="41" t="str">
        <f t="shared" si="42"/>
        <v/>
      </c>
    </row>
    <row r="696" spans="6:8" ht="14.4" x14ac:dyDescent="0.25">
      <c r="F696" s="49" t="str">
        <f t="shared" si="43"/>
        <v/>
      </c>
      <c r="H696" s="41" t="str">
        <f t="shared" si="42"/>
        <v/>
      </c>
    </row>
    <row r="697" spans="6:8" ht="14.4" x14ac:dyDescent="0.25">
      <c r="F697" s="49" t="str">
        <f t="shared" si="43"/>
        <v/>
      </c>
      <c r="H697" s="41" t="str">
        <f t="shared" si="42"/>
        <v/>
      </c>
    </row>
    <row r="698" spans="6:8" ht="14.4" x14ac:dyDescent="0.25">
      <c r="F698" s="49" t="str">
        <f t="shared" si="43"/>
        <v/>
      </c>
      <c r="H698" s="41" t="str">
        <f t="shared" si="42"/>
        <v/>
      </c>
    </row>
    <row r="699" spans="6:8" ht="14.4" x14ac:dyDescent="0.25">
      <c r="F699" s="49" t="str">
        <f t="shared" si="43"/>
        <v/>
      </c>
      <c r="H699" s="41" t="str">
        <f t="shared" si="42"/>
        <v/>
      </c>
    </row>
    <row r="700" spans="6:8" ht="14.4" x14ac:dyDescent="0.25">
      <c r="F700" s="49" t="str">
        <f t="shared" si="43"/>
        <v/>
      </c>
      <c r="H700" s="41" t="str">
        <f t="shared" si="42"/>
        <v/>
      </c>
    </row>
    <row r="701" spans="6:8" ht="14.4" x14ac:dyDescent="0.25">
      <c r="F701" s="49" t="str">
        <f t="shared" si="43"/>
        <v/>
      </c>
      <c r="H701" s="41" t="str">
        <f t="shared" si="42"/>
        <v/>
      </c>
    </row>
    <row r="702" spans="6:8" ht="14.4" x14ac:dyDescent="0.25">
      <c r="F702" s="49" t="str">
        <f t="shared" si="43"/>
        <v/>
      </c>
      <c r="H702" s="41" t="str">
        <f t="shared" si="42"/>
        <v/>
      </c>
    </row>
    <row r="703" spans="6:8" ht="14.4" x14ac:dyDescent="0.25">
      <c r="F703" s="49" t="str">
        <f t="shared" si="43"/>
        <v/>
      </c>
      <c r="H703" s="41" t="str">
        <f t="shared" si="42"/>
        <v/>
      </c>
    </row>
    <row r="704" spans="6:8" ht="14.4" x14ac:dyDescent="0.25">
      <c r="F704" s="49" t="str">
        <f t="shared" si="43"/>
        <v/>
      </c>
      <c r="H704" s="41" t="str">
        <f t="shared" si="42"/>
        <v/>
      </c>
    </row>
    <row r="705" spans="6:8" ht="14.4" x14ac:dyDescent="0.25">
      <c r="F705" s="49" t="str">
        <f t="shared" si="43"/>
        <v/>
      </c>
      <c r="H705" s="41" t="str">
        <f t="shared" si="42"/>
        <v/>
      </c>
    </row>
    <row r="706" spans="6:8" ht="14.4" x14ac:dyDescent="0.25">
      <c r="F706" s="49" t="str">
        <f t="shared" si="43"/>
        <v/>
      </c>
      <c r="H706" s="41" t="str">
        <f t="shared" ref="H706:H769" si="44">IF(AND(NOT(ISBLANK(C706)),NOT(ISBLANK(D706))),((D706/C706)-E706)&lt;0.001,"")</f>
        <v/>
      </c>
    </row>
    <row r="707" spans="6:8" ht="14.4" x14ac:dyDescent="0.25">
      <c r="F707" s="49" t="str">
        <f t="shared" si="43"/>
        <v/>
      </c>
      <c r="H707" s="41" t="str">
        <f t="shared" si="44"/>
        <v/>
      </c>
    </row>
    <row r="708" spans="6:8" ht="14.4" x14ac:dyDescent="0.25">
      <c r="F708" s="49" t="str">
        <f t="shared" si="43"/>
        <v/>
      </c>
      <c r="H708" s="41" t="str">
        <f t="shared" si="44"/>
        <v/>
      </c>
    </row>
    <row r="709" spans="6:8" ht="14.4" x14ac:dyDescent="0.25">
      <c r="F709" s="49" t="str">
        <f t="shared" si="43"/>
        <v/>
      </c>
      <c r="H709" s="41" t="str">
        <f t="shared" si="44"/>
        <v/>
      </c>
    </row>
    <row r="710" spans="6:8" ht="14.4" x14ac:dyDescent="0.25">
      <c r="F710" s="49" t="str">
        <f t="shared" si="43"/>
        <v/>
      </c>
      <c r="H710" s="41" t="str">
        <f t="shared" si="44"/>
        <v/>
      </c>
    </row>
    <row r="711" spans="6:8" ht="14.4" x14ac:dyDescent="0.25">
      <c r="F711" s="49" t="str">
        <f t="shared" si="43"/>
        <v/>
      </c>
      <c r="H711" s="41" t="str">
        <f t="shared" si="44"/>
        <v/>
      </c>
    </row>
    <row r="712" spans="6:8" ht="14.4" x14ac:dyDescent="0.25">
      <c r="F712" s="49" t="str">
        <f t="shared" si="43"/>
        <v/>
      </c>
      <c r="H712" s="41" t="str">
        <f t="shared" si="44"/>
        <v/>
      </c>
    </row>
    <row r="713" spans="6:8" ht="14.4" x14ac:dyDescent="0.25">
      <c r="F713" s="49" t="str">
        <f t="shared" si="43"/>
        <v/>
      </c>
      <c r="H713" s="41" t="str">
        <f t="shared" si="44"/>
        <v/>
      </c>
    </row>
    <row r="714" spans="6:8" ht="14.4" x14ac:dyDescent="0.25">
      <c r="F714" s="49" t="str">
        <f t="shared" si="43"/>
        <v/>
      </c>
      <c r="H714" s="41" t="str">
        <f t="shared" si="44"/>
        <v/>
      </c>
    </row>
    <row r="715" spans="6:8" ht="14.4" x14ac:dyDescent="0.25">
      <c r="F715" s="49" t="str">
        <f t="shared" si="43"/>
        <v/>
      </c>
      <c r="H715" s="41" t="str">
        <f t="shared" si="44"/>
        <v/>
      </c>
    </row>
    <row r="716" spans="6:8" ht="14.4" x14ac:dyDescent="0.25">
      <c r="F716" s="49" t="str">
        <f t="shared" si="43"/>
        <v/>
      </c>
      <c r="H716" s="41" t="str">
        <f t="shared" si="44"/>
        <v/>
      </c>
    </row>
    <row r="717" spans="6:8" ht="14.4" x14ac:dyDescent="0.25">
      <c r="F717" s="49" t="str">
        <f t="shared" si="43"/>
        <v/>
      </c>
      <c r="H717" s="41" t="str">
        <f t="shared" si="44"/>
        <v/>
      </c>
    </row>
    <row r="718" spans="6:8" ht="14.4" x14ac:dyDescent="0.25">
      <c r="F718" s="49" t="str">
        <f t="shared" si="43"/>
        <v/>
      </c>
      <c r="H718" s="41" t="str">
        <f t="shared" si="44"/>
        <v/>
      </c>
    </row>
    <row r="719" spans="6:8" ht="14.4" x14ac:dyDescent="0.25">
      <c r="F719" s="49" t="str">
        <f t="shared" si="43"/>
        <v/>
      </c>
      <c r="H719" s="41" t="str">
        <f t="shared" si="44"/>
        <v/>
      </c>
    </row>
    <row r="720" spans="6:8" ht="14.4" x14ac:dyDescent="0.25">
      <c r="F720" s="49" t="str">
        <f t="shared" ref="F720:F783" si="45">IF(AND(NOT(ISBLANK(B720)),NOT(ISBLANK(B706))),4.54*(B720-B706)/SUM(C706:C720),"")</f>
        <v/>
      </c>
      <c r="H720" s="41" t="str">
        <f t="shared" si="44"/>
        <v/>
      </c>
    </row>
    <row r="721" spans="6:8" ht="14.4" x14ac:dyDescent="0.25">
      <c r="F721" s="49" t="str">
        <f t="shared" si="45"/>
        <v/>
      </c>
      <c r="H721" s="41" t="str">
        <f t="shared" si="44"/>
        <v/>
      </c>
    </row>
    <row r="722" spans="6:8" ht="14.4" x14ac:dyDescent="0.25">
      <c r="F722" s="49" t="str">
        <f t="shared" si="45"/>
        <v/>
      </c>
      <c r="H722" s="41" t="str">
        <f t="shared" si="44"/>
        <v/>
      </c>
    </row>
    <row r="723" spans="6:8" ht="14.4" x14ac:dyDescent="0.25">
      <c r="F723" s="49" t="str">
        <f t="shared" si="45"/>
        <v/>
      </c>
      <c r="H723" s="41" t="str">
        <f t="shared" si="44"/>
        <v/>
      </c>
    </row>
    <row r="724" spans="6:8" ht="14.4" x14ac:dyDescent="0.25">
      <c r="F724" s="49" t="str">
        <f t="shared" si="45"/>
        <v/>
      </c>
      <c r="H724" s="41" t="str">
        <f t="shared" si="44"/>
        <v/>
      </c>
    </row>
    <row r="725" spans="6:8" ht="14.4" x14ac:dyDescent="0.25">
      <c r="F725" s="49" t="str">
        <f t="shared" si="45"/>
        <v/>
      </c>
      <c r="H725" s="41" t="str">
        <f t="shared" si="44"/>
        <v/>
      </c>
    </row>
    <row r="726" spans="6:8" ht="14.4" x14ac:dyDescent="0.25">
      <c r="F726" s="49" t="str">
        <f t="shared" si="45"/>
        <v/>
      </c>
      <c r="H726" s="41" t="str">
        <f t="shared" si="44"/>
        <v/>
      </c>
    </row>
    <row r="727" spans="6:8" ht="14.4" x14ac:dyDescent="0.25">
      <c r="F727" s="49" t="str">
        <f t="shared" si="45"/>
        <v/>
      </c>
      <c r="H727" s="41" t="str">
        <f t="shared" si="44"/>
        <v/>
      </c>
    </row>
    <row r="728" spans="6:8" ht="14.4" x14ac:dyDescent="0.25">
      <c r="F728" s="49" t="str">
        <f t="shared" si="45"/>
        <v/>
      </c>
      <c r="H728" s="41" t="str">
        <f t="shared" si="44"/>
        <v/>
      </c>
    </row>
    <row r="729" spans="6:8" ht="14.4" x14ac:dyDescent="0.25">
      <c r="F729" s="49" t="str">
        <f t="shared" si="45"/>
        <v/>
      </c>
      <c r="H729" s="41" t="str">
        <f t="shared" si="44"/>
        <v/>
      </c>
    </row>
    <row r="730" spans="6:8" ht="14.4" x14ac:dyDescent="0.25">
      <c r="F730" s="49" t="str">
        <f t="shared" si="45"/>
        <v/>
      </c>
      <c r="H730" s="41" t="str">
        <f t="shared" si="44"/>
        <v/>
      </c>
    </row>
    <row r="731" spans="6:8" ht="14.4" x14ac:dyDescent="0.25">
      <c r="F731" s="49" t="str">
        <f t="shared" si="45"/>
        <v/>
      </c>
      <c r="H731" s="41" t="str">
        <f t="shared" si="44"/>
        <v/>
      </c>
    </row>
    <row r="732" spans="6:8" ht="14.4" x14ac:dyDescent="0.25">
      <c r="F732" s="49" t="str">
        <f t="shared" si="45"/>
        <v/>
      </c>
      <c r="H732" s="41" t="str">
        <f t="shared" si="44"/>
        <v/>
      </c>
    </row>
    <row r="733" spans="6:8" ht="14.4" x14ac:dyDescent="0.25">
      <c r="F733" s="49" t="str">
        <f t="shared" si="45"/>
        <v/>
      </c>
      <c r="H733" s="41" t="str">
        <f t="shared" si="44"/>
        <v/>
      </c>
    </row>
    <row r="734" spans="6:8" ht="14.4" x14ac:dyDescent="0.25">
      <c r="F734" s="49" t="str">
        <f t="shared" si="45"/>
        <v/>
      </c>
      <c r="H734" s="41" t="str">
        <f t="shared" si="44"/>
        <v/>
      </c>
    </row>
    <row r="735" spans="6:8" ht="14.4" x14ac:dyDescent="0.25">
      <c r="F735" s="49" t="str">
        <f t="shared" si="45"/>
        <v/>
      </c>
      <c r="H735" s="41" t="str">
        <f t="shared" si="44"/>
        <v/>
      </c>
    </row>
    <row r="736" spans="6:8" ht="14.4" x14ac:dyDescent="0.25">
      <c r="F736" s="49" t="str">
        <f t="shared" si="45"/>
        <v/>
      </c>
      <c r="H736" s="41" t="str">
        <f t="shared" si="44"/>
        <v/>
      </c>
    </row>
    <row r="737" spans="6:8" ht="14.4" x14ac:dyDescent="0.25">
      <c r="F737" s="49" t="str">
        <f t="shared" si="45"/>
        <v/>
      </c>
      <c r="H737" s="41" t="str">
        <f t="shared" si="44"/>
        <v/>
      </c>
    </row>
    <row r="738" spans="6:8" ht="14.4" x14ac:dyDescent="0.25">
      <c r="F738" s="49" t="str">
        <f t="shared" si="45"/>
        <v/>
      </c>
      <c r="H738" s="41" t="str">
        <f t="shared" si="44"/>
        <v/>
      </c>
    </row>
    <row r="739" spans="6:8" ht="14.4" x14ac:dyDescent="0.25">
      <c r="F739" s="49" t="str">
        <f t="shared" si="45"/>
        <v/>
      </c>
      <c r="H739" s="41" t="str">
        <f t="shared" si="44"/>
        <v/>
      </c>
    </row>
    <row r="740" spans="6:8" ht="14.4" x14ac:dyDescent="0.25">
      <c r="F740" s="49" t="str">
        <f t="shared" si="45"/>
        <v/>
      </c>
      <c r="H740" s="41" t="str">
        <f t="shared" si="44"/>
        <v/>
      </c>
    </row>
    <row r="741" spans="6:8" ht="14.4" x14ac:dyDescent="0.25">
      <c r="F741" s="49" t="str">
        <f t="shared" si="45"/>
        <v/>
      </c>
      <c r="H741" s="41" t="str">
        <f t="shared" si="44"/>
        <v/>
      </c>
    </row>
    <row r="742" spans="6:8" ht="14.4" x14ac:dyDescent="0.25">
      <c r="F742" s="49" t="str">
        <f t="shared" si="45"/>
        <v/>
      </c>
      <c r="H742" s="41" t="str">
        <f t="shared" si="44"/>
        <v/>
      </c>
    </row>
    <row r="743" spans="6:8" ht="14.4" x14ac:dyDescent="0.25">
      <c r="F743" s="49" t="str">
        <f t="shared" si="45"/>
        <v/>
      </c>
      <c r="H743" s="41" t="str">
        <f t="shared" si="44"/>
        <v/>
      </c>
    </row>
    <row r="744" spans="6:8" ht="14.4" x14ac:dyDescent="0.25">
      <c r="F744" s="49" t="str">
        <f t="shared" si="45"/>
        <v/>
      </c>
      <c r="H744" s="41" t="str">
        <f t="shared" si="44"/>
        <v/>
      </c>
    </row>
    <row r="745" spans="6:8" ht="14.4" x14ac:dyDescent="0.25">
      <c r="F745" s="49" t="str">
        <f t="shared" si="45"/>
        <v/>
      </c>
      <c r="H745" s="41" t="str">
        <f t="shared" si="44"/>
        <v/>
      </c>
    </row>
    <row r="746" spans="6:8" ht="14.4" x14ac:dyDescent="0.25">
      <c r="F746" s="49" t="str">
        <f t="shared" si="45"/>
        <v/>
      </c>
      <c r="H746" s="41" t="str">
        <f t="shared" si="44"/>
        <v/>
      </c>
    </row>
    <row r="747" spans="6:8" ht="14.4" x14ac:dyDescent="0.25">
      <c r="F747" s="49" t="str">
        <f t="shared" si="45"/>
        <v/>
      </c>
      <c r="H747" s="41" t="str">
        <f t="shared" si="44"/>
        <v/>
      </c>
    </row>
    <row r="748" spans="6:8" ht="14.4" x14ac:dyDescent="0.25">
      <c r="F748" s="49" t="str">
        <f t="shared" si="45"/>
        <v/>
      </c>
      <c r="H748" s="41" t="str">
        <f t="shared" si="44"/>
        <v/>
      </c>
    </row>
    <row r="749" spans="6:8" ht="14.4" x14ac:dyDescent="0.25">
      <c r="F749" s="49" t="str">
        <f t="shared" si="45"/>
        <v/>
      </c>
      <c r="H749" s="41" t="str">
        <f t="shared" si="44"/>
        <v/>
      </c>
    </row>
    <row r="750" spans="6:8" ht="14.4" x14ac:dyDescent="0.25">
      <c r="F750" s="49" t="str">
        <f t="shared" si="45"/>
        <v/>
      </c>
      <c r="H750" s="41" t="str">
        <f t="shared" si="44"/>
        <v/>
      </c>
    </row>
    <row r="751" spans="6:8" ht="14.4" x14ac:dyDescent="0.25">
      <c r="F751" s="49" t="str">
        <f t="shared" si="45"/>
        <v/>
      </c>
      <c r="H751" s="41" t="str">
        <f t="shared" si="44"/>
        <v/>
      </c>
    </row>
    <row r="752" spans="6:8" ht="14.4" x14ac:dyDescent="0.25">
      <c r="F752" s="49" t="str">
        <f t="shared" si="45"/>
        <v/>
      </c>
      <c r="H752" s="41" t="str">
        <f t="shared" si="44"/>
        <v/>
      </c>
    </row>
    <row r="753" spans="6:8" ht="14.4" x14ac:dyDescent="0.25">
      <c r="F753" s="49" t="str">
        <f t="shared" si="45"/>
        <v/>
      </c>
      <c r="H753" s="41" t="str">
        <f t="shared" si="44"/>
        <v/>
      </c>
    </row>
    <row r="754" spans="6:8" ht="14.4" x14ac:dyDescent="0.25">
      <c r="F754" s="49" t="str">
        <f t="shared" si="45"/>
        <v/>
      </c>
      <c r="H754" s="41" t="str">
        <f t="shared" si="44"/>
        <v/>
      </c>
    </row>
    <row r="755" spans="6:8" ht="14.4" x14ac:dyDescent="0.25">
      <c r="F755" s="49" t="str">
        <f t="shared" si="45"/>
        <v/>
      </c>
      <c r="H755" s="41" t="str">
        <f t="shared" si="44"/>
        <v/>
      </c>
    </row>
    <row r="756" spans="6:8" ht="14.4" x14ac:dyDescent="0.25">
      <c r="F756" s="49" t="str">
        <f t="shared" si="45"/>
        <v/>
      </c>
      <c r="H756" s="41" t="str">
        <f t="shared" si="44"/>
        <v/>
      </c>
    </row>
    <row r="757" spans="6:8" ht="14.4" x14ac:dyDescent="0.25">
      <c r="F757" s="49" t="str">
        <f t="shared" si="45"/>
        <v/>
      </c>
      <c r="H757" s="41" t="str">
        <f t="shared" si="44"/>
        <v/>
      </c>
    </row>
    <row r="758" spans="6:8" ht="14.4" x14ac:dyDescent="0.25">
      <c r="F758" s="49" t="str">
        <f t="shared" si="45"/>
        <v/>
      </c>
      <c r="H758" s="41" t="str">
        <f t="shared" si="44"/>
        <v/>
      </c>
    </row>
    <row r="759" spans="6:8" ht="14.4" x14ac:dyDescent="0.25">
      <c r="F759" s="49" t="str">
        <f t="shared" si="45"/>
        <v/>
      </c>
      <c r="H759" s="41" t="str">
        <f t="shared" si="44"/>
        <v/>
      </c>
    </row>
    <row r="760" spans="6:8" ht="14.4" x14ac:dyDescent="0.25">
      <c r="F760" s="49" t="str">
        <f t="shared" si="45"/>
        <v/>
      </c>
      <c r="H760" s="41" t="str">
        <f t="shared" si="44"/>
        <v/>
      </c>
    </row>
    <row r="761" spans="6:8" ht="14.4" x14ac:dyDescent="0.25">
      <c r="F761" s="49" t="str">
        <f t="shared" si="45"/>
        <v/>
      </c>
      <c r="H761" s="41" t="str">
        <f t="shared" si="44"/>
        <v/>
      </c>
    </row>
    <row r="762" spans="6:8" ht="14.4" x14ac:dyDescent="0.25">
      <c r="F762" s="49" t="str">
        <f t="shared" si="45"/>
        <v/>
      </c>
      <c r="H762" s="41" t="str">
        <f t="shared" si="44"/>
        <v/>
      </c>
    </row>
    <row r="763" spans="6:8" ht="14.4" x14ac:dyDescent="0.25">
      <c r="F763" s="49" t="str">
        <f t="shared" si="45"/>
        <v/>
      </c>
      <c r="H763" s="41" t="str">
        <f t="shared" si="44"/>
        <v/>
      </c>
    </row>
    <row r="764" spans="6:8" ht="14.4" x14ac:dyDescent="0.25">
      <c r="F764" s="49" t="str">
        <f t="shared" si="45"/>
        <v/>
      </c>
      <c r="H764" s="41" t="str">
        <f t="shared" si="44"/>
        <v/>
      </c>
    </row>
    <row r="765" spans="6:8" ht="14.4" x14ac:dyDescent="0.25">
      <c r="F765" s="49" t="str">
        <f t="shared" si="45"/>
        <v/>
      </c>
      <c r="H765" s="41" t="str">
        <f t="shared" si="44"/>
        <v/>
      </c>
    </row>
    <row r="766" spans="6:8" ht="14.4" x14ac:dyDescent="0.25">
      <c r="F766" s="49" t="str">
        <f t="shared" si="45"/>
        <v/>
      </c>
      <c r="H766" s="41" t="str">
        <f t="shared" si="44"/>
        <v/>
      </c>
    </row>
    <row r="767" spans="6:8" ht="14.4" x14ac:dyDescent="0.25">
      <c r="F767" s="49" t="str">
        <f t="shared" si="45"/>
        <v/>
      </c>
      <c r="H767" s="41" t="str">
        <f t="shared" si="44"/>
        <v/>
      </c>
    </row>
    <row r="768" spans="6:8" ht="14.4" x14ac:dyDescent="0.25">
      <c r="F768" s="49" t="str">
        <f t="shared" si="45"/>
        <v/>
      </c>
      <c r="H768" s="41" t="str">
        <f t="shared" si="44"/>
        <v/>
      </c>
    </row>
    <row r="769" spans="6:8" ht="14.4" x14ac:dyDescent="0.25">
      <c r="F769" s="49" t="str">
        <f t="shared" si="45"/>
        <v/>
      </c>
      <c r="H769" s="41" t="str">
        <f t="shared" si="44"/>
        <v/>
      </c>
    </row>
    <row r="770" spans="6:8" ht="14.4" x14ac:dyDescent="0.25">
      <c r="F770" s="49" t="str">
        <f t="shared" si="45"/>
        <v/>
      </c>
      <c r="H770" s="41" t="str">
        <f t="shared" ref="H770:H833" si="46">IF(AND(NOT(ISBLANK(C770)),NOT(ISBLANK(D770))),((D770/C770)-E770)&lt;0.001,"")</f>
        <v/>
      </c>
    </row>
    <row r="771" spans="6:8" ht="14.4" x14ac:dyDescent="0.25">
      <c r="F771" s="49" t="str">
        <f t="shared" si="45"/>
        <v/>
      </c>
      <c r="H771" s="41" t="str">
        <f t="shared" si="46"/>
        <v/>
      </c>
    </row>
    <row r="772" spans="6:8" ht="14.4" x14ac:dyDescent="0.25">
      <c r="F772" s="49" t="str">
        <f t="shared" si="45"/>
        <v/>
      </c>
      <c r="H772" s="41" t="str">
        <f t="shared" si="46"/>
        <v/>
      </c>
    </row>
    <row r="773" spans="6:8" ht="14.4" x14ac:dyDescent="0.25">
      <c r="F773" s="49" t="str">
        <f t="shared" si="45"/>
        <v/>
      </c>
      <c r="H773" s="41" t="str">
        <f t="shared" si="46"/>
        <v/>
      </c>
    </row>
    <row r="774" spans="6:8" ht="14.4" x14ac:dyDescent="0.25">
      <c r="F774" s="49" t="str">
        <f t="shared" si="45"/>
        <v/>
      </c>
      <c r="H774" s="41" t="str">
        <f t="shared" si="46"/>
        <v/>
      </c>
    </row>
    <row r="775" spans="6:8" ht="14.4" x14ac:dyDescent="0.25">
      <c r="F775" s="49" t="str">
        <f t="shared" si="45"/>
        <v/>
      </c>
      <c r="H775" s="41" t="str">
        <f t="shared" si="46"/>
        <v/>
      </c>
    </row>
    <row r="776" spans="6:8" ht="14.4" x14ac:dyDescent="0.25">
      <c r="F776" s="49" t="str">
        <f t="shared" si="45"/>
        <v/>
      </c>
      <c r="H776" s="41" t="str">
        <f t="shared" si="46"/>
        <v/>
      </c>
    </row>
    <row r="777" spans="6:8" ht="14.4" x14ac:dyDescent="0.25">
      <c r="F777" s="49" t="str">
        <f t="shared" si="45"/>
        <v/>
      </c>
      <c r="H777" s="41" t="str">
        <f t="shared" si="46"/>
        <v/>
      </c>
    </row>
    <row r="778" spans="6:8" ht="14.4" x14ac:dyDescent="0.25">
      <c r="F778" s="49" t="str">
        <f t="shared" si="45"/>
        <v/>
      </c>
      <c r="H778" s="41" t="str">
        <f t="shared" si="46"/>
        <v/>
      </c>
    </row>
    <row r="779" spans="6:8" ht="14.4" x14ac:dyDescent="0.25">
      <c r="F779" s="49" t="str">
        <f t="shared" si="45"/>
        <v/>
      </c>
      <c r="H779" s="41" t="str">
        <f t="shared" si="46"/>
        <v/>
      </c>
    </row>
    <row r="780" spans="6:8" ht="14.4" x14ac:dyDescent="0.25">
      <c r="F780" s="49" t="str">
        <f t="shared" si="45"/>
        <v/>
      </c>
      <c r="H780" s="41" t="str">
        <f t="shared" si="46"/>
        <v/>
      </c>
    </row>
    <row r="781" spans="6:8" ht="14.4" x14ac:dyDescent="0.25">
      <c r="F781" s="49" t="str">
        <f t="shared" si="45"/>
        <v/>
      </c>
      <c r="H781" s="41" t="str">
        <f t="shared" si="46"/>
        <v/>
      </c>
    </row>
    <row r="782" spans="6:8" ht="14.4" x14ac:dyDescent="0.25">
      <c r="F782" s="49" t="str">
        <f t="shared" si="45"/>
        <v/>
      </c>
      <c r="H782" s="41" t="str">
        <f t="shared" si="46"/>
        <v/>
      </c>
    </row>
    <row r="783" spans="6:8" ht="14.4" x14ac:dyDescent="0.25">
      <c r="F783" s="49" t="str">
        <f t="shared" si="45"/>
        <v/>
      </c>
      <c r="H783" s="41" t="str">
        <f t="shared" si="46"/>
        <v/>
      </c>
    </row>
    <row r="784" spans="6:8" ht="14.4" x14ac:dyDescent="0.25">
      <c r="F784" s="49" t="str">
        <f t="shared" ref="F784:F847" si="47">IF(AND(NOT(ISBLANK(B784)),NOT(ISBLANK(B770))),4.54*(B784-B770)/SUM(C770:C784),"")</f>
        <v/>
      </c>
      <c r="H784" s="41" t="str">
        <f t="shared" si="46"/>
        <v/>
      </c>
    </row>
    <row r="785" spans="6:8" ht="14.4" x14ac:dyDescent="0.25">
      <c r="F785" s="49" t="str">
        <f t="shared" si="47"/>
        <v/>
      </c>
      <c r="H785" s="41" t="str">
        <f t="shared" si="46"/>
        <v/>
      </c>
    </row>
    <row r="786" spans="6:8" ht="14.4" x14ac:dyDescent="0.25">
      <c r="F786" s="49" t="str">
        <f t="shared" si="47"/>
        <v/>
      </c>
      <c r="H786" s="41" t="str">
        <f t="shared" si="46"/>
        <v/>
      </c>
    </row>
    <row r="787" spans="6:8" ht="14.4" x14ac:dyDescent="0.25">
      <c r="F787" s="49" t="str">
        <f t="shared" si="47"/>
        <v/>
      </c>
      <c r="H787" s="41" t="str">
        <f t="shared" si="46"/>
        <v/>
      </c>
    </row>
    <row r="788" spans="6:8" ht="14.4" x14ac:dyDescent="0.25">
      <c r="F788" s="49" t="str">
        <f t="shared" si="47"/>
        <v/>
      </c>
      <c r="H788" s="41" t="str">
        <f t="shared" si="46"/>
        <v/>
      </c>
    </row>
    <row r="789" spans="6:8" ht="14.4" x14ac:dyDescent="0.25">
      <c r="F789" s="49" t="str">
        <f t="shared" si="47"/>
        <v/>
      </c>
      <c r="H789" s="41" t="str">
        <f t="shared" si="46"/>
        <v/>
      </c>
    </row>
    <row r="790" spans="6:8" ht="14.4" x14ac:dyDescent="0.25">
      <c r="F790" s="49" t="str">
        <f t="shared" si="47"/>
        <v/>
      </c>
      <c r="H790" s="41" t="str">
        <f t="shared" si="46"/>
        <v/>
      </c>
    </row>
    <row r="791" spans="6:8" ht="14.4" x14ac:dyDescent="0.25">
      <c r="F791" s="49" t="str">
        <f t="shared" si="47"/>
        <v/>
      </c>
      <c r="H791" s="41" t="str">
        <f t="shared" si="46"/>
        <v/>
      </c>
    </row>
    <row r="792" spans="6:8" ht="14.4" x14ac:dyDescent="0.25">
      <c r="F792" s="49" t="str">
        <f t="shared" si="47"/>
        <v/>
      </c>
      <c r="H792" s="41" t="str">
        <f t="shared" si="46"/>
        <v/>
      </c>
    </row>
    <row r="793" spans="6:8" ht="14.4" x14ac:dyDescent="0.25">
      <c r="F793" s="49" t="str">
        <f t="shared" si="47"/>
        <v/>
      </c>
      <c r="H793" s="41" t="str">
        <f t="shared" si="46"/>
        <v/>
      </c>
    </row>
    <row r="794" spans="6:8" ht="14.4" x14ac:dyDescent="0.25">
      <c r="F794" s="49" t="str">
        <f t="shared" si="47"/>
        <v/>
      </c>
      <c r="H794" s="41" t="str">
        <f t="shared" si="46"/>
        <v/>
      </c>
    </row>
    <row r="795" spans="6:8" ht="14.4" x14ac:dyDescent="0.25">
      <c r="F795" s="49" t="str">
        <f t="shared" si="47"/>
        <v/>
      </c>
      <c r="H795" s="41" t="str">
        <f t="shared" si="46"/>
        <v/>
      </c>
    </row>
    <row r="796" spans="6:8" ht="14.4" x14ac:dyDescent="0.25">
      <c r="F796" s="49" t="str">
        <f t="shared" si="47"/>
        <v/>
      </c>
      <c r="H796" s="41" t="str">
        <f t="shared" si="46"/>
        <v/>
      </c>
    </row>
    <row r="797" spans="6:8" ht="14.4" x14ac:dyDescent="0.25">
      <c r="F797" s="49" t="str">
        <f t="shared" si="47"/>
        <v/>
      </c>
      <c r="H797" s="41" t="str">
        <f t="shared" si="46"/>
        <v/>
      </c>
    </row>
    <row r="798" spans="6:8" ht="14.4" x14ac:dyDescent="0.25">
      <c r="F798" s="49" t="str">
        <f t="shared" si="47"/>
        <v/>
      </c>
      <c r="H798" s="41" t="str">
        <f t="shared" si="46"/>
        <v/>
      </c>
    </row>
    <row r="799" spans="6:8" ht="14.4" x14ac:dyDescent="0.25">
      <c r="F799" s="49" t="str">
        <f t="shared" si="47"/>
        <v/>
      </c>
      <c r="H799" s="41" t="str">
        <f t="shared" si="46"/>
        <v/>
      </c>
    </row>
    <row r="800" spans="6:8" ht="14.4" x14ac:dyDescent="0.25">
      <c r="F800" s="49" t="str">
        <f t="shared" si="47"/>
        <v/>
      </c>
      <c r="H800" s="41" t="str">
        <f t="shared" si="46"/>
        <v/>
      </c>
    </row>
    <row r="801" spans="6:8" ht="14.4" x14ac:dyDescent="0.25">
      <c r="F801" s="49" t="str">
        <f t="shared" si="47"/>
        <v/>
      </c>
      <c r="H801" s="41" t="str">
        <f t="shared" si="46"/>
        <v/>
      </c>
    </row>
    <row r="802" spans="6:8" ht="14.4" x14ac:dyDescent="0.25">
      <c r="F802" s="49" t="str">
        <f t="shared" si="47"/>
        <v/>
      </c>
      <c r="H802" s="41" t="str">
        <f t="shared" si="46"/>
        <v/>
      </c>
    </row>
    <row r="803" spans="6:8" ht="14.4" x14ac:dyDescent="0.25">
      <c r="F803" s="49" t="str">
        <f t="shared" si="47"/>
        <v/>
      </c>
      <c r="H803" s="41" t="str">
        <f t="shared" si="46"/>
        <v/>
      </c>
    </row>
    <row r="804" spans="6:8" ht="14.4" x14ac:dyDescent="0.25">
      <c r="F804" s="49" t="str">
        <f t="shared" si="47"/>
        <v/>
      </c>
      <c r="H804" s="41" t="str">
        <f t="shared" si="46"/>
        <v/>
      </c>
    </row>
    <row r="805" spans="6:8" ht="14.4" x14ac:dyDescent="0.25">
      <c r="F805" s="49" t="str">
        <f t="shared" si="47"/>
        <v/>
      </c>
      <c r="H805" s="41" t="str">
        <f t="shared" si="46"/>
        <v/>
      </c>
    </row>
    <row r="806" spans="6:8" ht="14.4" x14ac:dyDescent="0.25">
      <c r="F806" s="49" t="str">
        <f t="shared" si="47"/>
        <v/>
      </c>
      <c r="H806" s="41" t="str">
        <f t="shared" si="46"/>
        <v/>
      </c>
    </row>
    <row r="807" spans="6:8" ht="14.4" x14ac:dyDescent="0.25">
      <c r="F807" s="49" t="str">
        <f t="shared" si="47"/>
        <v/>
      </c>
      <c r="H807" s="41" t="str">
        <f t="shared" si="46"/>
        <v/>
      </c>
    </row>
    <row r="808" spans="6:8" ht="14.4" x14ac:dyDescent="0.25">
      <c r="F808" s="49" t="str">
        <f t="shared" si="47"/>
        <v/>
      </c>
      <c r="H808" s="41" t="str">
        <f t="shared" si="46"/>
        <v/>
      </c>
    </row>
    <row r="809" spans="6:8" ht="14.4" x14ac:dyDescent="0.25">
      <c r="F809" s="49" t="str">
        <f t="shared" si="47"/>
        <v/>
      </c>
      <c r="H809" s="41" t="str">
        <f t="shared" si="46"/>
        <v/>
      </c>
    </row>
    <row r="810" spans="6:8" ht="14.4" x14ac:dyDescent="0.25">
      <c r="F810" s="49" t="str">
        <f t="shared" si="47"/>
        <v/>
      </c>
      <c r="H810" s="41" t="str">
        <f t="shared" si="46"/>
        <v/>
      </c>
    </row>
    <row r="811" spans="6:8" ht="14.4" x14ac:dyDescent="0.25">
      <c r="F811" s="49" t="str">
        <f t="shared" si="47"/>
        <v/>
      </c>
      <c r="H811" s="41" t="str">
        <f t="shared" si="46"/>
        <v/>
      </c>
    </row>
    <row r="812" spans="6:8" ht="14.4" x14ac:dyDescent="0.25">
      <c r="F812" s="49" t="str">
        <f t="shared" si="47"/>
        <v/>
      </c>
      <c r="H812" s="41" t="str">
        <f t="shared" si="46"/>
        <v/>
      </c>
    </row>
    <row r="813" spans="6:8" ht="14.4" x14ac:dyDescent="0.25">
      <c r="F813" s="49" t="str">
        <f t="shared" si="47"/>
        <v/>
      </c>
      <c r="H813" s="41" t="str">
        <f t="shared" si="46"/>
        <v/>
      </c>
    </row>
    <row r="814" spans="6:8" ht="14.4" x14ac:dyDescent="0.25">
      <c r="F814" s="49" t="str">
        <f t="shared" si="47"/>
        <v/>
      </c>
      <c r="H814" s="41" t="str">
        <f t="shared" si="46"/>
        <v/>
      </c>
    </row>
    <row r="815" spans="6:8" ht="14.4" x14ac:dyDescent="0.25">
      <c r="F815" s="49" t="str">
        <f t="shared" si="47"/>
        <v/>
      </c>
      <c r="H815" s="41" t="str">
        <f t="shared" si="46"/>
        <v/>
      </c>
    </row>
    <row r="816" spans="6:8" ht="14.4" x14ac:dyDescent="0.25">
      <c r="F816" s="49" t="str">
        <f t="shared" si="47"/>
        <v/>
      </c>
      <c r="H816" s="41" t="str">
        <f t="shared" si="46"/>
        <v/>
      </c>
    </row>
    <row r="817" spans="6:8" ht="14.4" x14ac:dyDescent="0.25">
      <c r="F817" s="49" t="str">
        <f t="shared" si="47"/>
        <v/>
      </c>
      <c r="H817" s="41" t="str">
        <f t="shared" si="46"/>
        <v/>
      </c>
    </row>
    <row r="818" spans="6:8" ht="14.4" x14ac:dyDescent="0.25">
      <c r="F818" s="49" t="str">
        <f t="shared" si="47"/>
        <v/>
      </c>
      <c r="H818" s="41" t="str">
        <f t="shared" si="46"/>
        <v/>
      </c>
    </row>
    <row r="819" spans="6:8" ht="14.4" x14ac:dyDescent="0.25">
      <c r="F819" s="49" t="str">
        <f t="shared" si="47"/>
        <v/>
      </c>
      <c r="H819" s="41" t="str">
        <f t="shared" si="46"/>
        <v/>
      </c>
    </row>
    <row r="820" spans="6:8" ht="14.4" x14ac:dyDescent="0.25">
      <c r="F820" s="49" t="str">
        <f t="shared" si="47"/>
        <v/>
      </c>
      <c r="H820" s="41" t="str">
        <f t="shared" si="46"/>
        <v/>
      </c>
    </row>
    <row r="821" spans="6:8" ht="14.4" x14ac:dyDescent="0.25">
      <c r="F821" s="49" t="str">
        <f t="shared" si="47"/>
        <v/>
      </c>
      <c r="H821" s="41" t="str">
        <f t="shared" si="46"/>
        <v/>
      </c>
    </row>
    <row r="822" spans="6:8" ht="14.4" x14ac:dyDescent="0.25">
      <c r="F822" s="49" t="str">
        <f t="shared" si="47"/>
        <v/>
      </c>
      <c r="H822" s="41" t="str">
        <f t="shared" si="46"/>
        <v/>
      </c>
    </row>
    <row r="823" spans="6:8" ht="14.4" x14ac:dyDescent="0.25">
      <c r="F823" s="49" t="str">
        <f t="shared" si="47"/>
        <v/>
      </c>
      <c r="H823" s="41" t="str">
        <f t="shared" si="46"/>
        <v/>
      </c>
    </row>
    <row r="824" spans="6:8" ht="14.4" x14ac:dyDescent="0.25">
      <c r="F824" s="49" t="str">
        <f t="shared" si="47"/>
        <v/>
      </c>
      <c r="H824" s="41" t="str">
        <f t="shared" si="46"/>
        <v/>
      </c>
    </row>
    <row r="825" spans="6:8" ht="14.4" x14ac:dyDescent="0.25">
      <c r="F825" s="49" t="str">
        <f t="shared" si="47"/>
        <v/>
      </c>
      <c r="H825" s="41" t="str">
        <f t="shared" si="46"/>
        <v/>
      </c>
    </row>
    <row r="826" spans="6:8" ht="14.4" x14ac:dyDescent="0.25">
      <c r="F826" s="49" t="str">
        <f t="shared" si="47"/>
        <v/>
      </c>
      <c r="H826" s="41" t="str">
        <f t="shared" si="46"/>
        <v/>
      </c>
    </row>
    <row r="827" spans="6:8" ht="14.4" x14ac:dyDescent="0.25">
      <c r="F827" s="49" t="str">
        <f t="shared" si="47"/>
        <v/>
      </c>
      <c r="H827" s="41" t="str">
        <f t="shared" si="46"/>
        <v/>
      </c>
    </row>
    <row r="828" spans="6:8" ht="14.4" x14ac:dyDescent="0.25">
      <c r="F828" s="49" t="str">
        <f t="shared" si="47"/>
        <v/>
      </c>
      <c r="H828" s="41" t="str">
        <f t="shared" si="46"/>
        <v/>
      </c>
    </row>
    <row r="829" spans="6:8" ht="14.4" x14ac:dyDescent="0.25">
      <c r="F829" s="49" t="str">
        <f t="shared" si="47"/>
        <v/>
      </c>
      <c r="H829" s="41" t="str">
        <f t="shared" si="46"/>
        <v/>
      </c>
    </row>
    <row r="830" spans="6:8" ht="14.4" x14ac:dyDescent="0.25">
      <c r="F830" s="49" t="str">
        <f t="shared" si="47"/>
        <v/>
      </c>
      <c r="H830" s="41" t="str">
        <f t="shared" si="46"/>
        <v/>
      </c>
    </row>
    <row r="831" spans="6:8" ht="14.4" x14ac:dyDescent="0.25">
      <c r="F831" s="49" t="str">
        <f t="shared" si="47"/>
        <v/>
      </c>
      <c r="H831" s="41" t="str">
        <f t="shared" si="46"/>
        <v/>
      </c>
    </row>
    <row r="832" spans="6:8" ht="14.4" x14ac:dyDescent="0.25">
      <c r="F832" s="49" t="str">
        <f t="shared" si="47"/>
        <v/>
      </c>
      <c r="H832" s="41" t="str">
        <f t="shared" si="46"/>
        <v/>
      </c>
    </row>
    <row r="833" spans="6:8" ht="14.4" x14ac:dyDescent="0.25">
      <c r="F833" s="49" t="str">
        <f t="shared" si="47"/>
        <v/>
      </c>
      <c r="H833" s="41" t="str">
        <f t="shared" si="46"/>
        <v/>
      </c>
    </row>
    <row r="834" spans="6:8" ht="14.4" x14ac:dyDescent="0.25">
      <c r="F834" s="49" t="str">
        <f t="shared" si="47"/>
        <v/>
      </c>
      <c r="H834" s="41" t="str">
        <f t="shared" ref="H834:H897" si="48">IF(AND(NOT(ISBLANK(C834)),NOT(ISBLANK(D834))),((D834/C834)-E834)&lt;0.001,"")</f>
        <v/>
      </c>
    </row>
    <row r="835" spans="6:8" ht="14.4" x14ac:dyDescent="0.25">
      <c r="F835" s="49" t="str">
        <f t="shared" si="47"/>
        <v/>
      </c>
      <c r="H835" s="41" t="str">
        <f t="shared" si="48"/>
        <v/>
      </c>
    </row>
    <row r="836" spans="6:8" ht="14.4" x14ac:dyDescent="0.25">
      <c r="F836" s="49" t="str">
        <f t="shared" si="47"/>
        <v/>
      </c>
      <c r="H836" s="41" t="str">
        <f t="shared" si="48"/>
        <v/>
      </c>
    </row>
    <row r="837" spans="6:8" ht="14.4" x14ac:dyDescent="0.25">
      <c r="F837" s="49" t="str">
        <f t="shared" si="47"/>
        <v/>
      </c>
      <c r="H837" s="41" t="str">
        <f t="shared" si="48"/>
        <v/>
      </c>
    </row>
    <row r="838" spans="6:8" ht="14.4" x14ac:dyDescent="0.25">
      <c r="F838" s="49" t="str">
        <f t="shared" si="47"/>
        <v/>
      </c>
      <c r="H838" s="41" t="str">
        <f t="shared" si="48"/>
        <v/>
      </c>
    </row>
    <row r="839" spans="6:8" ht="14.4" x14ac:dyDescent="0.25">
      <c r="F839" s="49" t="str">
        <f t="shared" si="47"/>
        <v/>
      </c>
      <c r="H839" s="41" t="str">
        <f t="shared" si="48"/>
        <v/>
      </c>
    </row>
    <row r="840" spans="6:8" ht="14.4" x14ac:dyDescent="0.25">
      <c r="F840" s="49" t="str">
        <f t="shared" si="47"/>
        <v/>
      </c>
      <c r="H840" s="41" t="str">
        <f t="shared" si="48"/>
        <v/>
      </c>
    </row>
    <row r="841" spans="6:8" ht="14.4" x14ac:dyDescent="0.25">
      <c r="F841" s="49" t="str">
        <f t="shared" si="47"/>
        <v/>
      </c>
      <c r="H841" s="41" t="str">
        <f t="shared" si="48"/>
        <v/>
      </c>
    </row>
    <row r="842" spans="6:8" ht="14.4" x14ac:dyDescent="0.25">
      <c r="F842" s="49" t="str">
        <f t="shared" si="47"/>
        <v/>
      </c>
      <c r="H842" s="41" t="str">
        <f t="shared" si="48"/>
        <v/>
      </c>
    </row>
    <row r="843" spans="6:8" ht="14.4" x14ac:dyDescent="0.25">
      <c r="F843" s="49" t="str">
        <f t="shared" si="47"/>
        <v/>
      </c>
      <c r="H843" s="41" t="str">
        <f t="shared" si="48"/>
        <v/>
      </c>
    </row>
    <row r="844" spans="6:8" ht="14.4" x14ac:dyDescent="0.25">
      <c r="F844" s="49" t="str">
        <f t="shared" si="47"/>
        <v/>
      </c>
      <c r="H844" s="41" t="str">
        <f t="shared" si="48"/>
        <v/>
      </c>
    </row>
    <row r="845" spans="6:8" ht="14.4" x14ac:dyDescent="0.25">
      <c r="F845" s="49" t="str">
        <f t="shared" si="47"/>
        <v/>
      </c>
      <c r="H845" s="41" t="str">
        <f t="shared" si="48"/>
        <v/>
      </c>
    </row>
    <row r="846" spans="6:8" ht="14.4" x14ac:dyDescent="0.25">
      <c r="F846" s="49" t="str">
        <f t="shared" si="47"/>
        <v/>
      </c>
      <c r="H846" s="41" t="str">
        <f t="shared" si="48"/>
        <v/>
      </c>
    </row>
    <row r="847" spans="6:8" ht="14.4" x14ac:dyDescent="0.25">
      <c r="F847" s="49" t="str">
        <f t="shared" si="47"/>
        <v/>
      </c>
      <c r="H847" s="41" t="str">
        <f t="shared" si="48"/>
        <v/>
      </c>
    </row>
    <row r="848" spans="6:8" ht="14.4" x14ac:dyDescent="0.25">
      <c r="F848" s="49" t="str">
        <f t="shared" ref="F848:F911" si="49">IF(AND(NOT(ISBLANK(B848)),NOT(ISBLANK(B834))),4.54*(B848-B834)/SUM(C834:C848),"")</f>
        <v/>
      </c>
      <c r="H848" s="41" t="str">
        <f t="shared" si="48"/>
        <v/>
      </c>
    </row>
    <row r="849" spans="6:8" ht="14.4" x14ac:dyDescent="0.25">
      <c r="F849" s="49" t="str">
        <f t="shared" si="49"/>
        <v/>
      </c>
      <c r="H849" s="41" t="str">
        <f t="shared" si="48"/>
        <v/>
      </c>
    </row>
    <row r="850" spans="6:8" ht="14.4" x14ac:dyDescent="0.25">
      <c r="F850" s="49" t="str">
        <f t="shared" si="49"/>
        <v/>
      </c>
      <c r="H850" s="41" t="str">
        <f t="shared" si="48"/>
        <v/>
      </c>
    </row>
    <row r="851" spans="6:8" ht="14.4" x14ac:dyDescent="0.25">
      <c r="F851" s="49" t="str">
        <f t="shared" si="49"/>
        <v/>
      </c>
      <c r="H851" s="41" t="str">
        <f t="shared" si="48"/>
        <v/>
      </c>
    </row>
    <row r="852" spans="6:8" ht="14.4" x14ac:dyDescent="0.25">
      <c r="F852" s="49" t="str">
        <f t="shared" si="49"/>
        <v/>
      </c>
      <c r="H852" s="41" t="str">
        <f t="shared" si="48"/>
        <v/>
      </c>
    </row>
    <row r="853" spans="6:8" ht="14.4" x14ac:dyDescent="0.25">
      <c r="F853" s="49" t="str">
        <f t="shared" si="49"/>
        <v/>
      </c>
      <c r="H853" s="41" t="str">
        <f t="shared" si="48"/>
        <v/>
      </c>
    </row>
    <row r="854" spans="6:8" ht="14.4" x14ac:dyDescent="0.25">
      <c r="F854" s="49" t="str">
        <f t="shared" si="49"/>
        <v/>
      </c>
      <c r="H854" s="41" t="str">
        <f t="shared" si="48"/>
        <v/>
      </c>
    </row>
    <row r="855" spans="6:8" ht="14.4" x14ac:dyDescent="0.25">
      <c r="F855" s="49" t="str">
        <f t="shared" si="49"/>
        <v/>
      </c>
      <c r="H855" s="41" t="str">
        <f t="shared" si="48"/>
        <v/>
      </c>
    </row>
    <row r="856" spans="6:8" ht="14.4" x14ac:dyDescent="0.25">
      <c r="F856" s="49" t="str">
        <f t="shared" si="49"/>
        <v/>
      </c>
      <c r="H856" s="41" t="str">
        <f t="shared" si="48"/>
        <v/>
      </c>
    </row>
    <row r="857" spans="6:8" ht="14.4" x14ac:dyDescent="0.25">
      <c r="F857" s="49" t="str">
        <f t="shared" si="49"/>
        <v/>
      </c>
      <c r="H857" s="41" t="str">
        <f t="shared" si="48"/>
        <v/>
      </c>
    </row>
    <row r="858" spans="6:8" ht="14.4" x14ac:dyDescent="0.25">
      <c r="F858" s="49" t="str">
        <f t="shared" si="49"/>
        <v/>
      </c>
      <c r="H858" s="41" t="str">
        <f t="shared" si="48"/>
        <v/>
      </c>
    </row>
    <row r="859" spans="6:8" ht="14.4" x14ac:dyDescent="0.25">
      <c r="F859" s="49" t="str">
        <f t="shared" si="49"/>
        <v/>
      </c>
      <c r="H859" s="41" t="str">
        <f t="shared" si="48"/>
        <v/>
      </c>
    </row>
    <row r="860" spans="6:8" ht="14.4" x14ac:dyDescent="0.25">
      <c r="F860" s="49" t="str">
        <f t="shared" si="49"/>
        <v/>
      </c>
      <c r="H860" s="41" t="str">
        <f t="shared" si="48"/>
        <v/>
      </c>
    </row>
    <row r="861" spans="6:8" ht="14.4" x14ac:dyDescent="0.25">
      <c r="F861" s="49" t="str">
        <f t="shared" si="49"/>
        <v/>
      </c>
      <c r="H861" s="41" t="str">
        <f t="shared" si="48"/>
        <v/>
      </c>
    </row>
    <row r="862" spans="6:8" ht="14.4" x14ac:dyDescent="0.25">
      <c r="F862" s="49" t="str">
        <f t="shared" si="49"/>
        <v/>
      </c>
      <c r="H862" s="41" t="str">
        <f t="shared" si="48"/>
        <v/>
      </c>
    </row>
    <row r="863" spans="6:8" ht="14.4" x14ac:dyDescent="0.25">
      <c r="F863" s="49" t="str">
        <f t="shared" si="49"/>
        <v/>
      </c>
      <c r="H863" s="41" t="str">
        <f t="shared" si="48"/>
        <v/>
      </c>
    </row>
    <row r="864" spans="6:8" ht="14.4" x14ac:dyDescent="0.25">
      <c r="F864" s="49" t="str">
        <f t="shared" si="49"/>
        <v/>
      </c>
      <c r="H864" s="41" t="str">
        <f t="shared" si="48"/>
        <v/>
      </c>
    </row>
    <row r="865" spans="6:8" ht="14.4" x14ac:dyDescent="0.25">
      <c r="F865" s="49" t="str">
        <f t="shared" si="49"/>
        <v/>
      </c>
      <c r="H865" s="41" t="str">
        <f t="shared" si="48"/>
        <v/>
      </c>
    </row>
    <row r="866" spans="6:8" ht="14.4" x14ac:dyDescent="0.25">
      <c r="F866" s="49" t="str">
        <f t="shared" si="49"/>
        <v/>
      </c>
      <c r="H866" s="41" t="str">
        <f t="shared" si="48"/>
        <v/>
      </c>
    </row>
    <row r="867" spans="6:8" ht="14.4" x14ac:dyDescent="0.25">
      <c r="F867" s="49" t="str">
        <f t="shared" si="49"/>
        <v/>
      </c>
      <c r="H867" s="41" t="str">
        <f t="shared" si="48"/>
        <v/>
      </c>
    </row>
    <row r="868" spans="6:8" ht="14.4" x14ac:dyDescent="0.25">
      <c r="F868" s="49" t="str">
        <f t="shared" si="49"/>
        <v/>
      </c>
      <c r="H868" s="41" t="str">
        <f t="shared" si="48"/>
        <v/>
      </c>
    </row>
    <row r="869" spans="6:8" ht="14.4" x14ac:dyDescent="0.25">
      <c r="F869" s="49" t="str">
        <f t="shared" si="49"/>
        <v/>
      </c>
      <c r="H869" s="41" t="str">
        <f t="shared" si="48"/>
        <v/>
      </c>
    </row>
    <row r="870" spans="6:8" ht="14.4" x14ac:dyDescent="0.25">
      <c r="F870" s="49" t="str">
        <f t="shared" si="49"/>
        <v/>
      </c>
      <c r="H870" s="41" t="str">
        <f t="shared" si="48"/>
        <v/>
      </c>
    </row>
    <row r="871" spans="6:8" ht="14.4" x14ac:dyDescent="0.25">
      <c r="F871" s="49" t="str">
        <f t="shared" si="49"/>
        <v/>
      </c>
      <c r="H871" s="41" t="str">
        <f t="shared" si="48"/>
        <v/>
      </c>
    </row>
    <row r="872" spans="6:8" ht="14.4" x14ac:dyDescent="0.25">
      <c r="F872" s="49" t="str">
        <f t="shared" si="49"/>
        <v/>
      </c>
      <c r="H872" s="41" t="str">
        <f t="shared" si="48"/>
        <v/>
      </c>
    </row>
    <row r="873" spans="6:8" ht="14.4" x14ac:dyDescent="0.25">
      <c r="F873" s="49" t="str">
        <f t="shared" si="49"/>
        <v/>
      </c>
      <c r="H873" s="41" t="str">
        <f t="shared" si="48"/>
        <v/>
      </c>
    </row>
    <row r="874" spans="6:8" ht="14.4" x14ac:dyDescent="0.25">
      <c r="F874" s="49" t="str">
        <f t="shared" si="49"/>
        <v/>
      </c>
      <c r="H874" s="41" t="str">
        <f t="shared" si="48"/>
        <v/>
      </c>
    </row>
    <row r="875" spans="6:8" ht="14.4" x14ac:dyDescent="0.25">
      <c r="F875" s="49" t="str">
        <f t="shared" si="49"/>
        <v/>
      </c>
      <c r="H875" s="41" t="str">
        <f t="shared" si="48"/>
        <v/>
      </c>
    </row>
    <row r="876" spans="6:8" ht="14.4" x14ac:dyDescent="0.25">
      <c r="F876" s="49" t="str">
        <f t="shared" si="49"/>
        <v/>
      </c>
      <c r="H876" s="41" t="str">
        <f t="shared" si="48"/>
        <v/>
      </c>
    </row>
    <row r="877" spans="6:8" ht="14.4" x14ac:dyDescent="0.25">
      <c r="F877" s="49" t="str">
        <f t="shared" si="49"/>
        <v/>
      </c>
      <c r="H877" s="41" t="str">
        <f t="shared" si="48"/>
        <v/>
      </c>
    </row>
    <row r="878" spans="6:8" ht="14.4" x14ac:dyDescent="0.25">
      <c r="F878" s="49" t="str">
        <f t="shared" si="49"/>
        <v/>
      </c>
      <c r="H878" s="41" t="str">
        <f t="shared" si="48"/>
        <v/>
      </c>
    </row>
    <row r="879" spans="6:8" ht="14.4" x14ac:dyDescent="0.25">
      <c r="F879" s="49" t="str">
        <f t="shared" si="49"/>
        <v/>
      </c>
      <c r="H879" s="41" t="str">
        <f t="shared" si="48"/>
        <v/>
      </c>
    </row>
    <row r="880" spans="6:8" ht="14.4" x14ac:dyDescent="0.25">
      <c r="F880" s="49" t="str">
        <f t="shared" si="49"/>
        <v/>
      </c>
      <c r="H880" s="41" t="str">
        <f t="shared" si="48"/>
        <v/>
      </c>
    </row>
    <row r="881" spans="6:8" ht="14.4" x14ac:dyDescent="0.25">
      <c r="F881" s="49" t="str">
        <f t="shared" si="49"/>
        <v/>
      </c>
      <c r="H881" s="41" t="str">
        <f t="shared" si="48"/>
        <v/>
      </c>
    </row>
    <row r="882" spans="6:8" ht="14.4" x14ac:dyDescent="0.25">
      <c r="F882" s="49" t="str">
        <f t="shared" si="49"/>
        <v/>
      </c>
      <c r="H882" s="41" t="str">
        <f t="shared" si="48"/>
        <v/>
      </c>
    </row>
    <row r="883" spans="6:8" ht="14.4" x14ac:dyDescent="0.25">
      <c r="F883" s="49" t="str">
        <f t="shared" si="49"/>
        <v/>
      </c>
      <c r="H883" s="41" t="str">
        <f t="shared" si="48"/>
        <v/>
      </c>
    </row>
    <row r="884" spans="6:8" ht="14.4" x14ac:dyDescent="0.25">
      <c r="F884" s="49" t="str">
        <f t="shared" si="49"/>
        <v/>
      </c>
      <c r="H884" s="41" t="str">
        <f t="shared" si="48"/>
        <v/>
      </c>
    </row>
    <row r="885" spans="6:8" ht="14.4" x14ac:dyDescent="0.25">
      <c r="F885" s="49" t="str">
        <f t="shared" si="49"/>
        <v/>
      </c>
      <c r="H885" s="41" t="str">
        <f t="shared" si="48"/>
        <v/>
      </c>
    </row>
    <row r="886" spans="6:8" ht="14.4" x14ac:dyDescent="0.25">
      <c r="F886" s="49" t="str">
        <f t="shared" si="49"/>
        <v/>
      </c>
      <c r="H886" s="41" t="str">
        <f t="shared" si="48"/>
        <v/>
      </c>
    </row>
    <row r="887" spans="6:8" ht="14.4" x14ac:dyDescent="0.25">
      <c r="F887" s="49" t="str">
        <f t="shared" si="49"/>
        <v/>
      </c>
      <c r="H887" s="41" t="str">
        <f t="shared" si="48"/>
        <v/>
      </c>
    </row>
    <row r="888" spans="6:8" ht="14.4" x14ac:dyDescent="0.25">
      <c r="F888" s="49" t="str">
        <f t="shared" si="49"/>
        <v/>
      </c>
      <c r="H888" s="41" t="str">
        <f t="shared" si="48"/>
        <v/>
      </c>
    </row>
    <row r="889" spans="6:8" ht="14.4" x14ac:dyDescent="0.25">
      <c r="F889" s="49" t="str">
        <f t="shared" si="49"/>
        <v/>
      </c>
      <c r="H889" s="41" t="str">
        <f t="shared" si="48"/>
        <v/>
      </c>
    </row>
    <row r="890" spans="6:8" ht="14.4" x14ac:dyDescent="0.25">
      <c r="F890" s="49" t="str">
        <f t="shared" si="49"/>
        <v/>
      </c>
      <c r="H890" s="41" t="str">
        <f t="shared" si="48"/>
        <v/>
      </c>
    </row>
    <row r="891" spans="6:8" ht="14.4" x14ac:dyDescent="0.25">
      <c r="F891" s="49" t="str">
        <f t="shared" si="49"/>
        <v/>
      </c>
      <c r="H891" s="41" t="str">
        <f t="shared" si="48"/>
        <v/>
      </c>
    </row>
    <row r="892" spans="6:8" ht="14.4" x14ac:dyDescent="0.25">
      <c r="F892" s="49" t="str">
        <f t="shared" si="49"/>
        <v/>
      </c>
      <c r="H892" s="41" t="str">
        <f t="shared" si="48"/>
        <v/>
      </c>
    </row>
    <row r="893" spans="6:8" ht="14.4" x14ac:dyDescent="0.25">
      <c r="F893" s="49" t="str">
        <f t="shared" si="49"/>
        <v/>
      </c>
      <c r="H893" s="41" t="str">
        <f t="shared" si="48"/>
        <v/>
      </c>
    </row>
    <row r="894" spans="6:8" ht="14.4" x14ac:dyDescent="0.25">
      <c r="F894" s="49" t="str">
        <f t="shared" si="49"/>
        <v/>
      </c>
      <c r="H894" s="41" t="str">
        <f t="shared" si="48"/>
        <v/>
      </c>
    </row>
    <row r="895" spans="6:8" ht="14.4" x14ac:dyDescent="0.25">
      <c r="F895" s="49" t="str">
        <f t="shared" si="49"/>
        <v/>
      </c>
      <c r="H895" s="41" t="str">
        <f t="shared" si="48"/>
        <v/>
      </c>
    </row>
    <row r="896" spans="6:8" ht="14.4" x14ac:dyDescent="0.25">
      <c r="F896" s="49" t="str">
        <f t="shared" si="49"/>
        <v/>
      </c>
      <c r="H896" s="41" t="str">
        <f t="shared" si="48"/>
        <v/>
      </c>
    </row>
    <row r="897" spans="6:8" ht="14.4" x14ac:dyDescent="0.25">
      <c r="F897" s="49" t="str">
        <f t="shared" si="49"/>
        <v/>
      </c>
      <c r="H897" s="41" t="str">
        <f t="shared" si="48"/>
        <v/>
      </c>
    </row>
    <row r="898" spans="6:8" ht="14.4" x14ac:dyDescent="0.25">
      <c r="F898" s="49" t="str">
        <f t="shared" si="49"/>
        <v/>
      </c>
      <c r="H898" s="41" t="str">
        <f t="shared" ref="H898:H961" si="50">IF(AND(NOT(ISBLANK(C898)),NOT(ISBLANK(D898))),((D898/C898)-E898)&lt;0.001,"")</f>
        <v/>
      </c>
    </row>
    <row r="899" spans="6:8" ht="14.4" x14ac:dyDescent="0.25">
      <c r="F899" s="49" t="str">
        <f t="shared" si="49"/>
        <v/>
      </c>
      <c r="H899" s="41" t="str">
        <f t="shared" si="50"/>
        <v/>
      </c>
    </row>
    <row r="900" spans="6:8" ht="14.4" x14ac:dyDescent="0.25">
      <c r="F900" s="49" t="str">
        <f t="shared" si="49"/>
        <v/>
      </c>
      <c r="H900" s="41" t="str">
        <f t="shared" si="50"/>
        <v/>
      </c>
    </row>
    <row r="901" spans="6:8" ht="14.4" x14ac:dyDescent="0.25">
      <c r="F901" s="49" t="str">
        <f t="shared" si="49"/>
        <v/>
      </c>
      <c r="H901" s="41" t="str">
        <f t="shared" si="50"/>
        <v/>
      </c>
    </row>
    <row r="902" spans="6:8" ht="14.4" x14ac:dyDescent="0.25">
      <c r="F902" s="49" t="str">
        <f t="shared" si="49"/>
        <v/>
      </c>
      <c r="H902" s="41" t="str">
        <f t="shared" si="50"/>
        <v/>
      </c>
    </row>
    <row r="903" spans="6:8" ht="14.4" x14ac:dyDescent="0.25">
      <c r="F903" s="49" t="str">
        <f t="shared" si="49"/>
        <v/>
      </c>
      <c r="H903" s="41" t="str">
        <f t="shared" si="50"/>
        <v/>
      </c>
    </row>
    <row r="904" spans="6:8" ht="14.4" x14ac:dyDescent="0.25">
      <c r="F904" s="49" t="str">
        <f t="shared" si="49"/>
        <v/>
      </c>
      <c r="H904" s="41" t="str">
        <f t="shared" si="50"/>
        <v/>
      </c>
    </row>
    <row r="905" spans="6:8" ht="14.4" x14ac:dyDescent="0.25">
      <c r="F905" s="49" t="str">
        <f t="shared" si="49"/>
        <v/>
      </c>
      <c r="H905" s="41" t="str">
        <f t="shared" si="50"/>
        <v/>
      </c>
    </row>
    <row r="906" spans="6:8" ht="14.4" x14ac:dyDescent="0.25">
      <c r="F906" s="49" t="str">
        <f t="shared" si="49"/>
        <v/>
      </c>
      <c r="H906" s="41" t="str">
        <f t="shared" si="50"/>
        <v/>
      </c>
    </row>
    <row r="907" spans="6:8" ht="14.4" x14ac:dyDescent="0.25">
      <c r="F907" s="49" t="str">
        <f t="shared" si="49"/>
        <v/>
      </c>
      <c r="H907" s="41" t="str">
        <f t="shared" si="50"/>
        <v/>
      </c>
    </row>
    <row r="908" spans="6:8" ht="14.4" x14ac:dyDescent="0.25">
      <c r="F908" s="49" t="str">
        <f t="shared" si="49"/>
        <v/>
      </c>
      <c r="H908" s="41" t="str">
        <f t="shared" si="50"/>
        <v/>
      </c>
    </row>
    <row r="909" spans="6:8" ht="14.4" x14ac:dyDescent="0.25">
      <c r="F909" s="49" t="str">
        <f t="shared" si="49"/>
        <v/>
      </c>
      <c r="H909" s="41" t="str">
        <f t="shared" si="50"/>
        <v/>
      </c>
    </row>
    <row r="910" spans="6:8" ht="14.4" x14ac:dyDescent="0.25">
      <c r="F910" s="49" t="str">
        <f t="shared" si="49"/>
        <v/>
      </c>
      <c r="H910" s="41" t="str">
        <f t="shared" si="50"/>
        <v/>
      </c>
    </row>
    <row r="911" spans="6:8" ht="14.4" x14ac:dyDescent="0.25">
      <c r="F911" s="49" t="str">
        <f t="shared" si="49"/>
        <v/>
      </c>
      <c r="H911" s="41" t="str">
        <f t="shared" si="50"/>
        <v/>
      </c>
    </row>
    <row r="912" spans="6:8" ht="14.4" x14ac:dyDescent="0.25">
      <c r="F912" s="49" t="str">
        <f t="shared" ref="F912:F975" si="51">IF(AND(NOT(ISBLANK(B912)),NOT(ISBLANK(B898))),4.54*(B912-B898)/SUM(C898:C912),"")</f>
        <v/>
      </c>
      <c r="H912" s="41" t="str">
        <f t="shared" si="50"/>
        <v/>
      </c>
    </row>
    <row r="913" spans="6:8" ht="14.4" x14ac:dyDescent="0.25">
      <c r="F913" s="49" t="str">
        <f t="shared" si="51"/>
        <v/>
      </c>
      <c r="H913" s="41" t="str">
        <f t="shared" si="50"/>
        <v/>
      </c>
    </row>
    <row r="914" spans="6:8" ht="14.4" x14ac:dyDescent="0.25">
      <c r="F914" s="49" t="str">
        <f t="shared" si="51"/>
        <v/>
      </c>
      <c r="H914" s="41" t="str">
        <f t="shared" si="50"/>
        <v/>
      </c>
    </row>
    <row r="915" spans="6:8" ht="14.4" x14ac:dyDescent="0.25">
      <c r="F915" s="49" t="str">
        <f t="shared" si="51"/>
        <v/>
      </c>
      <c r="H915" s="41" t="str">
        <f t="shared" si="50"/>
        <v/>
      </c>
    </row>
    <row r="916" spans="6:8" ht="14.4" x14ac:dyDescent="0.25">
      <c r="F916" s="49" t="str">
        <f t="shared" si="51"/>
        <v/>
      </c>
      <c r="H916" s="41" t="str">
        <f t="shared" si="50"/>
        <v/>
      </c>
    </row>
    <row r="917" spans="6:8" ht="14.4" x14ac:dyDescent="0.25">
      <c r="F917" s="49" t="str">
        <f t="shared" si="51"/>
        <v/>
      </c>
      <c r="H917" s="41" t="str">
        <f t="shared" si="50"/>
        <v/>
      </c>
    </row>
    <row r="918" spans="6:8" ht="14.4" x14ac:dyDescent="0.25">
      <c r="F918" s="49" t="str">
        <f t="shared" si="51"/>
        <v/>
      </c>
      <c r="H918" s="41" t="str">
        <f t="shared" si="50"/>
        <v/>
      </c>
    </row>
    <row r="919" spans="6:8" ht="14.4" x14ac:dyDescent="0.25">
      <c r="F919" s="49" t="str">
        <f t="shared" si="51"/>
        <v/>
      </c>
      <c r="H919" s="41" t="str">
        <f t="shared" si="50"/>
        <v/>
      </c>
    </row>
    <row r="920" spans="6:8" ht="14.4" x14ac:dyDescent="0.25">
      <c r="F920" s="49" t="str">
        <f t="shared" si="51"/>
        <v/>
      </c>
      <c r="H920" s="41" t="str">
        <f t="shared" si="50"/>
        <v/>
      </c>
    </row>
    <row r="921" spans="6:8" ht="14.4" x14ac:dyDescent="0.25">
      <c r="F921" s="49" t="str">
        <f t="shared" si="51"/>
        <v/>
      </c>
      <c r="H921" s="41" t="str">
        <f t="shared" si="50"/>
        <v/>
      </c>
    </row>
    <row r="922" spans="6:8" ht="14.4" x14ac:dyDescent="0.25">
      <c r="F922" s="49" t="str">
        <f t="shared" si="51"/>
        <v/>
      </c>
      <c r="H922" s="41" t="str">
        <f t="shared" si="50"/>
        <v/>
      </c>
    </row>
    <row r="923" spans="6:8" ht="14.4" x14ac:dyDescent="0.25">
      <c r="F923" s="49" t="str">
        <f t="shared" si="51"/>
        <v/>
      </c>
      <c r="H923" s="41" t="str">
        <f t="shared" si="50"/>
        <v/>
      </c>
    </row>
    <row r="924" spans="6:8" ht="14.4" x14ac:dyDescent="0.25">
      <c r="F924" s="49" t="str">
        <f t="shared" si="51"/>
        <v/>
      </c>
      <c r="H924" s="41" t="str">
        <f t="shared" si="50"/>
        <v/>
      </c>
    </row>
    <row r="925" spans="6:8" ht="14.4" x14ac:dyDescent="0.25">
      <c r="F925" s="49" t="str">
        <f t="shared" si="51"/>
        <v/>
      </c>
      <c r="H925" s="41" t="str">
        <f t="shared" si="50"/>
        <v/>
      </c>
    </row>
    <row r="926" spans="6:8" ht="14.4" x14ac:dyDescent="0.25">
      <c r="F926" s="49" t="str">
        <f t="shared" si="51"/>
        <v/>
      </c>
      <c r="H926" s="41" t="str">
        <f t="shared" si="50"/>
        <v/>
      </c>
    </row>
    <row r="927" spans="6:8" ht="14.4" x14ac:dyDescent="0.25">
      <c r="F927" s="49" t="str">
        <f t="shared" si="51"/>
        <v/>
      </c>
      <c r="H927" s="41" t="str">
        <f t="shared" si="50"/>
        <v/>
      </c>
    </row>
    <row r="928" spans="6:8" ht="14.4" x14ac:dyDescent="0.25">
      <c r="F928" s="49" t="str">
        <f t="shared" si="51"/>
        <v/>
      </c>
      <c r="H928" s="41" t="str">
        <f t="shared" si="50"/>
        <v/>
      </c>
    </row>
    <row r="929" spans="6:8" ht="14.4" x14ac:dyDescent="0.25">
      <c r="F929" s="49" t="str">
        <f t="shared" si="51"/>
        <v/>
      </c>
      <c r="H929" s="41" t="str">
        <f t="shared" si="50"/>
        <v/>
      </c>
    </row>
    <row r="930" spans="6:8" ht="14.4" x14ac:dyDescent="0.25">
      <c r="F930" s="49" t="str">
        <f t="shared" si="51"/>
        <v/>
      </c>
      <c r="H930" s="41" t="str">
        <f t="shared" si="50"/>
        <v/>
      </c>
    </row>
    <row r="931" spans="6:8" ht="14.4" x14ac:dyDescent="0.25">
      <c r="F931" s="49" t="str">
        <f t="shared" si="51"/>
        <v/>
      </c>
      <c r="H931" s="41" t="str">
        <f t="shared" si="50"/>
        <v/>
      </c>
    </row>
    <row r="932" spans="6:8" ht="14.4" x14ac:dyDescent="0.25">
      <c r="F932" s="49" t="str">
        <f t="shared" si="51"/>
        <v/>
      </c>
      <c r="H932" s="41" t="str">
        <f t="shared" si="50"/>
        <v/>
      </c>
    </row>
    <row r="933" spans="6:8" ht="14.4" x14ac:dyDescent="0.25">
      <c r="F933" s="49" t="str">
        <f t="shared" si="51"/>
        <v/>
      </c>
      <c r="H933" s="41" t="str">
        <f t="shared" si="50"/>
        <v/>
      </c>
    </row>
    <row r="934" spans="6:8" ht="14.4" x14ac:dyDescent="0.25">
      <c r="F934" s="49" t="str">
        <f t="shared" si="51"/>
        <v/>
      </c>
      <c r="H934" s="41" t="str">
        <f t="shared" si="50"/>
        <v/>
      </c>
    </row>
    <row r="935" spans="6:8" ht="14.4" x14ac:dyDescent="0.25">
      <c r="F935" s="49" t="str">
        <f t="shared" si="51"/>
        <v/>
      </c>
      <c r="H935" s="41" t="str">
        <f t="shared" si="50"/>
        <v/>
      </c>
    </row>
    <row r="936" spans="6:8" ht="14.4" x14ac:dyDescent="0.25">
      <c r="F936" s="49" t="str">
        <f t="shared" si="51"/>
        <v/>
      </c>
      <c r="H936" s="41" t="str">
        <f t="shared" si="50"/>
        <v/>
      </c>
    </row>
    <row r="937" spans="6:8" ht="14.4" x14ac:dyDescent="0.25">
      <c r="F937" s="49" t="str">
        <f t="shared" si="51"/>
        <v/>
      </c>
      <c r="H937" s="41" t="str">
        <f t="shared" si="50"/>
        <v/>
      </c>
    </row>
    <row r="938" spans="6:8" ht="14.4" x14ac:dyDescent="0.25">
      <c r="F938" s="49" t="str">
        <f t="shared" si="51"/>
        <v/>
      </c>
      <c r="H938" s="41" t="str">
        <f t="shared" si="50"/>
        <v/>
      </c>
    </row>
    <row r="939" spans="6:8" ht="14.4" x14ac:dyDescent="0.25">
      <c r="F939" s="49" t="str">
        <f t="shared" si="51"/>
        <v/>
      </c>
      <c r="H939" s="41" t="str">
        <f t="shared" si="50"/>
        <v/>
      </c>
    </row>
    <row r="940" spans="6:8" ht="14.4" x14ac:dyDescent="0.25">
      <c r="F940" s="49" t="str">
        <f t="shared" si="51"/>
        <v/>
      </c>
      <c r="H940" s="41" t="str">
        <f t="shared" si="50"/>
        <v/>
      </c>
    </row>
    <row r="941" spans="6:8" ht="14.4" x14ac:dyDescent="0.25">
      <c r="F941" s="49" t="str">
        <f t="shared" si="51"/>
        <v/>
      </c>
      <c r="H941" s="41" t="str">
        <f t="shared" si="50"/>
        <v/>
      </c>
    </row>
    <row r="942" spans="6:8" ht="14.4" x14ac:dyDescent="0.25">
      <c r="F942" s="49" t="str">
        <f t="shared" si="51"/>
        <v/>
      </c>
      <c r="H942" s="41" t="str">
        <f t="shared" si="50"/>
        <v/>
      </c>
    </row>
    <row r="943" spans="6:8" ht="14.4" x14ac:dyDescent="0.25">
      <c r="F943" s="49" t="str">
        <f t="shared" si="51"/>
        <v/>
      </c>
      <c r="H943" s="41" t="str">
        <f t="shared" si="50"/>
        <v/>
      </c>
    </row>
    <row r="944" spans="6:8" ht="14.4" x14ac:dyDescent="0.25">
      <c r="F944" s="49" t="str">
        <f t="shared" si="51"/>
        <v/>
      </c>
      <c r="H944" s="41" t="str">
        <f t="shared" si="50"/>
        <v/>
      </c>
    </row>
    <row r="945" spans="6:8" ht="14.4" x14ac:dyDescent="0.25">
      <c r="F945" s="49" t="str">
        <f t="shared" si="51"/>
        <v/>
      </c>
      <c r="H945" s="41" t="str">
        <f t="shared" si="50"/>
        <v/>
      </c>
    </row>
    <row r="946" spans="6:8" ht="14.4" x14ac:dyDescent="0.25">
      <c r="F946" s="49" t="str">
        <f t="shared" si="51"/>
        <v/>
      </c>
      <c r="H946" s="41" t="str">
        <f t="shared" si="50"/>
        <v/>
      </c>
    </row>
    <row r="947" spans="6:8" ht="14.4" x14ac:dyDescent="0.25">
      <c r="F947" s="49" t="str">
        <f t="shared" si="51"/>
        <v/>
      </c>
      <c r="H947" s="41" t="str">
        <f t="shared" si="50"/>
        <v/>
      </c>
    </row>
    <row r="948" spans="6:8" ht="14.4" x14ac:dyDescent="0.25">
      <c r="F948" s="49" t="str">
        <f t="shared" si="51"/>
        <v/>
      </c>
      <c r="H948" s="41" t="str">
        <f t="shared" si="50"/>
        <v/>
      </c>
    </row>
    <row r="949" spans="6:8" ht="14.4" x14ac:dyDescent="0.25">
      <c r="F949" s="49" t="str">
        <f t="shared" si="51"/>
        <v/>
      </c>
      <c r="H949" s="41" t="str">
        <f t="shared" si="50"/>
        <v/>
      </c>
    </row>
    <row r="950" spans="6:8" ht="14.4" x14ac:dyDescent="0.25">
      <c r="F950" s="49" t="str">
        <f t="shared" si="51"/>
        <v/>
      </c>
      <c r="H950" s="41" t="str">
        <f t="shared" si="50"/>
        <v/>
      </c>
    </row>
    <row r="951" spans="6:8" ht="14.4" x14ac:dyDescent="0.25">
      <c r="F951" s="49" t="str">
        <f t="shared" si="51"/>
        <v/>
      </c>
      <c r="H951" s="41" t="str">
        <f t="shared" si="50"/>
        <v/>
      </c>
    </row>
    <row r="952" spans="6:8" ht="14.4" x14ac:dyDescent="0.25">
      <c r="F952" s="49" t="str">
        <f t="shared" si="51"/>
        <v/>
      </c>
      <c r="H952" s="41" t="str">
        <f t="shared" si="50"/>
        <v/>
      </c>
    </row>
    <row r="953" spans="6:8" ht="14.4" x14ac:dyDescent="0.25">
      <c r="F953" s="49" t="str">
        <f t="shared" si="51"/>
        <v/>
      </c>
      <c r="H953" s="41" t="str">
        <f t="shared" si="50"/>
        <v/>
      </c>
    </row>
    <row r="954" spans="6:8" ht="14.4" x14ac:dyDescent="0.25">
      <c r="F954" s="49" t="str">
        <f t="shared" si="51"/>
        <v/>
      </c>
      <c r="H954" s="41" t="str">
        <f t="shared" si="50"/>
        <v/>
      </c>
    </row>
    <row r="955" spans="6:8" ht="14.4" x14ac:dyDescent="0.25">
      <c r="F955" s="49" t="str">
        <f t="shared" si="51"/>
        <v/>
      </c>
      <c r="H955" s="41" t="str">
        <f t="shared" si="50"/>
        <v/>
      </c>
    </row>
    <row r="956" spans="6:8" ht="14.4" x14ac:dyDescent="0.25">
      <c r="F956" s="49" t="str">
        <f t="shared" si="51"/>
        <v/>
      </c>
      <c r="H956" s="41" t="str">
        <f t="shared" si="50"/>
        <v/>
      </c>
    </row>
    <row r="957" spans="6:8" ht="14.4" x14ac:dyDescent="0.25">
      <c r="F957" s="49" t="str">
        <f t="shared" si="51"/>
        <v/>
      </c>
      <c r="H957" s="41" t="str">
        <f t="shared" si="50"/>
        <v/>
      </c>
    </row>
    <row r="958" spans="6:8" ht="14.4" x14ac:dyDescent="0.25">
      <c r="F958" s="49" t="str">
        <f t="shared" si="51"/>
        <v/>
      </c>
      <c r="H958" s="41" t="str">
        <f t="shared" si="50"/>
        <v/>
      </c>
    </row>
    <row r="959" spans="6:8" ht="14.4" x14ac:dyDescent="0.25">
      <c r="F959" s="49" t="str">
        <f t="shared" si="51"/>
        <v/>
      </c>
      <c r="H959" s="41" t="str">
        <f t="shared" si="50"/>
        <v/>
      </c>
    </row>
    <row r="960" spans="6:8" ht="14.4" x14ac:dyDescent="0.25">
      <c r="F960" s="49" t="str">
        <f t="shared" si="51"/>
        <v/>
      </c>
      <c r="H960" s="41" t="str">
        <f t="shared" si="50"/>
        <v/>
      </c>
    </row>
    <row r="961" spans="6:8" ht="14.4" x14ac:dyDescent="0.25">
      <c r="F961" s="49" t="str">
        <f t="shared" si="51"/>
        <v/>
      </c>
      <c r="H961" s="41" t="str">
        <f t="shared" si="50"/>
        <v/>
      </c>
    </row>
    <row r="962" spans="6:8" ht="14.4" x14ac:dyDescent="0.25">
      <c r="F962" s="49" t="str">
        <f t="shared" si="51"/>
        <v/>
      </c>
      <c r="H962" s="41" t="str">
        <f t="shared" ref="H962:H1025" si="52">IF(AND(NOT(ISBLANK(C962)),NOT(ISBLANK(D962))),((D962/C962)-E962)&lt;0.001,"")</f>
        <v/>
      </c>
    </row>
    <row r="963" spans="6:8" ht="14.4" x14ac:dyDescent="0.25">
      <c r="F963" s="49" t="str">
        <f t="shared" si="51"/>
        <v/>
      </c>
      <c r="H963" s="41" t="str">
        <f t="shared" si="52"/>
        <v/>
      </c>
    </row>
    <row r="964" spans="6:8" ht="14.4" x14ac:dyDescent="0.25">
      <c r="F964" s="49" t="str">
        <f t="shared" si="51"/>
        <v/>
      </c>
      <c r="H964" s="41" t="str">
        <f t="shared" si="52"/>
        <v/>
      </c>
    </row>
    <row r="965" spans="6:8" ht="14.4" x14ac:dyDescent="0.25">
      <c r="F965" s="49" t="str">
        <f t="shared" si="51"/>
        <v/>
      </c>
      <c r="H965" s="41" t="str">
        <f t="shared" si="52"/>
        <v/>
      </c>
    </row>
    <row r="966" spans="6:8" ht="14.4" x14ac:dyDescent="0.25">
      <c r="F966" s="49" t="str">
        <f t="shared" si="51"/>
        <v/>
      </c>
      <c r="H966" s="41" t="str">
        <f t="shared" si="52"/>
        <v/>
      </c>
    </row>
    <row r="967" spans="6:8" ht="14.4" x14ac:dyDescent="0.25">
      <c r="F967" s="49" t="str">
        <f t="shared" si="51"/>
        <v/>
      </c>
      <c r="H967" s="41" t="str">
        <f t="shared" si="52"/>
        <v/>
      </c>
    </row>
    <row r="968" spans="6:8" ht="14.4" x14ac:dyDescent="0.25">
      <c r="F968" s="49" t="str">
        <f t="shared" si="51"/>
        <v/>
      </c>
      <c r="H968" s="41" t="str">
        <f t="shared" si="52"/>
        <v/>
      </c>
    </row>
    <row r="969" spans="6:8" ht="14.4" x14ac:dyDescent="0.25">
      <c r="F969" s="49" t="str">
        <f t="shared" si="51"/>
        <v/>
      </c>
      <c r="H969" s="41" t="str">
        <f t="shared" si="52"/>
        <v/>
      </c>
    </row>
    <row r="970" spans="6:8" ht="14.4" x14ac:dyDescent="0.25">
      <c r="F970" s="49" t="str">
        <f t="shared" si="51"/>
        <v/>
      </c>
      <c r="H970" s="41" t="str">
        <f t="shared" si="52"/>
        <v/>
      </c>
    </row>
    <row r="971" spans="6:8" ht="14.4" x14ac:dyDescent="0.25">
      <c r="F971" s="49" t="str">
        <f t="shared" si="51"/>
        <v/>
      </c>
      <c r="H971" s="41" t="str">
        <f t="shared" si="52"/>
        <v/>
      </c>
    </row>
    <row r="972" spans="6:8" ht="14.4" x14ac:dyDescent="0.25">
      <c r="F972" s="49" t="str">
        <f t="shared" si="51"/>
        <v/>
      </c>
      <c r="H972" s="41" t="str">
        <f t="shared" si="52"/>
        <v/>
      </c>
    </row>
    <row r="973" spans="6:8" ht="14.4" x14ac:dyDescent="0.25">
      <c r="F973" s="49" t="str">
        <f t="shared" si="51"/>
        <v/>
      </c>
      <c r="H973" s="41" t="str">
        <f t="shared" si="52"/>
        <v/>
      </c>
    </row>
    <row r="974" spans="6:8" ht="14.4" x14ac:dyDescent="0.25">
      <c r="F974" s="49" t="str">
        <f t="shared" si="51"/>
        <v/>
      </c>
      <c r="H974" s="41" t="str">
        <f t="shared" si="52"/>
        <v/>
      </c>
    </row>
    <row r="975" spans="6:8" ht="14.4" x14ac:dyDescent="0.25">
      <c r="F975" s="49" t="str">
        <f t="shared" si="51"/>
        <v/>
      </c>
      <c r="H975" s="41" t="str">
        <f t="shared" si="52"/>
        <v/>
      </c>
    </row>
    <row r="976" spans="6:8" ht="14.4" x14ac:dyDescent="0.25">
      <c r="F976" s="49" t="str">
        <f t="shared" ref="F976:F1039" si="53">IF(AND(NOT(ISBLANK(B976)),NOT(ISBLANK(B962))),4.54*(B976-B962)/SUM(C962:C976),"")</f>
        <v/>
      </c>
      <c r="H976" s="41" t="str">
        <f t="shared" si="52"/>
        <v/>
      </c>
    </row>
    <row r="977" spans="6:8" ht="14.4" x14ac:dyDescent="0.25">
      <c r="F977" s="49" t="str">
        <f t="shared" si="53"/>
        <v/>
      </c>
      <c r="H977" s="41" t="str">
        <f t="shared" si="52"/>
        <v/>
      </c>
    </row>
    <row r="978" spans="6:8" ht="14.4" x14ac:dyDescent="0.25">
      <c r="F978" s="49" t="str">
        <f t="shared" si="53"/>
        <v/>
      </c>
      <c r="H978" s="41" t="str">
        <f t="shared" si="52"/>
        <v/>
      </c>
    </row>
    <row r="979" spans="6:8" ht="14.4" x14ac:dyDescent="0.25">
      <c r="F979" s="49" t="str">
        <f t="shared" si="53"/>
        <v/>
      </c>
      <c r="H979" s="41" t="str">
        <f t="shared" si="52"/>
        <v/>
      </c>
    </row>
    <row r="980" spans="6:8" ht="14.4" x14ac:dyDescent="0.25">
      <c r="F980" s="49" t="str">
        <f t="shared" si="53"/>
        <v/>
      </c>
      <c r="H980" s="41" t="str">
        <f t="shared" si="52"/>
        <v/>
      </c>
    </row>
    <row r="981" spans="6:8" ht="14.4" x14ac:dyDescent="0.25">
      <c r="F981" s="49" t="str">
        <f t="shared" si="53"/>
        <v/>
      </c>
      <c r="H981" s="41" t="str">
        <f t="shared" si="52"/>
        <v/>
      </c>
    </row>
    <row r="982" spans="6:8" ht="14.4" x14ac:dyDescent="0.25">
      <c r="F982" s="49" t="str">
        <f t="shared" si="53"/>
        <v/>
      </c>
      <c r="H982" s="41" t="str">
        <f t="shared" si="52"/>
        <v/>
      </c>
    </row>
    <row r="983" spans="6:8" ht="14.4" x14ac:dyDescent="0.25">
      <c r="F983" s="49" t="str">
        <f t="shared" si="53"/>
        <v/>
      </c>
      <c r="H983" s="41" t="str">
        <f t="shared" si="52"/>
        <v/>
      </c>
    </row>
    <row r="984" spans="6:8" ht="14.4" x14ac:dyDescent="0.25">
      <c r="F984" s="49" t="str">
        <f t="shared" si="53"/>
        <v/>
      </c>
      <c r="H984" s="41" t="str">
        <f t="shared" si="52"/>
        <v/>
      </c>
    </row>
    <row r="985" spans="6:8" ht="14.4" x14ac:dyDescent="0.25">
      <c r="F985" s="49" t="str">
        <f t="shared" si="53"/>
        <v/>
      </c>
      <c r="H985" s="41" t="str">
        <f t="shared" si="52"/>
        <v/>
      </c>
    </row>
    <row r="986" spans="6:8" ht="14.4" x14ac:dyDescent="0.25">
      <c r="F986" s="49" t="str">
        <f t="shared" si="53"/>
        <v/>
      </c>
      <c r="H986" s="41" t="str">
        <f t="shared" si="52"/>
        <v/>
      </c>
    </row>
    <row r="987" spans="6:8" ht="14.4" x14ac:dyDescent="0.25">
      <c r="F987" s="49" t="str">
        <f t="shared" si="53"/>
        <v/>
      </c>
      <c r="H987" s="41" t="str">
        <f t="shared" si="52"/>
        <v/>
      </c>
    </row>
    <row r="988" spans="6:8" ht="14.4" x14ac:dyDescent="0.25">
      <c r="F988" s="49" t="str">
        <f t="shared" si="53"/>
        <v/>
      </c>
      <c r="H988" s="41" t="str">
        <f t="shared" si="52"/>
        <v/>
      </c>
    </row>
    <row r="989" spans="6:8" ht="14.4" x14ac:dyDescent="0.25">
      <c r="F989" s="49" t="str">
        <f t="shared" si="53"/>
        <v/>
      </c>
      <c r="H989" s="41" t="str">
        <f t="shared" si="52"/>
        <v/>
      </c>
    </row>
    <row r="990" spans="6:8" ht="14.4" x14ac:dyDescent="0.25">
      <c r="F990" s="49" t="str">
        <f t="shared" si="53"/>
        <v/>
      </c>
      <c r="H990" s="41" t="str">
        <f t="shared" si="52"/>
        <v/>
      </c>
    </row>
    <row r="991" spans="6:8" ht="14.4" x14ac:dyDescent="0.25">
      <c r="F991" s="49" t="str">
        <f t="shared" si="53"/>
        <v/>
      </c>
      <c r="H991" s="41" t="str">
        <f t="shared" si="52"/>
        <v/>
      </c>
    </row>
    <row r="992" spans="6:8" ht="14.4" x14ac:dyDescent="0.25">
      <c r="F992" s="49" t="str">
        <f t="shared" si="53"/>
        <v/>
      </c>
      <c r="H992" s="41" t="str">
        <f t="shared" si="52"/>
        <v/>
      </c>
    </row>
    <row r="993" spans="6:8" ht="14.4" x14ac:dyDescent="0.25">
      <c r="F993" s="49" t="str">
        <f t="shared" si="53"/>
        <v/>
      </c>
      <c r="H993" s="41" t="str">
        <f t="shared" si="52"/>
        <v/>
      </c>
    </row>
    <row r="994" spans="6:8" ht="14.4" x14ac:dyDescent="0.25">
      <c r="F994" s="49" t="str">
        <f t="shared" si="53"/>
        <v/>
      </c>
      <c r="H994" s="41" t="str">
        <f t="shared" si="52"/>
        <v/>
      </c>
    </row>
    <row r="995" spans="6:8" ht="14.4" x14ac:dyDescent="0.25">
      <c r="F995" s="49" t="str">
        <f t="shared" si="53"/>
        <v/>
      </c>
      <c r="H995" s="41" t="str">
        <f t="shared" si="52"/>
        <v/>
      </c>
    </row>
    <row r="996" spans="6:8" ht="14.4" x14ac:dyDescent="0.25">
      <c r="F996" s="49" t="str">
        <f t="shared" si="53"/>
        <v/>
      </c>
      <c r="H996" s="41" t="str">
        <f t="shared" si="52"/>
        <v/>
      </c>
    </row>
    <row r="997" spans="6:8" ht="14.4" x14ac:dyDescent="0.25">
      <c r="F997" s="49" t="str">
        <f t="shared" si="53"/>
        <v/>
      </c>
      <c r="H997" s="41" t="str">
        <f t="shared" si="52"/>
        <v/>
      </c>
    </row>
    <row r="998" spans="6:8" ht="14.4" x14ac:dyDescent="0.25">
      <c r="F998" s="49" t="str">
        <f t="shared" si="53"/>
        <v/>
      </c>
      <c r="H998" s="41" t="str">
        <f t="shared" si="52"/>
        <v/>
      </c>
    </row>
    <row r="999" spans="6:8" ht="14.4" x14ac:dyDescent="0.25">
      <c r="F999" s="49" t="str">
        <f t="shared" si="53"/>
        <v/>
      </c>
      <c r="H999" s="41" t="str">
        <f t="shared" si="52"/>
        <v/>
      </c>
    </row>
    <row r="1000" spans="6:8" ht="14.4" x14ac:dyDescent="0.25">
      <c r="F1000" s="49" t="str">
        <f t="shared" si="53"/>
        <v/>
      </c>
      <c r="H1000" s="41" t="str">
        <f t="shared" si="52"/>
        <v/>
      </c>
    </row>
    <row r="1001" spans="6:8" ht="14.4" x14ac:dyDescent="0.25">
      <c r="F1001" s="49" t="str">
        <f t="shared" si="53"/>
        <v/>
      </c>
      <c r="H1001" s="41" t="str">
        <f t="shared" si="52"/>
        <v/>
      </c>
    </row>
    <row r="1002" spans="6:8" ht="14.4" x14ac:dyDescent="0.25">
      <c r="F1002" s="49" t="str">
        <f t="shared" si="53"/>
        <v/>
      </c>
      <c r="H1002" s="41" t="str">
        <f t="shared" si="52"/>
        <v/>
      </c>
    </row>
    <row r="1003" spans="6:8" ht="14.4" x14ac:dyDescent="0.25">
      <c r="F1003" s="49" t="str">
        <f t="shared" si="53"/>
        <v/>
      </c>
      <c r="H1003" s="41" t="str">
        <f t="shared" si="52"/>
        <v/>
      </c>
    </row>
    <row r="1004" spans="6:8" ht="14.4" x14ac:dyDescent="0.25">
      <c r="F1004" s="49" t="str">
        <f t="shared" si="53"/>
        <v/>
      </c>
      <c r="H1004" s="41" t="str">
        <f t="shared" si="52"/>
        <v/>
      </c>
    </row>
    <row r="1005" spans="6:8" ht="14.4" x14ac:dyDescent="0.25">
      <c r="F1005" s="49" t="str">
        <f t="shared" si="53"/>
        <v/>
      </c>
      <c r="H1005" s="41" t="str">
        <f t="shared" si="52"/>
        <v/>
      </c>
    </row>
    <row r="1006" spans="6:8" ht="14.4" x14ac:dyDescent="0.25">
      <c r="F1006" s="49" t="str">
        <f t="shared" si="53"/>
        <v/>
      </c>
      <c r="H1006" s="41" t="str">
        <f t="shared" si="52"/>
        <v/>
      </c>
    </row>
    <row r="1007" spans="6:8" ht="14.4" x14ac:dyDescent="0.25">
      <c r="F1007" s="49" t="str">
        <f t="shared" si="53"/>
        <v/>
      </c>
      <c r="H1007" s="41" t="str">
        <f t="shared" si="52"/>
        <v/>
      </c>
    </row>
    <row r="1008" spans="6:8" ht="14.4" x14ac:dyDescent="0.25">
      <c r="F1008" s="49" t="str">
        <f t="shared" si="53"/>
        <v/>
      </c>
      <c r="H1008" s="41" t="str">
        <f t="shared" si="52"/>
        <v/>
      </c>
    </row>
    <row r="1009" spans="6:8" ht="14.4" x14ac:dyDescent="0.25">
      <c r="F1009" s="49" t="str">
        <f t="shared" si="53"/>
        <v/>
      </c>
      <c r="H1009" s="41" t="str">
        <f t="shared" si="52"/>
        <v/>
      </c>
    </row>
    <row r="1010" spans="6:8" ht="14.4" x14ac:dyDescent="0.25">
      <c r="F1010" s="49" t="str">
        <f t="shared" si="53"/>
        <v/>
      </c>
      <c r="H1010" s="41" t="str">
        <f t="shared" si="52"/>
        <v/>
      </c>
    </row>
    <row r="1011" spans="6:8" ht="14.4" x14ac:dyDescent="0.25">
      <c r="F1011" s="49" t="str">
        <f t="shared" si="53"/>
        <v/>
      </c>
      <c r="H1011" s="41" t="str">
        <f t="shared" si="52"/>
        <v/>
      </c>
    </row>
    <row r="1012" spans="6:8" ht="14.4" x14ac:dyDescent="0.25">
      <c r="F1012" s="49" t="str">
        <f t="shared" si="53"/>
        <v/>
      </c>
      <c r="H1012" s="41" t="str">
        <f t="shared" si="52"/>
        <v/>
      </c>
    </row>
    <row r="1013" spans="6:8" ht="14.4" x14ac:dyDescent="0.25">
      <c r="F1013" s="49" t="str">
        <f t="shared" si="53"/>
        <v/>
      </c>
      <c r="H1013" s="41" t="str">
        <f t="shared" si="52"/>
        <v/>
      </c>
    </row>
    <row r="1014" spans="6:8" ht="14.4" x14ac:dyDescent="0.25">
      <c r="F1014" s="49" t="str">
        <f t="shared" si="53"/>
        <v/>
      </c>
      <c r="H1014" s="41" t="str">
        <f t="shared" si="52"/>
        <v/>
      </c>
    </row>
    <row r="1015" spans="6:8" ht="14.4" x14ac:dyDescent="0.25">
      <c r="F1015" s="49" t="str">
        <f t="shared" si="53"/>
        <v/>
      </c>
      <c r="H1015" s="41" t="str">
        <f t="shared" si="52"/>
        <v/>
      </c>
    </row>
    <row r="1016" spans="6:8" ht="14.4" x14ac:dyDescent="0.25">
      <c r="F1016" s="49" t="str">
        <f t="shared" si="53"/>
        <v/>
      </c>
      <c r="H1016" s="41" t="str">
        <f t="shared" si="52"/>
        <v/>
      </c>
    </row>
    <row r="1017" spans="6:8" ht="14.4" x14ac:dyDescent="0.25">
      <c r="F1017" s="49" t="str">
        <f t="shared" si="53"/>
        <v/>
      </c>
      <c r="H1017" s="41" t="str">
        <f t="shared" si="52"/>
        <v/>
      </c>
    </row>
    <row r="1018" spans="6:8" ht="14.4" x14ac:dyDescent="0.25">
      <c r="F1018" s="49" t="str">
        <f t="shared" si="53"/>
        <v/>
      </c>
      <c r="H1018" s="41" t="str">
        <f t="shared" si="52"/>
        <v/>
      </c>
    </row>
    <row r="1019" spans="6:8" ht="14.4" x14ac:dyDescent="0.25">
      <c r="F1019" s="49" t="str">
        <f t="shared" si="53"/>
        <v/>
      </c>
      <c r="H1019" s="41" t="str">
        <f t="shared" si="52"/>
        <v/>
      </c>
    </row>
    <row r="1020" spans="6:8" ht="14.4" x14ac:dyDescent="0.25">
      <c r="F1020" s="49" t="str">
        <f t="shared" si="53"/>
        <v/>
      </c>
      <c r="H1020" s="41" t="str">
        <f t="shared" si="52"/>
        <v/>
      </c>
    </row>
    <row r="1021" spans="6:8" ht="14.4" x14ac:dyDescent="0.25">
      <c r="F1021" s="49" t="str">
        <f t="shared" si="53"/>
        <v/>
      </c>
      <c r="H1021" s="41" t="str">
        <f t="shared" si="52"/>
        <v/>
      </c>
    </row>
    <row r="1022" spans="6:8" ht="14.4" x14ac:dyDescent="0.25">
      <c r="F1022" s="49" t="str">
        <f t="shared" si="53"/>
        <v/>
      </c>
      <c r="H1022" s="41" t="str">
        <f t="shared" si="52"/>
        <v/>
      </c>
    </row>
    <row r="1023" spans="6:8" ht="14.4" x14ac:dyDescent="0.25">
      <c r="F1023" s="49" t="str">
        <f t="shared" si="53"/>
        <v/>
      </c>
      <c r="H1023" s="41" t="str">
        <f t="shared" si="52"/>
        <v/>
      </c>
    </row>
    <row r="1024" spans="6:8" ht="14.4" x14ac:dyDescent="0.25">
      <c r="F1024" s="49" t="str">
        <f t="shared" si="53"/>
        <v/>
      </c>
      <c r="H1024" s="41" t="str">
        <f t="shared" si="52"/>
        <v/>
      </c>
    </row>
    <row r="1025" spans="6:8" ht="14.4" x14ac:dyDescent="0.25">
      <c r="F1025" s="49" t="str">
        <f t="shared" si="53"/>
        <v/>
      </c>
      <c r="H1025" s="41" t="str">
        <f t="shared" si="52"/>
        <v/>
      </c>
    </row>
    <row r="1026" spans="6:8" ht="14.4" x14ac:dyDescent="0.25">
      <c r="F1026" s="49" t="str">
        <f t="shared" si="53"/>
        <v/>
      </c>
      <c r="H1026" s="41" t="str">
        <f t="shared" ref="H1026:H1089" si="54">IF(AND(NOT(ISBLANK(C1026)),NOT(ISBLANK(D1026))),((D1026/C1026)-E1026)&lt;0.001,"")</f>
        <v/>
      </c>
    </row>
    <row r="1027" spans="6:8" ht="14.4" x14ac:dyDescent="0.25">
      <c r="F1027" s="49" t="str">
        <f t="shared" si="53"/>
        <v/>
      </c>
      <c r="H1027" s="41" t="str">
        <f t="shared" si="54"/>
        <v/>
      </c>
    </row>
    <row r="1028" spans="6:8" ht="14.4" x14ac:dyDescent="0.25">
      <c r="F1028" s="49" t="str">
        <f t="shared" si="53"/>
        <v/>
      </c>
      <c r="H1028" s="41" t="str">
        <f t="shared" si="54"/>
        <v/>
      </c>
    </row>
    <row r="1029" spans="6:8" ht="14.4" x14ac:dyDescent="0.25">
      <c r="F1029" s="49" t="str">
        <f t="shared" si="53"/>
        <v/>
      </c>
      <c r="H1029" s="41" t="str">
        <f t="shared" si="54"/>
        <v/>
      </c>
    </row>
    <row r="1030" spans="6:8" ht="14.4" x14ac:dyDescent="0.25">
      <c r="F1030" s="49" t="str">
        <f t="shared" si="53"/>
        <v/>
      </c>
      <c r="H1030" s="41" t="str">
        <f t="shared" si="54"/>
        <v/>
      </c>
    </row>
    <row r="1031" spans="6:8" ht="14.4" x14ac:dyDescent="0.25">
      <c r="F1031" s="49" t="str">
        <f t="shared" si="53"/>
        <v/>
      </c>
      <c r="H1031" s="41" t="str">
        <f t="shared" si="54"/>
        <v/>
      </c>
    </row>
    <row r="1032" spans="6:8" ht="14.4" x14ac:dyDescent="0.25">
      <c r="F1032" s="49" t="str">
        <f t="shared" si="53"/>
        <v/>
      </c>
      <c r="H1032" s="41" t="str">
        <f t="shared" si="54"/>
        <v/>
      </c>
    </row>
    <row r="1033" spans="6:8" ht="14.4" x14ac:dyDescent="0.25">
      <c r="F1033" s="49" t="str">
        <f t="shared" si="53"/>
        <v/>
      </c>
      <c r="H1033" s="41" t="str">
        <f t="shared" si="54"/>
        <v/>
      </c>
    </row>
    <row r="1034" spans="6:8" ht="14.4" x14ac:dyDescent="0.25">
      <c r="F1034" s="49" t="str">
        <f t="shared" si="53"/>
        <v/>
      </c>
      <c r="H1034" s="41" t="str">
        <f t="shared" si="54"/>
        <v/>
      </c>
    </row>
    <row r="1035" spans="6:8" ht="14.4" x14ac:dyDescent="0.25">
      <c r="F1035" s="49" t="str">
        <f t="shared" si="53"/>
        <v/>
      </c>
      <c r="H1035" s="41" t="str">
        <f t="shared" si="54"/>
        <v/>
      </c>
    </row>
    <row r="1036" spans="6:8" ht="14.4" x14ac:dyDescent="0.25">
      <c r="F1036" s="49" t="str">
        <f t="shared" si="53"/>
        <v/>
      </c>
      <c r="H1036" s="41" t="str">
        <f t="shared" si="54"/>
        <v/>
      </c>
    </row>
    <row r="1037" spans="6:8" ht="14.4" x14ac:dyDescent="0.25">
      <c r="F1037" s="49" t="str">
        <f t="shared" si="53"/>
        <v/>
      </c>
      <c r="H1037" s="41" t="str">
        <f t="shared" si="54"/>
        <v/>
      </c>
    </row>
    <row r="1038" spans="6:8" ht="14.4" x14ac:dyDescent="0.25">
      <c r="F1038" s="49" t="str">
        <f t="shared" si="53"/>
        <v/>
      </c>
      <c r="H1038" s="41" t="str">
        <f t="shared" si="54"/>
        <v/>
      </c>
    </row>
    <row r="1039" spans="6:8" ht="14.4" x14ac:dyDescent="0.25">
      <c r="F1039" s="49" t="str">
        <f t="shared" si="53"/>
        <v/>
      </c>
      <c r="H1039" s="41" t="str">
        <f t="shared" si="54"/>
        <v/>
      </c>
    </row>
    <row r="1040" spans="6:8" ht="14.4" x14ac:dyDescent="0.25">
      <c r="F1040" s="49" t="str">
        <f t="shared" ref="F1040:F1103" si="55">IF(AND(NOT(ISBLANK(B1040)),NOT(ISBLANK(B1026))),4.54*(B1040-B1026)/SUM(C1026:C1040),"")</f>
        <v/>
      </c>
      <c r="H1040" s="41" t="str">
        <f t="shared" si="54"/>
        <v/>
      </c>
    </row>
    <row r="1041" spans="6:8" ht="14.4" x14ac:dyDescent="0.25">
      <c r="F1041" s="49" t="str">
        <f t="shared" si="55"/>
        <v/>
      </c>
      <c r="H1041" s="41" t="str">
        <f t="shared" si="54"/>
        <v/>
      </c>
    </row>
    <row r="1042" spans="6:8" ht="14.4" x14ac:dyDescent="0.25">
      <c r="F1042" s="49" t="str">
        <f t="shared" si="55"/>
        <v/>
      </c>
      <c r="H1042" s="41" t="str">
        <f t="shared" si="54"/>
        <v/>
      </c>
    </row>
    <row r="1043" spans="6:8" ht="14.4" x14ac:dyDescent="0.25">
      <c r="F1043" s="49" t="str">
        <f t="shared" si="55"/>
        <v/>
      </c>
      <c r="H1043" s="41" t="str">
        <f t="shared" si="54"/>
        <v/>
      </c>
    </row>
    <row r="1044" spans="6:8" ht="14.4" x14ac:dyDescent="0.25">
      <c r="F1044" s="49" t="str">
        <f t="shared" si="55"/>
        <v/>
      </c>
      <c r="H1044" s="41" t="str">
        <f t="shared" si="54"/>
        <v/>
      </c>
    </row>
    <row r="1045" spans="6:8" ht="14.4" x14ac:dyDescent="0.25">
      <c r="F1045" s="49" t="str">
        <f t="shared" si="55"/>
        <v/>
      </c>
      <c r="H1045" s="41" t="str">
        <f t="shared" si="54"/>
        <v/>
      </c>
    </row>
    <row r="1046" spans="6:8" ht="14.4" x14ac:dyDescent="0.25">
      <c r="F1046" s="49" t="str">
        <f t="shared" si="55"/>
        <v/>
      </c>
      <c r="H1046" s="41" t="str">
        <f t="shared" si="54"/>
        <v/>
      </c>
    </row>
    <row r="1047" spans="6:8" ht="14.4" x14ac:dyDescent="0.25">
      <c r="F1047" s="49" t="str">
        <f t="shared" si="55"/>
        <v/>
      </c>
      <c r="H1047" s="41" t="str">
        <f t="shared" si="54"/>
        <v/>
      </c>
    </row>
    <row r="1048" spans="6:8" ht="14.4" x14ac:dyDescent="0.25">
      <c r="F1048" s="49" t="str">
        <f t="shared" si="55"/>
        <v/>
      </c>
      <c r="H1048" s="41" t="str">
        <f t="shared" si="54"/>
        <v/>
      </c>
    </row>
    <row r="1049" spans="6:8" ht="14.4" x14ac:dyDescent="0.25">
      <c r="F1049" s="49" t="str">
        <f t="shared" si="55"/>
        <v/>
      </c>
      <c r="H1049" s="41" t="str">
        <f t="shared" si="54"/>
        <v/>
      </c>
    </row>
    <row r="1050" spans="6:8" ht="14.4" x14ac:dyDescent="0.25">
      <c r="F1050" s="49" t="str">
        <f t="shared" si="55"/>
        <v/>
      </c>
      <c r="H1050" s="41" t="str">
        <f t="shared" si="54"/>
        <v/>
      </c>
    </row>
    <row r="1051" spans="6:8" ht="14.4" x14ac:dyDescent="0.25">
      <c r="F1051" s="49" t="str">
        <f t="shared" si="55"/>
        <v/>
      </c>
      <c r="H1051" s="41" t="str">
        <f t="shared" si="54"/>
        <v/>
      </c>
    </row>
    <row r="1052" spans="6:8" ht="14.4" x14ac:dyDescent="0.25">
      <c r="F1052" s="49" t="str">
        <f t="shared" si="55"/>
        <v/>
      </c>
      <c r="H1052" s="41" t="str">
        <f t="shared" si="54"/>
        <v/>
      </c>
    </row>
    <row r="1053" spans="6:8" ht="14.4" x14ac:dyDescent="0.25">
      <c r="F1053" s="49" t="str">
        <f t="shared" si="55"/>
        <v/>
      </c>
      <c r="H1053" s="41" t="str">
        <f t="shared" si="54"/>
        <v/>
      </c>
    </row>
    <row r="1054" spans="6:8" ht="14.4" x14ac:dyDescent="0.25">
      <c r="F1054" s="49" t="str">
        <f t="shared" si="55"/>
        <v/>
      </c>
      <c r="H1054" s="41" t="str">
        <f t="shared" si="54"/>
        <v/>
      </c>
    </row>
    <row r="1055" spans="6:8" ht="14.4" x14ac:dyDescent="0.25">
      <c r="F1055" s="49" t="str">
        <f t="shared" si="55"/>
        <v/>
      </c>
      <c r="H1055" s="41" t="str">
        <f t="shared" si="54"/>
        <v/>
      </c>
    </row>
    <row r="1056" spans="6:8" ht="14.4" x14ac:dyDescent="0.25">
      <c r="F1056" s="49" t="str">
        <f t="shared" si="55"/>
        <v/>
      </c>
      <c r="H1056" s="41" t="str">
        <f t="shared" si="54"/>
        <v/>
      </c>
    </row>
    <row r="1057" spans="6:8" ht="14.4" x14ac:dyDescent="0.25">
      <c r="F1057" s="49" t="str">
        <f t="shared" si="55"/>
        <v/>
      </c>
      <c r="H1057" s="41" t="str">
        <f t="shared" si="54"/>
        <v/>
      </c>
    </row>
    <row r="1058" spans="6:8" ht="14.4" x14ac:dyDescent="0.25">
      <c r="F1058" s="49" t="str">
        <f t="shared" si="55"/>
        <v/>
      </c>
      <c r="H1058" s="41" t="str">
        <f t="shared" si="54"/>
        <v/>
      </c>
    </row>
    <row r="1059" spans="6:8" ht="14.4" x14ac:dyDescent="0.25">
      <c r="F1059" s="49" t="str">
        <f t="shared" si="55"/>
        <v/>
      </c>
      <c r="H1059" s="41" t="str">
        <f t="shared" si="54"/>
        <v/>
      </c>
    </row>
    <row r="1060" spans="6:8" ht="14.4" x14ac:dyDescent="0.25">
      <c r="F1060" s="49" t="str">
        <f t="shared" si="55"/>
        <v/>
      </c>
      <c r="H1060" s="41" t="str">
        <f t="shared" si="54"/>
        <v/>
      </c>
    </row>
    <row r="1061" spans="6:8" ht="14.4" x14ac:dyDescent="0.25">
      <c r="F1061" s="49" t="str">
        <f t="shared" si="55"/>
        <v/>
      </c>
      <c r="H1061" s="41" t="str">
        <f t="shared" si="54"/>
        <v/>
      </c>
    </row>
    <row r="1062" spans="6:8" ht="14.4" x14ac:dyDescent="0.25">
      <c r="F1062" s="49" t="str">
        <f t="shared" si="55"/>
        <v/>
      </c>
      <c r="H1062" s="41" t="str">
        <f t="shared" si="54"/>
        <v/>
      </c>
    </row>
    <row r="1063" spans="6:8" ht="14.4" x14ac:dyDescent="0.25">
      <c r="F1063" s="49" t="str">
        <f t="shared" si="55"/>
        <v/>
      </c>
      <c r="H1063" s="41" t="str">
        <f t="shared" si="54"/>
        <v/>
      </c>
    </row>
    <row r="1064" spans="6:8" ht="14.4" x14ac:dyDescent="0.25">
      <c r="F1064" s="49" t="str">
        <f t="shared" si="55"/>
        <v/>
      </c>
      <c r="H1064" s="41" t="str">
        <f t="shared" si="54"/>
        <v/>
      </c>
    </row>
    <row r="1065" spans="6:8" ht="14.4" x14ac:dyDescent="0.25">
      <c r="F1065" s="49" t="str">
        <f t="shared" si="55"/>
        <v/>
      </c>
      <c r="H1065" s="41" t="str">
        <f t="shared" si="54"/>
        <v/>
      </c>
    </row>
    <row r="1066" spans="6:8" ht="14.4" x14ac:dyDescent="0.25">
      <c r="F1066" s="49" t="str">
        <f t="shared" si="55"/>
        <v/>
      </c>
      <c r="H1066" s="41" t="str">
        <f t="shared" si="54"/>
        <v/>
      </c>
    </row>
    <row r="1067" spans="6:8" ht="14.4" x14ac:dyDescent="0.25">
      <c r="F1067" s="49" t="str">
        <f t="shared" si="55"/>
        <v/>
      </c>
      <c r="H1067" s="41" t="str">
        <f t="shared" si="54"/>
        <v/>
      </c>
    </row>
    <row r="1068" spans="6:8" ht="14.4" x14ac:dyDescent="0.25">
      <c r="F1068" s="49" t="str">
        <f t="shared" si="55"/>
        <v/>
      </c>
      <c r="H1068" s="41" t="str">
        <f t="shared" si="54"/>
        <v/>
      </c>
    </row>
    <row r="1069" spans="6:8" ht="14.4" x14ac:dyDescent="0.25">
      <c r="F1069" s="49" t="str">
        <f t="shared" si="55"/>
        <v/>
      </c>
      <c r="H1069" s="41" t="str">
        <f t="shared" si="54"/>
        <v/>
      </c>
    </row>
    <row r="1070" spans="6:8" ht="14.4" x14ac:dyDescent="0.25">
      <c r="F1070" s="49" t="str">
        <f t="shared" si="55"/>
        <v/>
      </c>
      <c r="H1070" s="41" t="str">
        <f t="shared" si="54"/>
        <v/>
      </c>
    </row>
    <row r="1071" spans="6:8" ht="14.4" x14ac:dyDescent="0.25">
      <c r="F1071" s="49" t="str">
        <f t="shared" si="55"/>
        <v/>
      </c>
      <c r="H1071" s="41" t="str">
        <f t="shared" si="54"/>
        <v/>
      </c>
    </row>
    <row r="1072" spans="6:8" ht="14.4" x14ac:dyDescent="0.25">
      <c r="F1072" s="49" t="str">
        <f t="shared" si="55"/>
        <v/>
      </c>
      <c r="H1072" s="41" t="str">
        <f t="shared" si="54"/>
        <v/>
      </c>
    </row>
    <row r="1073" spans="6:8" ht="14.4" x14ac:dyDescent="0.25">
      <c r="F1073" s="49" t="str">
        <f t="shared" si="55"/>
        <v/>
      </c>
      <c r="H1073" s="41" t="str">
        <f t="shared" si="54"/>
        <v/>
      </c>
    </row>
    <row r="1074" spans="6:8" ht="14.4" x14ac:dyDescent="0.25">
      <c r="F1074" s="49" t="str">
        <f t="shared" si="55"/>
        <v/>
      </c>
      <c r="H1074" s="41" t="str">
        <f t="shared" si="54"/>
        <v/>
      </c>
    </row>
    <row r="1075" spans="6:8" ht="14.4" x14ac:dyDescent="0.25">
      <c r="F1075" s="49" t="str">
        <f t="shared" si="55"/>
        <v/>
      </c>
      <c r="H1075" s="41" t="str">
        <f t="shared" si="54"/>
        <v/>
      </c>
    </row>
    <row r="1076" spans="6:8" ht="14.4" x14ac:dyDescent="0.25">
      <c r="F1076" s="49" t="str">
        <f t="shared" si="55"/>
        <v/>
      </c>
      <c r="H1076" s="41" t="str">
        <f t="shared" si="54"/>
        <v/>
      </c>
    </row>
    <row r="1077" spans="6:8" ht="14.4" x14ac:dyDescent="0.25">
      <c r="F1077" s="49" t="str">
        <f t="shared" si="55"/>
        <v/>
      </c>
      <c r="H1077" s="41" t="str">
        <f t="shared" si="54"/>
        <v/>
      </c>
    </row>
    <row r="1078" spans="6:8" ht="14.4" x14ac:dyDescent="0.25">
      <c r="F1078" s="49" t="str">
        <f t="shared" si="55"/>
        <v/>
      </c>
      <c r="H1078" s="41" t="str">
        <f t="shared" si="54"/>
        <v/>
      </c>
    </row>
    <row r="1079" spans="6:8" ht="14.4" x14ac:dyDescent="0.25">
      <c r="F1079" s="49" t="str">
        <f t="shared" si="55"/>
        <v/>
      </c>
      <c r="H1079" s="41" t="str">
        <f t="shared" si="54"/>
        <v/>
      </c>
    </row>
    <row r="1080" spans="6:8" ht="14.4" x14ac:dyDescent="0.25">
      <c r="F1080" s="49" t="str">
        <f t="shared" si="55"/>
        <v/>
      </c>
      <c r="H1080" s="41" t="str">
        <f t="shared" si="54"/>
        <v/>
      </c>
    </row>
    <row r="1081" spans="6:8" ht="14.4" x14ac:dyDescent="0.25">
      <c r="F1081" s="49" t="str">
        <f t="shared" si="55"/>
        <v/>
      </c>
      <c r="H1081" s="41" t="str">
        <f t="shared" si="54"/>
        <v/>
      </c>
    </row>
    <row r="1082" spans="6:8" ht="14.4" x14ac:dyDescent="0.25">
      <c r="F1082" s="49" t="str">
        <f t="shared" si="55"/>
        <v/>
      </c>
      <c r="H1082" s="41" t="str">
        <f t="shared" si="54"/>
        <v/>
      </c>
    </row>
    <row r="1083" spans="6:8" ht="14.4" x14ac:dyDescent="0.25">
      <c r="F1083" s="49" t="str">
        <f t="shared" si="55"/>
        <v/>
      </c>
      <c r="H1083" s="41" t="str">
        <f t="shared" si="54"/>
        <v/>
      </c>
    </row>
    <row r="1084" spans="6:8" ht="14.4" x14ac:dyDescent="0.25">
      <c r="F1084" s="49" t="str">
        <f t="shared" si="55"/>
        <v/>
      </c>
      <c r="H1084" s="41" t="str">
        <f t="shared" si="54"/>
        <v/>
      </c>
    </row>
    <row r="1085" spans="6:8" ht="14.4" x14ac:dyDescent="0.25">
      <c r="F1085" s="49" t="str">
        <f t="shared" si="55"/>
        <v/>
      </c>
      <c r="H1085" s="41" t="str">
        <f t="shared" si="54"/>
        <v/>
      </c>
    </row>
    <row r="1086" spans="6:8" ht="14.4" x14ac:dyDescent="0.25">
      <c r="F1086" s="49" t="str">
        <f t="shared" si="55"/>
        <v/>
      </c>
      <c r="H1086" s="41" t="str">
        <f t="shared" si="54"/>
        <v/>
      </c>
    </row>
    <row r="1087" spans="6:8" ht="14.4" x14ac:dyDescent="0.25">
      <c r="F1087" s="49" t="str">
        <f t="shared" si="55"/>
        <v/>
      </c>
      <c r="H1087" s="41" t="str">
        <f t="shared" si="54"/>
        <v/>
      </c>
    </row>
    <row r="1088" spans="6:8" ht="14.4" x14ac:dyDescent="0.25">
      <c r="F1088" s="49" t="str">
        <f t="shared" si="55"/>
        <v/>
      </c>
      <c r="H1088" s="41" t="str">
        <f t="shared" si="54"/>
        <v/>
      </c>
    </row>
    <row r="1089" spans="6:8" ht="14.4" x14ac:dyDescent="0.25">
      <c r="F1089" s="49" t="str">
        <f t="shared" si="55"/>
        <v/>
      </c>
      <c r="H1089" s="41" t="str">
        <f t="shared" si="54"/>
        <v/>
      </c>
    </row>
    <row r="1090" spans="6:8" ht="14.4" x14ac:dyDescent="0.25">
      <c r="F1090" s="49" t="str">
        <f t="shared" si="55"/>
        <v/>
      </c>
      <c r="H1090" s="41" t="str">
        <f t="shared" ref="H1090:H1118" si="56">IF(AND(NOT(ISBLANK(C1090)),NOT(ISBLANK(D1090))),((D1090/C1090)-E1090)&lt;0.001,"")</f>
        <v/>
      </c>
    </row>
    <row r="1091" spans="6:8" ht="14.4" x14ac:dyDescent="0.25">
      <c r="F1091" s="49" t="str">
        <f t="shared" si="55"/>
        <v/>
      </c>
      <c r="H1091" s="41" t="str">
        <f t="shared" si="56"/>
        <v/>
      </c>
    </row>
    <row r="1092" spans="6:8" ht="14.4" x14ac:dyDescent="0.25">
      <c r="F1092" s="49" t="str">
        <f t="shared" si="55"/>
        <v/>
      </c>
      <c r="H1092" s="41" t="str">
        <f t="shared" si="56"/>
        <v/>
      </c>
    </row>
    <row r="1093" spans="6:8" ht="14.4" x14ac:dyDescent="0.25">
      <c r="F1093" s="49" t="str">
        <f t="shared" si="55"/>
        <v/>
      </c>
      <c r="H1093" s="41" t="str">
        <f t="shared" si="56"/>
        <v/>
      </c>
    </row>
    <row r="1094" spans="6:8" ht="14.4" x14ac:dyDescent="0.25">
      <c r="F1094" s="49" t="str">
        <f t="shared" si="55"/>
        <v/>
      </c>
      <c r="H1094" s="41" t="str">
        <f t="shared" si="56"/>
        <v/>
      </c>
    </row>
    <row r="1095" spans="6:8" ht="14.4" x14ac:dyDescent="0.25">
      <c r="F1095" s="49" t="str">
        <f t="shared" si="55"/>
        <v/>
      </c>
      <c r="H1095" s="41" t="str">
        <f t="shared" si="56"/>
        <v/>
      </c>
    </row>
    <row r="1096" spans="6:8" ht="14.4" x14ac:dyDescent="0.25">
      <c r="F1096" s="49" t="str">
        <f t="shared" si="55"/>
        <v/>
      </c>
      <c r="H1096" s="41" t="str">
        <f t="shared" si="56"/>
        <v/>
      </c>
    </row>
    <row r="1097" spans="6:8" ht="14.4" x14ac:dyDescent="0.25">
      <c r="F1097" s="49" t="str">
        <f t="shared" si="55"/>
        <v/>
      </c>
      <c r="H1097" s="41" t="str">
        <f t="shared" si="56"/>
        <v/>
      </c>
    </row>
    <row r="1098" spans="6:8" ht="14.4" x14ac:dyDescent="0.25">
      <c r="F1098" s="49" t="str">
        <f t="shared" si="55"/>
        <v/>
      </c>
      <c r="H1098" s="41" t="str">
        <f t="shared" si="56"/>
        <v/>
      </c>
    </row>
    <row r="1099" spans="6:8" ht="14.4" x14ac:dyDescent="0.25">
      <c r="F1099" s="49" t="str">
        <f t="shared" si="55"/>
        <v/>
      </c>
      <c r="H1099" s="41" t="str">
        <f t="shared" si="56"/>
        <v/>
      </c>
    </row>
    <row r="1100" spans="6:8" ht="14.4" x14ac:dyDescent="0.25">
      <c r="F1100" s="49" t="str">
        <f t="shared" si="55"/>
        <v/>
      </c>
      <c r="H1100" s="41" t="str">
        <f t="shared" si="56"/>
        <v/>
      </c>
    </row>
    <row r="1101" spans="6:8" ht="14.4" x14ac:dyDescent="0.25">
      <c r="F1101" s="49" t="str">
        <f t="shared" si="55"/>
        <v/>
      </c>
      <c r="H1101" s="41" t="str">
        <f t="shared" si="56"/>
        <v/>
      </c>
    </row>
    <row r="1102" spans="6:8" ht="14.4" x14ac:dyDescent="0.25">
      <c r="F1102" s="49" t="str">
        <f t="shared" si="55"/>
        <v/>
      </c>
      <c r="H1102" s="41" t="str">
        <f t="shared" si="56"/>
        <v/>
      </c>
    </row>
    <row r="1103" spans="6:8" ht="14.4" x14ac:dyDescent="0.25">
      <c r="F1103" s="49" t="str">
        <f t="shared" si="55"/>
        <v/>
      </c>
      <c r="H1103" s="41" t="str">
        <f t="shared" si="56"/>
        <v/>
      </c>
    </row>
    <row r="1104" spans="6:8" ht="14.4" x14ac:dyDescent="0.25">
      <c r="F1104" s="49" t="str">
        <f t="shared" ref="F1104" si="57">IF(AND(NOT(ISBLANK(B1104)),NOT(ISBLANK(B1090))),4.54*(B1104-B1090)/SUM(C1090:C1104),"")</f>
        <v/>
      </c>
      <c r="H1104" s="41" t="str">
        <f t="shared" si="56"/>
        <v/>
      </c>
    </row>
    <row r="1105" spans="6:8" ht="14.4" x14ac:dyDescent="0.25">
      <c r="F1105" s="49" t="str">
        <f t="shared" ref="F1105:F1168" si="58">IF(AND(NOT(ISBLANK(B1105)),NOT(ISBLANK(B1091))),4.54*(B1105-B1091)/SUM(C1091:C1105),"")</f>
        <v/>
      </c>
      <c r="H1105" s="41" t="str">
        <f t="shared" si="56"/>
        <v/>
      </c>
    </row>
    <row r="1106" spans="6:8" ht="14.4" x14ac:dyDescent="0.25">
      <c r="F1106" s="49" t="str">
        <f t="shared" si="58"/>
        <v/>
      </c>
      <c r="H1106" s="41" t="str">
        <f t="shared" si="56"/>
        <v/>
      </c>
    </row>
    <row r="1107" spans="6:8" ht="14.4" x14ac:dyDescent="0.25">
      <c r="F1107" s="49" t="str">
        <f t="shared" si="58"/>
        <v/>
      </c>
      <c r="H1107" s="41" t="str">
        <f t="shared" si="56"/>
        <v/>
      </c>
    </row>
    <row r="1108" spans="6:8" ht="14.4" x14ac:dyDescent="0.25">
      <c r="F1108" s="49" t="str">
        <f t="shared" si="58"/>
        <v/>
      </c>
      <c r="H1108" s="41" t="str">
        <f t="shared" si="56"/>
        <v/>
      </c>
    </row>
    <row r="1109" spans="6:8" ht="14.4" x14ac:dyDescent="0.25">
      <c r="F1109" s="49" t="str">
        <f t="shared" si="58"/>
        <v/>
      </c>
      <c r="H1109" s="41" t="str">
        <f t="shared" si="56"/>
        <v/>
      </c>
    </row>
    <row r="1110" spans="6:8" ht="14.4" x14ac:dyDescent="0.25">
      <c r="F1110" s="49" t="str">
        <f t="shared" si="58"/>
        <v/>
      </c>
      <c r="H1110" s="41" t="str">
        <f t="shared" si="56"/>
        <v/>
      </c>
    </row>
    <row r="1111" spans="6:8" ht="14.4" x14ac:dyDescent="0.25">
      <c r="F1111" s="49" t="str">
        <f t="shared" si="58"/>
        <v/>
      </c>
      <c r="H1111" s="41" t="str">
        <f t="shared" si="56"/>
        <v/>
      </c>
    </row>
    <row r="1112" spans="6:8" ht="14.4" x14ac:dyDescent="0.25">
      <c r="F1112" s="49" t="str">
        <f t="shared" si="58"/>
        <v/>
      </c>
      <c r="H1112" s="41" t="str">
        <f t="shared" si="56"/>
        <v/>
      </c>
    </row>
    <row r="1113" spans="6:8" ht="14.4" x14ac:dyDescent="0.25">
      <c r="F1113" s="49" t="str">
        <f t="shared" si="58"/>
        <v/>
      </c>
      <c r="H1113" s="41" t="str">
        <f t="shared" si="56"/>
        <v/>
      </c>
    </row>
    <row r="1114" spans="6:8" ht="14.4" x14ac:dyDescent="0.25">
      <c r="F1114" s="49" t="str">
        <f t="shared" si="58"/>
        <v/>
      </c>
      <c r="H1114" s="41" t="str">
        <f t="shared" si="56"/>
        <v/>
      </c>
    </row>
    <row r="1115" spans="6:8" ht="14.4" x14ac:dyDescent="0.25">
      <c r="F1115" s="49" t="str">
        <f t="shared" si="58"/>
        <v/>
      </c>
      <c r="H1115" s="41" t="str">
        <f t="shared" si="56"/>
        <v/>
      </c>
    </row>
    <row r="1116" spans="6:8" ht="14.4" x14ac:dyDescent="0.25">
      <c r="F1116" s="49" t="str">
        <f t="shared" si="58"/>
        <v/>
      </c>
      <c r="H1116" s="41" t="str">
        <f t="shared" si="56"/>
        <v/>
      </c>
    </row>
    <row r="1117" spans="6:8" ht="14.4" x14ac:dyDescent="0.25">
      <c r="F1117" s="49" t="str">
        <f t="shared" si="58"/>
        <v/>
      </c>
      <c r="H1117" s="41" t="str">
        <f t="shared" si="56"/>
        <v/>
      </c>
    </row>
    <row r="1118" spans="6:8" ht="14.4" x14ac:dyDescent="0.25">
      <c r="F1118" s="49" t="str">
        <f t="shared" si="58"/>
        <v/>
      </c>
      <c r="H1118" s="41" t="str">
        <f t="shared" si="56"/>
        <v/>
      </c>
    </row>
    <row r="1119" spans="6:8" ht="14.4" x14ac:dyDescent="0.25">
      <c r="F1119" s="49" t="str">
        <f t="shared" si="58"/>
        <v/>
      </c>
    </row>
    <row r="1120" spans="6:8" ht="14.4" x14ac:dyDescent="0.25">
      <c r="F1120" s="49" t="str">
        <f t="shared" si="58"/>
        <v/>
      </c>
    </row>
    <row r="1121" spans="6:6" ht="14.4" x14ac:dyDescent="0.25">
      <c r="F1121" s="49" t="str">
        <f t="shared" si="58"/>
        <v/>
      </c>
    </row>
    <row r="1122" spans="6:6" ht="14.4" x14ac:dyDescent="0.25">
      <c r="F1122" s="49" t="str">
        <f t="shared" si="58"/>
        <v/>
      </c>
    </row>
    <row r="1123" spans="6:6" ht="14.4" x14ac:dyDescent="0.25">
      <c r="F1123" s="49" t="str">
        <f t="shared" si="58"/>
        <v/>
      </c>
    </row>
    <row r="1124" spans="6:6" ht="14.4" x14ac:dyDescent="0.25">
      <c r="F1124" s="49" t="str">
        <f t="shared" si="58"/>
        <v/>
      </c>
    </row>
    <row r="1125" spans="6:6" ht="14.4" x14ac:dyDescent="0.25">
      <c r="F1125" s="49" t="str">
        <f t="shared" si="58"/>
        <v/>
      </c>
    </row>
    <row r="1126" spans="6:6" ht="14.4" x14ac:dyDescent="0.25">
      <c r="F1126" s="49" t="str">
        <f t="shared" si="58"/>
        <v/>
      </c>
    </row>
    <row r="1127" spans="6:6" ht="14.4" x14ac:dyDescent="0.25">
      <c r="F1127" s="49" t="str">
        <f t="shared" si="58"/>
        <v/>
      </c>
    </row>
    <row r="1128" spans="6:6" ht="14.4" x14ac:dyDescent="0.25">
      <c r="F1128" s="49" t="str">
        <f t="shared" si="58"/>
        <v/>
      </c>
    </row>
    <row r="1129" spans="6:6" ht="14.4" x14ac:dyDescent="0.25">
      <c r="F1129" s="49" t="str">
        <f t="shared" si="58"/>
        <v/>
      </c>
    </row>
    <row r="1130" spans="6:6" ht="14.4" x14ac:dyDescent="0.25">
      <c r="F1130" s="49" t="str">
        <f t="shared" si="58"/>
        <v/>
      </c>
    </row>
    <row r="1131" spans="6:6" ht="14.4" x14ac:dyDescent="0.25">
      <c r="F1131" s="49" t="str">
        <f t="shared" si="58"/>
        <v/>
      </c>
    </row>
    <row r="1132" spans="6:6" ht="14.4" x14ac:dyDescent="0.25">
      <c r="F1132" s="49" t="str">
        <f t="shared" si="58"/>
        <v/>
      </c>
    </row>
    <row r="1133" spans="6:6" ht="14.4" x14ac:dyDescent="0.25">
      <c r="F1133" s="49" t="str">
        <f t="shared" si="58"/>
        <v/>
      </c>
    </row>
    <row r="1134" spans="6:6" ht="14.4" x14ac:dyDescent="0.25">
      <c r="F1134" s="49" t="str">
        <f t="shared" si="58"/>
        <v/>
      </c>
    </row>
    <row r="1135" spans="6:6" ht="14.4" x14ac:dyDescent="0.25">
      <c r="F1135" s="49" t="str">
        <f t="shared" si="58"/>
        <v/>
      </c>
    </row>
    <row r="1136" spans="6:6" ht="14.4" x14ac:dyDescent="0.25">
      <c r="F1136" s="49" t="str">
        <f t="shared" si="58"/>
        <v/>
      </c>
    </row>
    <row r="1137" spans="6:6" ht="14.4" x14ac:dyDescent="0.25">
      <c r="F1137" s="49" t="str">
        <f t="shared" si="58"/>
        <v/>
      </c>
    </row>
    <row r="1138" spans="6:6" ht="14.4" x14ac:dyDescent="0.25">
      <c r="F1138" s="49" t="str">
        <f t="shared" si="58"/>
        <v/>
      </c>
    </row>
    <row r="1139" spans="6:6" ht="14.4" x14ac:dyDescent="0.25">
      <c r="F1139" s="49" t="str">
        <f t="shared" si="58"/>
        <v/>
      </c>
    </row>
    <row r="1140" spans="6:6" ht="14.4" x14ac:dyDescent="0.25">
      <c r="F1140" s="49" t="str">
        <f t="shared" si="58"/>
        <v/>
      </c>
    </row>
    <row r="1141" spans="6:6" ht="14.4" x14ac:dyDescent="0.25">
      <c r="F1141" s="49" t="str">
        <f t="shared" si="58"/>
        <v/>
      </c>
    </row>
    <row r="1142" spans="6:6" ht="14.4" x14ac:dyDescent="0.25">
      <c r="F1142" s="49" t="str">
        <f t="shared" si="58"/>
        <v/>
      </c>
    </row>
    <row r="1143" spans="6:6" ht="14.4" x14ac:dyDescent="0.25">
      <c r="F1143" s="49" t="str">
        <f t="shared" si="58"/>
        <v/>
      </c>
    </row>
    <row r="1144" spans="6:6" ht="14.4" x14ac:dyDescent="0.25">
      <c r="F1144" s="49" t="str">
        <f t="shared" si="58"/>
        <v/>
      </c>
    </row>
    <row r="1145" spans="6:6" ht="14.4" x14ac:dyDescent="0.25">
      <c r="F1145" s="49" t="str">
        <f t="shared" si="58"/>
        <v/>
      </c>
    </row>
    <row r="1146" spans="6:6" ht="14.4" x14ac:dyDescent="0.25">
      <c r="F1146" s="49" t="str">
        <f t="shared" si="58"/>
        <v/>
      </c>
    </row>
    <row r="1147" spans="6:6" ht="14.4" x14ac:dyDescent="0.25">
      <c r="F1147" s="49" t="str">
        <f t="shared" si="58"/>
        <v/>
      </c>
    </row>
    <row r="1148" spans="6:6" ht="14.4" x14ac:dyDescent="0.25">
      <c r="F1148" s="49" t="str">
        <f t="shared" si="58"/>
        <v/>
      </c>
    </row>
    <row r="1149" spans="6:6" ht="14.4" x14ac:dyDescent="0.25">
      <c r="F1149" s="49" t="str">
        <f t="shared" si="58"/>
        <v/>
      </c>
    </row>
    <row r="1150" spans="6:6" ht="14.4" x14ac:dyDescent="0.25">
      <c r="F1150" s="49" t="str">
        <f t="shared" si="58"/>
        <v/>
      </c>
    </row>
    <row r="1151" spans="6:6" ht="14.4" x14ac:dyDescent="0.25">
      <c r="F1151" s="49" t="str">
        <f t="shared" si="58"/>
        <v/>
      </c>
    </row>
    <row r="1152" spans="6:6" ht="14.4" x14ac:dyDescent="0.25">
      <c r="F1152" s="49" t="str">
        <f t="shared" si="58"/>
        <v/>
      </c>
    </row>
    <row r="1153" spans="6:6" ht="14.4" x14ac:dyDescent="0.25">
      <c r="F1153" s="49" t="str">
        <f t="shared" si="58"/>
        <v/>
      </c>
    </row>
    <row r="1154" spans="6:6" ht="14.4" x14ac:dyDescent="0.25">
      <c r="F1154" s="49" t="str">
        <f t="shared" si="58"/>
        <v/>
      </c>
    </row>
    <row r="1155" spans="6:6" ht="14.4" x14ac:dyDescent="0.25">
      <c r="F1155" s="49" t="str">
        <f t="shared" si="58"/>
        <v/>
      </c>
    </row>
    <row r="1156" spans="6:6" ht="14.4" x14ac:dyDescent="0.25">
      <c r="F1156" s="49" t="str">
        <f t="shared" si="58"/>
        <v/>
      </c>
    </row>
    <row r="1157" spans="6:6" ht="14.4" x14ac:dyDescent="0.25">
      <c r="F1157" s="49" t="str">
        <f t="shared" si="58"/>
        <v/>
      </c>
    </row>
    <row r="1158" spans="6:6" ht="14.4" x14ac:dyDescent="0.25">
      <c r="F1158" s="49" t="str">
        <f t="shared" si="58"/>
        <v/>
      </c>
    </row>
    <row r="1159" spans="6:6" ht="14.4" x14ac:dyDescent="0.25">
      <c r="F1159" s="49" t="str">
        <f t="shared" si="58"/>
        <v/>
      </c>
    </row>
    <row r="1160" spans="6:6" ht="14.4" x14ac:dyDescent="0.25">
      <c r="F1160" s="49" t="str">
        <f t="shared" si="58"/>
        <v/>
      </c>
    </row>
    <row r="1161" spans="6:6" ht="14.4" x14ac:dyDescent="0.25">
      <c r="F1161" s="49" t="str">
        <f t="shared" si="58"/>
        <v/>
      </c>
    </row>
    <row r="1162" spans="6:6" ht="14.4" x14ac:dyDescent="0.25">
      <c r="F1162" s="49" t="str">
        <f t="shared" si="58"/>
        <v/>
      </c>
    </row>
    <row r="1163" spans="6:6" ht="14.4" x14ac:dyDescent="0.25">
      <c r="F1163" s="49" t="str">
        <f t="shared" si="58"/>
        <v/>
      </c>
    </row>
    <row r="1164" spans="6:6" ht="14.4" x14ac:dyDescent="0.25">
      <c r="F1164" s="49" t="str">
        <f t="shared" si="58"/>
        <v/>
      </c>
    </row>
    <row r="1165" spans="6:6" ht="14.4" x14ac:dyDescent="0.25">
      <c r="F1165" s="49" t="str">
        <f t="shared" si="58"/>
        <v/>
      </c>
    </row>
    <row r="1166" spans="6:6" ht="14.4" x14ac:dyDescent="0.25">
      <c r="F1166" s="49" t="str">
        <f t="shared" si="58"/>
        <v/>
      </c>
    </row>
    <row r="1167" spans="6:6" ht="14.4" x14ac:dyDescent="0.25">
      <c r="F1167" s="49" t="str">
        <f t="shared" si="58"/>
        <v/>
      </c>
    </row>
    <row r="1168" spans="6:6" ht="14.4" x14ac:dyDescent="0.25">
      <c r="F1168" s="49" t="str">
        <f t="shared" si="58"/>
        <v/>
      </c>
    </row>
    <row r="1169" spans="6:6" ht="14.4" x14ac:dyDescent="0.25">
      <c r="F1169" s="49" t="str">
        <f t="shared" ref="F1169:F1232" si="59">IF(AND(NOT(ISBLANK(B1169)),NOT(ISBLANK(B1155))),4.54*(B1169-B1155)/SUM(C1155:C1169),"")</f>
        <v/>
      </c>
    </row>
    <row r="1170" spans="6:6" ht="14.4" x14ac:dyDescent="0.25">
      <c r="F1170" s="49" t="str">
        <f t="shared" si="59"/>
        <v/>
      </c>
    </row>
    <row r="1171" spans="6:6" ht="14.4" x14ac:dyDescent="0.25">
      <c r="F1171" s="49" t="str">
        <f t="shared" si="59"/>
        <v/>
      </c>
    </row>
    <row r="1172" spans="6:6" ht="14.4" x14ac:dyDescent="0.25">
      <c r="F1172" s="49" t="str">
        <f t="shared" si="59"/>
        <v/>
      </c>
    </row>
    <row r="1173" spans="6:6" ht="14.4" x14ac:dyDescent="0.25">
      <c r="F1173" s="49" t="str">
        <f t="shared" si="59"/>
        <v/>
      </c>
    </row>
    <row r="1174" spans="6:6" ht="14.4" x14ac:dyDescent="0.25">
      <c r="F1174" s="49" t="str">
        <f t="shared" si="59"/>
        <v/>
      </c>
    </row>
    <row r="1175" spans="6:6" ht="14.4" x14ac:dyDescent="0.25">
      <c r="F1175" s="49" t="str">
        <f t="shared" si="59"/>
        <v/>
      </c>
    </row>
    <row r="1176" spans="6:6" ht="14.4" x14ac:dyDescent="0.25">
      <c r="F1176" s="49" t="str">
        <f t="shared" si="59"/>
        <v/>
      </c>
    </row>
    <row r="1177" spans="6:6" ht="14.4" x14ac:dyDescent="0.25">
      <c r="F1177" s="49" t="str">
        <f t="shared" si="59"/>
        <v/>
      </c>
    </row>
    <row r="1178" spans="6:6" ht="14.4" x14ac:dyDescent="0.25">
      <c r="F1178" s="49" t="str">
        <f t="shared" si="59"/>
        <v/>
      </c>
    </row>
    <row r="1179" spans="6:6" ht="14.4" x14ac:dyDescent="0.25">
      <c r="F1179" s="49" t="str">
        <f t="shared" si="59"/>
        <v/>
      </c>
    </row>
    <row r="1180" spans="6:6" ht="14.4" x14ac:dyDescent="0.25">
      <c r="F1180" s="49" t="str">
        <f t="shared" si="59"/>
        <v/>
      </c>
    </row>
    <row r="1181" spans="6:6" ht="14.4" x14ac:dyDescent="0.25">
      <c r="F1181" s="49" t="str">
        <f t="shared" si="59"/>
        <v/>
      </c>
    </row>
    <row r="1182" spans="6:6" ht="14.4" x14ac:dyDescent="0.25">
      <c r="F1182" s="49" t="str">
        <f t="shared" si="59"/>
        <v/>
      </c>
    </row>
    <row r="1183" spans="6:6" ht="14.4" x14ac:dyDescent="0.25">
      <c r="F1183" s="49" t="str">
        <f t="shared" si="59"/>
        <v/>
      </c>
    </row>
    <row r="1184" spans="6:6" ht="14.4" x14ac:dyDescent="0.25">
      <c r="F1184" s="49" t="str">
        <f t="shared" si="59"/>
        <v/>
      </c>
    </row>
    <row r="1185" spans="6:6" ht="14.4" x14ac:dyDescent="0.25">
      <c r="F1185" s="49" t="str">
        <f t="shared" si="59"/>
        <v/>
      </c>
    </row>
    <row r="1186" spans="6:6" ht="14.4" x14ac:dyDescent="0.25">
      <c r="F1186" s="49" t="str">
        <f t="shared" si="59"/>
        <v/>
      </c>
    </row>
    <row r="1187" spans="6:6" ht="14.4" x14ac:dyDescent="0.25">
      <c r="F1187" s="49" t="str">
        <f t="shared" si="59"/>
        <v/>
      </c>
    </row>
    <row r="1188" spans="6:6" ht="14.4" x14ac:dyDescent="0.25">
      <c r="F1188" s="49" t="str">
        <f t="shared" si="59"/>
        <v/>
      </c>
    </row>
    <row r="1189" spans="6:6" ht="14.4" x14ac:dyDescent="0.25">
      <c r="F1189" s="49" t="str">
        <f t="shared" si="59"/>
        <v/>
      </c>
    </row>
    <row r="1190" spans="6:6" ht="14.4" x14ac:dyDescent="0.25">
      <c r="F1190" s="49" t="str">
        <f t="shared" si="59"/>
        <v/>
      </c>
    </row>
    <row r="1191" spans="6:6" ht="14.4" x14ac:dyDescent="0.25">
      <c r="F1191" s="49" t="str">
        <f t="shared" si="59"/>
        <v/>
      </c>
    </row>
    <row r="1192" spans="6:6" ht="14.4" x14ac:dyDescent="0.25">
      <c r="F1192" s="49" t="str">
        <f t="shared" si="59"/>
        <v/>
      </c>
    </row>
    <row r="1193" spans="6:6" ht="14.4" x14ac:dyDescent="0.25">
      <c r="F1193" s="49" t="str">
        <f t="shared" si="59"/>
        <v/>
      </c>
    </row>
    <row r="1194" spans="6:6" ht="14.4" x14ac:dyDescent="0.25">
      <c r="F1194" s="49" t="str">
        <f t="shared" si="59"/>
        <v/>
      </c>
    </row>
    <row r="1195" spans="6:6" ht="14.4" x14ac:dyDescent="0.25">
      <c r="F1195" s="49" t="str">
        <f t="shared" si="59"/>
        <v/>
      </c>
    </row>
    <row r="1196" spans="6:6" ht="14.4" x14ac:dyDescent="0.25">
      <c r="F1196" s="49" t="str">
        <f t="shared" si="59"/>
        <v/>
      </c>
    </row>
    <row r="1197" spans="6:6" ht="14.4" x14ac:dyDescent="0.25">
      <c r="F1197" s="49" t="str">
        <f t="shared" si="59"/>
        <v/>
      </c>
    </row>
    <row r="1198" spans="6:6" ht="14.4" x14ac:dyDescent="0.25">
      <c r="F1198" s="49" t="str">
        <f t="shared" si="59"/>
        <v/>
      </c>
    </row>
    <row r="1199" spans="6:6" ht="14.4" x14ac:dyDescent="0.25">
      <c r="F1199" s="49" t="str">
        <f t="shared" si="59"/>
        <v/>
      </c>
    </row>
    <row r="1200" spans="6:6" ht="14.4" x14ac:dyDescent="0.25">
      <c r="F1200" s="49" t="str">
        <f t="shared" si="59"/>
        <v/>
      </c>
    </row>
    <row r="1201" spans="6:6" ht="14.4" x14ac:dyDescent="0.25">
      <c r="F1201" s="49" t="str">
        <f t="shared" si="59"/>
        <v/>
      </c>
    </row>
    <row r="1202" spans="6:6" ht="14.4" x14ac:dyDescent="0.25">
      <c r="F1202" s="49" t="str">
        <f t="shared" si="59"/>
        <v/>
      </c>
    </row>
    <row r="1203" spans="6:6" ht="14.4" x14ac:dyDescent="0.25">
      <c r="F1203" s="49" t="str">
        <f t="shared" si="59"/>
        <v/>
      </c>
    </row>
    <row r="1204" spans="6:6" ht="14.4" x14ac:dyDescent="0.25">
      <c r="F1204" s="49" t="str">
        <f t="shared" si="59"/>
        <v/>
      </c>
    </row>
    <row r="1205" spans="6:6" ht="14.4" x14ac:dyDescent="0.25">
      <c r="F1205" s="49" t="str">
        <f t="shared" si="59"/>
        <v/>
      </c>
    </row>
    <row r="1206" spans="6:6" ht="14.4" x14ac:dyDescent="0.25">
      <c r="F1206" s="49" t="str">
        <f t="shared" si="59"/>
        <v/>
      </c>
    </row>
    <row r="1207" spans="6:6" ht="14.4" x14ac:dyDescent="0.25">
      <c r="F1207" s="49" t="str">
        <f t="shared" si="59"/>
        <v/>
      </c>
    </row>
    <row r="1208" spans="6:6" ht="14.4" x14ac:dyDescent="0.25">
      <c r="F1208" s="49" t="str">
        <f t="shared" si="59"/>
        <v/>
      </c>
    </row>
    <row r="1209" spans="6:6" ht="14.4" x14ac:dyDescent="0.25">
      <c r="F1209" s="49" t="str">
        <f t="shared" si="59"/>
        <v/>
      </c>
    </row>
    <row r="1210" spans="6:6" ht="14.4" x14ac:dyDescent="0.25">
      <c r="F1210" s="49" t="str">
        <f t="shared" si="59"/>
        <v/>
      </c>
    </row>
    <row r="1211" spans="6:6" ht="14.4" x14ac:dyDescent="0.25">
      <c r="F1211" s="49" t="str">
        <f t="shared" si="59"/>
        <v/>
      </c>
    </row>
    <row r="1212" spans="6:6" ht="14.4" x14ac:dyDescent="0.25">
      <c r="F1212" s="49" t="str">
        <f t="shared" si="59"/>
        <v/>
      </c>
    </row>
    <row r="1213" spans="6:6" ht="14.4" x14ac:dyDescent="0.25">
      <c r="F1213" s="49" t="str">
        <f t="shared" si="59"/>
        <v/>
      </c>
    </row>
    <row r="1214" spans="6:6" ht="14.4" x14ac:dyDescent="0.25">
      <c r="F1214" s="49" t="str">
        <f t="shared" si="59"/>
        <v/>
      </c>
    </row>
    <row r="1215" spans="6:6" ht="14.4" x14ac:dyDescent="0.25">
      <c r="F1215" s="49" t="str">
        <f t="shared" si="59"/>
        <v/>
      </c>
    </row>
    <row r="1216" spans="6:6" ht="14.4" x14ac:dyDescent="0.25">
      <c r="F1216" s="49" t="str">
        <f t="shared" si="59"/>
        <v/>
      </c>
    </row>
    <row r="1217" spans="6:6" ht="14.4" x14ac:dyDescent="0.25">
      <c r="F1217" s="49" t="str">
        <f t="shared" si="59"/>
        <v/>
      </c>
    </row>
    <row r="1218" spans="6:6" ht="14.4" x14ac:dyDescent="0.25">
      <c r="F1218" s="49" t="str">
        <f t="shared" si="59"/>
        <v/>
      </c>
    </row>
    <row r="1219" spans="6:6" ht="14.4" x14ac:dyDescent="0.25">
      <c r="F1219" s="49" t="str">
        <f t="shared" si="59"/>
        <v/>
      </c>
    </row>
    <row r="1220" spans="6:6" ht="14.4" x14ac:dyDescent="0.25">
      <c r="F1220" s="49" t="str">
        <f t="shared" si="59"/>
        <v/>
      </c>
    </row>
    <row r="1221" spans="6:6" ht="14.4" x14ac:dyDescent="0.25">
      <c r="F1221" s="49" t="str">
        <f t="shared" si="59"/>
        <v/>
      </c>
    </row>
    <row r="1222" spans="6:6" ht="14.4" x14ac:dyDescent="0.25">
      <c r="F1222" s="49" t="str">
        <f t="shared" si="59"/>
        <v/>
      </c>
    </row>
    <row r="1223" spans="6:6" ht="14.4" x14ac:dyDescent="0.25">
      <c r="F1223" s="49" t="str">
        <f t="shared" si="59"/>
        <v/>
      </c>
    </row>
    <row r="1224" spans="6:6" ht="14.4" x14ac:dyDescent="0.25">
      <c r="F1224" s="49" t="str">
        <f t="shared" si="59"/>
        <v/>
      </c>
    </row>
    <row r="1225" spans="6:6" ht="14.4" x14ac:dyDescent="0.25">
      <c r="F1225" s="49" t="str">
        <f t="shared" si="59"/>
        <v/>
      </c>
    </row>
    <row r="1226" spans="6:6" ht="14.4" x14ac:dyDescent="0.25">
      <c r="F1226" s="49" t="str">
        <f t="shared" si="59"/>
        <v/>
      </c>
    </row>
    <row r="1227" spans="6:6" ht="14.4" x14ac:dyDescent="0.25">
      <c r="F1227" s="49" t="str">
        <f t="shared" si="59"/>
        <v/>
      </c>
    </row>
    <row r="1228" spans="6:6" ht="14.4" x14ac:dyDescent="0.25">
      <c r="F1228" s="49" t="str">
        <f t="shared" si="59"/>
        <v/>
      </c>
    </row>
    <row r="1229" spans="6:6" ht="14.4" x14ac:dyDescent="0.25">
      <c r="F1229" s="49" t="str">
        <f t="shared" si="59"/>
        <v/>
      </c>
    </row>
    <row r="1230" spans="6:6" ht="14.4" x14ac:dyDescent="0.25">
      <c r="F1230" s="49" t="str">
        <f t="shared" si="59"/>
        <v/>
      </c>
    </row>
    <row r="1231" spans="6:6" ht="14.4" x14ac:dyDescent="0.25">
      <c r="F1231" s="49" t="str">
        <f t="shared" si="59"/>
        <v/>
      </c>
    </row>
    <row r="1232" spans="6:6" ht="14.4" x14ac:dyDescent="0.25">
      <c r="F1232" s="49" t="str">
        <f t="shared" si="59"/>
        <v/>
      </c>
    </row>
    <row r="1233" spans="6:6" ht="14.4" x14ac:dyDescent="0.25">
      <c r="F1233" s="49" t="str">
        <f t="shared" ref="F1233:F1296" si="60">IF(AND(NOT(ISBLANK(B1233)),NOT(ISBLANK(B1219))),4.54*(B1233-B1219)/SUM(C1219:C1233),"")</f>
        <v/>
      </c>
    </row>
    <row r="1234" spans="6:6" ht="14.4" x14ac:dyDescent="0.25">
      <c r="F1234" s="49" t="str">
        <f t="shared" si="60"/>
        <v/>
      </c>
    </row>
    <row r="1235" spans="6:6" ht="14.4" x14ac:dyDescent="0.25">
      <c r="F1235" s="49" t="str">
        <f t="shared" si="60"/>
        <v/>
      </c>
    </row>
    <row r="1236" spans="6:6" ht="14.4" x14ac:dyDescent="0.25">
      <c r="F1236" s="49" t="str">
        <f t="shared" si="60"/>
        <v/>
      </c>
    </row>
    <row r="1237" spans="6:6" ht="14.4" x14ac:dyDescent="0.25">
      <c r="F1237" s="49" t="str">
        <f t="shared" si="60"/>
        <v/>
      </c>
    </row>
    <row r="1238" spans="6:6" ht="14.4" x14ac:dyDescent="0.25">
      <c r="F1238" s="49" t="str">
        <f t="shared" si="60"/>
        <v/>
      </c>
    </row>
    <row r="1239" spans="6:6" ht="14.4" x14ac:dyDescent="0.25">
      <c r="F1239" s="49" t="str">
        <f t="shared" si="60"/>
        <v/>
      </c>
    </row>
    <row r="1240" spans="6:6" ht="14.4" x14ac:dyDescent="0.25">
      <c r="F1240" s="49" t="str">
        <f t="shared" si="60"/>
        <v/>
      </c>
    </row>
    <row r="1241" spans="6:6" ht="14.4" x14ac:dyDescent="0.25">
      <c r="F1241" s="49" t="str">
        <f t="shared" si="60"/>
        <v/>
      </c>
    </row>
    <row r="1242" spans="6:6" ht="14.4" x14ac:dyDescent="0.25">
      <c r="F1242" s="49" t="str">
        <f t="shared" si="60"/>
        <v/>
      </c>
    </row>
    <row r="1243" spans="6:6" ht="14.4" x14ac:dyDescent="0.25">
      <c r="F1243" s="49" t="str">
        <f t="shared" si="60"/>
        <v/>
      </c>
    </row>
    <row r="1244" spans="6:6" ht="14.4" x14ac:dyDescent="0.25">
      <c r="F1244" s="49" t="str">
        <f t="shared" si="60"/>
        <v/>
      </c>
    </row>
    <row r="1245" spans="6:6" ht="14.4" x14ac:dyDescent="0.25">
      <c r="F1245" s="49" t="str">
        <f t="shared" si="60"/>
        <v/>
      </c>
    </row>
    <row r="1246" spans="6:6" ht="14.4" x14ac:dyDescent="0.25">
      <c r="F1246" s="49" t="str">
        <f t="shared" si="60"/>
        <v/>
      </c>
    </row>
    <row r="1247" spans="6:6" ht="14.4" x14ac:dyDescent="0.25">
      <c r="F1247" s="49" t="str">
        <f t="shared" si="60"/>
        <v/>
      </c>
    </row>
    <row r="1248" spans="6:6" ht="14.4" x14ac:dyDescent="0.25">
      <c r="F1248" s="49" t="str">
        <f t="shared" si="60"/>
        <v/>
      </c>
    </row>
    <row r="1249" spans="6:6" ht="14.4" x14ac:dyDescent="0.25">
      <c r="F1249" s="49" t="str">
        <f t="shared" si="60"/>
        <v/>
      </c>
    </row>
    <row r="1250" spans="6:6" ht="14.4" x14ac:dyDescent="0.25">
      <c r="F1250" s="49" t="str">
        <f t="shared" si="60"/>
        <v/>
      </c>
    </row>
    <row r="1251" spans="6:6" ht="14.4" x14ac:dyDescent="0.25">
      <c r="F1251" s="49" t="str">
        <f t="shared" si="60"/>
        <v/>
      </c>
    </row>
    <row r="1252" spans="6:6" ht="14.4" x14ac:dyDescent="0.25">
      <c r="F1252" s="49" t="str">
        <f t="shared" si="60"/>
        <v/>
      </c>
    </row>
    <row r="1253" spans="6:6" ht="14.4" x14ac:dyDescent="0.25">
      <c r="F1253" s="49" t="str">
        <f t="shared" si="60"/>
        <v/>
      </c>
    </row>
    <row r="1254" spans="6:6" ht="14.4" x14ac:dyDescent="0.25">
      <c r="F1254" s="49" t="str">
        <f t="shared" si="60"/>
        <v/>
      </c>
    </row>
    <row r="1255" spans="6:6" ht="14.4" x14ac:dyDescent="0.25">
      <c r="F1255" s="49" t="str">
        <f t="shared" si="60"/>
        <v/>
      </c>
    </row>
    <row r="1256" spans="6:6" ht="14.4" x14ac:dyDescent="0.25">
      <c r="F1256" s="49" t="str">
        <f t="shared" si="60"/>
        <v/>
      </c>
    </row>
    <row r="1257" spans="6:6" ht="14.4" x14ac:dyDescent="0.25">
      <c r="F1257" s="49" t="str">
        <f t="shared" si="60"/>
        <v/>
      </c>
    </row>
    <row r="1258" spans="6:6" ht="14.4" x14ac:dyDescent="0.25">
      <c r="F1258" s="49" t="str">
        <f t="shared" si="60"/>
        <v/>
      </c>
    </row>
    <row r="1259" spans="6:6" ht="14.4" x14ac:dyDescent="0.25">
      <c r="F1259" s="49" t="str">
        <f t="shared" si="60"/>
        <v/>
      </c>
    </row>
    <row r="1260" spans="6:6" ht="14.4" x14ac:dyDescent="0.25">
      <c r="F1260" s="49" t="str">
        <f t="shared" si="60"/>
        <v/>
      </c>
    </row>
    <row r="1261" spans="6:6" ht="14.4" x14ac:dyDescent="0.25">
      <c r="F1261" s="49" t="str">
        <f t="shared" si="60"/>
        <v/>
      </c>
    </row>
    <row r="1262" spans="6:6" ht="14.4" x14ac:dyDescent="0.25">
      <c r="F1262" s="49" t="str">
        <f t="shared" si="60"/>
        <v/>
      </c>
    </row>
    <row r="1263" spans="6:6" ht="14.4" x14ac:dyDescent="0.25">
      <c r="F1263" s="49" t="str">
        <f t="shared" si="60"/>
        <v/>
      </c>
    </row>
    <row r="1264" spans="6:6" ht="14.4" x14ac:dyDescent="0.25">
      <c r="F1264" s="49" t="str">
        <f t="shared" si="60"/>
        <v/>
      </c>
    </row>
    <row r="1265" spans="6:6" ht="14.4" x14ac:dyDescent="0.25">
      <c r="F1265" s="49" t="str">
        <f t="shared" si="60"/>
        <v/>
      </c>
    </row>
    <row r="1266" spans="6:6" ht="14.4" x14ac:dyDescent="0.25">
      <c r="F1266" s="49" t="str">
        <f t="shared" si="60"/>
        <v/>
      </c>
    </row>
    <row r="1267" spans="6:6" ht="14.4" x14ac:dyDescent="0.25">
      <c r="F1267" s="49" t="str">
        <f t="shared" si="60"/>
        <v/>
      </c>
    </row>
    <row r="1268" spans="6:6" ht="14.4" x14ac:dyDescent="0.25">
      <c r="F1268" s="49" t="str">
        <f t="shared" si="60"/>
        <v/>
      </c>
    </row>
    <row r="1269" spans="6:6" ht="14.4" x14ac:dyDescent="0.25">
      <c r="F1269" s="49" t="str">
        <f t="shared" si="60"/>
        <v/>
      </c>
    </row>
    <row r="1270" spans="6:6" ht="14.4" x14ac:dyDescent="0.25">
      <c r="F1270" s="49" t="str">
        <f t="shared" si="60"/>
        <v/>
      </c>
    </row>
    <row r="1271" spans="6:6" ht="14.4" x14ac:dyDescent="0.25">
      <c r="F1271" s="49" t="str">
        <f t="shared" si="60"/>
        <v/>
      </c>
    </row>
    <row r="1272" spans="6:6" ht="14.4" x14ac:dyDescent="0.25">
      <c r="F1272" s="49" t="str">
        <f t="shared" si="60"/>
        <v/>
      </c>
    </row>
    <row r="1273" spans="6:6" ht="14.4" x14ac:dyDescent="0.25">
      <c r="F1273" s="49" t="str">
        <f t="shared" si="60"/>
        <v/>
      </c>
    </row>
    <row r="1274" spans="6:6" ht="14.4" x14ac:dyDescent="0.25">
      <c r="F1274" s="49" t="str">
        <f t="shared" si="60"/>
        <v/>
      </c>
    </row>
    <row r="1275" spans="6:6" ht="14.4" x14ac:dyDescent="0.25">
      <c r="F1275" s="49" t="str">
        <f t="shared" si="60"/>
        <v/>
      </c>
    </row>
    <row r="1276" spans="6:6" ht="14.4" x14ac:dyDescent="0.25">
      <c r="F1276" s="49" t="str">
        <f t="shared" si="60"/>
        <v/>
      </c>
    </row>
    <row r="1277" spans="6:6" ht="14.4" x14ac:dyDescent="0.25">
      <c r="F1277" s="49" t="str">
        <f t="shared" si="60"/>
        <v/>
      </c>
    </row>
    <row r="1278" spans="6:6" ht="14.4" x14ac:dyDescent="0.25">
      <c r="F1278" s="49" t="str">
        <f t="shared" si="60"/>
        <v/>
      </c>
    </row>
    <row r="1279" spans="6:6" ht="14.4" x14ac:dyDescent="0.25">
      <c r="F1279" s="49" t="str">
        <f t="shared" si="60"/>
        <v/>
      </c>
    </row>
    <row r="1280" spans="6:6" ht="14.4" x14ac:dyDescent="0.25">
      <c r="F1280" s="49" t="str">
        <f t="shared" si="60"/>
        <v/>
      </c>
    </row>
    <row r="1281" spans="6:6" ht="14.4" x14ac:dyDescent="0.25">
      <c r="F1281" s="49" t="str">
        <f t="shared" si="60"/>
        <v/>
      </c>
    </row>
    <row r="1282" spans="6:6" ht="14.4" x14ac:dyDescent="0.25">
      <c r="F1282" s="49" t="str">
        <f t="shared" si="60"/>
        <v/>
      </c>
    </row>
    <row r="1283" spans="6:6" ht="14.4" x14ac:dyDescent="0.25">
      <c r="F1283" s="49" t="str">
        <f t="shared" si="60"/>
        <v/>
      </c>
    </row>
    <row r="1284" spans="6:6" ht="14.4" x14ac:dyDescent="0.25">
      <c r="F1284" s="49" t="str">
        <f t="shared" si="60"/>
        <v/>
      </c>
    </row>
    <row r="1285" spans="6:6" ht="14.4" x14ac:dyDescent="0.25">
      <c r="F1285" s="49" t="str">
        <f t="shared" si="60"/>
        <v/>
      </c>
    </row>
    <row r="1286" spans="6:6" ht="14.4" x14ac:dyDescent="0.25">
      <c r="F1286" s="49" t="str">
        <f t="shared" si="60"/>
        <v/>
      </c>
    </row>
    <row r="1287" spans="6:6" ht="14.4" x14ac:dyDescent="0.25">
      <c r="F1287" s="49" t="str">
        <f t="shared" si="60"/>
        <v/>
      </c>
    </row>
    <row r="1288" spans="6:6" ht="14.4" x14ac:dyDescent="0.25">
      <c r="F1288" s="49" t="str">
        <f t="shared" si="60"/>
        <v/>
      </c>
    </row>
    <row r="1289" spans="6:6" ht="14.4" x14ac:dyDescent="0.25">
      <c r="F1289" s="49" t="str">
        <f t="shared" si="60"/>
        <v/>
      </c>
    </row>
    <row r="1290" spans="6:6" ht="14.4" x14ac:dyDescent="0.25">
      <c r="F1290" s="49" t="str">
        <f t="shared" si="60"/>
        <v/>
      </c>
    </row>
    <row r="1291" spans="6:6" ht="14.4" x14ac:dyDescent="0.25">
      <c r="F1291" s="49" t="str">
        <f t="shared" si="60"/>
        <v/>
      </c>
    </row>
    <row r="1292" spans="6:6" ht="14.4" x14ac:dyDescent="0.25">
      <c r="F1292" s="49" t="str">
        <f t="shared" si="60"/>
        <v/>
      </c>
    </row>
    <row r="1293" spans="6:6" ht="14.4" x14ac:dyDescent="0.25">
      <c r="F1293" s="49" t="str">
        <f t="shared" si="60"/>
        <v/>
      </c>
    </row>
    <row r="1294" spans="6:6" ht="14.4" x14ac:dyDescent="0.25">
      <c r="F1294" s="49" t="str">
        <f t="shared" si="60"/>
        <v/>
      </c>
    </row>
    <row r="1295" spans="6:6" ht="14.4" x14ac:dyDescent="0.25">
      <c r="F1295" s="49" t="str">
        <f t="shared" si="60"/>
        <v/>
      </c>
    </row>
    <row r="1296" spans="6:6" ht="14.4" x14ac:dyDescent="0.25">
      <c r="F1296" s="49" t="str">
        <f t="shared" si="60"/>
        <v/>
      </c>
    </row>
    <row r="1297" spans="6:6" ht="14.4" x14ac:dyDescent="0.25">
      <c r="F1297" s="49" t="str">
        <f t="shared" ref="F1297:F1360" si="61">IF(AND(NOT(ISBLANK(B1297)),NOT(ISBLANK(B1283))),4.54*(B1297-B1283)/SUM(C1283:C1297),"")</f>
        <v/>
      </c>
    </row>
    <row r="1298" spans="6:6" ht="14.4" x14ac:dyDescent="0.25">
      <c r="F1298" s="49" t="str">
        <f t="shared" si="61"/>
        <v/>
      </c>
    </row>
    <row r="1299" spans="6:6" ht="14.4" x14ac:dyDescent="0.25">
      <c r="F1299" s="49" t="str">
        <f t="shared" si="61"/>
        <v/>
      </c>
    </row>
    <row r="1300" spans="6:6" ht="14.4" x14ac:dyDescent="0.25">
      <c r="F1300" s="49" t="str">
        <f t="shared" si="61"/>
        <v/>
      </c>
    </row>
    <row r="1301" spans="6:6" ht="14.4" x14ac:dyDescent="0.25">
      <c r="F1301" s="49" t="str">
        <f t="shared" si="61"/>
        <v/>
      </c>
    </row>
    <row r="1302" spans="6:6" ht="14.4" x14ac:dyDescent="0.25">
      <c r="F1302" s="49" t="str">
        <f t="shared" si="61"/>
        <v/>
      </c>
    </row>
    <row r="1303" spans="6:6" ht="14.4" x14ac:dyDescent="0.25">
      <c r="F1303" s="49" t="str">
        <f t="shared" si="61"/>
        <v/>
      </c>
    </row>
    <row r="1304" spans="6:6" ht="14.4" x14ac:dyDescent="0.25">
      <c r="F1304" s="49" t="str">
        <f t="shared" si="61"/>
        <v/>
      </c>
    </row>
    <row r="1305" spans="6:6" ht="14.4" x14ac:dyDescent="0.25">
      <c r="F1305" s="49" t="str">
        <f t="shared" si="61"/>
        <v/>
      </c>
    </row>
    <row r="1306" spans="6:6" ht="14.4" x14ac:dyDescent="0.25">
      <c r="F1306" s="49" t="str">
        <f t="shared" si="61"/>
        <v/>
      </c>
    </row>
    <row r="1307" spans="6:6" ht="14.4" x14ac:dyDescent="0.25">
      <c r="F1307" s="49" t="str">
        <f t="shared" si="61"/>
        <v/>
      </c>
    </row>
    <row r="1308" spans="6:6" ht="14.4" x14ac:dyDescent="0.25">
      <c r="F1308" s="49" t="str">
        <f t="shared" si="61"/>
        <v/>
      </c>
    </row>
    <row r="1309" spans="6:6" ht="14.4" x14ac:dyDescent="0.25">
      <c r="F1309" s="49" t="str">
        <f t="shared" si="61"/>
        <v/>
      </c>
    </row>
    <row r="1310" spans="6:6" ht="14.4" x14ac:dyDescent="0.25">
      <c r="F1310" s="49" t="str">
        <f t="shared" si="61"/>
        <v/>
      </c>
    </row>
    <row r="1311" spans="6:6" ht="14.4" x14ac:dyDescent="0.25">
      <c r="F1311" s="49" t="str">
        <f t="shared" si="61"/>
        <v/>
      </c>
    </row>
    <row r="1312" spans="6:6" ht="14.4" x14ac:dyDescent="0.25">
      <c r="F1312" s="49" t="str">
        <f t="shared" si="61"/>
        <v/>
      </c>
    </row>
    <row r="1313" spans="6:6" ht="14.4" x14ac:dyDescent="0.25">
      <c r="F1313" s="49" t="str">
        <f t="shared" si="61"/>
        <v/>
      </c>
    </row>
    <row r="1314" spans="6:6" ht="14.4" x14ac:dyDescent="0.25">
      <c r="F1314" s="49" t="str">
        <f t="shared" si="61"/>
        <v/>
      </c>
    </row>
    <row r="1315" spans="6:6" ht="14.4" x14ac:dyDescent="0.25">
      <c r="F1315" s="49" t="str">
        <f t="shared" si="61"/>
        <v/>
      </c>
    </row>
    <row r="1316" spans="6:6" ht="14.4" x14ac:dyDescent="0.25">
      <c r="F1316" s="49" t="str">
        <f t="shared" si="61"/>
        <v/>
      </c>
    </row>
    <row r="1317" spans="6:6" ht="14.4" x14ac:dyDescent="0.25">
      <c r="F1317" s="49" t="str">
        <f t="shared" si="61"/>
        <v/>
      </c>
    </row>
    <row r="1318" spans="6:6" ht="14.4" x14ac:dyDescent="0.25">
      <c r="F1318" s="49" t="str">
        <f t="shared" si="61"/>
        <v/>
      </c>
    </row>
    <row r="1319" spans="6:6" ht="14.4" x14ac:dyDescent="0.25">
      <c r="F1319" s="49" t="str">
        <f t="shared" si="61"/>
        <v/>
      </c>
    </row>
    <row r="1320" spans="6:6" ht="14.4" x14ac:dyDescent="0.25">
      <c r="F1320" s="49" t="str">
        <f t="shared" si="61"/>
        <v/>
      </c>
    </row>
    <row r="1321" spans="6:6" ht="14.4" x14ac:dyDescent="0.25">
      <c r="F1321" s="49" t="str">
        <f t="shared" si="61"/>
        <v/>
      </c>
    </row>
    <row r="1322" spans="6:6" ht="14.4" x14ac:dyDescent="0.25">
      <c r="F1322" s="49" t="str">
        <f t="shared" si="61"/>
        <v/>
      </c>
    </row>
    <row r="1323" spans="6:6" ht="14.4" x14ac:dyDescent="0.25">
      <c r="F1323" s="49" t="str">
        <f t="shared" si="61"/>
        <v/>
      </c>
    </row>
    <row r="1324" spans="6:6" ht="14.4" x14ac:dyDescent="0.25">
      <c r="F1324" s="49" t="str">
        <f t="shared" si="61"/>
        <v/>
      </c>
    </row>
    <row r="1325" spans="6:6" ht="14.4" x14ac:dyDescent="0.25">
      <c r="F1325" s="49" t="str">
        <f t="shared" si="61"/>
        <v/>
      </c>
    </row>
    <row r="1326" spans="6:6" ht="14.4" x14ac:dyDescent="0.25">
      <c r="F1326" s="49" t="str">
        <f t="shared" si="61"/>
        <v/>
      </c>
    </row>
    <row r="1327" spans="6:6" ht="14.4" x14ac:dyDescent="0.25">
      <c r="F1327" s="49" t="str">
        <f t="shared" si="61"/>
        <v/>
      </c>
    </row>
    <row r="1328" spans="6:6" ht="14.4" x14ac:dyDescent="0.25">
      <c r="F1328" s="49" t="str">
        <f t="shared" si="61"/>
        <v/>
      </c>
    </row>
    <row r="1329" spans="6:6" ht="14.4" x14ac:dyDescent="0.25">
      <c r="F1329" s="49" t="str">
        <f t="shared" si="61"/>
        <v/>
      </c>
    </row>
    <row r="1330" spans="6:6" ht="14.4" x14ac:dyDescent="0.25">
      <c r="F1330" s="49" t="str">
        <f t="shared" si="61"/>
        <v/>
      </c>
    </row>
    <row r="1331" spans="6:6" ht="14.4" x14ac:dyDescent="0.25">
      <c r="F1331" s="49" t="str">
        <f t="shared" si="61"/>
        <v/>
      </c>
    </row>
    <row r="1332" spans="6:6" ht="14.4" x14ac:dyDescent="0.25">
      <c r="F1332" s="49" t="str">
        <f t="shared" si="61"/>
        <v/>
      </c>
    </row>
    <row r="1333" spans="6:6" ht="14.4" x14ac:dyDescent="0.25">
      <c r="F1333" s="49" t="str">
        <f t="shared" si="61"/>
        <v/>
      </c>
    </row>
    <row r="1334" spans="6:6" ht="14.4" x14ac:dyDescent="0.25">
      <c r="F1334" s="49" t="str">
        <f t="shared" si="61"/>
        <v/>
      </c>
    </row>
    <row r="1335" spans="6:6" ht="14.4" x14ac:dyDescent="0.25">
      <c r="F1335" s="49" t="str">
        <f t="shared" si="61"/>
        <v/>
      </c>
    </row>
    <row r="1336" spans="6:6" ht="14.4" x14ac:dyDescent="0.25">
      <c r="F1336" s="49" t="str">
        <f t="shared" si="61"/>
        <v/>
      </c>
    </row>
    <row r="1337" spans="6:6" ht="14.4" x14ac:dyDescent="0.25">
      <c r="F1337" s="49" t="str">
        <f t="shared" si="61"/>
        <v/>
      </c>
    </row>
    <row r="1338" spans="6:6" ht="14.4" x14ac:dyDescent="0.25">
      <c r="F1338" s="49" t="str">
        <f t="shared" si="61"/>
        <v/>
      </c>
    </row>
    <row r="1339" spans="6:6" ht="14.4" x14ac:dyDescent="0.25">
      <c r="F1339" s="49" t="str">
        <f t="shared" si="61"/>
        <v/>
      </c>
    </row>
    <row r="1340" spans="6:6" ht="14.4" x14ac:dyDescent="0.25">
      <c r="F1340" s="49" t="str">
        <f t="shared" si="61"/>
        <v/>
      </c>
    </row>
    <row r="1341" spans="6:6" ht="14.4" x14ac:dyDescent="0.25">
      <c r="F1341" s="49" t="str">
        <f t="shared" si="61"/>
        <v/>
      </c>
    </row>
    <row r="1342" spans="6:6" ht="14.4" x14ac:dyDescent="0.25">
      <c r="F1342" s="49" t="str">
        <f t="shared" si="61"/>
        <v/>
      </c>
    </row>
    <row r="1343" spans="6:6" ht="14.4" x14ac:dyDescent="0.25">
      <c r="F1343" s="49" t="str">
        <f t="shared" si="61"/>
        <v/>
      </c>
    </row>
    <row r="1344" spans="6:6" ht="14.4" x14ac:dyDescent="0.25">
      <c r="F1344" s="49" t="str">
        <f t="shared" si="61"/>
        <v/>
      </c>
    </row>
    <row r="1345" spans="6:6" ht="14.4" x14ac:dyDescent="0.25">
      <c r="F1345" s="49" t="str">
        <f t="shared" si="61"/>
        <v/>
      </c>
    </row>
    <row r="1346" spans="6:6" ht="14.4" x14ac:dyDescent="0.25">
      <c r="F1346" s="49" t="str">
        <f t="shared" si="61"/>
        <v/>
      </c>
    </row>
    <row r="1347" spans="6:6" ht="14.4" x14ac:dyDescent="0.25">
      <c r="F1347" s="49" t="str">
        <f t="shared" si="61"/>
        <v/>
      </c>
    </row>
    <row r="1348" spans="6:6" ht="14.4" x14ac:dyDescent="0.25">
      <c r="F1348" s="49" t="str">
        <f t="shared" si="61"/>
        <v/>
      </c>
    </row>
    <row r="1349" spans="6:6" ht="14.4" x14ac:dyDescent="0.25">
      <c r="F1349" s="49" t="str">
        <f t="shared" si="61"/>
        <v/>
      </c>
    </row>
    <row r="1350" spans="6:6" ht="14.4" x14ac:dyDescent="0.25">
      <c r="F1350" s="49" t="str">
        <f t="shared" si="61"/>
        <v/>
      </c>
    </row>
    <row r="1351" spans="6:6" ht="14.4" x14ac:dyDescent="0.25">
      <c r="F1351" s="49" t="str">
        <f t="shared" si="61"/>
        <v/>
      </c>
    </row>
    <row r="1352" spans="6:6" ht="14.4" x14ac:dyDescent="0.25">
      <c r="F1352" s="49" t="str">
        <f t="shared" si="61"/>
        <v/>
      </c>
    </row>
    <row r="1353" spans="6:6" ht="14.4" x14ac:dyDescent="0.25">
      <c r="F1353" s="49" t="str">
        <f t="shared" si="61"/>
        <v/>
      </c>
    </row>
    <row r="1354" spans="6:6" ht="14.4" x14ac:dyDescent="0.25">
      <c r="F1354" s="49" t="str">
        <f t="shared" si="61"/>
        <v/>
      </c>
    </row>
    <row r="1355" spans="6:6" ht="14.4" x14ac:dyDescent="0.25">
      <c r="F1355" s="49" t="str">
        <f t="shared" si="61"/>
        <v/>
      </c>
    </row>
    <row r="1356" spans="6:6" ht="14.4" x14ac:dyDescent="0.25">
      <c r="F1356" s="49" t="str">
        <f t="shared" si="61"/>
        <v/>
      </c>
    </row>
    <row r="1357" spans="6:6" ht="14.4" x14ac:dyDescent="0.25">
      <c r="F1357" s="49" t="str">
        <f t="shared" si="61"/>
        <v/>
      </c>
    </row>
    <row r="1358" spans="6:6" ht="14.4" x14ac:dyDescent="0.25">
      <c r="F1358" s="49" t="str">
        <f t="shared" si="61"/>
        <v/>
      </c>
    </row>
    <row r="1359" spans="6:6" ht="14.4" x14ac:dyDescent="0.25">
      <c r="F1359" s="49" t="str">
        <f t="shared" si="61"/>
        <v/>
      </c>
    </row>
    <row r="1360" spans="6:6" ht="14.4" x14ac:dyDescent="0.25">
      <c r="F1360" s="49" t="str">
        <f t="shared" si="61"/>
        <v/>
      </c>
    </row>
    <row r="1361" spans="6:6" ht="14.4" x14ac:dyDescent="0.25">
      <c r="F1361" s="49" t="str">
        <f t="shared" ref="F1361:F1424" si="62">IF(AND(NOT(ISBLANK(B1361)),NOT(ISBLANK(B1347))),4.54*(B1361-B1347)/SUM(C1347:C1361),"")</f>
        <v/>
      </c>
    </row>
    <row r="1362" spans="6:6" ht="14.4" x14ac:dyDescent="0.25">
      <c r="F1362" s="49" t="str">
        <f t="shared" si="62"/>
        <v/>
      </c>
    </row>
    <row r="1363" spans="6:6" ht="14.4" x14ac:dyDescent="0.25">
      <c r="F1363" s="49" t="str">
        <f t="shared" si="62"/>
        <v/>
      </c>
    </row>
    <row r="1364" spans="6:6" ht="14.4" x14ac:dyDescent="0.25">
      <c r="F1364" s="49" t="str">
        <f t="shared" si="62"/>
        <v/>
      </c>
    </row>
    <row r="1365" spans="6:6" ht="14.4" x14ac:dyDescent="0.25">
      <c r="F1365" s="49" t="str">
        <f t="shared" si="62"/>
        <v/>
      </c>
    </row>
    <row r="1366" spans="6:6" ht="14.4" x14ac:dyDescent="0.25">
      <c r="F1366" s="49" t="str">
        <f t="shared" si="62"/>
        <v/>
      </c>
    </row>
    <row r="1367" spans="6:6" ht="14.4" x14ac:dyDescent="0.25">
      <c r="F1367" s="49" t="str">
        <f t="shared" si="62"/>
        <v/>
      </c>
    </row>
    <row r="1368" spans="6:6" ht="14.4" x14ac:dyDescent="0.25">
      <c r="F1368" s="49" t="str">
        <f t="shared" si="62"/>
        <v/>
      </c>
    </row>
    <row r="1369" spans="6:6" ht="14.4" x14ac:dyDescent="0.25">
      <c r="F1369" s="49" t="str">
        <f t="shared" si="62"/>
        <v/>
      </c>
    </row>
    <row r="1370" spans="6:6" ht="14.4" x14ac:dyDescent="0.25">
      <c r="F1370" s="49" t="str">
        <f t="shared" si="62"/>
        <v/>
      </c>
    </row>
    <row r="1371" spans="6:6" ht="14.4" x14ac:dyDescent="0.25">
      <c r="F1371" s="49" t="str">
        <f t="shared" si="62"/>
        <v/>
      </c>
    </row>
    <row r="1372" spans="6:6" ht="14.4" x14ac:dyDescent="0.25">
      <c r="F1372" s="49" t="str">
        <f t="shared" si="62"/>
        <v/>
      </c>
    </row>
    <row r="1373" spans="6:6" ht="14.4" x14ac:dyDescent="0.25">
      <c r="F1373" s="49" t="str">
        <f t="shared" si="62"/>
        <v/>
      </c>
    </row>
    <row r="1374" spans="6:6" ht="14.4" x14ac:dyDescent="0.25">
      <c r="F1374" s="49" t="str">
        <f t="shared" si="62"/>
        <v/>
      </c>
    </row>
    <row r="1375" spans="6:6" ht="14.4" x14ac:dyDescent="0.25">
      <c r="F1375" s="49" t="str">
        <f t="shared" si="62"/>
        <v/>
      </c>
    </row>
    <row r="1376" spans="6:6" ht="14.4" x14ac:dyDescent="0.25">
      <c r="F1376" s="49" t="str">
        <f t="shared" si="62"/>
        <v/>
      </c>
    </row>
    <row r="1377" spans="6:6" ht="14.4" x14ac:dyDescent="0.25">
      <c r="F1377" s="49" t="str">
        <f t="shared" si="62"/>
        <v/>
      </c>
    </row>
    <row r="1378" spans="6:6" ht="14.4" x14ac:dyDescent="0.25">
      <c r="F1378" s="49" t="str">
        <f t="shared" si="62"/>
        <v/>
      </c>
    </row>
    <row r="1379" spans="6:6" ht="14.4" x14ac:dyDescent="0.25">
      <c r="F1379" s="49" t="str">
        <f t="shared" si="62"/>
        <v/>
      </c>
    </row>
    <row r="1380" spans="6:6" ht="14.4" x14ac:dyDescent="0.25">
      <c r="F1380" s="49" t="str">
        <f t="shared" si="62"/>
        <v/>
      </c>
    </row>
    <row r="1381" spans="6:6" ht="14.4" x14ac:dyDescent="0.25">
      <c r="F1381" s="49" t="str">
        <f t="shared" si="62"/>
        <v/>
      </c>
    </row>
    <row r="1382" spans="6:6" ht="14.4" x14ac:dyDescent="0.25">
      <c r="F1382" s="49" t="str">
        <f t="shared" si="62"/>
        <v/>
      </c>
    </row>
    <row r="1383" spans="6:6" ht="14.4" x14ac:dyDescent="0.25">
      <c r="F1383" s="49" t="str">
        <f t="shared" si="62"/>
        <v/>
      </c>
    </row>
    <row r="1384" spans="6:6" ht="14.4" x14ac:dyDescent="0.25">
      <c r="F1384" s="49" t="str">
        <f t="shared" si="62"/>
        <v/>
      </c>
    </row>
    <row r="1385" spans="6:6" ht="14.4" x14ac:dyDescent="0.25">
      <c r="F1385" s="49" t="str">
        <f t="shared" si="62"/>
        <v/>
      </c>
    </row>
    <row r="1386" spans="6:6" ht="14.4" x14ac:dyDescent="0.25">
      <c r="F1386" s="49" t="str">
        <f t="shared" si="62"/>
        <v/>
      </c>
    </row>
    <row r="1387" spans="6:6" ht="14.4" x14ac:dyDescent="0.25">
      <c r="F1387" s="49" t="str">
        <f t="shared" si="62"/>
        <v/>
      </c>
    </row>
    <row r="1388" spans="6:6" ht="14.4" x14ac:dyDescent="0.25">
      <c r="F1388" s="49" t="str">
        <f t="shared" si="62"/>
        <v/>
      </c>
    </row>
    <row r="1389" spans="6:6" ht="14.4" x14ac:dyDescent="0.25">
      <c r="F1389" s="49" t="str">
        <f t="shared" si="62"/>
        <v/>
      </c>
    </row>
    <row r="1390" spans="6:6" ht="14.4" x14ac:dyDescent="0.25">
      <c r="F1390" s="49" t="str">
        <f t="shared" si="62"/>
        <v/>
      </c>
    </row>
    <row r="1391" spans="6:6" ht="14.4" x14ac:dyDescent="0.25">
      <c r="F1391" s="49" t="str">
        <f t="shared" si="62"/>
        <v/>
      </c>
    </row>
    <row r="1392" spans="6:6" ht="14.4" x14ac:dyDescent="0.25">
      <c r="F1392" s="49" t="str">
        <f t="shared" si="62"/>
        <v/>
      </c>
    </row>
    <row r="1393" spans="6:6" ht="14.4" x14ac:dyDescent="0.25">
      <c r="F1393" s="49" t="str">
        <f t="shared" si="62"/>
        <v/>
      </c>
    </row>
    <row r="1394" spans="6:6" ht="14.4" x14ac:dyDescent="0.25">
      <c r="F1394" s="49" t="str">
        <f t="shared" si="62"/>
        <v/>
      </c>
    </row>
    <row r="1395" spans="6:6" ht="14.4" x14ac:dyDescent="0.25">
      <c r="F1395" s="49" t="str">
        <f t="shared" si="62"/>
        <v/>
      </c>
    </row>
    <row r="1396" spans="6:6" ht="14.4" x14ac:dyDescent="0.25">
      <c r="F1396" s="49" t="str">
        <f t="shared" si="62"/>
        <v/>
      </c>
    </row>
    <row r="1397" spans="6:6" ht="14.4" x14ac:dyDescent="0.25">
      <c r="F1397" s="49" t="str">
        <f t="shared" si="62"/>
        <v/>
      </c>
    </row>
    <row r="1398" spans="6:6" ht="14.4" x14ac:dyDescent="0.25">
      <c r="F1398" s="49" t="str">
        <f t="shared" si="62"/>
        <v/>
      </c>
    </row>
    <row r="1399" spans="6:6" ht="14.4" x14ac:dyDescent="0.25">
      <c r="F1399" s="49" t="str">
        <f t="shared" si="62"/>
        <v/>
      </c>
    </row>
    <row r="1400" spans="6:6" ht="14.4" x14ac:dyDescent="0.25">
      <c r="F1400" s="49" t="str">
        <f t="shared" si="62"/>
        <v/>
      </c>
    </row>
    <row r="1401" spans="6:6" ht="14.4" x14ac:dyDescent="0.25">
      <c r="F1401" s="49" t="str">
        <f t="shared" si="62"/>
        <v/>
      </c>
    </row>
    <row r="1402" spans="6:6" ht="14.4" x14ac:dyDescent="0.25">
      <c r="F1402" s="49" t="str">
        <f t="shared" si="62"/>
        <v/>
      </c>
    </row>
    <row r="1403" spans="6:6" ht="14.4" x14ac:dyDescent="0.25">
      <c r="F1403" s="49" t="str">
        <f t="shared" si="62"/>
        <v/>
      </c>
    </row>
    <row r="1404" spans="6:6" ht="14.4" x14ac:dyDescent="0.25">
      <c r="F1404" s="49" t="str">
        <f t="shared" si="62"/>
        <v/>
      </c>
    </row>
    <row r="1405" spans="6:6" ht="14.4" x14ac:dyDescent="0.25">
      <c r="F1405" s="49" t="str">
        <f t="shared" si="62"/>
        <v/>
      </c>
    </row>
    <row r="1406" spans="6:6" ht="14.4" x14ac:dyDescent="0.25">
      <c r="F1406" s="49" t="str">
        <f t="shared" si="62"/>
        <v/>
      </c>
    </row>
    <row r="1407" spans="6:6" ht="14.4" x14ac:dyDescent="0.25">
      <c r="F1407" s="49" t="str">
        <f t="shared" si="62"/>
        <v/>
      </c>
    </row>
    <row r="1408" spans="6:6" ht="14.4" x14ac:dyDescent="0.25">
      <c r="F1408" s="49" t="str">
        <f t="shared" si="62"/>
        <v/>
      </c>
    </row>
    <row r="1409" spans="6:6" ht="14.4" x14ac:dyDescent="0.25">
      <c r="F1409" s="49" t="str">
        <f t="shared" si="62"/>
        <v/>
      </c>
    </row>
    <row r="1410" spans="6:6" ht="14.4" x14ac:dyDescent="0.25">
      <c r="F1410" s="49" t="str">
        <f t="shared" si="62"/>
        <v/>
      </c>
    </row>
    <row r="1411" spans="6:6" ht="14.4" x14ac:dyDescent="0.25">
      <c r="F1411" s="49" t="str">
        <f t="shared" si="62"/>
        <v/>
      </c>
    </row>
    <row r="1412" spans="6:6" ht="14.4" x14ac:dyDescent="0.25">
      <c r="F1412" s="49" t="str">
        <f t="shared" si="62"/>
        <v/>
      </c>
    </row>
    <row r="1413" spans="6:6" ht="14.4" x14ac:dyDescent="0.25">
      <c r="F1413" s="49" t="str">
        <f t="shared" si="62"/>
        <v/>
      </c>
    </row>
    <row r="1414" spans="6:6" ht="14.4" x14ac:dyDescent="0.25">
      <c r="F1414" s="49" t="str">
        <f t="shared" si="62"/>
        <v/>
      </c>
    </row>
    <row r="1415" spans="6:6" ht="14.4" x14ac:dyDescent="0.25">
      <c r="F1415" s="49" t="str">
        <f t="shared" si="62"/>
        <v/>
      </c>
    </row>
    <row r="1416" spans="6:6" ht="14.4" x14ac:dyDescent="0.25">
      <c r="F1416" s="49" t="str">
        <f t="shared" si="62"/>
        <v/>
      </c>
    </row>
    <row r="1417" spans="6:6" ht="14.4" x14ac:dyDescent="0.25">
      <c r="F1417" s="49" t="str">
        <f t="shared" si="62"/>
        <v/>
      </c>
    </row>
    <row r="1418" spans="6:6" ht="14.4" x14ac:dyDescent="0.25">
      <c r="F1418" s="49" t="str">
        <f t="shared" si="62"/>
        <v/>
      </c>
    </row>
    <row r="1419" spans="6:6" ht="14.4" x14ac:dyDescent="0.25">
      <c r="F1419" s="49" t="str">
        <f t="shared" si="62"/>
        <v/>
      </c>
    </row>
    <row r="1420" spans="6:6" ht="14.4" x14ac:dyDescent="0.25">
      <c r="F1420" s="49" t="str">
        <f t="shared" si="62"/>
        <v/>
      </c>
    </row>
    <row r="1421" spans="6:6" ht="14.4" x14ac:dyDescent="0.25">
      <c r="F1421" s="49" t="str">
        <f t="shared" si="62"/>
        <v/>
      </c>
    </row>
    <row r="1422" spans="6:6" ht="14.4" x14ac:dyDescent="0.25">
      <c r="F1422" s="49" t="str">
        <f t="shared" si="62"/>
        <v/>
      </c>
    </row>
    <row r="1423" spans="6:6" ht="14.4" x14ac:dyDescent="0.25">
      <c r="F1423" s="49" t="str">
        <f t="shared" si="62"/>
        <v/>
      </c>
    </row>
    <row r="1424" spans="6:6" ht="14.4" x14ac:dyDescent="0.25">
      <c r="F1424" s="49" t="str">
        <f t="shared" si="62"/>
        <v/>
      </c>
    </row>
    <row r="1425" spans="6:6" ht="14.4" x14ac:dyDescent="0.25">
      <c r="F1425" s="49" t="str">
        <f t="shared" ref="F1425:F1488" si="63">IF(AND(NOT(ISBLANK(B1425)),NOT(ISBLANK(B1411))),4.54*(B1425-B1411)/SUM(C1411:C1425),"")</f>
        <v/>
      </c>
    </row>
    <row r="1426" spans="6:6" ht="14.4" x14ac:dyDescent="0.25">
      <c r="F1426" s="49" t="str">
        <f t="shared" si="63"/>
        <v/>
      </c>
    </row>
    <row r="1427" spans="6:6" ht="14.4" x14ac:dyDescent="0.25">
      <c r="F1427" s="49" t="str">
        <f t="shared" si="63"/>
        <v/>
      </c>
    </row>
    <row r="1428" spans="6:6" ht="14.4" x14ac:dyDescent="0.25">
      <c r="F1428" s="49" t="str">
        <f t="shared" si="63"/>
        <v/>
      </c>
    </row>
    <row r="1429" spans="6:6" ht="14.4" x14ac:dyDescent="0.25">
      <c r="F1429" s="49" t="str">
        <f t="shared" si="63"/>
        <v/>
      </c>
    </row>
    <row r="1430" spans="6:6" ht="14.4" x14ac:dyDescent="0.25">
      <c r="F1430" s="49" t="str">
        <f t="shared" si="63"/>
        <v/>
      </c>
    </row>
    <row r="1431" spans="6:6" ht="14.4" x14ac:dyDescent="0.25">
      <c r="F1431" s="49" t="str">
        <f t="shared" si="63"/>
        <v/>
      </c>
    </row>
    <row r="1432" spans="6:6" ht="14.4" x14ac:dyDescent="0.25">
      <c r="F1432" s="49" t="str">
        <f t="shared" si="63"/>
        <v/>
      </c>
    </row>
    <row r="1433" spans="6:6" ht="14.4" x14ac:dyDescent="0.25">
      <c r="F1433" s="49" t="str">
        <f t="shared" si="63"/>
        <v/>
      </c>
    </row>
    <row r="1434" spans="6:6" ht="14.4" x14ac:dyDescent="0.25">
      <c r="F1434" s="49" t="str">
        <f t="shared" si="63"/>
        <v/>
      </c>
    </row>
    <row r="1435" spans="6:6" ht="14.4" x14ac:dyDescent="0.25">
      <c r="F1435" s="49" t="str">
        <f t="shared" si="63"/>
        <v/>
      </c>
    </row>
    <row r="1436" spans="6:6" ht="14.4" x14ac:dyDescent="0.25">
      <c r="F1436" s="49" t="str">
        <f t="shared" si="63"/>
        <v/>
      </c>
    </row>
    <row r="1437" spans="6:6" ht="14.4" x14ac:dyDescent="0.25">
      <c r="F1437" s="49" t="str">
        <f t="shared" si="63"/>
        <v/>
      </c>
    </row>
    <row r="1438" spans="6:6" ht="14.4" x14ac:dyDescent="0.25">
      <c r="F1438" s="49" t="str">
        <f t="shared" si="63"/>
        <v/>
      </c>
    </row>
    <row r="1439" spans="6:6" ht="14.4" x14ac:dyDescent="0.25">
      <c r="F1439" s="49" t="str">
        <f t="shared" si="63"/>
        <v/>
      </c>
    </row>
    <row r="1440" spans="6:6" ht="14.4" x14ac:dyDescent="0.25">
      <c r="F1440" s="49" t="str">
        <f t="shared" si="63"/>
        <v/>
      </c>
    </row>
    <row r="1441" spans="6:6" ht="14.4" x14ac:dyDescent="0.25">
      <c r="F1441" s="49" t="str">
        <f t="shared" si="63"/>
        <v/>
      </c>
    </row>
    <row r="1442" spans="6:6" ht="14.4" x14ac:dyDescent="0.25">
      <c r="F1442" s="49" t="str">
        <f t="shared" si="63"/>
        <v/>
      </c>
    </row>
    <row r="1443" spans="6:6" ht="14.4" x14ac:dyDescent="0.25">
      <c r="F1443" s="49" t="str">
        <f t="shared" si="63"/>
        <v/>
      </c>
    </row>
    <row r="1444" spans="6:6" ht="14.4" x14ac:dyDescent="0.25">
      <c r="F1444" s="49" t="str">
        <f t="shared" si="63"/>
        <v/>
      </c>
    </row>
    <row r="1445" spans="6:6" ht="14.4" x14ac:dyDescent="0.25">
      <c r="F1445" s="49" t="str">
        <f t="shared" si="63"/>
        <v/>
      </c>
    </row>
    <row r="1446" spans="6:6" ht="14.4" x14ac:dyDescent="0.25">
      <c r="F1446" s="49" t="str">
        <f t="shared" si="63"/>
        <v/>
      </c>
    </row>
    <row r="1447" spans="6:6" ht="14.4" x14ac:dyDescent="0.25">
      <c r="F1447" s="49" t="str">
        <f t="shared" si="63"/>
        <v/>
      </c>
    </row>
    <row r="1448" spans="6:6" ht="14.4" x14ac:dyDescent="0.25">
      <c r="F1448" s="49" t="str">
        <f t="shared" si="63"/>
        <v/>
      </c>
    </row>
    <row r="1449" spans="6:6" ht="14.4" x14ac:dyDescent="0.25">
      <c r="F1449" s="49" t="str">
        <f t="shared" si="63"/>
        <v/>
      </c>
    </row>
    <row r="1450" spans="6:6" ht="14.4" x14ac:dyDescent="0.25">
      <c r="F1450" s="49" t="str">
        <f t="shared" si="63"/>
        <v/>
      </c>
    </row>
    <row r="1451" spans="6:6" ht="14.4" x14ac:dyDescent="0.25">
      <c r="F1451" s="49" t="str">
        <f t="shared" si="63"/>
        <v/>
      </c>
    </row>
    <row r="1452" spans="6:6" ht="14.4" x14ac:dyDescent="0.25">
      <c r="F1452" s="49" t="str">
        <f t="shared" si="63"/>
        <v/>
      </c>
    </row>
    <row r="1453" spans="6:6" ht="14.4" x14ac:dyDescent="0.25">
      <c r="F1453" s="49" t="str">
        <f t="shared" si="63"/>
        <v/>
      </c>
    </row>
    <row r="1454" spans="6:6" ht="14.4" x14ac:dyDescent="0.25">
      <c r="F1454" s="49" t="str">
        <f t="shared" si="63"/>
        <v/>
      </c>
    </row>
    <row r="1455" spans="6:6" ht="14.4" x14ac:dyDescent="0.25">
      <c r="F1455" s="49" t="str">
        <f t="shared" si="63"/>
        <v/>
      </c>
    </row>
    <row r="1456" spans="6:6" ht="14.4" x14ac:dyDescent="0.25">
      <c r="F1456" s="49" t="str">
        <f t="shared" si="63"/>
        <v/>
      </c>
    </row>
    <row r="1457" spans="6:6" ht="14.4" x14ac:dyDescent="0.25">
      <c r="F1457" s="49" t="str">
        <f t="shared" si="63"/>
        <v/>
      </c>
    </row>
    <row r="1458" spans="6:6" ht="14.4" x14ac:dyDescent="0.25">
      <c r="F1458" s="49" t="str">
        <f t="shared" si="63"/>
        <v/>
      </c>
    </row>
    <row r="1459" spans="6:6" ht="14.4" x14ac:dyDescent="0.25">
      <c r="F1459" s="49" t="str">
        <f t="shared" si="63"/>
        <v/>
      </c>
    </row>
    <row r="1460" spans="6:6" ht="14.4" x14ac:dyDescent="0.25">
      <c r="F1460" s="49" t="str">
        <f t="shared" si="63"/>
        <v/>
      </c>
    </row>
    <row r="1461" spans="6:6" ht="14.4" x14ac:dyDescent="0.25">
      <c r="F1461" s="49" t="str">
        <f t="shared" si="63"/>
        <v/>
      </c>
    </row>
    <row r="1462" spans="6:6" ht="14.4" x14ac:dyDescent="0.25">
      <c r="F1462" s="49" t="str">
        <f t="shared" si="63"/>
        <v/>
      </c>
    </row>
    <row r="1463" spans="6:6" ht="14.4" x14ac:dyDescent="0.25">
      <c r="F1463" s="49" t="str">
        <f t="shared" si="63"/>
        <v/>
      </c>
    </row>
    <row r="1464" spans="6:6" ht="14.4" x14ac:dyDescent="0.25">
      <c r="F1464" s="49" t="str">
        <f t="shared" si="63"/>
        <v/>
      </c>
    </row>
    <row r="1465" spans="6:6" ht="14.4" x14ac:dyDescent="0.25">
      <c r="F1465" s="49" t="str">
        <f t="shared" si="63"/>
        <v/>
      </c>
    </row>
    <row r="1466" spans="6:6" ht="14.4" x14ac:dyDescent="0.25">
      <c r="F1466" s="49" t="str">
        <f t="shared" si="63"/>
        <v/>
      </c>
    </row>
    <row r="1467" spans="6:6" ht="14.4" x14ac:dyDescent="0.25">
      <c r="F1467" s="49" t="str">
        <f t="shared" si="63"/>
        <v/>
      </c>
    </row>
    <row r="1468" spans="6:6" ht="14.4" x14ac:dyDescent="0.25">
      <c r="F1468" s="49" t="str">
        <f t="shared" si="63"/>
        <v/>
      </c>
    </row>
    <row r="1469" spans="6:6" ht="14.4" x14ac:dyDescent="0.25">
      <c r="F1469" s="49" t="str">
        <f t="shared" si="63"/>
        <v/>
      </c>
    </row>
    <row r="1470" spans="6:6" ht="14.4" x14ac:dyDescent="0.25">
      <c r="F1470" s="49" t="str">
        <f t="shared" si="63"/>
        <v/>
      </c>
    </row>
    <row r="1471" spans="6:6" ht="14.4" x14ac:dyDescent="0.25">
      <c r="F1471" s="49" t="str">
        <f t="shared" si="63"/>
        <v/>
      </c>
    </row>
    <row r="1472" spans="6:6" ht="14.4" x14ac:dyDescent="0.25">
      <c r="F1472" s="49" t="str">
        <f t="shared" si="63"/>
        <v/>
      </c>
    </row>
    <row r="1473" spans="6:6" ht="14.4" x14ac:dyDescent="0.25">
      <c r="F1473" s="49" t="str">
        <f t="shared" si="63"/>
        <v/>
      </c>
    </row>
    <row r="1474" spans="6:6" ht="14.4" x14ac:dyDescent="0.25">
      <c r="F1474" s="49" t="str">
        <f t="shared" si="63"/>
        <v/>
      </c>
    </row>
    <row r="1475" spans="6:6" ht="14.4" x14ac:dyDescent="0.25">
      <c r="F1475" s="49" t="str">
        <f t="shared" si="63"/>
        <v/>
      </c>
    </row>
    <row r="1476" spans="6:6" ht="14.4" x14ac:dyDescent="0.25">
      <c r="F1476" s="49" t="str">
        <f t="shared" si="63"/>
        <v/>
      </c>
    </row>
    <row r="1477" spans="6:6" ht="14.4" x14ac:dyDescent="0.25">
      <c r="F1477" s="49" t="str">
        <f t="shared" si="63"/>
        <v/>
      </c>
    </row>
    <row r="1478" spans="6:6" ht="14.4" x14ac:dyDescent="0.25">
      <c r="F1478" s="49" t="str">
        <f t="shared" si="63"/>
        <v/>
      </c>
    </row>
    <row r="1479" spans="6:6" ht="14.4" x14ac:dyDescent="0.25">
      <c r="F1479" s="49" t="str">
        <f t="shared" si="63"/>
        <v/>
      </c>
    </row>
    <row r="1480" spans="6:6" ht="14.4" x14ac:dyDescent="0.25">
      <c r="F1480" s="49" t="str">
        <f t="shared" si="63"/>
        <v/>
      </c>
    </row>
    <row r="1481" spans="6:6" ht="14.4" x14ac:dyDescent="0.25">
      <c r="F1481" s="49" t="str">
        <f t="shared" si="63"/>
        <v/>
      </c>
    </row>
    <row r="1482" spans="6:6" ht="14.4" x14ac:dyDescent="0.25">
      <c r="F1482" s="49" t="str">
        <f t="shared" si="63"/>
        <v/>
      </c>
    </row>
    <row r="1483" spans="6:6" ht="14.4" x14ac:dyDescent="0.25">
      <c r="F1483" s="49" t="str">
        <f t="shared" si="63"/>
        <v/>
      </c>
    </row>
    <row r="1484" spans="6:6" ht="14.4" x14ac:dyDescent="0.25">
      <c r="F1484" s="49" t="str">
        <f t="shared" si="63"/>
        <v/>
      </c>
    </row>
    <row r="1485" spans="6:6" ht="14.4" x14ac:dyDescent="0.25">
      <c r="F1485" s="49" t="str">
        <f t="shared" si="63"/>
        <v/>
      </c>
    </row>
    <row r="1486" spans="6:6" ht="14.4" x14ac:dyDescent="0.25">
      <c r="F1486" s="49" t="str">
        <f t="shared" si="63"/>
        <v/>
      </c>
    </row>
    <row r="1487" spans="6:6" ht="14.4" x14ac:dyDescent="0.25">
      <c r="F1487" s="49" t="str">
        <f t="shared" si="63"/>
        <v/>
      </c>
    </row>
    <row r="1488" spans="6:6" ht="14.4" x14ac:dyDescent="0.25">
      <c r="F1488" s="49" t="str">
        <f t="shared" si="63"/>
        <v/>
      </c>
    </row>
    <row r="1489" spans="6:6" ht="14.4" x14ac:dyDescent="0.25">
      <c r="F1489" s="49" t="str">
        <f t="shared" ref="F1489:F1552" si="64">IF(AND(NOT(ISBLANK(B1489)),NOT(ISBLANK(B1475))),4.54*(B1489-B1475)/SUM(C1475:C1489),"")</f>
        <v/>
      </c>
    </row>
    <row r="1490" spans="6:6" ht="14.4" x14ac:dyDescent="0.25">
      <c r="F1490" s="49" t="str">
        <f t="shared" si="64"/>
        <v/>
      </c>
    </row>
    <row r="1491" spans="6:6" ht="14.4" x14ac:dyDescent="0.25">
      <c r="F1491" s="49" t="str">
        <f t="shared" si="64"/>
        <v/>
      </c>
    </row>
    <row r="1492" spans="6:6" ht="14.4" x14ac:dyDescent="0.25">
      <c r="F1492" s="49" t="str">
        <f t="shared" si="64"/>
        <v/>
      </c>
    </row>
    <row r="1493" spans="6:6" ht="14.4" x14ac:dyDescent="0.25">
      <c r="F1493" s="49" t="str">
        <f t="shared" si="64"/>
        <v/>
      </c>
    </row>
    <row r="1494" spans="6:6" ht="14.4" x14ac:dyDescent="0.25">
      <c r="F1494" s="49" t="str">
        <f t="shared" si="64"/>
        <v/>
      </c>
    </row>
    <row r="1495" spans="6:6" ht="14.4" x14ac:dyDescent="0.25">
      <c r="F1495" s="49" t="str">
        <f t="shared" si="64"/>
        <v/>
      </c>
    </row>
    <row r="1496" spans="6:6" ht="14.4" x14ac:dyDescent="0.25">
      <c r="F1496" s="49" t="str">
        <f t="shared" si="64"/>
        <v/>
      </c>
    </row>
    <row r="1497" spans="6:6" ht="14.4" x14ac:dyDescent="0.25">
      <c r="F1497" s="49" t="str">
        <f t="shared" si="64"/>
        <v/>
      </c>
    </row>
    <row r="1498" spans="6:6" ht="14.4" x14ac:dyDescent="0.25">
      <c r="F1498" s="49" t="str">
        <f t="shared" si="64"/>
        <v/>
      </c>
    </row>
    <row r="1499" spans="6:6" ht="14.4" x14ac:dyDescent="0.25">
      <c r="F1499" s="49" t="str">
        <f t="shared" si="64"/>
        <v/>
      </c>
    </row>
    <row r="1500" spans="6:6" ht="14.4" x14ac:dyDescent="0.25">
      <c r="F1500" s="49" t="str">
        <f t="shared" si="64"/>
        <v/>
      </c>
    </row>
    <row r="1501" spans="6:6" ht="14.4" x14ac:dyDescent="0.25">
      <c r="F1501" s="49" t="str">
        <f t="shared" si="64"/>
        <v/>
      </c>
    </row>
    <row r="1502" spans="6:6" ht="14.4" x14ac:dyDescent="0.25">
      <c r="F1502" s="49" t="str">
        <f t="shared" si="64"/>
        <v/>
      </c>
    </row>
    <row r="1503" spans="6:6" ht="14.4" x14ac:dyDescent="0.25">
      <c r="F1503" s="49" t="str">
        <f t="shared" si="64"/>
        <v/>
      </c>
    </row>
    <row r="1504" spans="6:6" ht="14.4" x14ac:dyDescent="0.25">
      <c r="F1504" s="49" t="str">
        <f t="shared" si="64"/>
        <v/>
      </c>
    </row>
    <row r="1505" spans="6:6" ht="14.4" x14ac:dyDescent="0.25">
      <c r="F1505" s="49" t="str">
        <f t="shared" si="64"/>
        <v/>
      </c>
    </row>
    <row r="1506" spans="6:6" ht="14.4" x14ac:dyDescent="0.25">
      <c r="F1506" s="49" t="str">
        <f t="shared" si="64"/>
        <v/>
      </c>
    </row>
    <row r="1507" spans="6:6" ht="14.4" x14ac:dyDescent="0.25">
      <c r="F1507" s="49" t="str">
        <f t="shared" si="64"/>
        <v/>
      </c>
    </row>
    <row r="1508" spans="6:6" ht="14.4" x14ac:dyDescent="0.25">
      <c r="F1508" s="49" t="str">
        <f t="shared" si="64"/>
        <v/>
      </c>
    </row>
    <row r="1509" spans="6:6" ht="14.4" x14ac:dyDescent="0.25">
      <c r="F1509" s="49" t="str">
        <f t="shared" si="64"/>
        <v/>
      </c>
    </row>
    <row r="1510" spans="6:6" ht="14.4" x14ac:dyDescent="0.25">
      <c r="F1510" s="49" t="str">
        <f t="shared" si="64"/>
        <v/>
      </c>
    </row>
    <row r="1511" spans="6:6" ht="14.4" x14ac:dyDescent="0.25">
      <c r="F1511" s="49" t="str">
        <f t="shared" si="64"/>
        <v/>
      </c>
    </row>
    <row r="1512" spans="6:6" ht="14.4" x14ac:dyDescent="0.25">
      <c r="F1512" s="49" t="str">
        <f t="shared" si="64"/>
        <v/>
      </c>
    </row>
    <row r="1513" spans="6:6" ht="14.4" x14ac:dyDescent="0.25">
      <c r="F1513" s="49" t="str">
        <f t="shared" si="64"/>
        <v/>
      </c>
    </row>
    <row r="1514" spans="6:6" ht="14.4" x14ac:dyDescent="0.25">
      <c r="F1514" s="49" t="str">
        <f t="shared" si="64"/>
        <v/>
      </c>
    </row>
    <row r="1515" spans="6:6" ht="14.4" x14ac:dyDescent="0.25">
      <c r="F1515" s="49" t="str">
        <f t="shared" si="64"/>
        <v/>
      </c>
    </row>
    <row r="1516" spans="6:6" ht="14.4" x14ac:dyDescent="0.25">
      <c r="F1516" s="49" t="str">
        <f t="shared" si="64"/>
        <v/>
      </c>
    </row>
    <row r="1517" spans="6:6" ht="14.4" x14ac:dyDescent="0.25">
      <c r="F1517" s="49" t="str">
        <f t="shared" si="64"/>
        <v/>
      </c>
    </row>
    <row r="1518" spans="6:6" ht="14.4" x14ac:dyDescent="0.25">
      <c r="F1518" s="49" t="str">
        <f t="shared" si="64"/>
        <v/>
      </c>
    </row>
    <row r="1519" spans="6:6" ht="14.4" x14ac:dyDescent="0.25">
      <c r="F1519" s="49" t="str">
        <f t="shared" si="64"/>
        <v/>
      </c>
    </row>
    <row r="1520" spans="6:6" ht="14.4" x14ac:dyDescent="0.25">
      <c r="F1520" s="49" t="str">
        <f t="shared" si="64"/>
        <v/>
      </c>
    </row>
    <row r="1521" spans="6:6" ht="14.4" x14ac:dyDescent="0.25">
      <c r="F1521" s="49" t="str">
        <f t="shared" si="64"/>
        <v/>
      </c>
    </row>
    <row r="1522" spans="6:6" ht="14.4" x14ac:dyDescent="0.25">
      <c r="F1522" s="49" t="str">
        <f t="shared" si="64"/>
        <v/>
      </c>
    </row>
    <row r="1523" spans="6:6" ht="14.4" x14ac:dyDescent="0.25">
      <c r="F1523" s="49" t="str">
        <f t="shared" si="64"/>
        <v/>
      </c>
    </row>
    <row r="1524" spans="6:6" ht="14.4" x14ac:dyDescent="0.25">
      <c r="F1524" s="49" t="str">
        <f t="shared" si="64"/>
        <v/>
      </c>
    </row>
    <row r="1525" spans="6:6" ht="14.4" x14ac:dyDescent="0.25">
      <c r="F1525" s="49" t="str">
        <f t="shared" si="64"/>
        <v/>
      </c>
    </row>
    <row r="1526" spans="6:6" ht="14.4" x14ac:dyDescent="0.25">
      <c r="F1526" s="49" t="str">
        <f t="shared" si="64"/>
        <v/>
      </c>
    </row>
    <row r="1527" spans="6:6" ht="14.4" x14ac:dyDescent="0.25">
      <c r="F1527" s="49" t="str">
        <f t="shared" si="64"/>
        <v/>
      </c>
    </row>
    <row r="1528" spans="6:6" ht="14.4" x14ac:dyDescent="0.25">
      <c r="F1528" s="49" t="str">
        <f t="shared" si="64"/>
        <v/>
      </c>
    </row>
    <row r="1529" spans="6:6" ht="14.4" x14ac:dyDescent="0.25">
      <c r="F1529" s="49" t="str">
        <f t="shared" si="64"/>
        <v/>
      </c>
    </row>
    <row r="1530" spans="6:6" ht="14.4" x14ac:dyDescent="0.25">
      <c r="F1530" s="49" t="str">
        <f t="shared" si="64"/>
        <v/>
      </c>
    </row>
    <row r="1531" spans="6:6" ht="14.4" x14ac:dyDescent="0.25">
      <c r="F1531" s="49" t="str">
        <f t="shared" si="64"/>
        <v/>
      </c>
    </row>
    <row r="1532" spans="6:6" ht="14.4" x14ac:dyDescent="0.25">
      <c r="F1532" s="49" t="str">
        <f t="shared" si="64"/>
        <v/>
      </c>
    </row>
    <row r="1533" spans="6:6" ht="14.4" x14ac:dyDescent="0.25">
      <c r="F1533" s="49" t="str">
        <f t="shared" si="64"/>
        <v/>
      </c>
    </row>
    <row r="1534" spans="6:6" ht="14.4" x14ac:dyDescent="0.25">
      <c r="F1534" s="49" t="str">
        <f t="shared" si="64"/>
        <v/>
      </c>
    </row>
    <row r="1535" spans="6:6" ht="14.4" x14ac:dyDescent="0.25">
      <c r="F1535" s="49" t="str">
        <f t="shared" si="64"/>
        <v/>
      </c>
    </row>
    <row r="1536" spans="6:6" ht="14.4" x14ac:dyDescent="0.25">
      <c r="F1536" s="49" t="str">
        <f t="shared" si="64"/>
        <v/>
      </c>
    </row>
    <row r="1537" spans="6:6" ht="14.4" x14ac:dyDescent="0.25">
      <c r="F1537" s="49" t="str">
        <f t="shared" si="64"/>
        <v/>
      </c>
    </row>
    <row r="1538" spans="6:6" ht="14.4" x14ac:dyDescent="0.25">
      <c r="F1538" s="49" t="str">
        <f t="shared" si="64"/>
        <v/>
      </c>
    </row>
    <row r="1539" spans="6:6" ht="14.4" x14ac:dyDescent="0.25">
      <c r="F1539" s="49" t="str">
        <f t="shared" si="64"/>
        <v/>
      </c>
    </row>
    <row r="1540" spans="6:6" ht="14.4" x14ac:dyDescent="0.25">
      <c r="F1540" s="49" t="str">
        <f t="shared" si="64"/>
        <v/>
      </c>
    </row>
    <row r="1541" spans="6:6" ht="14.4" x14ac:dyDescent="0.25">
      <c r="F1541" s="49" t="str">
        <f t="shared" si="64"/>
        <v/>
      </c>
    </row>
    <row r="1542" spans="6:6" ht="14.4" x14ac:dyDescent="0.25">
      <c r="F1542" s="49" t="str">
        <f t="shared" si="64"/>
        <v/>
      </c>
    </row>
    <row r="1543" spans="6:6" ht="14.4" x14ac:dyDescent="0.25">
      <c r="F1543" s="49" t="str">
        <f t="shared" si="64"/>
        <v/>
      </c>
    </row>
    <row r="1544" spans="6:6" ht="14.4" x14ac:dyDescent="0.25">
      <c r="F1544" s="49" t="str">
        <f t="shared" si="64"/>
        <v/>
      </c>
    </row>
    <row r="1545" spans="6:6" ht="14.4" x14ac:dyDescent="0.25">
      <c r="F1545" s="49" t="str">
        <f t="shared" si="64"/>
        <v/>
      </c>
    </row>
    <row r="1546" spans="6:6" ht="14.4" x14ac:dyDescent="0.25">
      <c r="F1546" s="49" t="str">
        <f t="shared" si="64"/>
        <v/>
      </c>
    </row>
    <row r="1547" spans="6:6" ht="14.4" x14ac:dyDescent="0.25">
      <c r="F1547" s="49" t="str">
        <f t="shared" si="64"/>
        <v/>
      </c>
    </row>
    <row r="1548" spans="6:6" ht="14.4" x14ac:dyDescent="0.25">
      <c r="F1548" s="49" t="str">
        <f t="shared" si="64"/>
        <v/>
      </c>
    </row>
    <row r="1549" spans="6:6" ht="14.4" x14ac:dyDescent="0.25">
      <c r="F1549" s="49" t="str">
        <f t="shared" si="64"/>
        <v/>
      </c>
    </row>
    <row r="1550" spans="6:6" ht="14.4" x14ac:dyDescent="0.25">
      <c r="F1550" s="49" t="str">
        <f t="shared" si="64"/>
        <v/>
      </c>
    </row>
    <row r="1551" spans="6:6" ht="14.4" x14ac:dyDescent="0.25">
      <c r="F1551" s="49" t="str">
        <f t="shared" si="64"/>
        <v/>
      </c>
    </row>
    <row r="1552" spans="6:6" ht="14.4" x14ac:dyDescent="0.25">
      <c r="F1552" s="49" t="str">
        <f t="shared" si="64"/>
        <v/>
      </c>
    </row>
    <row r="1553" spans="6:6" ht="14.4" x14ac:dyDescent="0.25">
      <c r="F1553" s="49" t="str">
        <f t="shared" ref="F1553:F1616" si="65">IF(AND(NOT(ISBLANK(B1553)),NOT(ISBLANK(B1539))),4.54*(B1553-B1539)/SUM(C1539:C1553),"")</f>
        <v/>
      </c>
    </row>
    <row r="1554" spans="6:6" ht="14.4" x14ac:dyDescent="0.25">
      <c r="F1554" s="49" t="str">
        <f t="shared" si="65"/>
        <v/>
      </c>
    </row>
    <row r="1555" spans="6:6" ht="14.4" x14ac:dyDescent="0.25">
      <c r="F1555" s="49" t="str">
        <f t="shared" si="65"/>
        <v/>
      </c>
    </row>
    <row r="1556" spans="6:6" ht="14.4" x14ac:dyDescent="0.25">
      <c r="F1556" s="49" t="str">
        <f t="shared" si="65"/>
        <v/>
      </c>
    </row>
    <row r="1557" spans="6:6" ht="14.4" x14ac:dyDescent="0.25">
      <c r="F1557" s="49" t="str">
        <f t="shared" si="65"/>
        <v/>
      </c>
    </row>
    <row r="1558" spans="6:6" ht="14.4" x14ac:dyDescent="0.25">
      <c r="F1558" s="49" t="str">
        <f t="shared" si="65"/>
        <v/>
      </c>
    </row>
    <row r="1559" spans="6:6" ht="14.4" x14ac:dyDescent="0.25">
      <c r="F1559" s="49" t="str">
        <f t="shared" si="65"/>
        <v/>
      </c>
    </row>
    <row r="1560" spans="6:6" ht="14.4" x14ac:dyDescent="0.25">
      <c r="F1560" s="49" t="str">
        <f t="shared" si="65"/>
        <v/>
      </c>
    </row>
    <row r="1561" spans="6:6" ht="14.4" x14ac:dyDescent="0.25">
      <c r="F1561" s="49" t="str">
        <f t="shared" si="65"/>
        <v/>
      </c>
    </row>
    <row r="1562" spans="6:6" ht="14.4" x14ac:dyDescent="0.25">
      <c r="F1562" s="49" t="str">
        <f t="shared" si="65"/>
        <v/>
      </c>
    </row>
    <row r="1563" spans="6:6" ht="14.4" x14ac:dyDescent="0.25">
      <c r="F1563" s="49" t="str">
        <f t="shared" si="65"/>
        <v/>
      </c>
    </row>
    <row r="1564" spans="6:6" ht="14.4" x14ac:dyDescent="0.25">
      <c r="F1564" s="49" t="str">
        <f t="shared" si="65"/>
        <v/>
      </c>
    </row>
    <row r="1565" spans="6:6" ht="14.4" x14ac:dyDescent="0.25">
      <c r="F1565" s="49" t="str">
        <f t="shared" si="65"/>
        <v/>
      </c>
    </row>
    <row r="1566" spans="6:6" ht="14.4" x14ac:dyDescent="0.25">
      <c r="F1566" s="49" t="str">
        <f t="shared" si="65"/>
        <v/>
      </c>
    </row>
    <row r="1567" spans="6:6" ht="14.4" x14ac:dyDescent="0.25">
      <c r="F1567" s="49" t="str">
        <f t="shared" si="65"/>
        <v/>
      </c>
    </row>
    <row r="1568" spans="6:6" ht="14.4" x14ac:dyDescent="0.25">
      <c r="F1568" s="49" t="str">
        <f t="shared" si="65"/>
        <v/>
      </c>
    </row>
    <row r="1569" spans="6:6" ht="14.4" x14ac:dyDescent="0.25">
      <c r="F1569" s="49" t="str">
        <f t="shared" si="65"/>
        <v/>
      </c>
    </row>
    <row r="1570" spans="6:6" ht="14.4" x14ac:dyDescent="0.25">
      <c r="F1570" s="49" t="str">
        <f t="shared" si="65"/>
        <v/>
      </c>
    </row>
    <row r="1571" spans="6:6" ht="14.4" x14ac:dyDescent="0.25">
      <c r="F1571" s="49" t="str">
        <f t="shared" si="65"/>
        <v/>
      </c>
    </row>
    <row r="1572" spans="6:6" ht="14.4" x14ac:dyDescent="0.25">
      <c r="F1572" s="49" t="str">
        <f t="shared" si="65"/>
        <v/>
      </c>
    </row>
    <row r="1573" spans="6:6" ht="14.4" x14ac:dyDescent="0.25">
      <c r="F1573" s="49" t="str">
        <f t="shared" si="65"/>
        <v/>
      </c>
    </row>
    <row r="1574" spans="6:6" ht="14.4" x14ac:dyDescent="0.25">
      <c r="F1574" s="49" t="str">
        <f t="shared" si="65"/>
        <v/>
      </c>
    </row>
    <row r="1575" spans="6:6" ht="14.4" x14ac:dyDescent="0.25">
      <c r="F1575" s="49" t="str">
        <f t="shared" si="65"/>
        <v/>
      </c>
    </row>
    <row r="1576" spans="6:6" ht="14.4" x14ac:dyDescent="0.25">
      <c r="F1576" s="49" t="str">
        <f t="shared" si="65"/>
        <v/>
      </c>
    </row>
    <row r="1577" spans="6:6" ht="14.4" x14ac:dyDescent="0.25">
      <c r="F1577" s="49" t="str">
        <f t="shared" si="65"/>
        <v/>
      </c>
    </row>
    <row r="1578" spans="6:6" ht="14.4" x14ac:dyDescent="0.25">
      <c r="F1578" s="49" t="str">
        <f t="shared" si="65"/>
        <v/>
      </c>
    </row>
    <row r="1579" spans="6:6" ht="14.4" x14ac:dyDescent="0.25">
      <c r="F1579" s="49" t="str">
        <f t="shared" si="65"/>
        <v/>
      </c>
    </row>
    <row r="1580" spans="6:6" ht="14.4" x14ac:dyDescent="0.25">
      <c r="F1580" s="49" t="str">
        <f t="shared" si="65"/>
        <v/>
      </c>
    </row>
    <row r="1581" spans="6:6" ht="14.4" x14ac:dyDescent="0.25">
      <c r="F1581" s="49" t="str">
        <f t="shared" si="65"/>
        <v/>
      </c>
    </row>
    <row r="1582" spans="6:6" ht="14.4" x14ac:dyDescent="0.25">
      <c r="F1582" s="49" t="str">
        <f t="shared" si="65"/>
        <v/>
      </c>
    </row>
    <row r="1583" spans="6:6" ht="14.4" x14ac:dyDescent="0.25">
      <c r="F1583" s="49" t="str">
        <f t="shared" si="65"/>
        <v/>
      </c>
    </row>
    <row r="1584" spans="6:6" ht="14.4" x14ac:dyDescent="0.25">
      <c r="F1584" s="49" t="str">
        <f t="shared" si="65"/>
        <v/>
      </c>
    </row>
    <row r="1585" spans="6:6" ht="14.4" x14ac:dyDescent="0.25">
      <c r="F1585" s="49" t="str">
        <f t="shared" si="65"/>
        <v/>
      </c>
    </row>
    <row r="1586" spans="6:6" ht="14.4" x14ac:dyDescent="0.25">
      <c r="F1586" s="49" t="str">
        <f t="shared" si="65"/>
        <v/>
      </c>
    </row>
    <row r="1587" spans="6:6" ht="14.4" x14ac:dyDescent="0.25">
      <c r="F1587" s="49" t="str">
        <f t="shared" si="65"/>
        <v/>
      </c>
    </row>
    <row r="1588" spans="6:6" ht="14.4" x14ac:dyDescent="0.25">
      <c r="F1588" s="49" t="str">
        <f t="shared" si="65"/>
        <v/>
      </c>
    </row>
    <row r="1589" spans="6:6" ht="14.4" x14ac:dyDescent="0.25">
      <c r="F1589" s="49" t="str">
        <f t="shared" si="65"/>
        <v/>
      </c>
    </row>
    <row r="1590" spans="6:6" ht="14.4" x14ac:dyDescent="0.25">
      <c r="F1590" s="49" t="str">
        <f t="shared" si="65"/>
        <v/>
      </c>
    </row>
    <row r="1591" spans="6:6" ht="14.4" x14ac:dyDescent="0.25">
      <c r="F1591" s="49" t="str">
        <f t="shared" si="65"/>
        <v/>
      </c>
    </row>
    <row r="1592" spans="6:6" ht="14.4" x14ac:dyDescent="0.25">
      <c r="F1592" s="49" t="str">
        <f t="shared" si="65"/>
        <v/>
      </c>
    </row>
    <row r="1593" spans="6:6" ht="14.4" x14ac:dyDescent="0.25">
      <c r="F1593" s="49" t="str">
        <f t="shared" si="65"/>
        <v/>
      </c>
    </row>
    <row r="1594" spans="6:6" ht="14.4" x14ac:dyDescent="0.25">
      <c r="F1594" s="49" t="str">
        <f t="shared" si="65"/>
        <v/>
      </c>
    </row>
    <row r="1595" spans="6:6" ht="14.4" x14ac:dyDescent="0.25">
      <c r="F1595" s="49" t="str">
        <f t="shared" si="65"/>
        <v/>
      </c>
    </row>
    <row r="1596" spans="6:6" ht="14.4" x14ac:dyDescent="0.25">
      <c r="F1596" s="49" t="str">
        <f t="shared" si="65"/>
        <v/>
      </c>
    </row>
    <row r="1597" spans="6:6" ht="14.4" x14ac:dyDescent="0.25">
      <c r="F1597" s="49" t="str">
        <f t="shared" si="65"/>
        <v/>
      </c>
    </row>
    <row r="1598" spans="6:6" ht="14.4" x14ac:dyDescent="0.25">
      <c r="F1598" s="49" t="str">
        <f t="shared" si="65"/>
        <v/>
      </c>
    </row>
    <row r="1599" spans="6:6" ht="14.4" x14ac:dyDescent="0.25">
      <c r="F1599" s="49" t="str">
        <f t="shared" si="65"/>
        <v/>
      </c>
    </row>
    <row r="1600" spans="6:6" ht="14.4" x14ac:dyDescent="0.25">
      <c r="F1600" s="49" t="str">
        <f t="shared" si="65"/>
        <v/>
      </c>
    </row>
    <row r="1601" spans="6:6" ht="14.4" x14ac:dyDescent="0.25">
      <c r="F1601" s="49" t="str">
        <f t="shared" si="65"/>
        <v/>
      </c>
    </row>
    <row r="1602" spans="6:6" ht="14.4" x14ac:dyDescent="0.25">
      <c r="F1602" s="49" t="str">
        <f t="shared" si="65"/>
        <v/>
      </c>
    </row>
    <row r="1603" spans="6:6" ht="14.4" x14ac:dyDescent="0.25">
      <c r="F1603" s="49" t="str">
        <f t="shared" si="65"/>
        <v/>
      </c>
    </row>
    <row r="1604" spans="6:6" ht="14.4" x14ac:dyDescent="0.25">
      <c r="F1604" s="49" t="str">
        <f t="shared" si="65"/>
        <v/>
      </c>
    </row>
    <row r="1605" spans="6:6" ht="14.4" x14ac:dyDescent="0.25">
      <c r="F1605" s="49" t="str">
        <f t="shared" si="65"/>
        <v/>
      </c>
    </row>
    <row r="1606" spans="6:6" ht="14.4" x14ac:dyDescent="0.25">
      <c r="F1606" s="49" t="str">
        <f t="shared" si="65"/>
        <v/>
      </c>
    </row>
    <row r="1607" spans="6:6" ht="14.4" x14ac:dyDescent="0.25">
      <c r="F1607" s="49" t="str">
        <f t="shared" si="65"/>
        <v/>
      </c>
    </row>
    <row r="1608" spans="6:6" ht="14.4" x14ac:dyDescent="0.25">
      <c r="F1608" s="49" t="str">
        <f t="shared" si="65"/>
        <v/>
      </c>
    </row>
    <row r="1609" spans="6:6" ht="14.4" x14ac:dyDescent="0.25">
      <c r="F1609" s="49" t="str">
        <f t="shared" si="65"/>
        <v/>
      </c>
    </row>
    <row r="1610" spans="6:6" ht="14.4" x14ac:dyDescent="0.25">
      <c r="F1610" s="49" t="str">
        <f t="shared" si="65"/>
        <v/>
      </c>
    </row>
    <row r="1611" spans="6:6" ht="14.4" x14ac:dyDescent="0.25">
      <c r="F1611" s="49" t="str">
        <f t="shared" si="65"/>
        <v/>
      </c>
    </row>
    <row r="1612" spans="6:6" ht="14.4" x14ac:dyDescent="0.25">
      <c r="F1612" s="49" t="str">
        <f t="shared" si="65"/>
        <v/>
      </c>
    </row>
    <row r="1613" spans="6:6" ht="14.4" x14ac:dyDescent="0.25">
      <c r="F1613" s="49" t="str">
        <f t="shared" si="65"/>
        <v/>
      </c>
    </row>
    <row r="1614" spans="6:6" ht="14.4" x14ac:dyDescent="0.25">
      <c r="F1614" s="49" t="str">
        <f t="shared" si="65"/>
        <v/>
      </c>
    </row>
    <row r="1615" spans="6:6" ht="14.4" x14ac:dyDescent="0.25">
      <c r="F1615" s="49" t="str">
        <f t="shared" si="65"/>
        <v/>
      </c>
    </row>
    <row r="1616" spans="6:6" ht="14.4" x14ac:dyDescent="0.25">
      <c r="F1616" s="49" t="str">
        <f t="shared" si="65"/>
        <v/>
      </c>
    </row>
    <row r="1617" spans="6:6" ht="14.4" x14ac:dyDescent="0.25">
      <c r="F1617" s="49" t="str">
        <f t="shared" ref="F1617:F1680" si="66">IF(AND(NOT(ISBLANK(B1617)),NOT(ISBLANK(B1603))),4.54*(B1617-B1603)/SUM(C1603:C1617),"")</f>
        <v/>
      </c>
    </row>
    <row r="1618" spans="6:6" ht="14.4" x14ac:dyDescent="0.25">
      <c r="F1618" s="49" t="str">
        <f t="shared" si="66"/>
        <v/>
      </c>
    </row>
    <row r="1619" spans="6:6" ht="14.4" x14ac:dyDescent="0.25">
      <c r="F1619" s="49" t="str">
        <f t="shared" si="66"/>
        <v/>
      </c>
    </row>
    <row r="1620" spans="6:6" ht="14.4" x14ac:dyDescent="0.25">
      <c r="F1620" s="49" t="str">
        <f t="shared" si="66"/>
        <v/>
      </c>
    </row>
    <row r="1621" spans="6:6" ht="14.4" x14ac:dyDescent="0.25">
      <c r="F1621" s="49" t="str">
        <f t="shared" si="66"/>
        <v/>
      </c>
    </row>
    <row r="1622" spans="6:6" ht="14.4" x14ac:dyDescent="0.25">
      <c r="F1622" s="49" t="str">
        <f t="shared" si="66"/>
        <v/>
      </c>
    </row>
    <row r="1623" spans="6:6" ht="14.4" x14ac:dyDescent="0.25">
      <c r="F1623" s="49" t="str">
        <f t="shared" si="66"/>
        <v/>
      </c>
    </row>
    <row r="1624" spans="6:6" ht="14.4" x14ac:dyDescent="0.25">
      <c r="F1624" s="49" t="str">
        <f t="shared" si="66"/>
        <v/>
      </c>
    </row>
    <row r="1625" spans="6:6" ht="14.4" x14ac:dyDescent="0.25">
      <c r="F1625" s="49" t="str">
        <f t="shared" si="66"/>
        <v/>
      </c>
    </row>
    <row r="1626" spans="6:6" ht="14.4" x14ac:dyDescent="0.25">
      <c r="F1626" s="49" t="str">
        <f t="shared" si="66"/>
        <v/>
      </c>
    </row>
    <row r="1627" spans="6:6" ht="14.4" x14ac:dyDescent="0.25">
      <c r="F1627" s="49" t="str">
        <f t="shared" si="66"/>
        <v/>
      </c>
    </row>
    <row r="1628" spans="6:6" ht="14.4" x14ac:dyDescent="0.25">
      <c r="F1628" s="49" t="str">
        <f t="shared" si="66"/>
        <v/>
      </c>
    </row>
    <row r="1629" spans="6:6" ht="14.4" x14ac:dyDescent="0.25">
      <c r="F1629" s="49" t="str">
        <f t="shared" si="66"/>
        <v/>
      </c>
    </row>
    <row r="1630" spans="6:6" ht="14.4" x14ac:dyDescent="0.25">
      <c r="F1630" s="49" t="str">
        <f t="shared" si="66"/>
        <v/>
      </c>
    </row>
    <row r="1631" spans="6:6" ht="14.4" x14ac:dyDescent="0.25">
      <c r="F1631" s="49" t="str">
        <f t="shared" si="66"/>
        <v/>
      </c>
    </row>
    <row r="1632" spans="6:6" ht="14.4" x14ac:dyDescent="0.25">
      <c r="F1632" s="49" t="str">
        <f t="shared" si="66"/>
        <v/>
      </c>
    </row>
    <row r="1633" spans="6:6" ht="14.4" x14ac:dyDescent="0.25">
      <c r="F1633" s="49" t="str">
        <f t="shared" si="66"/>
        <v/>
      </c>
    </row>
    <row r="1634" spans="6:6" ht="14.4" x14ac:dyDescent="0.25">
      <c r="F1634" s="49" t="str">
        <f t="shared" si="66"/>
        <v/>
      </c>
    </row>
    <row r="1635" spans="6:6" ht="14.4" x14ac:dyDescent="0.25">
      <c r="F1635" s="49" t="str">
        <f t="shared" si="66"/>
        <v/>
      </c>
    </row>
    <row r="1636" spans="6:6" ht="14.4" x14ac:dyDescent="0.25">
      <c r="F1636" s="49" t="str">
        <f t="shared" si="66"/>
        <v/>
      </c>
    </row>
    <row r="1637" spans="6:6" ht="14.4" x14ac:dyDescent="0.25">
      <c r="F1637" s="49" t="str">
        <f t="shared" si="66"/>
        <v/>
      </c>
    </row>
    <row r="1638" spans="6:6" ht="14.4" x14ac:dyDescent="0.25">
      <c r="F1638" s="49" t="str">
        <f t="shared" si="66"/>
        <v/>
      </c>
    </row>
    <row r="1639" spans="6:6" ht="14.4" x14ac:dyDescent="0.25">
      <c r="F1639" s="49" t="str">
        <f t="shared" si="66"/>
        <v/>
      </c>
    </row>
    <row r="1640" spans="6:6" ht="14.4" x14ac:dyDescent="0.25">
      <c r="F1640" s="49" t="str">
        <f t="shared" si="66"/>
        <v/>
      </c>
    </row>
    <row r="1641" spans="6:6" ht="14.4" x14ac:dyDescent="0.25">
      <c r="F1641" s="49" t="str">
        <f t="shared" si="66"/>
        <v/>
      </c>
    </row>
    <row r="1642" spans="6:6" ht="14.4" x14ac:dyDescent="0.25">
      <c r="F1642" s="49" t="str">
        <f t="shared" si="66"/>
        <v/>
      </c>
    </row>
    <row r="1643" spans="6:6" ht="14.4" x14ac:dyDescent="0.25">
      <c r="F1643" s="49" t="str">
        <f t="shared" si="66"/>
        <v/>
      </c>
    </row>
    <row r="1644" spans="6:6" ht="14.4" x14ac:dyDescent="0.25">
      <c r="F1644" s="49" t="str">
        <f t="shared" si="66"/>
        <v/>
      </c>
    </row>
    <row r="1645" spans="6:6" ht="14.4" x14ac:dyDescent="0.25">
      <c r="F1645" s="49" t="str">
        <f t="shared" si="66"/>
        <v/>
      </c>
    </row>
    <row r="1646" spans="6:6" ht="14.4" x14ac:dyDescent="0.25">
      <c r="F1646" s="49" t="str">
        <f t="shared" si="66"/>
        <v/>
      </c>
    </row>
    <row r="1647" spans="6:6" ht="14.4" x14ac:dyDescent="0.25">
      <c r="F1647" s="49" t="str">
        <f t="shared" si="66"/>
        <v/>
      </c>
    </row>
    <row r="1648" spans="6:6" ht="14.4" x14ac:dyDescent="0.25">
      <c r="F1648" s="49" t="str">
        <f t="shared" si="66"/>
        <v/>
      </c>
    </row>
    <row r="1649" spans="6:6" ht="14.4" x14ac:dyDescent="0.25">
      <c r="F1649" s="49" t="str">
        <f t="shared" si="66"/>
        <v/>
      </c>
    </row>
    <row r="1650" spans="6:6" ht="14.4" x14ac:dyDescent="0.25">
      <c r="F1650" s="49" t="str">
        <f t="shared" si="66"/>
        <v/>
      </c>
    </row>
    <row r="1651" spans="6:6" ht="14.4" x14ac:dyDescent="0.25">
      <c r="F1651" s="49" t="str">
        <f t="shared" si="66"/>
        <v/>
      </c>
    </row>
    <row r="1652" spans="6:6" ht="14.4" x14ac:dyDescent="0.25">
      <c r="F1652" s="49" t="str">
        <f t="shared" si="66"/>
        <v/>
      </c>
    </row>
    <row r="1653" spans="6:6" ht="14.4" x14ac:dyDescent="0.25">
      <c r="F1653" s="49" t="str">
        <f t="shared" si="66"/>
        <v/>
      </c>
    </row>
    <row r="1654" spans="6:6" ht="14.4" x14ac:dyDescent="0.25">
      <c r="F1654" s="49" t="str">
        <f t="shared" si="66"/>
        <v/>
      </c>
    </row>
    <row r="1655" spans="6:6" ht="14.4" x14ac:dyDescent="0.25">
      <c r="F1655" s="49" t="str">
        <f t="shared" si="66"/>
        <v/>
      </c>
    </row>
    <row r="1656" spans="6:6" ht="14.4" x14ac:dyDescent="0.25">
      <c r="F1656" s="49" t="str">
        <f t="shared" si="66"/>
        <v/>
      </c>
    </row>
    <row r="1657" spans="6:6" ht="14.4" x14ac:dyDescent="0.25">
      <c r="F1657" s="49" t="str">
        <f t="shared" si="66"/>
        <v/>
      </c>
    </row>
    <row r="1658" spans="6:6" ht="14.4" x14ac:dyDescent="0.25">
      <c r="F1658" s="49" t="str">
        <f t="shared" si="66"/>
        <v/>
      </c>
    </row>
    <row r="1659" spans="6:6" ht="14.4" x14ac:dyDescent="0.25">
      <c r="F1659" s="49" t="str">
        <f t="shared" si="66"/>
        <v/>
      </c>
    </row>
    <row r="1660" spans="6:6" ht="14.4" x14ac:dyDescent="0.25">
      <c r="F1660" s="49" t="str">
        <f t="shared" si="66"/>
        <v/>
      </c>
    </row>
    <row r="1661" spans="6:6" ht="14.4" x14ac:dyDescent="0.25">
      <c r="F1661" s="49" t="str">
        <f t="shared" si="66"/>
        <v/>
      </c>
    </row>
    <row r="1662" spans="6:6" ht="14.4" x14ac:dyDescent="0.25">
      <c r="F1662" s="49" t="str">
        <f t="shared" si="66"/>
        <v/>
      </c>
    </row>
    <row r="1663" spans="6:6" ht="14.4" x14ac:dyDescent="0.25">
      <c r="F1663" s="49" t="str">
        <f t="shared" si="66"/>
        <v/>
      </c>
    </row>
    <row r="1664" spans="6:6" ht="14.4" x14ac:dyDescent="0.25">
      <c r="F1664" s="49" t="str">
        <f t="shared" si="66"/>
        <v/>
      </c>
    </row>
    <row r="1665" spans="6:6" ht="14.4" x14ac:dyDescent="0.25">
      <c r="F1665" s="49" t="str">
        <f t="shared" si="66"/>
        <v/>
      </c>
    </row>
    <row r="1666" spans="6:6" ht="14.4" x14ac:dyDescent="0.25">
      <c r="F1666" s="49" t="str">
        <f t="shared" si="66"/>
        <v/>
      </c>
    </row>
    <row r="1667" spans="6:6" ht="14.4" x14ac:dyDescent="0.25">
      <c r="F1667" s="49" t="str">
        <f t="shared" si="66"/>
        <v/>
      </c>
    </row>
    <row r="1668" spans="6:6" ht="14.4" x14ac:dyDescent="0.25">
      <c r="F1668" s="49" t="str">
        <f t="shared" si="66"/>
        <v/>
      </c>
    </row>
    <row r="1669" spans="6:6" ht="14.4" x14ac:dyDescent="0.25">
      <c r="F1669" s="49" t="str">
        <f t="shared" si="66"/>
        <v/>
      </c>
    </row>
    <row r="1670" spans="6:6" ht="14.4" x14ac:dyDescent="0.25">
      <c r="F1670" s="49" t="str">
        <f t="shared" si="66"/>
        <v/>
      </c>
    </row>
    <row r="1671" spans="6:6" ht="14.4" x14ac:dyDescent="0.25">
      <c r="F1671" s="49" t="str">
        <f t="shared" si="66"/>
        <v/>
      </c>
    </row>
    <row r="1672" spans="6:6" ht="14.4" x14ac:dyDescent="0.25">
      <c r="F1672" s="49" t="str">
        <f t="shared" si="66"/>
        <v/>
      </c>
    </row>
    <row r="1673" spans="6:6" ht="14.4" x14ac:dyDescent="0.25">
      <c r="F1673" s="49" t="str">
        <f t="shared" si="66"/>
        <v/>
      </c>
    </row>
    <row r="1674" spans="6:6" ht="14.4" x14ac:dyDescent="0.25">
      <c r="F1674" s="49" t="str">
        <f t="shared" si="66"/>
        <v/>
      </c>
    </row>
    <row r="1675" spans="6:6" ht="14.4" x14ac:dyDescent="0.25">
      <c r="F1675" s="49" t="str">
        <f t="shared" si="66"/>
        <v/>
      </c>
    </row>
    <row r="1676" spans="6:6" ht="14.4" x14ac:dyDescent="0.25">
      <c r="F1676" s="49" t="str">
        <f t="shared" si="66"/>
        <v/>
      </c>
    </row>
    <row r="1677" spans="6:6" ht="14.4" x14ac:dyDescent="0.25">
      <c r="F1677" s="49" t="str">
        <f t="shared" si="66"/>
        <v/>
      </c>
    </row>
    <row r="1678" spans="6:6" ht="14.4" x14ac:dyDescent="0.25">
      <c r="F1678" s="49" t="str">
        <f t="shared" si="66"/>
        <v/>
      </c>
    </row>
    <row r="1679" spans="6:6" ht="14.4" x14ac:dyDescent="0.25">
      <c r="F1679" s="49" t="str">
        <f t="shared" si="66"/>
        <v/>
      </c>
    </row>
    <row r="1680" spans="6:6" ht="14.4" x14ac:dyDescent="0.25">
      <c r="F1680" s="49" t="str">
        <f t="shared" si="66"/>
        <v/>
      </c>
    </row>
    <row r="1681" spans="6:6" ht="14.4" x14ac:dyDescent="0.25">
      <c r="F1681" s="49" t="str">
        <f t="shared" ref="F1681:F1744" si="67">IF(AND(NOT(ISBLANK(B1681)),NOT(ISBLANK(B1667))),4.54*(B1681-B1667)/SUM(C1667:C1681),"")</f>
        <v/>
      </c>
    </row>
    <row r="1682" spans="6:6" ht="14.4" x14ac:dyDescent="0.25">
      <c r="F1682" s="49" t="str">
        <f t="shared" si="67"/>
        <v/>
      </c>
    </row>
    <row r="1683" spans="6:6" ht="14.4" x14ac:dyDescent="0.25">
      <c r="F1683" s="49" t="str">
        <f t="shared" si="67"/>
        <v/>
      </c>
    </row>
    <row r="1684" spans="6:6" ht="14.4" x14ac:dyDescent="0.25">
      <c r="F1684" s="49" t="str">
        <f t="shared" si="67"/>
        <v/>
      </c>
    </row>
    <row r="1685" spans="6:6" ht="14.4" x14ac:dyDescent="0.25">
      <c r="F1685" s="49" t="str">
        <f t="shared" si="67"/>
        <v/>
      </c>
    </row>
    <row r="1686" spans="6:6" ht="14.4" x14ac:dyDescent="0.25">
      <c r="F1686" s="49" t="str">
        <f t="shared" si="67"/>
        <v/>
      </c>
    </row>
    <row r="1687" spans="6:6" ht="14.4" x14ac:dyDescent="0.25">
      <c r="F1687" s="49" t="str">
        <f t="shared" si="67"/>
        <v/>
      </c>
    </row>
    <row r="1688" spans="6:6" ht="14.4" x14ac:dyDescent="0.25">
      <c r="F1688" s="49" t="str">
        <f t="shared" si="67"/>
        <v/>
      </c>
    </row>
    <row r="1689" spans="6:6" ht="14.4" x14ac:dyDescent="0.25">
      <c r="F1689" s="49" t="str">
        <f t="shared" si="67"/>
        <v/>
      </c>
    </row>
    <row r="1690" spans="6:6" ht="14.4" x14ac:dyDescent="0.25">
      <c r="F1690" s="49" t="str">
        <f t="shared" si="67"/>
        <v/>
      </c>
    </row>
    <row r="1691" spans="6:6" ht="14.4" x14ac:dyDescent="0.25">
      <c r="F1691" s="49" t="str">
        <f t="shared" si="67"/>
        <v/>
      </c>
    </row>
    <row r="1692" spans="6:6" ht="14.4" x14ac:dyDescent="0.25">
      <c r="F1692" s="49" t="str">
        <f t="shared" si="67"/>
        <v/>
      </c>
    </row>
    <row r="1693" spans="6:6" ht="14.4" x14ac:dyDescent="0.25">
      <c r="F1693" s="49" t="str">
        <f t="shared" si="67"/>
        <v/>
      </c>
    </row>
    <row r="1694" spans="6:6" ht="14.4" x14ac:dyDescent="0.25">
      <c r="F1694" s="49" t="str">
        <f t="shared" si="67"/>
        <v/>
      </c>
    </row>
    <row r="1695" spans="6:6" ht="14.4" x14ac:dyDescent="0.25">
      <c r="F1695" s="49" t="str">
        <f t="shared" si="67"/>
        <v/>
      </c>
    </row>
    <row r="1696" spans="6:6" ht="14.4" x14ac:dyDescent="0.25">
      <c r="F1696" s="49" t="str">
        <f t="shared" si="67"/>
        <v/>
      </c>
    </row>
    <row r="1697" spans="6:6" ht="14.4" x14ac:dyDescent="0.25">
      <c r="F1697" s="49" t="str">
        <f t="shared" si="67"/>
        <v/>
      </c>
    </row>
    <row r="1698" spans="6:6" ht="14.4" x14ac:dyDescent="0.25">
      <c r="F1698" s="49" t="str">
        <f t="shared" si="67"/>
        <v/>
      </c>
    </row>
    <row r="1699" spans="6:6" ht="14.4" x14ac:dyDescent="0.25">
      <c r="F1699" s="49" t="str">
        <f t="shared" si="67"/>
        <v/>
      </c>
    </row>
    <row r="1700" spans="6:6" ht="14.4" x14ac:dyDescent="0.25">
      <c r="F1700" s="49" t="str">
        <f t="shared" si="67"/>
        <v/>
      </c>
    </row>
    <row r="1701" spans="6:6" ht="14.4" x14ac:dyDescent="0.25">
      <c r="F1701" s="49" t="str">
        <f t="shared" si="67"/>
        <v/>
      </c>
    </row>
    <row r="1702" spans="6:6" ht="14.4" x14ac:dyDescent="0.25">
      <c r="F1702" s="49" t="str">
        <f t="shared" si="67"/>
        <v/>
      </c>
    </row>
    <row r="1703" spans="6:6" ht="14.4" x14ac:dyDescent="0.25">
      <c r="F1703" s="49" t="str">
        <f t="shared" si="67"/>
        <v/>
      </c>
    </row>
    <row r="1704" spans="6:6" ht="14.4" x14ac:dyDescent="0.25">
      <c r="F1704" s="49" t="str">
        <f t="shared" si="67"/>
        <v/>
      </c>
    </row>
    <row r="1705" spans="6:6" ht="14.4" x14ac:dyDescent="0.25">
      <c r="F1705" s="49" t="str">
        <f t="shared" si="67"/>
        <v/>
      </c>
    </row>
    <row r="1706" spans="6:6" ht="14.4" x14ac:dyDescent="0.25">
      <c r="F1706" s="49" t="str">
        <f t="shared" si="67"/>
        <v/>
      </c>
    </row>
    <row r="1707" spans="6:6" ht="14.4" x14ac:dyDescent="0.25">
      <c r="F1707" s="49" t="str">
        <f t="shared" si="67"/>
        <v/>
      </c>
    </row>
    <row r="1708" spans="6:6" ht="14.4" x14ac:dyDescent="0.25">
      <c r="F1708" s="49" t="str">
        <f t="shared" si="67"/>
        <v/>
      </c>
    </row>
    <row r="1709" spans="6:6" ht="14.4" x14ac:dyDescent="0.25">
      <c r="F1709" s="49" t="str">
        <f t="shared" si="67"/>
        <v/>
      </c>
    </row>
    <row r="1710" spans="6:6" ht="14.4" x14ac:dyDescent="0.25">
      <c r="F1710" s="49" t="str">
        <f t="shared" si="67"/>
        <v/>
      </c>
    </row>
    <row r="1711" spans="6:6" ht="14.4" x14ac:dyDescent="0.25">
      <c r="F1711" s="49" t="str">
        <f t="shared" si="67"/>
        <v/>
      </c>
    </row>
    <row r="1712" spans="6:6" ht="14.4" x14ac:dyDescent="0.25">
      <c r="F1712" s="49" t="str">
        <f t="shared" si="67"/>
        <v/>
      </c>
    </row>
    <row r="1713" spans="6:6" ht="14.4" x14ac:dyDescent="0.25">
      <c r="F1713" s="49" t="str">
        <f t="shared" si="67"/>
        <v/>
      </c>
    </row>
    <row r="1714" spans="6:6" ht="14.4" x14ac:dyDescent="0.25">
      <c r="F1714" s="49" t="str">
        <f t="shared" si="67"/>
        <v/>
      </c>
    </row>
    <row r="1715" spans="6:6" ht="14.4" x14ac:dyDescent="0.25">
      <c r="F1715" s="49" t="str">
        <f t="shared" si="67"/>
        <v/>
      </c>
    </row>
    <row r="1716" spans="6:6" ht="14.4" x14ac:dyDescent="0.25">
      <c r="F1716" s="49" t="str">
        <f t="shared" si="67"/>
        <v/>
      </c>
    </row>
    <row r="1717" spans="6:6" ht="14.4" x14ac:dyDescent="0.25">
      <c r="F1717" s="49" t="str">
        <f t="shared" si="67"/>
        <v/>
      </c>
    </row>
    <row r="1718" spans="6:6" ht="14.4" x14ac:dyDescent="0.25">
      <c r="F1718" s="49" t="str">
        <f t="shared" si="67"/>
        <v/>
      </c>
    </row>
    <row r="1719" spans="6:6" ht="14.4" x14ac:dyDescent="0.25">
      <c r="F1719" s="49" t="str">
        <f t="shared" si="67"/>
        <v/>
      </c>
    </row>
    <row r="1720" spans="6:6" ht="14.4" x14ac:dyDescent="0.25">
      <c r="F1720" s="49" t="str">
        <f t="shared" si="67"/>
        <v/>
      </c>
    </row>
    <row r="1721" spans="6:6" ht="14.4" x14ac:dyDescent="0.25">
      <c r="F1721" s="49" t="str">
        <f t="shared" si="67"/>
        <v/>
      </c>
    </row>
    <row r="1722" spans="6:6" ht="14.4" x14ac:dyDescent="0.25">
      <c r="F1722" s="49" t="str">
        <f t="shared" si="67"/>
        <v/>
      </c>
    </row>
    <row r="1723" spans="6:6" ht="14.4" x14ac:dyDescent="0.25">
      <c r="F1723" s="49" t="str">
        <f t="shared" si="67"/>
        <v/>
      </c>
    </row>
    <row r="1724" spans="6:6" ht="14.4" x14ac:dyDescent="0.25">
      <c r="F1724" s="49" t="str">
        <f t="shared" si="67"/>
        <v/>
      </c>
    </row>
    <row r="1725" spans="6:6" ht="14.4" x14ac:dyDescent="0.25">
      <c r="F1725" s="49" t="str">
        <f t="shared" si="67"/>
        <v/>
      </c>
    </row>
    <row r="1726" spans="6:6" ht="14.4" x14ac:dyDescent="0.25">
      <c r="F1726" s="49" t="str">
        <f t="shared" si="67"/>
        <v/>
      </c>
    </row>
    <row r="1727" spans="6:6" ht="14.4" x14ac:dyDescent="0.25">
      <c r="F1727" s="49" t="str">
        <f t="shared" si="67"/>
        <v/>
      </c>
    </row>
    <row r="1728" spans="6:6" ht="14.4" x14ac:dyDescent="0.25">
      <c r="F1728" s="49" t="str">
        <f t="shared" si="67"/>
        <v/>
      </c>
    </row>
    <row r="1729" spans="6:6" ht="14.4" x14ac:dyDescent="0.25">
      <c r="F1729" s="49" t="str">
        <f t="shared" si="67"/>
        <v/>
      </c>
    </row>
    <row r="1730" spans="6:6" ht="14.4" x14ac:dyDescent="0.25">
      <c r="F1730" s="49" t="str">
        <f t="shared" si="67"/>
        <v/>
      </c>
    </row>
    <row r="1731" spans="6:6" ht="14.4" x14ac:dyDescent="0.25">
      <c r="F1731" s="49" t="str">
        <f t="shared" si="67"/>
        <v/>
      </c>
    </row>
    <row r="1732" spans="6:6" ht="14.4" x14ac:dyDescent="0.25">
      <c r="F1732" s="49" t="str">
        <f t="shared" si="67"/>
        <v/>
      </c>
    </row>
    <row r="1733" spans="6:6" ht="14.4" x14ac:dyDescent="0.25">
      <c r="F1733" s="49" t="str">
        <f t="shared" si="67"/>
        <v/>
      </c>
    </row>
    <row r="1734" spans="6:6" ht="14.4" x14ac:dyDescent="0.25">
      <c r="F1734" s="49" t="str">
        <f t="shared" si="67"/>
        <v/>
      </c>
    </row>
    <row r="1735" spans="6:6" ht="14.4" x14ac:dyDescent="0.25">
      <c r="F1735" s="49" t="str">
        <f t="shared" si="67"/>
        <v/>
      </c>
    </row>
    <row r="1736" spans="6:6" ht="14.4" x14ac:dyDescent="0.25">
      <c r="F1736" s="49" t="str">
        <f t="shared" si="67"/>
        <v/>
      </c>
    </row>
    <row r="1737" spans="6:6" ht="14.4" x14ac:dyDescent="0.25">
      <c r="F1737" s="49" t="str">
        <f t="shared" si="67"/>
        <v/>
      </c>
    </row>
    <row r="1738" spans="6:6" ht="14.4" x14ac:dyDescent="0.25">
      <c r="F1738" s="49" t="str">
        <f t="shared" si="67"/>
        <v/>
      </c>
    </row>
    <row r="1739" spans="6:6" ht="14.4" x14ac:dyDescent="0.25">
      <c r="F1739" s="49" t="str">
        <f t="shared" si="67"/>
        <v/>
      </c>
    </row>
    <row r="1740" spans="6:6" ht="14.4" x14ac:dyDescent="0.25">
      <c r="F1740" s="49" t="str">
        <f t="shared" si="67"/>
        <v/>
      </c>
    </row>
    <row r="1741" spans="6:6" ht="14.4" x14ac:dyDescent="0.25">
      <c r="F1741" s="49" t="str">
        <f t="shared" si="67"/>
        <v/>
      </c>
    </row>
    <row r="1742" spans="6:6" ht="14.4" x14ac:dyDescent="0.25">
      <c r="F1742" s="49" t="str">
        <f t="shared" si="67"/>
        <v/>
      </c>
    </row>
    <row r="1743" spans="6:6" ht="14.4" x14ac:dyDescent="0.25">
      <c r="F1743" s="49" t="str">
        <f t="shared" si="67"/>
        <v/>
      </c>
    </row>
    <row r="1744" spans="6:6" ht="14.4" x14ac:dyDescent="0.25">
      <c r="F1744" s="49" t="str">
        <f t="shared" si="67"/>
        <v/>
      </c>
    </row>
    <row r="1745" spans="6:6" ht="14.4" x14ac:dyDescent="0.25">
      <c r="F1745" s="49" t="str">
        <f t="shared" ref="F1745:F1808" si="68">IF(AND(NOT(ISBLANK(B1745)),NOT(ISBLANK(B1731))),4.54*(B1745-B1731)/SUM(C1731:C1745),"")</f>
        <v/>
      </c>
    </row>
    <row r="1746" spans="6:6" ht="14.4" x14ac:dyDescent="0.25">
      <c r="F1746" s="49" t="str">
        <f t="shared" si="68"/>
        <v/>
      </c>
    </row>
    <row r="1747" spans="6:6" ht="14.4" x14ac:dyDescent="0.25">
      <c r="F1747" s="49" t="str">
        <f t="shared" si="68"/>
        <v/>
      </c>
    </row>
    <row r="1748" spans="6:6" ht="14.4" x14ac:dyDescent="0.25">
      <c r="F1748" s="49" t="str">
        <f t="shared" si="68"/>
        <v/>
      </c>
    </row>
    <row r="1749" spans="6:6" ht="14.4" x14ac:dyDescent="0.25">
      <c r="F1749" s="49" t="str">
        <f t="shared" si="68"/>
        <v/>
      </c>
    </row>
    <row r="1750" spans="6:6" ht="14.4" x14ac:dyDescent="0.25">
      <c r="F1750" s="49" t="str">
        <f t="shared" si="68"/>
        <v/>
      </c>
    </row>
    <row r="1751" spans="6:6" ht="14.4" x14ac:dyDescent="0.25">
      <c r="F1751" s="49" t="str">
        <f t="shared" si="68"/>
        <v/>
      </c>
    </row>
    <row r="1752" spans="6:6" ht="14.4" x14ac:dyDescent="0.25">
      <c r="F1752" s="49" t="str">
        <f t="shared" si="68"/>
        <v/>
      </c>
    </row>
    <row r="1753" spans="6:6" ht="14.4" x14ac:dyDescent="0.25">
      <c r="F1753" s="49" t="str">
        <f t="shared" si="68"/>
        <v/>
      </c>
    </row>
    <row r="1754" spans="6:6" ht="14.4" x14ac:dyDescent="0.25">
      <c r="F1754" s="49" t="str">
        <f t="shared" si="68"/>
        <v/>
      </c>
    </row>
    <row r="1755" spans="6:6" ht="14.4" x14ac:dyDescent="0.25">
      <c r="F1755" s="49" t="str">
        <f t="shared" si="68"/>
        <v/>
      </c>
    </row>
    <row r="1756" spans="6:6" ht="14.4" x14ac:dyDescent="0.25">
      <c r="F1756" s="49" t="str">
        <f t="shared" si="68"/>
        <v/>
      </c>
    </row>
    <row r="1757" spans="6:6" ht="14.4" x14ac:dyDescent="0.25">
      <c r="F1757" s="49" t="str">
        <f t="shared" si="68"/>
        <v/>
      </c>
    </row>
    <row r="1758" spans="6:6" ht="14.4" x14ac:dyDescent="0.25">
      <c r="F1758" s="49" t="str">
        <f t="shared" si="68"/>
        <v/>
      </c>
    </row>
    <row r="1759" spans="6:6" ht="14.4" x14ac:dyDescent="0.25">
      <c r="F1759" s="49" t="str">
        <f t="shared" si="68"/>
        <v/>
      </c>
    </row>
    <row r="1760" spans="6:6" ht="14.4" x14ac:dyDescent="0.25">
      <c r="F1760" s="49" t="str">
        <f t="shared" si="68"/>
        <v/>
      </c>
    </row>
    <row r="1761" spans="6:6" ht="14.4" x14ac:dyDescent="0.25">
      <c r="F1761" s="49" t="str">
        <f t="shared" si="68"/>
        <v/>
      </c>
    </row>
    <row r="1762" spans="6:6" ht="14.4" x14ac:dyDescent="0.25">
      <c r="F1762" s="49" t="str">
        <f t="shared" si="68"/>
        <v/>
      </c>
    </row>
    <row r="1763" spans="6:6" ht="14.4" x14ac:dyDescent="0.25">
      <c r="F1763" s="49" t="str">
        <f t="shared" si="68"/>
        <v/>
      </c>
    </row>
    <row r="1764" spans="6:6" ht="14.4" x14ac:dyDescent="0.25">
      <c r="F1764" s="49" t="str">
        <f t="shared" si="68"/>
        <v/>
      </c>
    </row>
    <row r="1765" spans="6:6" ht="14.4" x14ac:dyDescent="0.25">
      <c r="F1765" s="49" t="str">
        <f t="shared" si="68"/>
        <v/>
      </c>
    </row>
    <row r="1766" spans="6:6" ht="14.4" x14ac:dyDescent="0.25">
      <c r="F1766" s="49" t="str">
        <f t="shared" si="68"/>
        <v/>
      </c>
    </row>
    <row r="1767" spans="6:6" ht="14.4" x14ac:dyDescent="0.25">
      <c r="F1767" s="49" t="str">
        <f t="shared" si="68"/>
        <v/>
      </c>
    </row>
    <row r="1768" spans="6:6" ht="14.4" x14ac:dyDescent="0.25">
      <c r="F1768" s="49" t="str">
        <f t="shared" si="68"/>
        <v/>
      </c>
    </row>
    <row r="1769" spans="6:6" ht="14.4" x14ac:dyDescent="0.25">
      <c r="F1769" s="49" t="str">
        <f t="shared" si="68"/>
        <v/>
      </c>
    </row>
    <row r="1770" spans="6:6" ht="14.4" x14ac:dyDescent="0.25">
      <c r="F1770" s="49" t="str">
        <f t="shared" si="68"/>
        <v/>
      </c>
    </row>
    <row r="1771" spans="6:6" ht="14.4" x14ac:dyDescent="0.25">
      <c r="F1771" s="49" t="str">
        <f t="shared" si="68"/>
        <v/>
      </c>
    </row>
    <row r="1772" spans="6:6" ht="14.4" x14ac:dyDescent="0.25">
      <c r="F1772" s="49" t="str">
        <f t="shared" si="68"/>
        <v/>
      </c>
    </row>
    <row r="1773" spans="6:6" ht="14.4" x14ac:dyDescent="0.25">
      <c r="F1773" s="49" t="str">
        <f t="shared" si="68"/>
        <v/>
      </c>
    </row>
    <row r="1774" spans="6:6" ht="14.4" x14ac:dyDescent="0.25">
      <c r="F1774" s="49" t="str">
        <f t="shared" si="68"/>
        <v/>
      </c>
    </row>
    <row r="1775" spans="6:6" ht="14.4" x14ac:dyDescent="0.25">
      <c r="F1775" s="49" t="str">
        <f t="shared" si="68"/>
        <v/>
      </c>
    </row>
    <row r="1776" spans="6:6" ht="14.4" x14ac:dyDescent="0.25">
      <c r="F1776" s="49" t="str">
        <f t="shared" si="68"/>
        <v/>
      </c>
    </row>
    <row r="1777" spans="6:6" ht="14.4" x14ac:dyDescent="0.25">
      <c r="F1777" s="49" t="str">
        <f t="shared" si="68"/>
        <v/>
      </c>
    </row>
    <row r="1778" spans="6:6" ht="14.4" x14ac:dyDescent="0.25">
      <c r="F1778" s="49" t="str">
        <f t="shared" si="68"/>
        <v/>
      </c>
    </row>
    <row r="1779" spans="6:6" ht="14.4" x14ac:dyDescent="0.25">
      <c r="F1779" s="49" t="str">
        <f t="shared" si="68"/>
        <v/>
      </c>
    </row>
    <row r="1780" spans="6:6" ht="14.4" x14ac:dyDescent="0.25">
      <c r="F1780" s="49" t="str">
        <f t="shared" si="68"/>
        <v/>
      </c>
    </row>
    <row r="1781" spans="6:6" ht="14.4" x14ac:dyDescent="0.25">
      <c r="F1781" s="49" t="str">
        <f t="shared" si="68"/>
        <v/>
      </c>
    </row>
    <row r="1782" spans="6:6" ht="14.4" x14ac:dyDescent="0.25">
      <c r="F1782" s="49" t="str">
        <f t="shared" si="68"/>
        <v/>
      </c>
    </row>
    <row r="1783" spans="6:6" ht="14.4" x14ac:dyDescent="0.25">
      <c r="F1783" s="49" t="str">
        <f t="shared" si="68"/>
        <v/>
      </c>
    </row>
    <row r="1784" spans="6:6" ht="14.4" x14ac:dyDescent="0.25">
      <c r="F1784" s="49" t="str">
        <f t="shared" si="68"/>
        <v/>
      </c>
    </row>
    <row r="1785" spans="6:6" ht="14.4" x14ac:dyDescent="0.25">
      <c r="F1785" s="49" t="str">
        <f t="shared" si="68"/>
        <v/>
      </c>
    </row>
    <row r="1786" spans="6:6" ht="14.4" x14ac:dyDescent="0.25">
      <c r="F1786" s="49" t="str">
        <f t="shared" si="68"/>
        <v/>
      </c>
    </row>
    <row r="1787" spans="6:6" ht="14.4" x14ac:dyDescent="0.25">
      <c r="F1787" s="49" t="str">
        <f t="shared" si="68"/>
        <v/>
      </c>
    </row>
    <row r="1788" spans="6:6" ht="14.4" x14ac:dyDescent="0.25">
      <c r="F1788" s="49" t="str">
        <f t="shared" si="68"/>
        <v/>
      </c>
    </row>
    <row r="1789" spans="6:6" ht="14.4" x14ac:dyDescent="0.25">
      <c r="F1789" s="49" t="str">
        <f t="shared" si="68"/>
        <v/>
      </c>
    </row>
    <row r="1790" spans="6:6" ht="14.4" x14ac:dyDescent="0.25">
      <c r="F1790" s="49" t="str">
        <f t="shared" si="68"/>
        <v/>
      </c>
    </row>
    <row r="1791" spans="6:6" ht="14.4" x14ac:dyDescent="0.25">
      <c r="F1791" s="49" t="str">
        <f t="shared" si="68"/>
        <v/>
      </c>
    </row>
    <row r="1792" spans="6:6" ht="14.4" x14ac:dyDescent="0.25">
      <c r="F1792" s="49" t="str">
        <f t="shared" si="68"/>
        <v/>
      </c>
    </row>
    <row r="1793" spans="6:6" ht="14.4" x14ac:dyDescent="0.25">
      <c r="F1793" s="49" t="str">
        <f t="shared" si="68"/>
        <v/>
      </c>
    </row>
    <row r="1794" spans="6:6" ht="14.4" x14ac:dyDescent="0.25">
      <c r="F1794" s="49" t="str">
        <f t="shared" si="68"/>
        <v/>
      </c>
    </row>
    <row r="1795" spans="6:6" ht="14.4" x14ac:dyDescent="0.25">
      <c r="F1795" s="49" t="str">
        <f t="shared" si="68"/>
        <v/>
      </c>
    </row>
    <row r="1796" spans="6:6" ht="14.4" x14ac:dyDescent="0.25">
      <c r="F1796" s="49" t="str">
        <f t="shared" si="68"/>
        <v/>
      </c>
    </row>
    <row r="1797" spans="6:6" ht="14.4" x14ac:dyDescent="0.25">
      <c r="F1797" s="49" t="str">
        <f t="shared" si="68"/>
        <v/>
      </c>
    </row>
    <row r="1798" spans="6:6" ht="14.4" x14ac:dyDescent="0.25">
      <c r="F1798" s="49" t="str">
        <f t="shared" si="68"/>
        <v/>
      </c>
    </row>
    <row r="1799" spans="6:6" ht="14.4" x14ac:dyDescent="0.25">
      <c r="F1799" s="49" t="str">
        <f t="shared" si="68"/>
        <v/>
      </c>
    </row>
    <row r="1800" spans="6:6" ht="14.4" x14ac:dyDescent="0.25">
      <c r="F1800" s="49" t="str">
        <f t="shared" si="68"/>
        <v/>
      </c>
    </row>
    <row r="1801" spans="6:6" ht="14.4" x14ac:dyDescent="0.25">
      <c r="F1801" s="49" t="str">
        <f t="shared" si="68"/>
        <v/>
      </c>
    </row>
    <row r="1802" spans="6:6" ht="14.4" x14ac:dyDescent="0.25">
      <c r="F1802" s="49" t="str">
        <f t="shared" si="68"/>
        <v/>
      </c>
    </row>
    <row r="1803" spans="6:6" ht="14.4" x14ac:dyDescent="0.25">
      <c r="F1803" s="49" t="str">
        <f t="shared" si="68"/>
        <v/>
      </c>
    </row>
    <row r="1804" spans="6:6" ht="14.4" x14ac:dyDescent="0.25">
      <c r="F1804" s="49" t="str">
        <f t="shared" si="68"/>
        <v/>
      </c>
    </row>
    <row r="1805" spans="6:6" ht="14.4" x14ac:dyDescent="0.25">
      <c r="F1805" s="49" t="str">
        <f t="shared" si="68"/>
        <v/>
      </c>
    </row>
    <row r="1806" spans="6:6" ht="14.4" x14ac:dyDescent="0.25">
      <c r="F1806" s="49" t="str">
        <f t="shared" si="68"/>
        <v/>
      </c>
    </row>
    <row r="1807" spans="6:6" ht="14.4" x14ac:dyDescent="0.25">
      <c r="F1807" s="49" t="str">
        <f t="shared" si="68"/>
        <v/>
      </c>
    </row>
    <row r="1808" spans="6:6" ht="14.4" x14ac:dyDescent="0.25">
      <c r="F1808" s="49" t="str">
        <f t="shared" si="68"/>
        <v/>
      </c>
    </row>
    <row r="1809" spans="6:6" ht="14.4" x14ac:dyDescent="0.25">
      <c r="F1809" s="49" t="str">
        <f t="shared" ref="F1809:F1872" si="69">IF(AND(NOT(ISBLANK(B1809)),NOT(ISBLANK(B1795))),4.54*(B1809-B1795)/SUM(C1795:C1809),"")</f>
        <v/>
      </c>
    </row>
    <row r="1810" spans="6:6" ht="14.4" x14ac:dyDescent="0.25">
      <c r="F1810" s="49" t="str">
        <f t="shared" si="69"/>
        <v/>
      </c>
    </row>
    <row r="1811" spans="6:6" ht="14.4" x14ac:dyDescent="0.25">
      <c r="F1811" s="49" t="str">
        <f t="shared" si="69"/>
        <v/>
      </c>
    </row>
    <row r="1812" spans="6:6" ht="14.4" x14ac:dyDescent="0.25">
      <c r="F1812" s="49" t="str">
        <f t="shared" si="69"/>
        <v/>
      </c>
    </row>
    <row r="1813" spans="6:6" ht="14.4" x14ac:dyDescent="0.25">
      <c r="F1813" s="49" t="str">
        <f t="shared" si="69"/>
        <v/>
      </c>
    </row>
    <row r="1814" spans="6:6" ht="14.4" x14ac:dyDescent="0.25">
      <c r="F1814" s="49" t="str">
        <f t="shared" si="69"/>
        <v/>
      </c>
    </row>
    <row r="1815" spans="6:6" ht="14.4" x14ac:dyDescent="0.25">
      <c r="F1815" s="49" t="str">
        <f t="shared" si="69"/>
        <v/>
      </c>
    </row>
    <row r="1816" spans="6:6" ht="14.4" x14ac:dyDescent="0.25">
      <c r="F1816" s="49" t="str">
        <f t="shared" si="69"/>
        <v/>
      </c>
    </row>
    <row r="1817" spans="6:6" ht="14.4" x14ac:dyDescent="0.25">
      <c r="F1817" s="49" t="str">
        <f t="shared" si="69"/>
        <v/>
      </c>
    </row>
    <row r="1818" spans="6:6" ht="14.4" x14ac:dyDescent="0.25">
      <c r="F1818" s="49" t="str">
        <f t="shared" si="69"/>
        <v/>
      </c>
    </row>
    <row r="1819" spans="6:6" ht="14.4" x14ac:dyDescent="0.25">
      <c r="F1819" s="49" t="str">
        <f t="shared" si="69"/>
        <v/>
      </c>
    </row>
    <row r="1820" spans="6:6" ht="14.4" x14ac:dyDescent="0.25">
      <c r="F1820" s="49" t="str">
        <f t="shared" si="69"/>
        <v/>
      </c>
    </row>
    <row r="1821" spans="6:6" ht="14.4" x14ac:dyDescent="0.25">
      <c r="F1821" s="49" t="str">
        <f t="shared" si="69"/>
        <v/>
      </c>
    </row>
    <row r="1822" spans="6:6" ht="14.4" x14ac:dyDescent="0.25">
      <c r="F1822" s="49" t="str">
        <f t="shared" si="69"/>
        <v/>
      </c>
    </row>
    <row r="1823" spans="6:6" ht="14.4" x14ac:dyDescent="0.25">
      <c r="F1823" s="49" t="str">
        <f t="shared" si="69"/>
        <v/>
      </c>
    </row>
    <row r="1824" spans="6:6" ht="14.4" x14ac:dyDescent="0.25">
      <c r="F1824" s="49" t="str">
        <f t="shared" si="69"/>
        <v/>
      </c>
    </row>
    <row r="1825" spans="6:6" ht="14.4" x14ac:dyDescent="0.25">
      <c r="F1825" s="49" t="str">
        <f t="shared" si="69"/>
        <v/>
      </c>
    </row>
    <row r="1826" spans="6:6" ht="14.4" x14ac:dyDescent="0.25">
      <c r="F1826" s="49" t="str">
        <f t="shared" si="69"/>
        <v/>
      </c>
    </row>
    <row r="1827" spans="6:6" ht="14.4" x14ac:dyDescent="0.25">
      <c r="F1827" s="49" t="str">
        <f t="shared" si="69"/>
        <v/>
      </c>
    </row>
    <row r="1828" spans="6:6" ht="14.4" x14ac:dyDescent="0.25">
      <c r="F1828" s="49" t="str">
        <f t="shared" si="69"/>
        <v/>
      </c>
    </row>
    <row r="1829" spans="6:6" ht="14.4" x14ac:dyDescent="0.25">
      <c r="F1829" s="49" t="str">
        <f t="shared" si="69"/>
        <v/>
      </c>
    </row>
    <row r="1830" spans="6:6" ht="14.4" x14ac:dyDescent="0.25">
      <c r="F1830" s="49" t="str">
        <f t="shared" si="69"/>
        <v/>
      </c>
    </row>
    <row r="1831" spans="6:6" ht="14.4" x14ac:dyDescent="0.25">
      <c r="F1831" s="49" t="str">
        <f t="shared" si="69"/>
        <v/>
      </c>
    </row>
    <row r="1832" spans="6:6" ht="14.4" x14ac:dyDescent="0.25">
      <c r="F1832" s="49" t="str">
        <f t="shared" si="69"/>
        <v/>
      </c>
    </row>
    <row r="1833" spans="6:6" ht="14.4" x14ac:dyDescent="0.25">
      <c r="F1833" s="49" t="str">
        <f t="shared" si="69"/>
        <v/>
      </c>
    </row>
    <row r="1834" spans="6:6" ht="14.4" x14ac:dyDescent="0.25">
      <c r="F1834" s="49" t="str">
        <f t="shared" si="69"/>
        <v/>
      </c>
    </row>
    <row r="1835" spans="6:6" ht="14.4" x14ac:dyDescent="0.25">
      <c r="F1835" s="49" t="str">
        <f t="shared" si="69"/>
        <v/>
      </c>
    </row>
    <row r="1836" spans="6:6" ht="14.4" x14ac:dyDescent="0.25">
      <c r="F1836" s="49" t="str">
        <f t="shared" si="69"/>
        <v/>
      </c>
    </row>
    <row r="1837" spans="6:6" ht="14.4" x14ac:dyDescent="0.25">
      <c r="F1837" s="49" t="str">
        <f t="shared" si="69"/>
        <v/>
      </c>
    </row>
    <row r="1838" spans="6:6" ht="14.4" x14ac:dyDescent="0.25">
      <c r="F1838" s="49" t="str">
        <f t="shared" si="69"/>
        <v/>
      </c>
    </row>
    <row r="1839" spans="6:6" ht="14.4" x14ac:dyDescent="0.25">
      <c r="F1839" s="49" t="str">
        <f t="shared" si="69"/>
        <v/>
      </c>
    </row>
    <row r="1840" spans="6:6" ht="14.4" x14ac:dyDescent="0.25">
      <c r="F1840" s="49" t="str">
        <f t="shared" si="69"/>
        <v/>
      </c>
    </row>
    <row r="1841" spans="6:6" ht="14.4" x14ac:dyDescent="0.25">
      <c r="F1841" s="49" t="str">
        <f t="shared" si="69"/>
        <v/>
      </c>
    </row>
    <row r="1842" spans="6:6" ht="14.4" x14ac:dyDescent="0.25">
      <c r="F1842" s="49" t="str">
        <f t="shared" si="69"/>
        <v/>
      </c>
    </row>
    <row r="1843" spans="6:6" ht="14.4" x14ac:dyDescent="0.25">
      <c r="F1843" s="49" t="str">
        <f t="shared" si="69"/>
        <v/>
      </c>
    </row>
    <row r="1844" spans="6:6" ht="14.4" x14ac:dyDescent="0.25">
      <c r="F1844" s="49" t="str">
        <f t="shared" si="69"/>
        <v/>
      </c>
    </row>
    <row r="1845" spans="6:6" ht="14.4" x14ac:dyDescent="0.25">
      <c r="F1845" s="49" t="str">
        <f t="shared" si="69"/>
        <v/>
      </c>
    </row>
    <row r="1846" spans="6:6" ht="14.4" x14ac:dyDescent="0.25">
      <c r="F1846" s="49" t="str">
        <f t="shared" si="69"/>
        <v/>
      </c>
    </row>
    <row r="1847" spans="6:6" ht="14.4" x14ac:dyDescent="0.25">
      <c r="F1847" s="49" t="str">
        <f t="shared" si="69"/>
        <v/>
      </c>
    </row>
    <row r="1848" spans="6:6" ht="14.4" x14ac:dyDescent="0.25">
      <c r="F1848" s="49" t="str">
        <f t="shared" si="69"/>
        <v/>
      </c>
    </row>
    <row r="1849" spans="6:6" ht="14.4" x14ac:dyDescent="0.25">
      <c r="F1849" s="49" t="str">
        <f t="shared" si="69"/>
        <v/>
      </c>
    </row>
    <row r="1850" spans="6:6" ht="14.4" x14ac:dyDescent="0.25">
      <c r="F1850" s="49" t="str">
        <f t="shared" si="69"/>
        <v/>
      </c>
    </row>
    <row r="1851" spans="6:6" ht="14.4" x14ac:dyDescent="0.25">
      <c r="F1851" s="49" t="str">
        <f t="shared" si="69"/>
        <v/>
      </c>
    </row>
    <row r="1852" spans="6:6" ht="14.4" x14ac:dyDescent="0.25">
      <c r="F1852" s="49" t="str">
        <f t="shared" si="69"/>
        <v/>
      </c>
    </row>
    <row r="1853" spans="6:6" ht="14.4" x14ac:dyDescent="0.25">
      <c r="F1853" s="49" t="str">
        <f t="shared" si="69"/>
        <v/>
      </c>
    </row>
    <row r="1854" spans="6:6" ht="14.4" x14ac:dyDescent="0.25">
      <c r="F1854" s="49" t="str">
        <f t="shared" si="69"/>
        <v/>
      </c>
    </row>
    <row r="1855" spans="6:6" ht="14.4" x14ac:dyDescent="0.25">
      <c r="F1855" s="49" t="str">
        <f t="shared" si="69"/>
        <v/>
      </c>
    </row>
    <row r="1856" spans="6:6" ht="14.4" x14ac:dyDescent="0.25">
      <c r="F1856" s="49" t="str">
        <f t="shared" si="69"/>
        <v/>
      </c>
    </row>
    <row r="1857" spans="6:6" ht="14.4" x14ac:dyDescent="0.25">
      <c r="F1857" s="49" t="str">
        <f t="shared" si="69"/>
        <v/>
      </c>
    </row>
    <row r="1858" spans="6:6" ht="14.4" x14ac:dyDescent="0.25">
      <c r="F1858" s="49" t="str">
        <f t="shared" si="69"/>
        <v/>
      </c>
    </row>
    <row r="1859" spans="6:6" ht="14.4" x14ac:dyDescent="0.25">
      <c r="F1859" s="49" t="str">
        <f t="shared" si="69"/>
        <v/>
      </c>
    </row>
    <row r="1860" spans="6:6" ht="14.4" x14ac:dyDescent="0.25">
      <c r="F1860" s="49" t="str">
        <f t="shared" si="69"/>
        <v/>
      </c>
    </row>
    <row r="1861" spans="6:6" ht="14.4" x14ac:dyDescent="0.25">
      <c r="F1861" s="49" t="str">
        <f t="shared" si="69"/>
        <v/>
      </c>
    </row>
    <row r="1862" spans="6:6" ht="14.4" x14ac:dyDescent="0.25">
      <c r="F1862" s="49" t="str">
        <f t="shared" si="69"/>
        <v/>
      </c>
    </row>
    <row r="1863" spans="6:6" ht="14.4" x14ac:dyDescent="0.25">
      <c r="F1863" s="49" t="str">
        <f t="shared" si="69"/>
        <v/>
      </c>
    </row>
    <row r="1864" spans="6:6" ht="14.4" x14ac:dyDescent="0.25">
      <c r="F1864" s="49" t="str">
        <f t="shared" si="69"/>
        <v/>
      </c>
    </row>
    <row r="1865" spans="6:6" ht="14.4" x14ac:dyDescent="0.25">
      <c r="F1865" s="49" t="str">
        <f t="shared" si="69"/>
        <v/>
      </c>
    </row>
    <row r="1866" spans="6:6" ht="14.4" x14ac:dyDescent="0.25">
      <c r="F1866" s="49" t="str">
        <f t="shared" si="69"/>
        <v/>
      </c>
    </row>
    <row r="1867" spans="6:6" ht="14.4" x14ac:dyDescent="0.25">
      <c r="F1867" s="49" t="str">
        <f t="shared" si="69"/>
        <v/>
      </c>
    </row>
    <row r="1868" spans="6:6" ht="14.4" x14ac:dyDescent="0.25">
      <c r="F1868" s="49" t="str">
        <f t="shared" si="69"/>
        <v/>
      </c>
    </row>
    <row r="1869" spans="6:6" ht="14.4" x14ac:dyDescent="0.25">
      <c r="F1869" s="49" t="str">
        <f t="shared" si="69"/>
        <v/>
      </c>
    </row>
    <row r="1870" spans="6:6" ht="14.4" x14ac:dyDescent="0.25">
      <c r="F1870" s="49" t="str">
        <f t="shared" si="69"/>
        <v/>
      </c>
    </row>
    <row r="1871" spans="6:6" ht="14.4" x14ac:dyDescent="0.25">
      <c r="F1871" s="49" t="str">
        <f t="shared" si="69"/>
        <v/>
      </c>
    </row>
    <row r="1872" spans="6:6" ht="14.4" x14ac:dyDescent="0.25">
      <c r="F1872" s="49" t="str">
        <f t="shared" si="69"/>
        <v/>
      </c>
    </row>
    <row r="1873" spans="6:6" ht="14.4" x14ac:dyDescent="0.25">
      <c r="F1873" s="49" t="str">
        <f t="shared" ref="F1873:F1936" si="70">IF(AND(NOT(ISBLANK(B1873)),NOT(ISBLANK(B1859))),4.54*(B1873-B1859)/SUM(C1859:C1873),"")</f>
        <v/>
      </c>
    </row>
    <row r="1874" spans="6:6" ht="14.4" x14ac:dyDescent="0.25">
      <c r="F1874" s="49" t="str">
        <f t="shared" si="70"/>
        <v/>
      </c>
    </row>
    <row r="1875" spans="6:6" ht="14.4" x14ac:dyDescent="0.25">
      <c r="F1875" s="49" t="str">
        <f t="shared" si="70"/>
        <v/>
      </c>
    </row>
    <row r="1876" spans="6:6" ht="14.4" x14ac:dyDescent="0.25">
      <c r="F1876" s="49" t="str">
        <f t="shared" si="70"/>
        <v/>
      </c>
    </row>
    <row r="1877" spans="6:6" ht="14.4" x14ac:dyDescent="0.25">
      <c r="F1877" s="49" t="str">
        <f t="shared" si="70"/>
        <v/>
      </c>
    </row>
    <row r="1878" spans="6:6" ht="14.4" x14ac:dyDescent="0.25">
      <c r="F1878" s="49" t="str">
        <f t="shared" si="70"/>
        <v/>
      </c>
    </row>
    <row r="1879" spans="6:6" ht="14.4" x14ac:dyDescent="0.25">
      <c r="F1879" s="49" t="str">
        <f t="shared" si="70"/>
        <v/>
      </c>
    </row>
    <row r="1880" spans="6:6" ht="14.4" x14ac:dyDescent="0.25">
      <c r="F1880" s="49" t="str">
        <f t="shared" si="70"/>
        <v/>
      </c>
    </row>
    <row r="1881" spans="6:6" ht="14.4" x14ac:dyDescent="0.25">
      <c r="F1881" s="49" t="str">
        <f t="shared" si="70"/>
        <v/>
      </c>
    </row>
    <row r="1882" spans="6:6" ht="14.4" x14ac:dyDescent="0.25">
      <c r="F1882" s="49" t="str">
        <f t="shared" si="70"/>
        <v/>
      </c>
    </row>
    <row r="1883" spans="6:6" ht="14.4" x14ac:dyDescent="0.25">
      <c r="F1883" s="49" t="str">
        <f t="shared" si="70"/>
        <v/>
      </c>
    </row>
    <row r="1884" spans="6:6" ht="14.4" x14ac:dyDescent="0.25">
      <c r="F1884" s="49" t="str">
        <f t="shared" si="70"/>
        <v/>
      </c>
    </row>
    <row r="1885" spans="6:6" ht="14.4" x14ac:dyDescent="0.25">
      <c r="F1885" s="49" t="str">
        <f t="shared" si="70"/>
        <v/>
      </c>
    </row>
    <row r="1886" spans="6:6" ht="14.4" x14ac:dyDescent="0.25">
      <c r="F1886" s="49" t="str">
        <f t="shared" si="70"/>
        <v/>
      </c>
    </row>
    <row r="1887" spans="6:6" ht="14.4" x14ac:dyDescent="0.25">
      <c r="F1887" s="49" t="str">
        <f t="shared" si="70"/>
        <v/>
      </c>
    </row>
    <row r="1888" spans="6:6" ht="14.4" x14ac:dyDescent="0.25">
      <c r="F1888" s="49" t="str">
        <f t="shared" si="70"/>
        <v/>
      </c>
    </row>
    <row r="1889" spans="6:6" ht="14.4" x14ac:dyDescent="0.25">
      <c r="F1889" s="49" t="str">
        <f t="shared" si="70"/>
        <v/>
      </c>
    </row>
    <row r="1890" spans="6:6" ht="14.4" x14ac:dyDescent="0.25">
      <c r="F1890" s="49" t="str">
        <f t="shared" si="70"/>
        <v/>
      </c>
    </row>
    <row r="1891" spans="6:6" ht="14.4" x14ac:dyDescent="0.25">
      <c r="F1891" s="49" t="str">
        <f t="shared" si="70"/>
        <v/>
      </c>
    </row>
    <row r="1892" spans="6:6" ht="14.4" x14ac:dyDescent="0.25">
      <c r="F1892" s="49" t="str">
        <f t="shared" si="70"/>
        <v/>
      </c>
    </row>
    <row r="1893" spans="6:6" ht="14.4" x14ac:dyDescent="0.25">
      <c r="F1893" s="49" t="str">
        <f t="shared" si="70"/>
        <v/>
      </c>
    </row>
    <row r="1894" spans="6:6" ht="14.4" x14ac:dyDescent="0.25">
      <c r="F1894" s="49" t="str">
        <f t="shared" si="70"/>
        <v/>
      </c>
    </row>
    <row r="1895" spans="6:6" ht="14.4" x14ac:dyDescent="0.25">
      <c r="F1895" s="49" t="str">
        <f t="shared" si="70"/>
        <v/>
      </c>
    </row>
    <row r="1896" spans="6:6" ht="14.4" x14ac:dyDescent="0.25">
      <c r="F1896" s="49" t="str">
        <f t="shared" si="70"/>
        <v/>
      </c>
    </row>
    <row r="1897" spans="6:6" ht="14.4" x14ac:dyDescent="0.25">
      <c r="F1897" s="49" t="str">
        <f t="shared" si="70"/>
        <v/>
      </c>
    </row>
    <row r="1898" spans="6:6" ht="14.4" x14ac:dyDescent="0.25">
      <c r="F1898" s="49" t="str">
        <f t="shared" si="70"/>
        <v/>
      </c>
    </row>
    <row r="1899" spans="6:6" ht="14.4" x14ac:dyDescent="0.25">
      <c r="F1899" s="49" t="str">
        <f t="shared" si="70"/>
        <v/>
      </c>
    </row>
    <row r="1900" spans="6:6" ht="14.4" x14ac:dyDescent="0.25">
      <c r="F1900" s="49" t="str">
        <f t="shared" si="70"/>
        <v/>
      </c>
    </row>
    <row r="1901" spans="6:6" ht="14.4" x14ac:dyDescent="0.25">
      <c r="F1901" s="49" t="str">
        <f t="shared" si="70"/>
        <v/>
      </c>
    </row>
    <row r="1902" spans="6:6" ht="14.4" x14ac:dyDescent="0.25">
      <c r="F1902" s="49" t="str">
        <f t="shared" si="70"/>
        <v/>
      </c>
    </row>
    <row r="1903" spans="6:6" ht="14.4" x14ac:dyDescent="0.25">
      <c r="F1903" s="49" t="str">
        <f t="shared" si="70"/>
        <v/>
      </c>
    </row>
    <row r="1904" spans="6:6" ht="14.4" x14ac:dyDescent="0.25">
      <c r="F1904" s="49" t="str">
        <f t="shared" si="70"/>
        <v/>
      </c>
    </row>
    <row r="1905" spans="6:6" ht="14.4" x14ac:dyDescent="0.25">
      <c r="F1905" s="49" t="str">
        <f t="shared" si="70"/>
        <v/>
      </c>
    </row>
    <row r="1906" spans="6:6" ht="14.4" x14ac:dyDescent="0.25">
      <c r="F1906" s="49" t="str">
        <f t="shared" si="70"/>
        <v/>
      </c>
    </row>
    <row r="1907" spans="6:6" ht="14.4" x14ac:dyDescent="0.25">
      <c r="F1907" s="49" t="str">
        <f t="shared" si="70"/>
        <v/>
      </c>
    </row>
    <row r="1908" spans="6:6" ht="14.4" x14ac:dyDescent="0.25">
      <c r="F1908" s="49" t="str">
        <f t="shared" si="70"/>
        <v/>
      </c>
    </row>
    <row r="1909" spans="6:6" ht="14.4" x14ac:dyDescent="0.25">
      <c r="F1909" s="49" t="str">
        <f t="shared" si="70"/>
        <v/>
      </c>
    </row>
    <row r="1910" spans="6:6" ht="14.4" x14ac:dyDescent="0.25">
      <c r="F1910" s="49" t="str">
        <f t="shared" si="70"/>
        <v/>
      </c>
    </row>
    <row r="1911" spans="6:6" ht="14.4" x14ac:dyDescent="0.25">
      <c r="F1911" s="49" t="str">
        <f t="shared" si="70"/>
        <v/>
      </c>
    </row>
    <row r="1912" spans="6:6" ht="14.4" x14ac:dyDescent="0.25">
      <c r="F1912" s="49" t="str">
        <f t="shared" si="70"/>
        <v/>
      </c>
    </row>
    <row r="1913" spans="6:6" ht="14.4" x14ac:dyDescent="0.25">
      <c r="F1913" s="49" t="str">
        <f t="shared" si="70"/>
        <v/>
      </c>
    </row>
    <row r="1914" spans="6:6" ht="14.4" x14ac:dyDescent="0.25">
      <c r="F1914" s="49" t="str">
        <f t="shared" si="70"/>
        <v/>
      </c>
    </row>
    <row r="1915" spans="6:6" ht="14.4" x14ac:dyDescent="0.25">
      <c r="F1915" s="49" t="str">
        <f t="shared" si="70"/>
        <v/>
      </c>
    </row>
    <row r="1916" spans="6:6" ht="14.4" x14ac:dyDescent="0.25">
      <c r="F1916" s="49" t="str">
        <f t="shared" si="70"/>
        <v/>
      </c>
    </row>
    <row r="1917" spans="6:6" ht="14.4" x14ac:dyDescent="0.25">
      <c r="F1917" s="49" t="str">
        <f t="shared" si="70"/>
        <v/>
      </c>
    </row>
    <row r="1918" spans="6:6" ht="14.4" x14ac:dyDescent="0.25">
      <c r="F1918" s="49" t="str">
        <f t="shared" si="70"/>
        <v/>
      </c>
    </row>
    <row r="1919" spans="6:6" ht="14.4" x14ac:dyDescent="0.25">
      <c r="F1919" s="49" t="str">
        <f t="shared" si="70"/>
        <v/>
      </c>
    </row>
    <row r="1920" spans="6:6" ht="14.4" x14ac:dyDescent="0.25">
      <c r="F1920" s="49" t="str">
        <f t="shared" si="70"/>
        <v/>
      </c>
    </row>
    <row r="1921" spans="6:6" ht="14.4" x14ac:dyDescent="0.25">
      <c r="F1921" s="49" t="str">
        <f t="shared" si="70"/>
        <v/>
      </c>
    </row>
    <row r="1922" spans="6:6" ht="14.4" x14ac:dyDescent="0.25">
      <c r="F1922" s="49" t="str">
        <f t="shared" si="70"/>
        <v/>
      </c>
    </row>
    <row r="1923" spans="6:6" ht="14.4" x14ac:dyDescent="0.25">
      <c r="F1923" s="49" t="str">
        <f t="shared" si="70"/>
        <v/>
      </c>
    </row>
    <row r="1924" spans="6:6" ht="14.4" x14ac:dyDescent="0.25">
      <c r="F1924" s="49" t="str">
        <f t="shared" si="70"/>
        <v/>
      </c>
    </row>
    <row r="1925" spans="6:6" ht="14.4" x14ac:dyDescent="0.25">
      <c r="F1925" s="49" t="str">
        <f t="shared" si="70"/>
        <v/>
      </c>
    </row>
    <row r="1926" spans="6:6" ht="14.4" x14ac:dyDescent="0.25">
      <c r="F1926" s="49" t="str">
        <f t="shared" si="70"/>
        <v/>
      </c>
    </row>
    <row r="1927" spans="6:6" ht="14.4" x14ac:dyDescent="0.25">
      <c r="F1927" s="49" t="str">
        <f t="shared" si="70"/>
        <v/>
      </c>
    </row>
    <row r="1928" spans="6:6" ht="14.4" x14ac:dyDescent="0.25">
      <c r="F1928" s="49" t="str">
        <f t="shared" si="70"/>
        <v/>
      </c>
    </row>
    <row r="1929" spans="6:6" ht="14.4" x14ac:dyDescent="0.25">
      <c r="F1929" s="49" t="str">
        <f t="shared" si="70"/>
        <v/>
      </c>
    </row>
    <row r="1930" spans="6:6" ht="14.4" x14ac:dyDescent="0.25">
      <c r="F1930" s="49" t="str">
        <f t="shared" si="70"/>
        <v/>
      </c>
    </row>
    <row r="1931" spans="6:6" ht="14.4" x14ac:dyDescent="0.25">
      <c r="F1931" s="49" t="str">
        <f t="shared" si="70"/>
        <v/>
      </c>
    </row>
    <row r="1932" spans="6:6" ht="14.4" x14ac:dyDescent="0.25">
      <c r="F1932" s="49" t="str">
        <f t="shared" si="70"/>
        <v/>
      </c>
    </row>
    <row r="1933" spans="6:6" ht="14.4" x14ac:dyDescent="0.25">
      <c r="F1933" s="49" t="str">
        <f t="shared" si="70"/>
        <v/>
      </c>
    </row>
    <row r="1934" spans="6:6" ht="14.4" x14ac:dyDescent="0.25">
      <c r="F1934" s="49" t="str">
        <f t="shared" si="70"/>
        <v/>
      </c>
    </row>
    <row r="1935" spans="6:6" ht="14.4" x14ac:dyDescent="0.25">
      <c r="F1935" s="49" t="str">
        <f t="shared" si="70"/>
        <v/>
      </c>
    </row>
    <row r="1936" spans="6:6" ht="14.4" x14ac:dyDescent="0.25">
      <c r="F1936" s="49" t="str">
        <f t="shared" si="70"/>
        <v/>
      </c>
    </row>
    <row r="1937" spans="6:6" ht="14.4" x14ac:dyDescent="0.25">
      <c r="F1937" s="49" t="str">
        <f t="shared" ref="F1937:F2000" si="71">IF(AND(NOT(ISBLANK(B1937)),NOT(ISBLANK(B1923))),4.54*(B1937-B1923)/SUM(C1923:C1937),"")</f>
        <v/>
      </c>
    </row>
    <row r="1938" spans="6:6" ht="14.4" x14ac:dyDescent="0.25">
      <c r="F1938" s="49" t="str">
        <f t="shared" si="71"/>
        <v/>
      </c>
    </row>
    <row r="1939" spans="6:6" ht="14.4" x14ac:dyDescent="0.25">
      <c r="F1939" s="49" t="str">
        <f t="shared" si="71"/>
        <v/>
      </c>
    </row>
    <row r="1940" spans="6:6" ht="14.4" x14ac:dyDescent="0.25">
      <c r="F1940" s="49" t="str">
        <f t="shared" si="71"/>
        <v/>
      </c>
    </row>
    <row r="1941" spans="6:6" ht="14.4" x14ac:dyDescent="0.25">
      <c r="F1941" s="49" t="str">
        <f t="shared" si="71"/>
        <v/>
      </c>
    </row>
    <row r="1942" spans="6:6" ht="14.4" x14ac:dyDescent="0.25">
      <c r="F1942" s="49" t="str">
        <f t="shared" si="71"/>
        <v/>
      </c>
    </row>
    <row r="1943" spans="6:6" ht="14.4" x14ac:dyDescent="0.25">
      <c r="F1943" s="49" t="str">
        <f t="shared" si="71"/>
        <v/>
      </c>
    </row>
    <row r="1944" spans="6:6" ht="14.4" x14ac:dyDescent="0.25">
      <c r="F1944" s="49" t="str">
        <f t="shared" si="71"/>
        <v/>
      </c>
    </row>
    <row r="1945" spans="6:6" ht="14.4" x14ac:dyDescent="0.25">
      <c r="F1945" s="49" t="str">
        <f t="shared" si="71"/>
        <v/>
      </c>
    </row>
    <row r="1946" spans="6:6" ht="14.4" x14ac:dyDescent="0.25">
      <c r="F1946" s="49" t="str">
        <f t="shared" si="71"/>
        <v/>
      </c>
    </row>
    <row r="1947" spans="6:6" ht="14.4" x14ac:dyDescent="0.25">
      <c r="F1947" s="49" t="str">
        <f t="shared" si="71"/>
        <v/>
      </c>
    </row>
    <row r="1948" spans="6:6" ht="14.4" x14ac:dyDescent="0.25">
      <c r="F1948" s="49" t="str">
        <f t="shared" si="71"/>
        <v/>
      </c>
    </row>
    <row r="1949" spans="6:6" ht="14.4" x14ac:dyDescent="0.25">
      <c r="F1949" s="49" t="str">
        <f t="shared" si="71"/>
        <v/>
      </c>
    </row>
    <row r="1950" spans="6:6" ht="14.4" x14ac:dyDescent="0.25">
      <c r="F1950" s="49" t="str">
        <f t="shared" si="71"/>
        <v/>
      </c>
    </row>
    <row r="1951" spans="6:6" ht="14.4" x14ac:dyDescent="0.25">
      <c r="F1951" s="49" t="str">
        <f t="shared" si="71"/>
        <v/>
      </c>
    </row>
    <row r="1952" spans="6:6" ht="14.4" x14ac:dyDescent="0.25">
      <c r="F1952" s="49" t="str">
        <f t="shared" si="71"/>
        <v/>
      </c>
    </row>
    <row r="1953" spans="6:6" ht="14.4" x14ac:dyDescent="0.25">
      <c r="F1953" s="49" t="str">
        <f t="shared" si="71"/>
        <v/>
      </c>
    </row>
    <row r="1954" spans="6:6" ht="14.4" x14ac:dyDescent="0.25">
      <c r="F1954" s="49" t="str">
        <f t="shared" si="71"/>
        <v/>
      </c>
    </row>
    <row r="1955" spans="6:6" ht="14.4" x14ac:dyDescent="0.25">
      <c r="F1955" s="49" t="str">
        <f t="shared" si="71"/>
        <v/>
      </c>
    </row>
    <row r="1956" spans="6:6" ht="14.4" x14ac:dyDescent="0.25">
      <c r="F1956" s="49" t="str">
        <f t="shared" si="71"/>
        <v/>
      </c>
    </row>
    <row r="1957" spans="6:6" ht="14.4" x14ac:dyDescent="0.25">
      <c r="F1957" s="49" t="str">
        <f t="shared" si="71"/>
        <v/>
      </c>
    </row>
    <row r="1958" spans="6:6" ht="14.4" x14ac:dyDescent="0.25">
      <c r="F1958" s="49" t="str">
        <f t="shared" si="71"/>
        <v/>
      </c>
    </row>
    <row r="1959" spans="6:6" ht="14.4" x14ac:dyDescent="0.25">
      <c r="F1959" s="49" t="str">
        <f t="shared" si="71"/>
        <v/>
      </c>
    </row>
    <row r="1960" spans="6:6" ht="14.4" x14ac:dyDescent="0.25">
      <c r="F1960" s="49" t="str">
        <f t="shared" si="71"/>
        <v/>
      </c>
    </row>
    <row r="1961" spans="6:6" ht="14.4" x14ac:dyDescent="0.25">
      <c r="F1961" s="49" t="str">
        <f t="shared" si="71"/>
        <v/>
      </c>
    </row>
    <row r="1962" spans="6:6" ht="14.4" x14ac:dyDescent="0.25">
      <c r="F1962" s="49" t="str">
        <f t="shared" si="71"/>
        <v/>
      </c>
    </row>
    <row r="1963" spans="6:6" ht="14.4" x14ac:dyDescent="0.25">
      <c r="F1963" s="49" t="str">
        <f t="shared" si="71"/>
        <v/>
      </c>
    </row>
    <row r="1964" spans="6:6" ht="14.4" x14ac:dyDescent="0.25">
      <c r="F1964" s="49" t="str">
        <f t="shared" si="71"/>
        <v/>
      </c>
    </row>
    <row r="1965" spans="6:6" ht="14.4" x14ac:dyDescent="0.25">
      <c r="F1965" s="49" t="str">
        <f t="shared" si="71"/>
        <v/>
      </c>
    </row>
    <row r="1966" spans="6:6" ht="14.4" x14ac:dyDescent="0.25">
      <c r="F1966" s="49" t="str">
        <f t="shared" si="71"/>
        <v/>
      </c>
    </row>
    <row r="1967" spans="6:6" ht="14.4" x14ac:dyDescent="0.25">
      <c r="F1967" s="49" t="str">
        <f t="shared" si="71"/>
        <v/>
      </c>
    </row>
    <row r="1968" spans="6:6" ht="14.4" x14ac:dyDescent="0.25">
      <c r="F1968" s="49" t="str">
        <f t="shared" si="71"/>
        <v/>
      </c>
    </row>
    <row r="1969" spans="6:6" ht="14.4" x14ac:dyDescent="0.25">
      <c r="F1969" s="49" t="str">
        <f t="shared" si="71"/>
        <v/>
      </c>
    </row>
    <row r="1970" spans="6:6" ht="14.4" x14ac:dyDescent="0.25">
      <c r="F1970" s="49" t="str">
        <f t="shared" si="71"/>
        <v/>
      </c>
    </row>
    <row r="1971" spans="6:6" ht="14.4" x14ac:dyDescent="0.25">
      <c r="F1971" s="49" t="str">
        <f t="shared" si="71"/>
        <v/>
      </c>
    </row>
    <row r="1972" spans="6:6" ht="14.4" x14ac:dyDescent="0.25">
      <c r="F1972" s="49" t="str">
        <f t="shared" si="71"/>
        <v/>
      </c>
    </row>
    <row r="1973" spans="6:6" ht="14.4" x14ac:dyDescent="0.25">
      <c r="F1973" s="49" t="str">
        <f t="shared" si="71"/>
        <v/>
      </c>
    </row>
    <row r="1974" spans="6:6" ht="14.4" x14ac:dyDescent="0.25">
      <c r="F1974" s="49" t="str">
        <f t="shared" si="71"/>
        <v/>
      </c>
    </row>
    <row r="1975" spans="6:6" ht="14.4" x14ac:dyDescent="0.25">
      <c r="F1975" s="49" t="str">
        <f t="shared" si="71"/>
        <v/>
      </c>
    </row>
    <row r="1976" spans="6:6" ht="14.4" x14ac:dyDescent="0.25">
      <c r="F1976" s="49" t="str">
        <f t="shared" si="71"/>
        <v/>
      </c>
    </row>
    <row r="1977" spans="6:6" ht="14.4" x14ac:dyDescent="0.25">
      <c r="F1977" s="49" t="str">
        <f t="shared" si="71"/>
        <v/>
      </c>
    </row>
    <row r="1978" spans="6:6" ht="14.4" x14ac:dyDescent="0.25">
      <c r="F1978" s="49" t="str">
        <f t="shared" si="71"/>
        <v/>
      </c>
    </row>
    <row r="1979" spans="6:6" ht="14.4" x14ac:dyDescent="0.25">
      <c r="F1979" s="49" t="str">
        <f t="shared" si="71"/>
        <v/>
      </c>
    </row>
    <row r="1980" spans="6:6" ht="14.4" x14ac:dyDescent="0.25">
      <c r="F1980" s="49" t="str">
        <f t="shared" si="71"/>
        <v/>
      </c>
    </row>
    <row r="1981" spans="6:6" ht="14.4" x14ac:dyDescent="0.25">
      <c r="F1981" s="49" t="str">
        <f t="shared" si="71"/>
        <v/>
      </c>
    </row>
    <row r="1982" spans="6:6" ht="14.4" x14ac:dyDescent="0.25">
      <c r="F1982" s="49" t="str">
        <f t="shared" si="71"/>
        <v/>
      </c>
    </row>
    <row r="1983" spans="6:6" ht="14.4" x14ac:dyDescent="0.25">
      <c r="F1983" s="49" t="str">
        <f t="shared" si="71"/>
        <v/>
      </c>
    </row>
    <row r="1984" spans="6:6" ht="14.4" x14ac:dyDescent="0.25">
      <c r="F1984" s="49" t="str">
        <f t="shared" si="71"/>
        <v/>
      </c>
    </row>
    <row r="1985" spans="6:6" ht="14.4" x14ac:dyDescent="0.25">
      <c r="F1985" s="49" t="str">
        <f t="shared" si="71"/>
        <v/>
      </c>
    </row>
    <row r="1986" spans="6:6" ht="14.4" x14ac:dyDescent="0.25">
      <c r="F1986" s="49" t="str">
        <f t="shared" si="71"/>
        <v/>
      </c>
    </row>
    <row r="1987" spans="6:6" ht="14.4" x14ac:dyDescent="0.25">
      <c r="F1987" s="49" t="str">
        <f t="shared" si="71"/>
        <v/>
      </c>
    </row>
    <row r="1988" spans="6:6" ht="14.4" x14ac:dyDescent="0.25">
      <c r="F1988" s="49" t="str">
        <f t="shared" si="71"/>
        <v/>
      </c>
    </row>
    <row r="1989" spans="6:6" ht="14.4" x14ac:dyDescent="0.25">
      <c r="F1989" s="49" t="str">
        <f t="shared" si="71"/>
        <v/>
      </c>
    </row>
    <row r="1990" spans="6:6" ht="14.4" x14ac:dyDescent="0.25">
      <c r="F1990" s="49" t="str">
        <f t="shared" si="71"/>
        <v/>
      </c>
    </row>
    <row r="1991" spans="6:6" ht="14.4" x14ac:dyDescent="0.25">
      <c r="F1991" s="49" t="str">
        <f t="shared" si="71"/>
        <v/>
      </c>
    </row>
    <row r="1992" spans="6:6" ht="14.4" x14ac:dyDescent="0.25">
      <c r="F1992" s="49" t="str">
        <f t="shared" si="71"/>
        <v/>
      </c>
    </row>
    <row r="1993" spans="6:6" ht="14.4" x14ac:dyDescent="0.25">
      <c r="F1993" s="49" t="str">
        <f t="shared" si="71"/>
        <v/>
      </c>
    </row>
    <row r="1994" spans="6:6" ht="14.4" x14ac:dyDescent="0.25">
      <c r="F1994" s="49" t="str">
        <f t="shared" si="71"/>
        <v/>
      </c>
    </row>
    <row r="1995" spans="6:6" ht="14.4" x14ac:dyDescent="0.25">
      <c r="F1995" s="49" t="str">
        <f t="shared" si="71"/>
        <v/>
      </c>
    </row>
    <row r="1996" spans="6:6" ht="14.4" x14ac:dyDescent="0.25">
      <c r="F1996" s="49" t="str">
        <f t="shared" si="71"/>
        <v/>
      </c>
    </row>
    <row r="1997" spans="6:6" ht="14.4" x14ac:dyDescent="0.25">
      <c r="F1997" s="49" t="str">
        <f t="shared" si="71"/>
        <v/>
      </c>
    </row>
    <row r="1998" spans="6:6" ht="14.4" x14ac:dyDescent="0.25">
      <c r="F1998" s="49" t="str">
        <f t="shared" si="71"/>
        <v/>
      </c>
    </row>
    <row r="1999" spans="6:6" ht="14.4" x14ac:dyDescent="0.25">
      <c r="F1999" s="49" t="str">
        <f t="shared" si="71"/>
        <v/>
      </c>
    </row>
    <row r="2000" spans="6:6" ht="14.4" x14ac:dyDescent="0.25">
      <c r="F2000" s="49" t="str">
        <f t="shared" si="71"/>
        <v/>
      </c>
    </row>
    <row r="2001" spans="6:6" ht="14.4" x14ac:dyDescent="0.25">
      <c r="F2001" s="49" t="str">
        <f t="shared" ref="F2001:F2064" si="72">IF(AND(NOT(ISBLANK(B2001)),NOT(ISBLANK(B1987))),4.54*(B2001-B1987)/SUM(C1987:C2001),"")</f>
        <v/>
      </c>
    </row>
    <row r="2002" spans="6:6" ht="14.4" x14ac:dyDescent="0.25">
      <c r="F2002" s="49" t="str">
        <f t="shared" si="72"/>
        <v/>
      </c>
    </row>
    <row r="2003" spans="6:6" ht="14.4" x14ac:dyDescent="0.25">
      <c r="F2003" s="49" t="str">
        <f t="shared" si="72"/>
        <v/>
      </c>
    </row>
    <row r="2004" spans="6:6" ht="14.4" x14ac:dyDescent="0.25">
      <c r="F2004" s="49" t="str">
        <f t="shared" si="72"/>
        <v/>
      </c>
    </row>
    <row r="2005" spans="6:6" ht="14.4" x14ac:dyDescent="0.25">
      <c r="F2005" s="49" t="str">
        <f t="shared" si="72"/>
        <v/>
      </c>
    </row>
    <row r="2006" spans="6:6" ht="14.4" x14ac:dyDescent="0.25">
      <c r="F2006" s="49" t="str">
        <f t="shared" si="72"/>
        <v/>
      </c>
    </row>
    <row r="2007" spans="6:6" ht="14.4" x14ac:dyDescent="0.25">
      <c r="F2007" s="49" t="str">
        <f t="shared" si="72"/>
        <v/>
      </c>
    </row>
    <row r="2008" spans="6:6" ht="14.4" x14ac:dyDescent="0.25">
      <c r="F2008" s="49" t="str">
        <f t="shared" si="72"/>
        <v/>
      </c>
    </row>
    <row r="2009" spans="6:6" ht="14.4" x14ac:dyDescent="0.25">
      <c r="F2009" s="49" t="str">
        <f t="shared" si="72"/>
        <v/>
      </c>
    </row>
    <row r="2010" spans="6:6" ht="14.4" x14ac:dyDescent="0.25">
      <c r="F2010" s="49" t="str">
        <f t="shared" si="72"/>
        <v/>
      </c>
    </row>
    <row r="2011" spans="6:6" ht="14.4" x14ac:dyDescent="0.25">
      <c r="F2011" s="49" t="str">
        <f t="shared" si="72"/>
        <v/>
      </c>
    </row>
    <row r="2012" spans="6:6" ht="14.4" x14ac:dyDescent="0.25">
      <c r="F2012" s="49" t="str">
        <f t="shared" si="72"/>
        <v/>
      </c>
    </row>
    <row r="2013" spans="6:6" ht="14.4" x14ac:dyDescent="0.25">
      <c r="F2013" s="49" t="str">
        <f t="shared" si="72"/>
        <v/>
      </c>
    </row>
    <row r="2014" spans="6:6" ht="14.4" x14ac:dyDescent="0.25">
      <c r="F2014" s="49" t="str">
        <f t="shared" si="72"/>
        <v/>
      </c>
    </row>
    <row r="2015" spans="6:6" ht="14.4" x14ac:dyDescent="0.25">
      <c r="F2015" s="49" t="str">
        <f t="shared" si="72"/>
        <v/>
      </c>
    </row>
    <row r="2016" spans="6:6" ht="14.4" x14ac:dyDescent="0.25">
      <c r="F2016" s="49" t="str">
        <f t="shared" si="72"/>
        <v/>
      </c>
    </row>
    <row r="2017" spans="6:6" ht="14.4" x14ac:dyDescent="0.25">
      <c r="F2017" s="49" t="str">
        <f t="shared" si="72"/>
        <v/>
      </c>
    </row>
    <row r="2018" spans="6:6" ht="14.4" x14ac:dyDescent="0.25">
      <c r="F2018" s="49" t="str">
        <f t="shared" si="72"/>
        <v/>
      </c>
    </row>
    <row r="2019" spans="6:6" ht="14.4" x14ac:dyDescent="0.25">
      <c r="F2019" s="49" t="str">
        <f t="shared" si="72"/>
        <v/>
      </c>
    </row>
    <row r="2020" spans="6:6" ht="14.4" x14ac:dyDescent="0.25">
      <c r="F2020" s="49" t="str">
        <f t="shared" si="72"/>
        <v/>
      </c>
    </row>
    <row r="2021" spans="6:6" ht="14.4" x14ac:dyDescent="0.25">
      <c r="F2021" s="49" t="str">
        <f t="shared" si="72"/>
        <v/>
      </c>
    </row>
    <row r="2022" spans="6:6" ht="14.4" x14ac:dyDescent="0.25">
      <c r="F2022" s="49" t="str">
        <f t="shared" si="72"/>
        <v/>
      </c>
    </row>
    <row r="2023" spans="6:6" ht="14.4" x14ac:dyDescent="0.25">
      <c r="F2023" s="49" t="str">
        <f t="shared" si="72"/>
        <v/>
      </c>
    </row>
    <row r="2024" spans="6:6" ht="14.4" x14ac:dyDescent="0.25">
      <c r="F2024" s="49" t="str">
        <f t="shared" si="72"/>
        <v/>
      </c>
    </row>
    <row r="2025" spans="6:6" ht="14.4" x14ac:dyDescent="0.25">
      <c r="F2025" s="49" t="str">
        <f t="shared" si="72"/>
        <v/>
      </c>
    </row>
    <row r="2026" spans="6:6" ht="14.4" x14ac:dyDescent="0.25">
      <c r="F2026" s="49" t="str">
        <f t="shared" si="72"/>
        <v/>
      </c>
    </row>
    <row r="2027" spans="6:6" ht="14.4" x14ac:dyDescent="0.25">
      <c r="F2027" s="49" t="str">
        <f t="shared" si="72"/>
        <v/>
      </c>
    </row>
    <row r="2028" spans="6:6" ht="14.4" x14ac:dyDescent="0.25">
      <c r="F2028" s="49" t="str">
        <f t="shared" si="72"/>
        <v/>
      </c>
    </row>
    <row r="2029" spans="6:6" ht="14.4" x14ac:dyDescent="0.25">
      <c r="F2029" s="49" t="str">
        <f t="shared" si="72"/>
        <v/>
      </c>
    </row>
    <row r="2030" spans="6:6" ht="14.4" x14ac:dyDescent="0.25">
      <c r="F2030" s="49" t="str">
        <f t="shared" si="72"/>
        <v/>
      </c>
    </row>
    <row r="2031" spans="6:6" ht="14.4" x14ac:dyDescent="0.25">
      <c r="F2031" s="49" t="str">
        <f t="shared" si="72"/>
        <v/>
      </c>
    </row>
    <row r="2032" spans="6:6" ht="14.4" x14ac:dyDescent="0.25">
      <c r="F2032" s="49" t="str">
        <f t="shared" si="72"/>
        <v/>
      </c>
    </row>
    <row r="2033" spans="6:6" ht="14.4" x14ac:dyDescent="0.25">
      <c r="F2033" s="49" t="str">
        <f t="shared" si="72"/>
        <v/>
      </c>
    </row>
    <row r="2034" spans="6:6" ht="14.4" x14ac:dyDescent="0.25">
      <c r="F2034" s="49" t="str">
        <f t="shared" si="72"/>
        <v/>
      </c>
    </row>
    <row r="2035" spans="6:6" ht="14.4" x14ac:dyDescent="0.25">
      <c r="F2035" s="49" t="str">
        <f t="shared" si="72"/>
        <v/>
      </c>
    </row>
    <row r="2036" spans="6:6" ht="14.4" x14ac:dyDescent="0.25">
      <c r="F2036" s="49" t="str">
        <f t="shared" si="72"/>
        <v/>
      </c>
    </row>
    <row r="2037" spans="6:6" ht="14.4" x14ac:dyDescent="0.25">
      <c r="F2037" s="49" t="str">
        <f t="shared" si="72"/>
        <v/>
      </c>
    </row>
    <row r="2038" spans="6:6" ht="14.4" x14ac:dyDescent="0.25">
      <c r="F2038" s="49" t="str">
        <f t="shared" si="72"/>
        <v/>
      </c>
    </row>
    <row r="2039" spans="6:6" ht="14.4" x14ac:dyDescent="0.25">
      <c r="F2039" s="49" t="str">
        <f t="shared" si="72"/>
        <v/>
      </c>
    </row>
    <row r="2040" spans="6:6" ht="14.4" x14ac:dyDescent="0.25">
      <c r="F2040" s="49" t="str">
        <f t="shared" si="72"/>
        <v/>
      </c>
    </row>
    <row r="2041" spans="6:6" ht="14.4" x14ac:dyDescent="0.25">
      <c r="F2041" s="49" t="str">
        <f t="shared" si="72"/>
        <v/>
      </c>
    </row>
    <row r="2042" spans="6:6" ht="14.4" x14ac:dyDescent="0.25">
      <c r="F2042" s="49" t="str">
        <f t="shared" si="72"/>
        <v/>
      </c>
    </row>
    <row r="2043" spans="6:6" ht="14.4" x14ac:dyDescent="0.25">
      <c r="F2043" s="49" t="str">
        <f t="shared" si="72"/>
        <v/>
      </c>
    </row>
    <row r="2044" spans="6:6" ht="14.4" x14ac:dyDescent="0.25">
      <c r="F2044" s="49" t="str">
        <f t="shared" si="72"/>
        <v/>
      </c>
    </row>
    <row r="2045" spans="6:6" ht="14.4" x14ac:dyDescent="0.25">
      <c r="F2045" s="49" t="str">
        <f t="shared" si="72"/>
        <v/>
      </c>
    </row>
    <row r="2046" spans="6:6" ht="14.4" x14ac:dyDescent="0.25">
      <c r="F2046" s="49" t="str">
        <f t="shared" si="72"/>
        <v/>
      </c>
    </row>
    <row r="2047" spans="6:6" ht="14.4" x14ac:dyDescent="0.25">
      <c r="F2047" s="49" t="str">
        <f t="shared" si="72"/>
        <v/>
      </c>
    </row>
    <row r="2048" spans="6:6" ht="14.4" x14ac:dyDescent="0.25">
      <c r="F2048" s="49" t="str">
        <f t="shared" si="72"/>
        <v/>
      </c>
    </row>
    <row r="2049" spans="6:6" ht="14.4" x14ac:dyDescent="0.25">
      <c r="F2049" s="49" t="str">
        <f t="shared" si="72"/>
        <v/>
      </c>
    </row>
    <row r="2050" spans="6:6" ht="14.4" x14ac:dyDescent="0.25">
      <c r="F2050" s="49" t="str">
        <f t="shared" si="72"/>
        <v/>
      </c>
    </row>
    <row r="2051" spans="6:6" ht="14.4" x14ac:dyDescent="0.25">
      <c r="F2051" s="49" t="str">
        <f t="shared" si="72"/>
        <v/>
      </c>
    </row>
    <row r="2052" spans="6:6" ht="14.4" x14ac:dyDescent="0.25">
      <c r="F2052" s="49" t="str">
        <f t="shared" si="72"/>
        <v/>
      </c>
    </row>
    <row r="2053" spans="6:6" ht="14.4" x14ac:dyDescent="0.25">
      <c r="F2053" s="49" t="str">
        <f t="shared" si="72"/>
        <v/>
      </c>
    </row>
    <row r="2054" spans="6:6" ht="14.4" x14ac:dyDescent="0.25">
      <c r="F2054" s="49" t="str">
        <f t="shared" si="72"/>
        <v/>
      </c>
    </row>
    <row r="2055" spans="6:6" ht="14.4" x14ac:dyDescent="0.25">
      <c r="F2055" s="49" t="str">
        <f t="shared" si="72"/>
        <v/>
      </c>
    </row>
    <row r="2056" spans="6:6" ht="14.4" x14ac:dyDescent="0.25">
      <c r="F2056" s="49" t="str">
        <f t="shared" si="72"/>
        <v/>
      </c>
    </row>
    <row r="2057" spans="6:6" ht="14.4" x14ac:dyDescent="0.25">
      <c r="F2057" s="49" t="str">
        <f t="shared" si="72"/>
        <v/>
      </c>
    </row>
    <row r="2058" spans="6:6" ht="14.4" x14ac:dyDescent="0.25">
      <c r="F2058" s="49" t="str">
        <f t="shared" si="72"/>
        <v/>
      </c>
    </row>
    <row r="2059" spans="6:6" ht="14.4" x14ac:dyDescent="0.25">
      <c r="F2059" s="49" t="str">
        <f t="shared" si="72"/>
        <v/>
      </c>
    </row>
    <row r="2060" spans="6:6" ht="14.4" x14ac:dyDescent="0.25">
      <c r="F2060" s="49" t="str">
        <f t="shared" si="72"/>
        <v/>
      </c>
    </row>
    <row r="2061" spans="6:6" ht="14.4" x14ac:dyDescent="0.25">
      <c r="F2061" s="49" t="str">
        <f t="shared" si="72"/>
        <v/>
      </c>
    </row>
    <row r="2062" spans="6:6" ht="14.4" x14ac:dyDescent="0.25">
      <c r="F2062" s="49" t="str">
        <f t="shared" si="72"/>
        <v/>
      </c>
    </row>
    <row r="2063" spans="6:6" ht="14.4" x14ac:dyDescent="0.25">
      <c r="F2063" s="49" t="str">
        <f t="shared" si="72"/>
        <v/>
      </c>
    </row>
    <row r="2064" spans="6:6" ht="14.4" x14ac:dyDescent="0.25">
      <c r="F2064" s="49" t="str">
        <f t="shared" si="72"/>
        <v/>
      </c>
    </row>
    <row r="2065" spans="6:6" ht="14.4" x14ac:dyDescent="0.25">
      <c r="F2065" s="49" t="str">
        <f t="shared" ref="F2065:F2128" si="73">IF(AND(NOT(ISBLANK(B2065)),NOT(ISBLANK(B2051))),4.54*(B2065-B2051)/SUM(C2051:C2065),"")</f>
        <v/>
      </c>
    </row>
    <row r="2066" spans="6:6" ht="14.4" x14ac:dyDescent="0.25">
      <c r="F2066" s="49" t="str">
        <f t="shared" si="73"/>
        <v/>
      </c>
    </row>
    <row r="2067" spans="6:6" ht="14.4" x14ac:dyDescent="0.25">
      <c r="F2067" s="49" t="str">
        <f t="shared" si="73"/>
        <v/>
      </c>
    </row>
    <row r="2068" spans="6:6" ht="14.4" x14ac:dyDescent="0.25">
      <c r="F2068" s="49" t="str">
        <f t="shared" si="73"/>
        <v/>
      </c>
    </row>
    <row r="2069" spans="6:6" ht="14.4" x14ac:dyDescent="0.25">
      <c r="F2069" s="49" t="str">
        <f t="shared" si="73"/>
        <v/>
      </c>
    </row>
    <row r="2070" spans="6:6" ht="14.4" x14ac:dyDescent="0.25">
      <c r="F2070" s="49" t="str">
        <f t="shared" si="73"/>
        <v/>
      </c>
    </row>
    <row r="2071" spans="6:6" ht="14.4" x14ac:dyDescent="0.25">
      <c r="F2071" s="49" t="str">
        <f t="shared" si="73"/>
        <v/>
      </c>
    </row>
    <row r="2072" spans="6:6" ht="14.4" x14ac:dyDescent="0.25">
      <c r="F2072" s="49" t="str">
        <f t="shared" si="73"/>
        <v/>
      </c>
    </row>
    <row r="2073" spans="6:6" ht="14.4" x14ac:dyDescent="0.25">
      <c r="F2073" s="49" t="str">
        <f t="shared" si="73"/>
        <v/>
      </c>
    </row>
    <row r="2074" spans="6:6" ht="14.4" x14ac:dyDescent="0.25">
      <c r="F2074" s="49" t="str">
        <f t="shared" si="73"/>
        <v/>
      </c>
    </row>
    <row r="2075" spans="6:6" ht="14.4" x14ac:dyDescent="0.25">
      <c r="F2075" s="49" t="str">
        <f t="shared" si="73"/>
        <v/>
      </c>
    </row>
    <row r="2076" spans="6:6" ht="14.4" x14ac:dyDescent="0.25">
      <c r="F2076" s="49" t="str">
        <f t="shared" si="73"/>
        <v/>
      </c>
    </row>
    <row r="2077" spans="6:6" ht="14.4" x14ac:dyDescent="0.25">
      <c r="F2077" s="49" t="str">
        <f t="shared" si="73"/>
        <v/>
      </c>
    </row>
    <row r="2078" spans="6:6" ht="14.4" x14ac:dyDescent="0.25">
      <c r="F2078" s="49" t="str">
        <f t="shared" si="73"/>
        <v/>
      </c>
    </row>
    <row r="2079" spans="6:6" ht="14.4" x14ac:dyDescent="0.25">
      <c r="F2079" s="49" t="str">
        <f t="shared" si="73"/>
        <v/>
      </c>
    </row>
    <row r="2080" spans="6:6" ht="14.4" x14ac:dyDescent="0.25">
      <c r="F2080" s="49" t="str">
        <f t="shared" si="73"/>
        <v/>
      </c>
    </row>
    <row r="2081" spans="6:6" ht="14.4" x14ac:dyDescent="0.25">
      <c r="F2081" s="49" t="str">
        <f t="shared" si="73"/>
        <v/>
      </c>
    </row>
    <row r="2082" spans="6:6" ht="14.4" x14ac:dyDescent="0.25">
      <c r="F2082" s="49" t="str">
        <f t="shared" si="73"/>
        <v/>
      </c>
    </row>
    <row r="2083" spans="6:6" ht="14.4" x14ac:dyDescent="0.25">
      <c r="F2083" s="49" t="str">
        <f t="shared" si="73"/>
        <v/>
      </c>
    </row>
    <row r="2084" spans="6:6" ht="14.4" x14ac:dyDescent="0.25">
      <c r="F2084" s="49" t="str">
        <f t="shared" si="73"/>
        <v/>
      </c>
    </row>
    <row r="2085" spans="6:6" ht="14.4" x14ac:dyDescent="0.25">
      <c r="F2085" s="49" t="str">
        <f t="shared" si="73"/>
        <v/>
      </c>
    </row>
    <row r="2086" spans="6:6" ht="14.4" x14ac:dyDescent="0.25">
      <c r="F2086" s="49" t="str">
        <f t="shared" si="73"/>
        <v/>
      </c>
    </row>
    <row r="2087" spans="6:6" ht="14.4" x14ac:dyDescent="0.25">
      <c r="F2087" s="49" t="str">
        <f t="shared" si="73"/>
        <v/>
      </c>
    </row>
    <row r="2088" spans="6:6" ht="14.4" x14ac:dyDescent="0.25">
      <c r="F2088" s="49" t="str">
        <f t="shared" si="73"/>
        <v/>
      </c>
    </row>
    <row r="2089" spans="6:6" ht="14.4" x14ac:dyDescent="0.25">
      <c r="F2089" s="49" t="str">
        <f t="shared" si="73"/>
        <v/>
      </c>
    </row>
    <row r="2090" spans="6:6" ht="14.4" x14ac:dyDescent="0.25">
      <c r="F2090" s="49" t="str">
        <f t="shared" si="73"/>
        <v/>
      </c>
    </row>
    <row r="2091" spans="6:6" ht="14.4" x14ac:dyDescent="0.25">
      <c r="F2091" s="49" t="str">
        <f t="shared" si="73"/>
        <v/>
      </c>
    </row>
    <row r="2092" spans="6:6" ht="14.4" x14ac:dyDescent="0.25">
      <c r="F2092" s="49" t="str">
        <f t="shared" si="73"/>
        <v/>
      </c>
    </row>
    <row r="2093" spans="6:6" ht="14.4" x14ac:dyDescent="0.25">
      <c r="F2093" s="49" t="str">
        <f t="shared" si="73"/>
        <v/>
      </c>
    </row>
    <row r="2094" spans="6:6" ht="14.4" x14ac:dyDescent="0.25">
      <c r="F2094" s="49" t="str">
        <f t="shared" si="73"/>
        <v/>
      </c>
    </row>
    <row r="2095" spans="6:6" ht="14.4" x14ac:dyDescent="0.25">
      <c r="F2095" s="49" t="str">
        <f t="shared" si="73"/>
        <v/>
      </c>
    </row>
    <row r="2096" spans="6:6" ht="14.4" x14ac:dyDescent="0.25">
      <c r="F2096" s="49" t="str">
        <f t="shared" si="73"/>
        <v/>
      </c>
    </row>
    <row r="2097" spans="6:6" ht="14.4" x14ac:dyDescent="0.25">
      <c r="F2097" s="49" t="str">
        <f t="shared" si="73"/>
        <v/>
      </c>
    </row>
    <row r="2098" spans="6:6" ht="14.4" x14ac:dyDescent="0.25">
      <c r="F2098" s="49" t="str">
        <f t="shared" si="73"/>
        <v/>
      </c>
    </row>
    <row r="2099" spans="6:6" ht="14.4" x14ac:dyDescent="0.25">
      <c r="F2099" s="49" t="str">
        <f t="shared" si="73"/>
        <v/>
      </c>
    </row>
    <row r="2100" spans="6:6" ht="14.4" x14ac:dyDescent="0.25">
      <c r="F2100" s="49" t="str">
        <f t="shared" si="73"/>
        <v/>
      </c>
    </row>
    <row r="2101" spans="6:6" ht="14.4" x14ac:dyDescent="0.25">
      <c r="F2101" s="49" t="str">
        <f t="shared" si="73"/>
        <v/>
      </c>
    </row>
    <row r="2102" spans="6:6" ht="14.4" x14ac:dyDescent="0.25">
      <c r="F2102" s="49" t="str">
        <f t="shared" si="73"/>
        <v/>
      </c>
    </row>
    <row r="2103" spans="6:6" ht="14.4" x14ac:dyDescent="0.25">
      <c r="F2103" s="49" t="str">
        <f t="shared" si="73"/>
        <v/>
      </c>
    </row>
    <row r="2104" spans="6:6" ht="14.4" x14ac:dyDescent="0.25">
      <c r="F2104" s="49" t="str">
        <f t="shared" si="73"/>
        <v/>
      </c>
    </row>
    <row r="2105" spans="6:6" ht="14.4" x14ac:dyDescent="0.25">
      <c r="F2105" s="49" t="str">
        <f t="shared" si="73"/>
        <v/>
      </c>
    </row>
    <row r="2106" spans="6:6" ht="14.4" x14ac:dyDescent="0.25">
      <c r="F2106" s="49" t="str">
        <f t="shared" si="73"/>
        <v/>
      </c>
    </row>
    <row r="2107" spans="6:6" ht="14.4" x14ac:dyDescent="0.25">
      <c r="F2107" s="49" t="str">
        <f t="shared" si="73"/>
        <v/>
      </c>
    </row>
    <row r="2108" spans="6:6" ht="14.4" x14ac:dyDescent="0.25">
      <c r="F2108" s="49" t="str">
        <f t="shared" si="73"/>
        <v/>
      </c>
    </row>
    <row r="2109" spans="6:6" ht="14.4" x14ac:dyDescent="0.25">
      <c r="F2109" s="49" t="str">
        <f t="shared" si="73"/>
        <v/>
      </c>
    </row>
    <row r="2110" spans="6:6" ht="14.4" x14ac:dyDescent="0.25">
      <c r="F2110" s="49" t="str">
        <f t="shared" si="73"/>
        <v/>
      </c>
    </row>
    <row r="2111" spans="6:6" ht="14.4" x14ac:dyDescent="0.25">
      <c r="F2111" s="49" t="str">
        <f t="shared" si="73"/>
        <v/>
      </c>
    </row>
    <row r="2112" spans="6:6" ht="14.4" x14ac:dyDescent="0.25">
      <c r="F2112" s="49" t="str">
        <f t="shared" si="73"/>
        <v/>
      </c>
    </row>
    <row r="2113" spans="6:6" ht="14.4" x14ac:dyDescent="0.25">
      <c r="F2113" s="49" t="str">
        <f t="shared" si="73"/>
        <v/>
      </c>
    </row>
    <row r="2114" spans="6:6" ht="14.4" x14ac:dyDescent="0.25">
      <c r="F2114" s="49" t="str">
        <f t="shared" si="73"/>
        <v/>
      </c>
    </row>
    <row r="2115" spans="6:6" ht="14.4" x14ac:dyDescent="0.25">
      <c r="F2115" s="49" t="str">
        <f t="shared" si="73"/>
        <v/>
      </c>
    </row>
    <row r="2116" spans="6:6" ht="14.4" x14ac:dyDescent="0.25">
      <c r="F2116" s="49" t="str">
        <f t="shared" si="73"/>
        <v/>
      </c>
    </row>
    <row r="2117" spans="6:6" ht="14.4" x14ac:dyDescent="0.25">
      <c r="F2117" s="49" t="str">
        <f t="shared" si="73"/>
        <v/>
      </c>
    </row>
    <row r="2118" spans="6:6" ht="14.4" x14ac:dyDescent="0.25">
      <c r="F2118" s="49" t="str">
        <f t="shared" si="73"/>
        <v/>
      </c>
    </row>
    <row r="2119" spans="6:6" ht="14.4" x14ac:dyDescent="0.25">
      <c r="F2119" s="49" t="str">
        <f t="shared" si="73"/>
        <v/>
      </c>
    </row>
    <row r="2120" spans="6:6" ht="14.4" x14ac:dyDescent="0.25">
      <c r="F2120" s="49" t="str">
        <f t="shared" si="73"/>
        <v/>
      </c>
    </row>
    <row r="2121" spans="6:6" ht="14.4" x14ac:dyDescent="0.25">
      <c r="F2121" s="49" t="str">
        <f t="shared" si="73"/>
        <v/>
      </c>
    </row>
    <row r="2122" spans="6:6" ht="14.4" x14ac:dyDescent="0.25">
      <c r="F2122" s="49" t="str">
        <f t="shared" si="73"/>
        <v/>
      </c>
    </row>
    <row r="2123" spans="6:6" ht="14.4" x14ac:dyDescent="0.25">
      <c r="F2123" s="49" t="str">
        <f t="shared" si="73"/>
        <v/>
      </c>
    </row>
    <row r="2124" spans="6:6" ht="14.4" x14ac:dyDescent="0.25">
      <c r="F2124" s="49" t="str">
        <f t="shared" si="73"/>
        <v/>
      </c>
    </row>
    <row r="2125" spans="6:6" ht="14.4" x14ac:dyDescent="0.25">
      <c r="F2125" s="49" t="str">
        <f t="shared" si="73"/>
        <v/>
      </c>
    </row>
    <row r="2126" spans="6:6" ht="14.4" x14ac:dyDescent="0.25">
      <c r="F2126" s="49" t="str">
        <f t="shared" si="73"/>
        <v/>
      </c>
    </row>
    <row r="2127" spans="6:6" ht="14.4" x14ac:dyDescent="0.25">
      <c r="F2127" s="49" t="str">
        <f t="shared" si="73"/>
        <v/>
      </c>
    </row>
    <row r="2128" spans="6:6" ht="14.4" x14ac:dyDescent="0.25">
      <c r="F2128" s="49" t="str">
        <f t="shared" si="73"/>
        <v/>
      </c>
    </row>
    <row r="2129" spans="6:6" ht="14.4" x14ac:dyDescent="0.25">
      <c r="F2129" s="49" t="str">
        <f t="shared" ref="F2129:F2188" si="74">IF(AND(NOT(ISBLANK(B2129)),NOT(ISBLANK(B2115))),4.54*(B2129-B2115)/SUM(C2115:C2129),"")</f>
        <v/>
      </c>
    </row>
    <row r="2130" spans="6:6" ht="14.4" x14ac:dyDescent="0.25">
      <c r="F2130" s="49" t="str">
        <f t="shared" si="74"/>
        <v/>
      </c>
    </row>
    <row r="2131" spans="6:6" ht="14.4" x14ac:dyDescent="0.25">
      <c r="F2131" s="49" t="str">
        <f t="shared" si="74"/>
        <v/>
      </c>
    </row>
    <row r="2132" spans="6:6" ht="14.4" x14ac:dyDescent="0.25">
      <c r="F2132" s="49" t="str">
        <f t="shared" si="74"/>
        <v/>
      </c>
    </row>
    <row r="2133" spans="6:6" ht="14.4" x14ac:dyDescent="0.25">
      <c r="F2133" s="49" t="str">
        <f t="shared" si="74"/>
        <v/>
      </c>
    </row>
    <row r="2134" spans="6:6" ht="14.4" x14ac:dyDescent="0.25">
      <c r="F2134" s="49" t="str">
        <f t="shared" si="74"/>
        <v/>
      </c>
    </row>
    <row r="2135" spans="6:6" ht="14.4" x14ac:dyDescent="0.25">
      <c r="F2135" s="49" t="str">
        <f t="shared" si="74"/>
        <v/>
      </c>
    </row>
    <row r="2136" spans="6:6" ht="14.4" x14ac:dyDescent="0.25">
      <c r="F2136" s="49" t="str">
        <f t="shared" si="74"/>
        <v/>
      </c>
    </row>
    <row r="2137" spans="6:6" ht="14.4" x14ac:dyDescent="0.25">
      <c r="F2137" s="49" t="str">
        <f t="shared" si="74"/>
        <v/>
      </c>
    </row>
    <row r="2138" spans="6:6" ht="14.4" x14ac:dyDescent="0.25">
      <c r="F2138" s="49" t="str">
        <f t="shared" si="74"/>
        <v/>
      </c>
    </row>
    <row r="2139" spans="6:6" ht="14.4" x14ac:dyDescent="0.25">
      <c r="F2139" s="49" t="str">
        <f t="shared" si="74"/>
        <v/>
      </c>
    </row>
    <row r="2140" spans="6:6" ht="14.4" x14ac:dyDescent="0.25">
      <c r="F2140" s="49" t="str">
        <f t="shared" si="74"/>
        <v/>
      </c>
    </row>
    <row r="2141" spans="6:6" ht="14.4" x14ac:dyDescent="0.25">
      <c r="F2141" s="49" t="str">
        <f t="shared" si="74"/>
        <v/>
      </c>
    </row>
    <row r="2142" spans="6:6" ht="14.4" x14ac:dyDescent="0.25">
      <c r="F2142" s="49" t="str">
        <f t="shared" si="74"/>
        <v/>
      </c>
    </row>
    <row r="2143" spans="6:6" ht="14.4" x14ac:dyDescent="0.25">
      <c r="F2143" s="49" t="str">
        <f t="shared" si="74"/>
        <v/>
      </c>
    </row>
    <row r="2144" spans="6:6" ht="14.4" x14ac:dyDescent="0.25">
      <c r="F2144" s="49" t="str">
        <f t="shared" si="74"/>
        <v/>
      </c>
    </row>
    <row r="2145" spans="6:6" ht="14.4" x14ac:dyDescent="0.25">
      <c r="F2145" s="49" t="str">
        <f t="shared" si="74"/>
        <v/>
      </c>
    </row>
    <row r="2146" spans="6:6" ht="14.4" x14ac:dyDescent="0.25">
      <c r="F2146" s="49" t="str">
        <f t="shared" si="74"/>
        <v/>
      </c>
    </row>
    <row r="2147" spans="6:6" ht="14.4" x14ac:dyDescent="0.25">
      <c r="F2147" s="49" t="str">
        <f t="shared" si="74"/>
        <v/>
      </c>
    </row>
    <row r="2148" spans="6:6" ht="14.4" x14ac:dyDescent="0.25">
      <c r="F2148" s="49" t="str">
        <f t="shared" si="74"/>
        <v/>
      </c>
    </row>
    <row r="2149" spans="6:6" ht="14.4" x14ac:dyDescent="0.25">
      <c r="F2149" s="49" t="str">
        <f t="shared" si="74"/>
        <v/>
      </c>
    </row>
    <row r="2150" spans="6:6" ht="14.4" x14ac:dyDescent="0.25">
      <c r="F2150" s="49" t="str">
        <f t="shared" si="74"/>
        <v/>
      </c>
    </row>
    <row r="2151" spans="6:6" ht="14.4" x14ac:dyDescent="0.25">
      <c r="F2151" s="49" t="str">
        <f t="shared" si="74"/>
        <v/>
      </c>
    </row>
    <row r="2152" spans="6:6" ht="14.4" x14ac:dyDescent="0.25">
      <c r="F2152" s="49" t="str">
        <f t="shared" si="74"/>
        <v/>
      </c>
    </row>
    <row r="2153" spans="6:6" ht="14.4" x14ac:dyDescent="0.25">
      <c r="F2153" s="49" t="str">
        <f t="shared" si="74"/>
        <v/>
      </c>
    </row>
    <row r="2154" spans="6:6" ht="14.4" x14ac:dyDescent="0.25">
      <c r="F2154" s="49" t="str">
        <f t="shared" si="74"/>
        <v/>
      </c>
    </row>
    <row r="2155" spans="6:6" ht="14.4" x14ac:dyDescent="0.25">
      <c r="F2155" s="49" t="str">
        <f t="shared" si="74"/>
        <v/>
      </c>
    </row>
    <row r="2156" spans="6:6" ht="14.4" x14ac:dyDescent="0.25">
      <c r="F2156" s="49" t="str">
        <f t="shared" si="74"/>
        <v/>
      </c>
    </row>
    <row r="2157" spans="6:6" ht="14.4" x14ac:dyDescent="0.25">
      <c r="F2157" s="49" t="str">
        <f t="shared" si="74"/>
        <v/>
      </c>
    </row>
    <row r="2158" spans="6:6" ht="14.4" x14ac:dyDescent="0.25">
      <c r="F2158" s="49" t="str">
        <f t="shared" si="74"/>
        <v/>
      </c>
    </row>
    <row r="2159" spans="6:6" ht="14.4" x14ac:dyDescent="0.25">
      <c r="F2159" s="49" t="str">
        <f t="shared" si="74"/>
        <v/>
      </c>
    </row>
    <row r="2160" spans="6:6" ht="14.4" x14ac:dyDescent="0.25">
      <c r="F2160" s="49" t="str">
        <f t="shared" si="74"/>
        <v/>
      </c>
    </row>
    <row r="2161" spans="6:6" ht="14.4" x14ac:dyDescent="0.25">
      <c r="F2161" s="49" t="str">
        <f t="shared" si="74"/>
        <v/>
      </c>
    </row>
    <row r="2162" spans="6:6" ht="14.4" x14ac:dyDescent="0.25">
      <c r="F2162" s="49" t="str">
        <f t="shared" si="74"/>
        <v/>
      </c>
    </row>
    <row r="2163" spans="6:6" ht="14.4" x14ac:dyDescent="0.25">
      <c r="F2163" s="49" t="str">
        <f t="shared" si="74"/>
        <v/>
      </c>
    </row>
    <row r="2164" spans="6:6" ht="14.4" x14ac:dyDescent="0.25">
      <c r="F2164" s="49" t="str">
        <f t="shared" si="74"/>
        <v/>
      </c>
    </row>
    <row r="2165" spans="6:6" ht="14.4" x14ac:dyDescent="0.25">
      <c r="F2165" s="49" t="str">
        <f t="shared" si="74"/>
        <v/>
      </c>
    </row>
    <row r="2166" spans="6:6" ht="14.4" x14ac:dyDescent="0.25">
      <c r="F2166" s="49" t="str">
        <f t="shared" si="74"/>
        <v/>
      </c>
    </row>
    <row r="2167" spans="6:6" ht="14.4" x14ac:dyDescent="0.25">
      <c r="F2167" s="49" t="str">
        <f t="shared" si="74"/>
        <v/>
      </c>
    </row>
    <row r="2168" spans="6:6" ht="14.4" x14ac:dyDescent="0.25">
      <c r="F2168" s="49" t="str">
        <f t="shared" si="74"/>
        <v/>
      </c>
    </row>
    <row r="2169" spans="6:6" ht="14.4" x14ac:dyDescent="0.25">
      <c r="F2169" s="49" t="str">
        <f t="shared" si="74"/>
        <v/>
      </c>
    </row>
    <row r="2170" spans="6:6" ht="14.4" x14ac:dyDescent="0.25">
      <c r="F2170" s="49" t="str">
        <f t="shared" si="74"/>
        <v/>
      </c>
    </row>
    <row r="2171" spans="6:6" ht="14.4" x14ac:dyDescent="0.25">
      <c r="F2171" s="49" t="str">
        <f t="shared" si="74"/>
        <v/>
      </c>
    </row>
    <row r="2172" spans="6:6" ht="14.4" x14ac:dyDescent="0.25">
      <c r="F2172" s="49" t="str">
        <f t="shared" si="74"/>
        <v/>
      </c>
    </row>
    <row r="2173" spans="6:6" ht="14.4" x14ac:dyDescent="0.25">
      <c r="F2173" s="49" t="str">
        <f t="shared" si="74"/>
        <v/>
      </c>
    </row>
    <row r="2174" spans="6:6" ht="14.4" x14ac:dyDescent="0.25">
      <c r="F2174" s="49" t="str">
        <f t="shared" si="74"/>
        <v/>
      </c>
    </row>
    <row r="2175" spans="6:6" ht="14.4" x14ac:dyDescent="0.25">
      <c r="F2175" s="49" t="str">
        <f t="shared" si="74"/>
        <v/>
      </c>
    </row>
    <row r="2176" spans="6:6" ht="14.4" x14ac:dyDescent="0.25">
      <c r="F2176" s="49" t="str">
        <f t="shared" si="74"/>
        <v/>
      </c>
    </row>
    <row r="2177" spans="6:6" ht="14.4" x14ac:dyDescent="0.25">
      <c r="F2177" s="49" t="str">
        <f t="shared" si="74"/>
        <v/>
      </c>
    </row>
    <row r="2178" spans="6:6" ht="14.4" x14ac:dyDescent="0.25">
      <c r="F2178" s="49" t="str">
        <f t="shared" si="74"/>
        <v/>
      </c>
    </row>
    <row r="2179" spans="6:6" ht="14.4" x14ac:dyDescent="0.25">
      <c r="F2179" s="49" t="str">
        <f t="shared" si="74"/>
        <v/>
      </c>
    </row>
    <row r="2180" spans="6:6" ht="14.4" x14ac:dyDescent="0.25">
      <c r="F2180" s="49" t="str">
        <f t="shared" si="74"/>
        <v/>
      </c>
    </row>
    <row r="2181" spans="6:6" ht="14.4" x14ac:dyDescent="0.25">
      <c r="F2181" s="49" t="str">
        <f t="shared" si="74"/>
        <v/>
      </c>
    </row>
    <row r="2182" spans="6:6" ht="14.4" x14ac:dyDescent="0.25">
      <c r="F2182" s="49" t="str">
        <f t="shared" si="74"/>
        <v/>
      </c>
    </row>
    <row r="2183" spans="6:6" ht="14.4" x14ac:dyDescent="0.25">
      <c r="F2183" s="49" t="str">
        <f t="shared" si="74"/>
        <v/>
      </c>
    </row>
    <row r="2184" spans="6:6" ht="14.4" x14ac:dyDescent="0.25">
      <c r="F2184" s="49" t="str">
        <f t="shared" si="74"/>
        <v/>
      </c>
    </row>
    <row r="2185" spans="6:6" ht="14.4" x14ac:dyDescent="0.25">
      <c r="F2185" s="49" t="str">
        <f t="shared" si="74"/>
        <v/>
      </c>
    </row>
    <row r="2186" spans="6:6" ht="14.4" x14ac:dyDescent="0.25">
      <c r="F2186" s="49" t="str">
        <f t="shared" si="74"/>
        <v/>
      </c>
    </row>
    <row r="2187" spans="6:6" ht="14.4" x14ac:dyDescent="0.25">
      <c r="F2187" s="49" t="str">
        <f t="shared" si="74"/>
        <v/>
      </c>
    </row>
    <row r="2188" spans="6:6" ht="14.4" x14ac:dyDescent="0.25">
      <c r="F2188" s="49" t="str">
        <f t="shared" si="74"/>
        <v/>
      </c>
    </row>
  </sheetData>
  <mergeCells count="1">
    <mergeCell ref="K21:L21"/>
  </mergeCells>
  <conditionalFormatting sqref="H2:H1118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  <ignoredErrors>
    <ignoredError sqref="F16:F26 F29:F51 Q34 F27:F28 F60:F80 F52 Q35:Q37 Q45 Q46:Q52 Q53:Q67 Q68:Q92 Q44 Q42:Q43 Q41 Q38:Q40 F81:F95 P77:P92 P34:P43 P44:P76 F54:F5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VO62_DVZ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Harrison</cp:lastModifiedBy>
  <cp:revision>8</cp:revision>
  <dcterms:created xsi:type="dcterms:W3CDTF">2011-07-30T20:43:44Z</dcterms:created>
  <dcterms:modified xsi:type="dcterms:W3CDTF">2018-06-24T14:46:21Z</dcterms:modified>
</cp:coreProperties>
</file>