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120" yWindow="195" windowWidth="20610" windowHeight="11640" firstSheet="2" activeTab="2"/>
  </bookViews>
  <sheets>
    <sheet name="Graph 2 years" sheetId="6" state="hidden" r:id="rId1"/>
    <sheet name="Graph 5 years" sheetId="5" state="hidden" r:id="rId2"/>
    <sheet name="Detail NPV Computation" sheetId="1" r:id="rId3"/>
  </sheets>
  <definedNames>
    <definedName name="QuarterlyRate">'Detail NPV Computation'!#REF!</definedName>
    <definedName name="Rate">'Detail NPV Computation'!$A$37</definedName>
    <definedName name="YearlyRate">'Detail NPV Computation'!#REF!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" i="5"/>
  <c r="G19"/>
  <c r="F19"/>
  <c r="E19"/>
  <c r="D19"/>
  <c r="C19"/>
  <c r="B19"/>
  <c r="C18"/>
  <c r="G18" i="6"/>
  <c r="C18"/>
  <c r="D33" i="1"/>
  <c r="E33"/>
  <c r="D18" i="5" s="1"/>
  <c r="F33" i="1"/>
  <c r="E18" i="6" s="1"/>
  <c r="G33" i="1"/>
  <c r="F18" i="6" s="1"/>
  <c r="H33" i="1"/>
  <c r="I33"/>
  <c r="E18" i="5" s="1"/>
  <c r="J33" i="1"/>
  <c r="I18" i="6" s="1"/>
  <c r="K33" i="1"/>
  <c r="L33"/>
  <c r="M33"/>
  <c r="F18" i="5" s="1"/>
  <c r="N33" i="1"/>
  <c r="O33"/>
  <c r="P33"/>
  <c r="Q33"/>
  <c r="G18" i="5" s="1"/>
  <c r="R33" i="1"/>
  <c r="S33"/>
  <c r="T33"/>
  <c r="U33"/>
  <c r="H18" i="5" s="1"/>
  <c r="V33" i="1"/>
  <c r="W33"/>
  <c r="X33"/>
  <c r="C33"/>
  <c r="B18" i="5" s="1"/>
  <c r="X20" i="1"/>
  <c r="X22" s="1"/>
  <c r="X27" s="1"/>
  <c r="X29" s="1"/>
  <c r="X24"/>
  <c r="X25"/>
  <c r="W20"/>
  <c r="W22"/>
  <c r="W27" s="1"/>
  <c r="W29" s="1"/>
  <c r="W24"/>
  <c r="W25"/>
  <c r="V20"/>
  <c r="V22" s="1"/>
  <c r="V27" s="1"/>
  <c r="V29" s="1"/>
  <c r="V24"/>
  <c r="V25"/>
  <c r="U20"/>
  <c r="U22"/>
  <c r="U27" s="1"/>
  <c r="U29" s="1"/>
  <c r="U24"/>
  <c r="U25"/>
  <c r="T20"/>
  <c r="T22" s="1"/>
  <c r="T27" s="1"/>
  <c r="T29" s="1"/>
  <c r="T24"/>
  <c r="T25"/>
  <c r="S20"/>
  <c r="S22"/>
  <c r="S27" s="1"/>
  <c r="S29" s="1"/>
  <c r="S24"/>
  <c r="S25"/>
  <c r="R20"/>
  <c r="R22" s="1"/>
  <c r="R27" s="1"/>
  <c r="R29" s="1"/>
  <c r="R24"/>
  <c r="R25"/>
  <c r="Q20"/>
  <c r="Q22"/>
  <c r="G20" i="5" s="1"/>
  <c r="Q24" i="1"/>
  <c r="Q25"/>
  <c r="P20"/>
  <c r="P22" s="1"/>
  <c r="P27" s="1"/>
  <c r="P29" s="1"/>
  <c r="P24"/>
  <c r="P25"/>
  <c r="O20"/>
  <c r="O22"/>
  <c r="O27" s="1"/>
  <c r="O29" s="1"/>
  <c r="O24"/>
  <c r="O25"/>
  <c r="N20"/>
  <c r="N22" s="1"/>
  <c r="N27" s="1"/>
  <c r="N29" s="1"/>
  <c r="N24"/>
  <c r="N25"/>
  <c r="M20"/>
  <c r="M22"/>
  <c r="M27" s="1"/>
  <c r="M29" s="1"/>
  <c r="M24"/>
  <c r="M25"/>
  <c r="L20"/>
  <c r="L22" s="1"/>
  <c r="L27" s="1"/>
  <c r="L29" s="1"/>
  <c r="L24"/>
  <c r="L25"/>
  <c r="K20"/>
  <c r="K22"/>
  <c r="K27" s="1"/>
  <c r="K29" s="1"/>
  <c r="K24"/>
  <c r="K25"/>
  <c r="J20"/>
  <c r="J22" s="1"/>
  <c r="J24"/>
  <c r="J25"/>
  <c r="I20"/>
  <c r="I22"/>
  <c r="I27" s="1"/>
  <c r="I29" s="1"/>
  <c r="I24"/>
  <c r="I25"/>
  <c r="H20"/>
  <c r="H22" s="1"/>
  <c r="H24"/>
  <c r="H25"/>
  <c r="G20"/>
  <c r="G22"/>
  <c r="G27" s="1"/>
  <c r="G29" s="1"/>
  <c r="G24"/>
  <c r="G25"/>
  <c r="F20"/>
  <c r="F22" s="1"/>
  <c r="F24"/>
  <c r="F25"/>
  <c r="E20"/>
  <c r="E22"/>
  <c r="E27" s="1"/>
  <c r="E29" s="1"/>
  <c r="E24"/>
  <c r="E25"/>
  <c r="D20"/>
  <c r="D22" s="1"/>
  <c r="D24"/>
  <c r="D25"/>
  <c r="C20"/>
  <c r="C22"/>
  <c r="C27" s="1"/>
  <c r="C29" s="1"/>
  <c r="C31" s="1"/>
  <c r="C24"/>
  <c r="C25"/>
  <c r="G19" i="6"/>
  <c r="B20"/>
  <c r="B19"/>
  <c r="C19"/>
  <c r="D19"/>
  <c r="E19"/>
  <c r="F19"/>
  <c r="A24" i="1"/>
  <c r="H19" i="6"/>
  <c r="I19"/>
  <c r="H27" i="1" l="1"/>
  <c r="H29" s="1"/>
  <c r="G20" i="6"/>
  <c r="F27" i="1"/>
  <c r="F29" s="1"/>
  <c r="E20" i="6"/>
  <c r="J27" i="1"/>
  <c r="J29" s="1"/>
  <c r="I20" i="6"/>
  <c r="B21" i="5"/>
  <c r="B21" i="6"/>
  <c r="C20" i="5"/>
  <c r="D27" i="1"/>
  <c r="D29" s="1"/>
  <c r="D31" s="1"/>
  <c r="C20" i="6"/>
  <c r="D18"/>
  <c r="H18"/>
  <c r="F20" i="5"/>
  <c r="E20"/>
  <c r="D20" i="6"/>
  <c r="B18"/>
  <c r="D20" i="5"/>
  <c r="H20"/>
  <c r="B20"/>
  <c r="H20" i="6"/>
  <c r="F20"/>
  <c r="Q27" i="1"/>
  <c r="Q29" s="1"/>
  <c r="C21" i="6" l="1"/>
  <c r="C21" i="5"/>
  <c r="E31" i="1"/>
  <c r="D21" i="6" l="1"/>
  <c r="F31" i="1"/>
  <c r="E21" i="6" l="1"/>
  <c r="G31" i="1"/>
  <c r="F21" i="6" l="1"/>
  <c r="H31" i="1"/>
  <c r="D21" i="5" l="1"/>
  <c r="I31" i="1"/>
  <c r="G21" i="6"/>
  <c r="J31" i="1" l="1"/>
  <c r="H21" i="6"/>
  <c r="K31" i="1" l="1"/>
  <c r="L31" s="1"/>
  <c r="I21" i="6"/>
  <c r="M31" i="1" l="1"/>
  <c r="N31" s="1"/>
  <c r="O31" s="1"/>
  <c r="P31" s="1"/>
  <c r="E21" i="5"/>
  <c r="Q31" i="1" l="1"/>
  <c r="R31" s="1"/>
  <c r="S31" s="1"/>
  <c r="T31" s="1"/>
  <c r="F21" i="5"/>
  <c r="G21" l="1"/>
  <c r="U31" i="1"/>
  <c r="V31" s="1"/>
  <c r="W31" s="1"/>
  <c r="X31" s="1"/>
  <c r="H21" i="5" s="1"/>
</calcChain>
</file>

<file path=xl/comments1.xml><?xml version="1.0" encoding="utf-8"?>
<comments xmlns="http://schemas.openxmlformats.org/spreadsheetml/2006/main">
  <authors>
    <author>Perez-Vega, Guillermo</author>
  </authors>
  <commentList>
    <comment ref="A7" authorId="0">
      <text>
        <r>
          <rPr>
            <b/>
            <sz val="9"/>
            <color indexed="81"/>
            <rFont val="Tahoma"/>
            <charset val="1"/>
          </rPr>
          <t>Perez-Vega, Guillermo:</t>
        </r>
        <r>
          <rPr>
            <sz val="9"/>
            <color indexed="81"/>
            <rFont val="Tahoma"/>
            <charset val="1"/>
          </rPr>
          <t xml:space="preserve">
Typically includes software like Exceed, Point In, etc
NOTE:  Investment expenses  are CAPEX and OPEX that are related to:
- - Development of new / novel offerings
- - Development of the next generation of existing offerings
- - Enhancements to features of existing offerings
- - Remediation of existing offerings
- - Upgrades to existing offerings
- - Improvements to lifecycle management of existing offerings
- - Any other refactoring to existing offerings outside of bug fix and basic maintenance.
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Perez-Vega, Guillermo:</t>
        </r>
        <r>
          <rPr>
            <sz val="9"/>
            <color indexed="81"/>
            <rFont val="Tahoma"/>
            <charset val="1"/>
          </rPr>
          <t xml:space="preserve">
For example:  Assets such as machinery, servers, etc
NOTE:  Investment expenses  are CAPEX and OPEX that are related to:
- - Development of new / novel offerings
- - Development of the next generation of existing offerings
- - Enhancements to features of existing offerings
- - Remediation of existing offerings
- - Upgrades to existing offerings
- - Improvements to lifecycle management of existing offerings
- - Any other refactoring to existing offerings outside of bug fix and basic maintenance.For 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Perez-Vega, Guillermo:</t>
        </r>
        <r>
          <rPr>
            <sz val="9"/>
            <color indexed="81"/>
            <rFont val="Tahoma"/>
            <charset val="1"/>
          </rPr>
          <t xml:space="preserve">
For example:  leasehold improvements, buildings
NOTE:  Investment expenses  are CAPEX and OPEX that are related to:
- - Development of new / novel offerings
- - Development of the next generation of existing offerings
- - Enhancements to features of existing offerings
- - Remediation of existing offerings
- - Upgrades to existing offerings
- - Improvements to lifecycle management of existing offerings
- - Any other refactoring to existing offerings outside of bug fix and basic maintenance.
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Perez-Vega, Guillermo:</t>
        </r>
        <r>
          <rPr>
            <sz val="9"/>
            <color indexed="81"/>
            <rFont val="Tahoma"/>
            <charset val="1"/>
          </rPr>
          <t xml:space="preserve">
Calculates itself from total in row 13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Perez-Vega, Guillermo:</t>
        </r>
        <r>
          <rPr>
            <sz val="9"/>
            <color indexed="81"/>
            <rFont val="Tahoma"/>
            <charset val="1"/>
          </rPr>
          <t xml:space="preserve">
Not to be capitalized. Incurred as cost. 
Includes R&amp;D - Not amortized, travel and other costs
NOTE:  Investment expenses  are CAPEX and OPEX that are related to:
- - Development of new / novel offerings
- - Development of the next generation of existing offerings
- - Enhancements to features of existing offerings
- - Remediation of existing offerings
- - Upgrades to existing offerings
- - Improvements to lifecycle management of existing offerings
- - Any other refactoring to existing offerings outside of bug fix and basic maintenance.
</t>
        </r>
      </text>
    </comment>
  </commentList>
</comments>
</file>

<file path=xl/sharedStrings.xml><?xml version="1.0" encoding="utf-8"?>
<sst xmlns="http://schemas.openxmlformats.org/spreadsheetml/2006/main" count="70" uniqueCount="41">
  <si>
    <t>Q2</t>
  </si>
  <si>
    <t>Q3</t>
  </si>
  <si>
    <t>Q4</t>
  </si>
  <si>
    <t>Plan Quarter</t>
  </si>
  <si>
    <t>FY Quarter</t>
  </si>
  <si>
    <t>FY16Q1</t>
  </si>
  <si>
    <t>FY17Q1</t>
  </si>
  <si>
    <t>FY18Q1</t>
  </si>
  <si>
    <t>FY19Q1</t>
  </si>
  <si>
    <t>FY20Q1</t>
  </si>
  <si>
    <t>FY16</t>
  </si>
  <si>
    <t>FY17</t>
  </si>
  <si>
    <t>FY18</t>
  </si>
  <si>
    <t>FY19</t>
  </si>
  <si>
    <t>Enter / Change Values only in the Yellow Cells on this tab - the rest of the cells are all computed automatically</t>
  </si>
  <si>
    <t>Partner/Client Co-Investment</t>
  </si>
  <si>
    <t>Rate</t>
  </si>
  <si>
    <t>Total Investment ($K)</t>
  </si>
  <si>
    <t>FY20</t>
  </si>
  <si>
    <t>R&amp;D - Amortized ($K)</t>
  </si>
  <si>
    <t>CAPEX ($K)</t>
  </si>
  <si>
    <t>Revenue ($K)</t>
  </si>
  <si>
    <t>Direct operating costs ($K)</t>
  </si>
  <si>
    <t>Indirect operating costs ($K)</t>
  </si>
  <si>
    <t>Operating Costs ($K)</t>
  </si>
  <si>
    <t>Operating Income ($K)</t>
  </si>
  <si>
    <t>Operating CashFlow (CF) ($K)</t>
  </si>
  <si>
    <t>Net Discounted CashFlow ($K)</t>
  </si>
  <si>
    <t>Total investment ($K)</t>
  </si>
  <si>
    <t>Operating Income (OI) ($K)</t>
  </si>
  <si>
    <t>FY15Q3</t>
  </si>
  <si>
    <t>Capitalized Investment ($K)</t>
  </si>
  <si>
    <t>Recurrent Revenue ($K)</t>
  </si>
  <si>
    <t>Non recurrent Revenue ($K)</t>
  </si>
  <si>
    <t>Other Investment not to be capitalized ($K)</t>
  </si>
  <si>
    <t>Other Investment to be capitalized ($K)</t>
  </si>
  <si>
    <t>Depreciation &amp; Amortization ($K)</t>
  </si>
  <si>
    <t>Cumulative Present Value ($K)</t>
  </si>
  <si>
    <t>Total CSC Investment</t>
  </si>
  <si>
    <t>Cumulative Present Value of Cashflow ($K)</t>
  </si>
  <si>
    <t>.</t>
  </si>
</sst>
</file>

<file path=xl/styles.xml><?xml version="1.0" encoding="utf-8"?>
<styleSheet xmlns="http://schemas.openxmlformats.org/spreadsheetml/2006/main">
  <numFmts count="3">
    <numFmt numFmtId="164" formatCode="&quot;$&quot;#,##0"/>
    <numFmt numFmtId="165" formatCode="&quot;$&quot;#,##0.0"/>
    <numFmt numFmtId="166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2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/>
    <xf numFmtId="165" fontId="0" fillId="2" borderId="1" xfId="0" applyNumberFormat="1" applyFill="1" applyBorder="1"/>
    <xf numFmtId="165" fontId="0" fillId="0" borderId="0" xfId="0" applyNumberFormat="1"/>
    <xf numFmtId="165" fontId="0" fillId="0" borderId="0" xfId="0" applyNumberFormat="1" applyFont="1"/>
    <xf numFmtId="165" fontId="1" fillId="2" borderId="1" xfId="0" applyNumberFormat="1" applyFont="1" applyFill="1" applyBorder="1"/>
    <xf numFmtId="164" fontId="0" fillId="0" borderId="0" xfId="0" applyNumberFormat="1"/>
    <xf numFmtId="9" fontId="0" fillId="0" borderId="0" xfId="0" applyNumberFormat="1"/>
    <xf numFmtId="166" fontId="0" fillId="0" borderId="0" xfId="0" applyNumberFormat="1" applyFont="1" applyAlignment="1">
      <alignment horizontal="center" vertical="center"/>
    </xf>
    <xf numFmtId="165" fontId="0" fillId="0" borderId="1" xfId="0" applyNumberFormat="1" applyFill="1" applyBorder="1"/>
    <xf numFmtId="9" fontId="1" fillId="2" borderId="1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'Graph 2 years'!$A$18</c:f>
              <c:strCache>
                <c:ptCount val="1"/>
                <c:pt idx="0">
                  <c:v>Total investment ($K)</c:v>
                </c:pt>
              </c:strCache>
            </c:strRef>
          </c:tx>
          <c:marker>
            <c:symbol val="none"/>
          </c:marker>
          <c:cat>
            <c:strRef>
              <c:f>'Graph 2 years'!$B$17:$I$17</c:f>
              <c:strCache>
                <c:ptCount val="8"/>
                <c:pt idx="0">
                  <c:v>FY15Q3</c:v>
                </c:pt>
                <c:pt idx="1">
                  <c:v>Q4</c:v>
                </c:pt>
                <c:pt idx="2">
                  <c:v>FY16Q1</c:v>
                </c:pt>
                <c:pt idx="3">
                  <c:v>Q2</c:v>
                </c:pt>
                <c:pt idx="4">
                  <c:v>Q3</c:v>
                </c:pt>
                <c:pt idx="5">
                  <c:v>Q4</c:v>
                </c:pt>
                <c:pt idx="6">
                  <c:v>FY17Q1</c:v>
                </c:pt>
                <c:pt idx="7">
                  <c:v>Q2</c:v>
                </c:pt>
              </c:strCache>
            </c:strRef>
          </c:cat>
          <c:val>
            <c:numRef>
              <c:f>'Graph 2 years'!$B$18:$I$18</c:f>
              <c:numCache>
                <c:formatCode>"$"#,##0.0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'Graph 2 years'!$A$19</c:f>
              <c:strCache>
                <c:ptCount val="1"/>
                <c:pt idx="0">
                  <c:v>Revenue ($K)</c:v>
                </c:pt>
              </c:strCache>
            </c:strRef>
          </c:tx>
          <c:marker>
            <c:symbol val="none"/>
          </c:marker>
          <c:cat>
            <c:strRef>
              <c:f>'Graph 2 years'!$B$17:$I$17</c:f>
              <c:strCache>
                <c:ptCount val="8"/>
                <c:pt idx="0">
                  <c:v>FY15Q3</c:v>
                </c:pt>
                <c:pt idx="1">
                  <c:v>Q4</c:v>
                </c:pt>
                <c:pt idx="2">
                  <c:v>FY16Q1</c:v>
                </c:pt>
                <c:pt idx="3">
                  <c:v>Q2</c:v>
                </c:pt>
                <c:pt idx="4">
                  <c:v>Q3</c:v>
                </c:pt>
                <c:pt idx="5">
                  <c:v>Q4</c:v>
                </c:pt>
                <c:pt idx="6">
                  <c:v>FY17Q1</c:v>
                </c:pt>
                <c:pt idx="7">
                  <c:v>Q2</c:v>
                </c:pt>
              </c:strCache>
            </c:strRef>
          </c:cat>
          <c:val>
            <c:numRef>
              <c:f>'Graph 2 years'!$B$19:$I$19</c:f>
              <c:numCache>
                <c:formatCode>"$"#,##0.0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'Graph 2 years'!$A$20</c:f>
              <c:strCache>
                <c:ptCount val="1"/>
                <c:pt idx="0">
                  <c:v>Operating Income (OI) ($K)</c:v>
                </c:pt>
              </c:strCache>
            </c:strRef>
          </c:tx>
          <c:marker>
            <c:symbol val="none"/>
          </c:marker>
          <c:cat>
            <c:strRef>
              <c:f>'Graph 2 years'!$B$17:$I$17</c:f>
              <c:strCache>
                <c:ptCount val="8"/>
                <c:pt idx="0">
                  <c:v>FY15Q3</c:v>
                </c:pt>
                <c:pt idx="1">
                  <c:v>Q4</c:v>
                </c:pt>
                <c:pt idx="2">
                  <c:v>FY16Q1</c:v>
                </c:pt>
                <c:pt idx="3">
                  <c:v>Q2</c:v>
                </c:pt>
                <c:pt idx="4">
                  <c:v>Q3</c:v>
                </c:pt>
                <c:pt idx="5">
                  <c:v>Q4</c:v>
                </c:pt>
                <c:pt idx="6">
                  <c:v>FY17Q1</c:v>
                </c:pt>
                <c:pt idx="7">
                  <c:v>Q2</c:v>
                </c:pt>
              </c:strCache>
            </c:strRef>
          </c:cat>
          <c:val>
            <c:numRef>
              <c:f>'Graph 2 years'!$B$20:$I$20</c:f>
              <c:numCache>
                <c:formatCode>"$"#,##0.0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'Graph 2 years'!$A$21</c:f>
              <c:strCache>
                <c:ptCount val="1"/>
                <c:pt idx="0">
                  <c:v>Cumulative Present Value of Cashflow ($K)</c:v>
                </c:pt>
              </c:strCache>
            </c:strRef>
          </c:tx>
          <c:marker>
            <c:symbol val="none"/>
          </c:marker>
          <c:cat>
            <c:strRef>
              <c:f>'Graph 2 years'!$B$17:$I$17</c:f>
              <c:strCache>
                <c:ptCount val="8"/>
                <c:pt idx="0">
                  <c:v>FY15Q3</c:v>
                </c:pt>
                <c:pt idx="1">
                  <c:v>Q4</c:v>
                </c:pt>
                <c:pt idx="2">
                  <c:v>FY16Q1</c:v>
                </c:pt>
                <c:pt idx="3">
                  <c:v>Q2</c:v>
                </c:pt>
                <c:pt idx="4">
                  <c:v>Q3</c:v>
                </c:pt>
                <c:pt idx="5">
                  <c:v>Q4</c:v>
                </c:pt>
                <c:pt idx="6">
                  <c:v>FY17Q1</c:v>
                </c:pt>
                <c:pt idx="7">
                  <c:v>Q2</c:v>
                </c:pt>
              </c:strCache>
            </c:strRef>
          </c:cat>
          <c:val>
            <c:numRef>
              <c:f>'Graph 2 years'!$B$21:$I$21</c:f>
              <c:numCache>
                <c:formatCode>"$"#,##0.0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marker val="1"/>
        <c:axId val="95687808"/>
        <c:axId val="95689344"/>
      </c:lineChart>
      <c:catAx>
        <c:axId val="95687808"/>
        <c:scaling>
          <c:orientation val="minMax"/>
        </c:scaling>
        <c:axPos val="b"/>
        <c:tickLblPos val="nextTo"/>
        <c:crossAx val="95689344"/>
        <c:crosses val="autoZero"/>
        <c:auto val="1"/>
        <c:lblAlgn val="ctr"/>
        <c:lblOffset val="100"/>
      </c:catAx>
      <c:valAx>
        <c:axId val="95689344"/>
        <c:scaling>
          <c:orientation val="minMax"/>
        </c:scaling>
        <c:axPos val="l"/>
        <c:majorGridlines/>
        <c:numFmt formatCode="&quot;$&quot;#,##0.0" sourceLinked="1"/>
        <c:tickLblPos val="nextTo"/>
        <c:crossAx val="956878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'Graph 5 years'!$A$18</c:f>
              <c:strCache>
                <c:ptCount val="1"/>
                <c:pt idx="0">
                  <c:v>Total Investment ($K)</c:v>
                </c:pt>
              </c:strCache>
            </c:strRef>
          </c:tx>
          <c:marker>
            <c:symbol val="none"/>
          </c:marker>
          <c:cat>
            <c:strRef>
              <c:f>'Graph 5 years'!$B$17:$H$17</c:f>
              <c:strCache>
                <c:ptCount val="7"/>
                <c:pt idx="0">
                  <c:v>FY15Q3</c:v>
                </c:pt>
                <c:pt idx="1">
                  <c:v>Q4</c:v>
                </c:pt>
                <c:pt idx="2">
                  <c:v>FY16</c:v>
                </c:pt>
                <c:pt idx="3">
                  <c:v>FY17</c:v>
                </c:pt>
                <c:pt idx="4">
                  <c:v>FY18</c:v>
                </c:pt>
                <c:pt idx="5">
                  <c:v>FY19</c:v>
                </c:pt>
                <c:pt idx="6">
                  <c:v>FY20</c:v>
                </c:pt>
              </c:strCache>
            </c:strRef>
          </c:cat>
          <c:val>
            <c:numRef>
              <c:f>'Graph 5 years'!$B$18:$H$18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'Graph 5 years'!$A$19</c:f>
              <c:strCache>
                <c:ptCount val="1"/>
                <c:pt idx="0">
                  <c:v>Revenue ($K)</c:v>
                </c:pt>
              </c:strCache>
            </c:strRef>
          </c:tx>
          <c:marker>
            <c:symbol val="none"/>
          </c:marker>
          <c:cat>
            <c:strRef>
              <c:f>'Graph 5 years'!$B$17:$H$17</c:f>
              <c:strCache>
                <c:ptCount val="7"/>
                <c:pt idx="0">
                  <c:v>FY15Q3</c:v>
                </c:pt>
                <c:pt idx="1">
                  <c:v>Q4</c:v>
                </c:pt>
                <c:pt idx="2">
                  <c:v>FY16</c:v>
                </c:pt>
                <c:pt idx="3">
                  <c:v>FY17</c:v>
                </c:pt>
                <c:pt idx="4">
                  <c:v>FY18</c:v>
                </c:pt>
                <c:pt idx="5">
                  <c:v>FY19</c:v>
                </c:pt>
                <c:pt idx="6">
                  <c:v>FY20</c:v>
                </c:pt>
              </c:strCache>
            </c:strRef>
          </c:cat>
          <c:val>
            <c:numRef>
              <c:f>'Graph 5 years'!$B$19:$H$19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'Graph 5 years'!$A$20</c:f>
              <c:strCache>
                <c:ptCount val="1"/>
                <c:pt idx="0">
                  <c:v>Operating Income (OI) ($K)</c:v>
                </c:pt>
              </c:strCache>
            </c:strRef>
          </c:tx>
          <c:marker>
            <c:symbol val="none"/>
          </c:marker>
          <c:cat>
            <c:strRef>
              <c:f>'Graph 5 years'!$B$17:$H$17</c:f>
              <c:strCache>
                <c:ptCount val="7"/>
                <c:pt idx="0">
                  <c:v>FY15Q3</c:v>
                </c:pt>
                <c:pt idx="1">
                  <c:v>Q4</c:v>
                </c:pt>
                <c:pt idx="2">
                  <c:v>FY16</c:v>
                </c:pt>
                <c:pt idx="3">
                  <c:v>FY17</c:v>
                </c:pt>
                <c:pt idx="4">
                  <c:v>FY18</c:v>
                </c:pt>
                <c:pt idx="5">
                  <c:v>FY19</c:v>
                </c:pt>
                <c:pt idx="6">
                  <c:v>FY20</c:v>
                </c:pt>
              </c:strCache>
            </c:strRef>
          </c:cat>
          <c:val>
            <c:numRef>
              <c:f>'Graph 5 years'!$B$20:$H$20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'Graph 5 years'!$A$21</c:f>
              <c:strCache>
                <c:ptCount val="1"/>
                <c:pt idx="0">
                  <c:v>Cumulative Present Value of Cashflow ($K)</c:v>
                </c:pt>
              </c:strCache>
            </c:strRef>
          </c:tx>
          <c:marker>
            <c:symbol val="none"/>
          </c:marker>
          <c:cat>
            <c:strRef>
              <c:f>'Graph 5 years'!$B$17:$H$17</c:f>
              <c:strCache>
                <c:ptCount val="7"/>
                <c:pt idx="0">
                  <c:v>FY15Q3</c:v>
                </c:pt>
                <c:pt idx="1">
                  <c:v>Q4</c:v>
                </c:pt>
                <c:pt idx="2">
                  <c:v>FY16</c:v>
                </c:pt>
                <c:pt idx="3">
                  <c:v>FY17</c:v>
                </c:pt>
                <c:pt idx="4">
                  <c:v>FY18</c:v>
                </c:pt>
                <c:pt idx="5">
                  <c:v>FY19</c:v>
                </c:pt>
                <c:pt idx="6">
                  <c:v>FY20</c:v>
                </c:pt>
              </c:strCache>
            </c:strRef>
          </c:cat>
          <c:val>
            <c:numRef>
              <c:f>'Graph 5 years'!$B$21:$H$21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marker val="1"/>
        <c:axId val="80391552"/>
        <c:axId val="80651392"/>
      </c:lineChart>
      <c:catAx>
        <c:axId val="80391552"/>
        <c:scaling>
          <c:orientation val="minMax"/>
        </c:scaling>
        <c:axPos val="b"/>
        <c:numFmt formatCode="General" sourceLinked="1"/>
        <c:tickLblPos val="nextTo"/>
        <c:crossAx val="80651392"/>
        <c:crosses val="autoZero"/>
        <c:auto val="1"/>
        <c:lblAlgn val="ctr"/>
        <c:lblOffset val="100"/>
      </c:catAx>
      <c:valAx>
        <c:axId val="80651392"/>
        <c:scaling>
          <c:orientation val="minMax"/>
        </c:scaling>
        <c:axPos val="l"/>
        <c:majorGridlines/>
        <c:numFmt formatCode="0.0" sourceLinked="1"/>
        <c:tickLblPos val="nextTo"/>
        <c:crossAx val="8039155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0</xdr:row>
      <xdr:rowOff>138112</xdr:rowOff>
    </xdr:from>
    <xdr:to>
      <xdr:col>9</xdr:col>
      <xdr:colOff>0</xdr:colOff>
      <xdr:row>15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241299</xdr:colOff>
      <xdr:row>1</xdr:row>
      <xdr:rowOff>23812</xdr:rowOff>
    </xdr:from>
    <xdr:to>
      <xdr:col>7</xdr:col>
      <xdr:colOff>749300</xdr:colOff>
      <xdr:row>15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A2" sqref="A2"/>
    </sheetView>
  </sheetViews>
  <sheetFormatPr defaultColWidth="8.85546875" defaultRowHeight="15"/>
  <cols>
    <col min="1" max="1" width="34.7109375" customWidth="1"/>
  </cols>
  <sheetData>
    <row r="1" spans="1:1">
      <c r="A1" t="s">
        <v>40</v>
      </c>
    </row>
    <row r="17" spans="1:9" ht="18" customHeight="1">
      <c r="B17" s="5" t="s">
        <v>30</v>
      </c>
      <c r="C17" s="5" t="s">
        <v>2</v>
      </c>
      <c r="D17" s="5" t="s">
        <v>5</v>
      </c>
      <c r="E17" s="5" t="s">
        <v>0</v>
      </c>
      <c r="F17" s="5" t="s">
        <v>1</v>
      </c>
      <c r="G17" s="5" t="s">
        <v>2</v>
      </c>
      <c r="H17" s="5" t="s">
        <v>6</v>
      </c>
      <c r="I17" s="5" t="s">
        <v>0</v>
      </c>
    </row>
    <row r="18" spans="1:9">
      <c r="A18" s="1" t="s">
        <v>28</v>
      </c>
      <c r="B18" s="9">
        <f>-1*'Detail NPV Computation'!C33</f>
        <v>0</v>
      </c>
      <c r="C18" s="9">
        <f>-1*'Detail NPV Computation'!D33</f>
        <v>0</v>
      </c>
      <c r="D18" s="9">
        <f>-1*'Detail NPV Computation'!E33</f>
        <v>0</v>
      </c>
      <c r="E18" s="9">
        <f>-1*'Detail NPV Computation'!F33</f>
        <v>0</v>
      </c>
      <c r="F18" s="9">
        <f>-1*'Detail NPV Computation'!G33</f>
        <v>0</v>
      </c>
      <c r="G18" s="9">
        <f>-1*'Detail NPV Computation'!H33</f>
        <v>0</v>
      </c>
      <c r="H18" s="9">
        <f>-1*'Detail NPV Computation'!I33</f>
        <v>0</v>
      </c>
      <c r="I18" s="9">
        <f>-1*'Detail NPV Computation'!J33</f>
        <v>0</v>
      </c>
    </row>
    <row r="19" spans="1:9">
      <c r="A19" s="1" t="s">
        <v>21</v>
      </c>
      <c r="B19" s="9">
        <f>'Detail NPV Computation'!C14</f>
        <v>0</v>
      </c>
      <c r="C19" s="9">
        <f>'Detail NPV Computation'!D14</f>
        <v>0</v>
      </c>
      <c r="D19" s="9">
        <f>'Detail NPV Computation'!E14</f>
        <v>0</v>
      </c>
      <c r="E19" s="9">
        <f>'Detail NPV Computation'!F14</f>
        <v>0</v>
      </c>
      <c r="F19" s="9">
        <f>'Detail NPV Computation'!G14</f>
        <v>0</v>
      </c>
      <c r="G19" s="9">
        <f>'Detail NPV Computation'!H14</f>
        <v>0</v>
      </c>
      <c r="H19" s="9">
        <f>'Detail NPV Computation'!I14</f>
        <v>0</v>
      </c>
      <c r="I19" s="9">
        <f>'Detail NPV Computation'!J14</f>
        <v>0</v>
      </c>
    </row>
    <row r="20" spans="1:9">
      <c r="A20" s="1" t="s">
        <v>29</v>
      </c>
      <c r="B20" s="9">
        <f>'Detail NPV Computation'!C22</f>
        <v>0</v>
      </c>
      <c r="C20" s="9">
        <f>'Detail NPV Computation'!D22</f>
        <v>0</v>
      </c>
      <c r="D20" s="9">
        <f>'Detail NPV Computation'!E22</f>
        <v>0</v>
      </c>
      <c r="E20" s="9">
        <f>'Detail NPV Computation'!F22</f>
        <v>0</v>
      </c>
      <c r="F20" s="9">
        <f>'Detail NPV Computation'!G22</f>
        <v>0</v>
      </c>
      <c r="G20" s="9">
        <f>'Detail NPV Computation'!H22</f>
        <v>0</v>
      </c>
      <c r="H20" s="9">
        <f>'Detail NPV Computation'!I22</f>
        <v>0</v>
      </c>
      <c r="I20" s="9">
        <f>'Detail NPV Computation'!J22</f>
        <v>0</v>
      </c>
    </row>
    <row r="21" spans="1:9">
      <c r="A21" s="1" t="s">
        <v>39</v>
      </c>
      <c r="B21" s="9">
        <f>'Detail NPV Computation'!C31</f>
        <v>0</v>
      </c>
      <c r="C21" s="9">
        <f>'Detail NPV Computation'!D31</f>
        <v>0</v>
      </c>
      <c r="D21" s="9">
        <f>'Detail NPV Computation'!E31</f>
        <v>0</v>
      </c>
      <c r="E21" s="9">
        <f>'Detail NPV Computation'!F31</f>
        <v>0</v>
      </c>
      <c r="F21" s="9">
        <f>'Detail NPV Computation'!G31</f>
        <v>0</v>
      </c>
      <c r="G21" s="9">
        <f>'Detail NPV Computation'!H31</f>
        <v>0</v>
      </c>
      <c r="H21" s="9">
        <f>'Detail NPV Computation'!I31</f>
        <v>0</v>
      </c>
      <c r="I21" s="9">
        <f>'Detail NPV Computation'!J31</f>
        <v>0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K11" sqref="K11"/>
    </sheetView>
  </sheetViews>
  <sheetFormatPr defaultColWidth="8.85546875" defaultRowHeight="15"/>
  <cols>
    <col min="1" max="1" width="34" customWidth="1"/>
    <col min="2" max="8" width="10" customWidth="1"/>
  </cols>
  <sheetData>
    <row r="1" spans="1:1">
      <c r="A1" t="s">
        <v>40</v>
      </c>
    </row>
    <row r="17" spans="1:9" ht="20.25" customHeight="1">
      <c r="B17" s="6" t="s">
        <v>30</v>
      </c>
      <c r="C17" s="6" t="s">
        <v>2</v>
      </c>
      <c r="D17" s="6" t="s">
        <v>10</v>
      </c>
      <c r="E17" s="6" t="s">
        <v>11</v>
      </c>
      <c r="F17" s="6" t="s">
        <v>12</v>
      </c>
      <c r="G17" s="6" t="s">
        <v>13</v>
      </c>
      <c r="H17" s="6" t="s">
        <v>18</v>
      </c>
    </row>
    <row r="18" spans="1:9" ht="14.25" customHeight="1">
      <c r="A18" s="1" t="s">
        <v>17</v>
      </c>
      <c r="B18" s="14">
        <f>-1*'Detail NPV Computation'!C33</f>
        <v>0</v>
      </c>
      <c r="C18" s="14">
        <f>-1*'Detail NPV Computation'!D33</f>
        <v>0</v>
      </c>
      <c r="D18" s="14">
        <f>-1*SUM('Detail NPV Computation'!E33:H33)</f>
        <v>0</v>
      </c>
      <c r="E18" s="14">
        <f>-1*SUM('Detail NPV Computation'!I33:L33)</f>
        <v>0</v>
      </c>
      <c r="F18" s="14">
        <f>-1*SUM('Detail NPV Computation'!M33:P33)</f>
        <v>0</v>
      </c>
      <c r="G18" s="14">
        <f>-1*SUM('Detail NPV Computation'!Q33:T33)</f>
        <v>0</v>
      </c>
      <c r="H18" s="14">
        <f>-1*SUM('Detail NPV Computation'!U33:X33)</f>
        <v>0</v>
      </c>
    </row>
    <row r="19" spans="1:9">
      <c r="A19" s="1" t="s">
        <v>21</v>
      </c>
      <c r="B19" s="14">
        <f>'Detail NPV Computation'!C14</f>
        <v>0</v>
      </c>
      <c r="C19" s="14">
        <f>'Detail NPV Computation'!D14</f>
        <v>0</v>
      </c>
      <c r="D19" s="14">
        <f>SUM('Detail NPV Computation'!E14:H14)</f>
        <v>0</v>
      </c>
      <c r="E19" s="14">
        <f>SUM('Detail NPV Computation'!I14:L14)</f>
        <v>0</v>
      </c>
      <c r="F19" s="14">
        <f>SUM('Detail NPV Computation'!M14:P14)</f>
        <v>0</v>
      </c>
      <c r="G19" s="14">
        <f>SUM('Detail NPV Computation'!Q14:T14)</f>
        <v>0</v>
      </c>
      <c r="H19" s="14">
        <f>SUM('Detail NPV Computation'!U14:X14)</f>
        <v>0</v>
      </c>
      <c r="I19" s="12"/>
    </row>
    <row r="20" spans="1:9">
      <c r="A20" s="1" t="s">
        <v>29</v>
      </c>
      <c r="B20" s="14">
        <f>'Detail NPV Computation'!C22</f>
        <v>0</v>
      </c>
      <c r="C20" s="14">
        <f>'Detail NPV Computation'!D22</f>
        <v>0</v>
      </c>
      <c r="D20" s="14">
        <f>SUM('Detail NPV Computation'!E22:H22)</f>
        <v>0</v>
      </c>
      <c r="E20" s="14">
        <f>SUM('Detail NPV Computation'!I22:L22)</f>
        <v>0</v>
      </c>
      <c r="F20" s="14">
        <f>SUM('Detail NPV Computation'!M22:P22)</f>
        <v>0</v>
      </c>
      <c r="G20" s="14">
        <f>SUM('Detail NPV Computation'!Q22:T22)</f>
        <v>0</v>
      </c>
      <c r="H20" s="14">
        <f>SUM('Detail NPV Computation'!U22:X22)</f>
        <v>0</v>
      </c>
    </row>
    <row r="21" spans="1:9">
      <c r="A21" s="1" t="s">
        <v>39</v>
      </c>
      <c r="B21" s="14">
        <f>'Detail NPV Computation'!C31</f>
        <v>0</v>
      </c>
      <c r="C21" s="14">
        <f>'Detail NPV Computation'!D31</f>
        <v>0</v>
      </c>
      <c r="D21" s="14">
        <f>'Detail NPV Computation'!H31</f>
        <v>0</v>
      </c>
      <c r="E21" s="14">
        <f>'Detail NPV Computation'!L31</f>
        <v>0</v>
      </c>
      <c r="F21" s="14">
        <f>'Detail NPV Computation'!P31</f>
        <v>0</v>
      </c>
      <c r="G21" s="14">
        <f>'Detail NPV Computation'!T31</f>
        <v>0</v>
      </c>
      <c r="H21" s="14">
        <f>'Detail NPV Computation'!X31</f>
        <v>0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>
      <selection sqref="A1:Q2"/>
    </sheetView>
  </sheetViews>
  <sheetFormatPr defaultColWidth="11.42578125" defaultRowHeight="15"/>
  <cols>
    <col min="1" max="1" width="40.140625" bestFit="1" customWidth="1"/>
    <col min="2" max="2" width="2.42578125" customWidth="1"/>
    <col min="3" max="14" width="10.7109375" customWidth="1"/>
  </cols>
  <sheetData>
    <row r="1" spans="1:24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2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4" spans="1:24" s="4" customFormat="1">
      <c r="A4" s="3" t="s">
        <v>4</v>
      </c>
      <c r="C4" s="4" t="s">
        <v>30</v>
      </c>
      <c r="D4" s="4" t="s">
        <v>2</v>
      </c>
      <c r="E4" s="4" t="s">
        <v>5</v>
      </c>
      <c r="F4" s="4" t="s">
        <v>0</v>
      </c>
      <c r="G4" s="4" t="s">
        <v>1</v>
      </c>
      <c r="H4" s="4" t="s">
        <v>2</v>
      </c>
      <c r="I4" s="4" t="s">
        <v>6</v>
      </c>
      <c r="J4" s="4" t="s">
        <v>0</v>
      </c>
      <c r="K4" s="4" t="s">
        <v>1</v>
      </c>
      <c r="L4" s="4" t="s">
        <v>2</v>
      </c>
      <c r="M4" s="4" t="s">
        <v>7</v>
      </c>
      <c r="N4" s="4" t="s">
        <v>0</v>
      </c>
      <c r="O4" s="4" t="s">
        <v>1</v>
      </c>
      <c r="P4" s="4" t="s">
        <v>2</v>
      </c>
      <c r="Q4" s="4" t="s">
        <v>8</v>
      </c>
      <c r="R4" s="4" t="s">
        <v>0</v>
      </c>
      <c r="S4" s="4" t="s">
        <v>1</v>
      </c>
      <c r="T4" s="4" t="s">
        <v>2</v>
      </c>
      <c r="U4" s="4" t="s">
        <v>9</v>
      </c>
      <c r="V4" s="4" t="s">
        <v>0</v>
      </c>
      <c r="W4" s="4" t="s">
        <v>1</v>
      </c>
      <c r="X4" s="4" t="s">
        <v>2</v>
      </c>
    </row>
    <row r="5" spans="1:24" s="4" customFormat="1">
      <c r="A5" s="3" t="s">
        <v>3</v>
      </c>
      <c r="B5" s="5"/>
      <c r="C5" s="5">
        <v>0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</row>
    <row r="7" spans="1:24">
      <c r="A7" s="2" t="s">
        <v>19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>
      <c r="A8" s="2" t="s">
        <v>20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2" t="s">
        <v>35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s="1" customFormat="1">
      <c r="A10" s="1" t="s">
        <v>31</v>
      </c>
      <c r="B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s="1" customFormat="1">
      <c r="B1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>
      <c r="A12" t="s">
        <v>32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t="s">
        <v>33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1" t="s">
        <v>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>
      <c r="A16" t="s">
        <v>22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>
      <c r="A17" t="s">
        <v>23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>
      <c r="A18" t="s">
        <v>36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>
      <c r="A19" s="2" t="s">
        <v>34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>
      <c r="A20" s="1" t="s">
        <v>24</v>
      </c>
      <c r="C20" s="7">
        <f t="shared" ref="C20:V20" si="0">SUM(C16:C19)</f>
        <v>0</v>
      </c>
      <c r="D20" s="7">
        <f t="shared" si="0"/>
        <v>0</v>
      </c>
      <c r="E20" s="7">
        <f t="shared" si="0"/>
        <v>0</v>
      </c>
      <c r="F20" s="7">
        <f t="shared" si="0"/>
        <v>0</v>
      </c>
      <c r="G20" s="7">
        <f t="shared" si="0"/>
        <v>0</v>
      </c>
      <c r="H20" s="7">
        <f t="shared" si="0"/>
        <v>0</v>
      </c>
      <c r="I20" s="7">
        <f t="shared" si="0"/>
        <v>0</v>
      </c>
      <c r="J20" s="7">
        <f t="shared" si="0"/>
        <v>0</v>
      </c>
      <c r="K20" s="7">
        <f t="shared" si="0"/>
        <v>0</v>
      </c>
      <c r="L20" s="7">
        <f t="shared" si="0"/>
        <v>0</v>
      </c>
      <c r="M20" s="7">
        <f t="shared" si="0"/>
        <v>0</v>
      </c>
      <c r="N20" s="7">
        <f t="shared" si="0"/>
        <v>0</v>
      </c>
      <c r="O20" s="7">
        <f t="shared" si="0"/>
        <v>0</v>
      </c>
      <c r="P20" s="7">
        <f t="shared" si="0"/>
        <v>0</v>
      </c>
      <c r="Q20" s="7">
        <f t="shared" si="0"/>
        <v>0</v>
      </c>
      <c r="R20" s="7">
        <f t="shared" si="0"/>
        <v>0</v>
      </c>
      <c r="S20" s="7">
        <f t="shared" si="0"/>
        <v>0</v>
      </c>
      <c r="T20" s="7">
        <f t="shared" si="0"/>
        <v>0</v>
      </c>
      <c r="U20" s="7">
        <f t="shared" si="0"/>
        <v>0</v>
      </c>
      <c r="V20" s="7">
        <f t="shared" si="0"/>
        <v>0</v>
      </c>
      <c r="W20" s="7">
        <f t="shared" ref="W20:X20" si="1">SUM(W16:W19)</f>
        <v>0</v>
      </c>
      <c r="X20" s="7">
        <f t="shared" si="1"/>
        <v>0</v>
      </c>
    </row>
    <row r="21" spans="1:24">
      <c r="A21" s="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s="1" customFormat="1">
      <c r="A22" s="1" t="s">
        <v>25</v>
      </c>
      <c r="B22"/>
      <c r="C22" s="7">
        <f t="shared" ref="C22:V22" si="2">C14-C20</f>
        <v>0</v>
      </c>
      <c r="D22" s="7">
        <f t="shared" si="2"/>
        <v>0</v>
      </c>
      <c r="E22" s="7">
        <f t="shared" si="2"/>
        <v>0</v>
      </c>
      <c r="F22" s="7">
        <f t="shared" si="2"/>
        <v>0</v>
      </c>
      <c r="G22" s="7">
        <f t="shared" si="2"/>
        <v>0</v>
      </c>
      <c r="H22" s="7">
        <f t="shared" si="2"/>
        <v>0</v>
      </c>
      <c r="I22" s="7">
        <f t="shared" si="2"/>
        <v>0</v>
      </c>
      <c r="J22" s="7">
        <f t="shared" si="2"/>
        <v>0</v>
      </c>
      <c r="K22" s="7">
        <f t="shared" si="2"/>
        <v>0</v>
      </c>
      <c r="L22" s="7">
        <f t="shared" si="2"/>
        <v>0</v>
      </c>
      <c r="M22" s="7">
        <f t="shared" si="2"/>
        <v>0</v>
      </c>
      <c r="N22" s="7">
        <f t="shared" si="2"/>
        <v>0</v>
      </c>
      <c r="O22" s="7">
        <f t="shared" si="2"/>
        <v>0</v>
      </c>
      <c r="P22" s="7">
        <f t="shared" si="2"/>
        <v>0</v>
      </c>
      <c r="Q22" s="7">
        <f t="shared" si="2"/>
        <v>0</v>
      </c>
      <c r="R22" s="7">
        <f t="shared" si="2"/>
        <v>0</v>
      </c>
      <c r="S22" s="7">
        <f t="shared" si="2"/>
        <v>0</v>
      </c>
      <c r="T22" s="7">
        <f t="shared" si="2"/>
        <v>0</v>
      </c>
      <c r="U22" s="7">
        <f t="shared" si="2"/>
        <v>0</v>
      </c>
      <c r="V22" s="7">
        <f t="shared" si="2"/>
        <v>0</v>
      </c>
      <c r="W22" s="7">
        <f t="shared" ref="W22:X22" si="3">W14-W20</f>
        <v>0</v>
      </c>
      <c r="X22" s="7">
        <f t="shared" si="3"/>
        <v>0</v>
      </c>
    </row>
    <row r="23" spans="1:24" s="1" customFormat="1">
      <c r="B2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s="1" customFormat="1">
      <c r="A24" t="str">
        <f>A9</f>
        <v>Other Investment to be capitalized ($K)</v>
      </c>
      <c r="B24"/>
      <c r="C24" s="10">
        <f t="shared" ref="C24:V24" si="4">-C10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si="4"/>
        <v>0</v>
      </c>
      <c r="M24" s="10">
        <f t="shared" si="4"/>
        <v>0</v>
      </c>
      <c r="N24" s="10">
        <f t="shared" si="4"/>
        <v>0</v>
      </c>
      <c r="O24" s="10">
        <f t="shared" si="4"/>
        <v>0</v>
      </c>
      <c r="P24" s="10">
        <f t="shared" si="4"/>
        <v>0</v>
      </c>
      <c r="Q24" s="10">
        <f t="shared" si="4"/>
        <v>0</v>
      </c>
      <c r="R24" s="10">
        <f t="shared" si="4"/>
        <v>0</v>
      </c>
      <c r="S24" s="10">
        <f t="shared" si="4"/>
        <v>0</v>
      </c>
      <c r="T24" s="10">
        <f t="shared" si="4"/>
        <v>0</v>
      </c>
      <c r="U24" s="10">
        <f t="shared" si="4"/>
        <v>0</v>
      </c>
      <c r="V24" s="10">
        <f t="shared" si="4"/>
        <v>0</v>
      </c>
      <c r="W24" s="10">
        <f t="shared" ref="W24:X24" si="5">-W10</f>
        <v>0</v>
      </c>
      <c r="X24" s="10">
        <f t="shared" si="5"/>
        <v>0</v>
      </c>
    </row>
    <row r="25" spans="1:24">
      <c r="A25" t="s">
        <v>36</v>
      </c>
      <c r="C25" s="10">
        <f t="shared" ref="C25:V25" si="6">C18</f>
        <v>0</v>
      </c>
      <c r="D25" s="10">
        <f t="shared" si="6"/>
        <v>0</v>
      </c>
      <c r="E25" s="10">
        <f t="shared" si="6"/>
        <v>0</v>
      </c>
      <c r="F25" s="10">
        <f t="shared" si="6"/>
        <v>0</v>
      </c>
      <c r="G25" s="10">
        <f t="shared" si="6"/>
        <v>0</v>
      </c>
      <c r="H25" s="10">
        <f t="shared" si="6"/>
        <v>0</v>
      </c>
      <c r="I25" s="10">
        <f t="shared" si="6"/>
        <v>0</v>
      </c>
      <c r="J25" s="10">
        <f t="shared" si="6"/>
        <v>0</v>
      </c>
      <c r="K25" s="10">
        <f t="shared" si="6"/>
        <v>0</v>
      </c>
      <c r="L25" s="10">
        <f t="shared" si="6"/>
        <v>0</v>
      </c>
      <c r="M25" s="10">
        <f t="shared" si="6"/>
        <v>0</v>
      </c>
      <c r="N25" s="10">
        <f t="shared" si="6"/>
        <v>0</v>
      </c>
      <c r="O25" s="10">
        <f t="shared" si="6"/>
        <v>0</v>
      </c>
      <c r="P25" s="10">
        <f t="shared" si="6"/>
        <v>0</v>
      </c>
      <c r="Q25" s="10">
        <f t="shared" si="6"/>
        <v>0</v>
      </c>
      <c r="R25" s="10">
        <f t="shared" si="6"/>
        <v>0</v>
      </c>
      <c r="S25" s="10">
        <f t="shared" si="6"/>
        <v>0</v>
      </c>
      <c r="T25" s="10">
        <f t="shared" si="6"/>
        <v>0</v>
      </c>
      <c r="U25" s="10">
        <f t="shared" si="6"/>
        <v>0</v>
      </c>
      <c r="V25" s="10">
        <f t="shared" si="6"/>
        <v>0</v>
      </c>
      <c r="W25" s="10">
        <f t="shared" ref="W25:X25" si="7">W18</f>
        <v>0</v>
      </c>
      <c r="X25" s="10">
        <f t="shared" si="7"/>
        <v>0</v>
      </c>
    </row>
    <row r="26" spans="1:2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s="1" customFormat="1">
      <c r="A27" s="1" t="s">
        <v>26</v>
      </c>
      <c r="B27"/>
      <c r="C27" s="7">
        <f t="shared" ref="C27:V27" si="8">SUM(C22:C26)</f>
        <v>0</v>
      </c>
      <c r="D27" s="7">
        <f t="shared" si="8"/>
        <v>0</v>
      </c>
      <c r="E27" s="7">
        <f t="shared" si="8"/>
        <v>0</v>
      </c>
      <c r="F27" s="7">
        <f t="shared" si="8"/>
        <v>0</v>
      </c>
      <c r="G27" s="7">
        <f t="shared" si="8"/>
        <v>0</v>
      </c>
      <c r="H27" s="7">
        <f t="shared" si="8"/>
        <v>0</v>
      </c>
      <c r="I27" s="7">
        <f t="shared" si="8"/>
        <v>0</v>
      </c>
      <c r="J27" s="7">
        <f t="shared" si="8"/>
        <v>0</v>
      </c>
      <c r="K27" s="7">
        <f t="shared" si="8"/>
        <v>0</v>
      </c>
      <c r="L27" s="7">
        <f t="shared" si="8"/>
        <v>0</v>
      </c>
      <c r="M27" s="7">
        <f t="shared" si="8"/>
        <v>0</v>
      </c>
      <c r="N27" s="7">
        <f t="shared" si="8"/>
        <v>0</v>
      </c>
      <c r="O27" s="7">
        <f t="shared" si="8"/>
        <v>0</v>
      </c>
      <c r="P27" s="7">
        <f t="shared" si="8"/>
        <v>0</v>
      </c>
      <c r="Q27" s="7">
        <f t="shared" si="8"/>
        <v>0</v>
      </c>
      <c r="R27" s="7">
        <f t="shared" si="8"/>
        <v>0</v>
      </c>
      <c r="S27" s="7">
        <f t="shared" si="8"/>
        <v>0</v>
      </c>
      <c r="T27" s="7">
        <f t="shared" si="8"/>
        <v>0</v>
      </c>
      <c r="U27" s="7">
        <f t="shared" si="8"/>
        <v>0</v>
      </c>
      <c r="V27" s="7">
        <f t="shared" si="8"/>
        <v>0</v>
      </c>
      <c r="W27" s="7">
        <f t="shared" ref="W27:X27" si="9">SUM(W22:W26)</f>
        <v>0</v>
      </c>
      <c r="X27" s="7">
        <f t="shared" si="9"/>
        <v>0</v>
      </c>
    </row>
    <row r="28" spans="1:24">
      <c r="A28" s="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s="1" customFormat="1">
      <c r="A29" s="1" t="s">
        <v>27</v>
      </c>
      <c r="B29"/>
      <c r="C29" s="7">
        <f t="shared" ref="C29:X29" si="10">C27/(((1+Rate)^(1/4))^C5)</f>
        <v>0</v>
      </c>
      <c r="D29" s="7">
        <f t="shared" si="10"/>
        <v>0</v>
      </c>
      <c r="E29" s="7">
        <f t="shared" si="10"/>
        <v>0</v>
      </c>
      <c r="F29" s="7">
        <f t="shared" si="10"/>
        <v>0</v>
      </c>
      <c r="G29" s="7">
        <f t="shared" si="10"/>
        <v>0</v>
      </c>
      <c r="H29" s="7">
        <f t="shared" si="10"/>
        <v>0</v>
      </c>
      <c r="I29" s="7">
        <f t="shared" si="10"/>
        <v>0</v>
      </c>
      <c r="J29" s="7">
        <f t="shared" si="10"/>
        <v>0</v>
      </c>
      <c r="K29" s="7">
        <f t="shared" si="10"/>
        <v>0</v>
      </c>
      <c r="L29" s="7">
        <f t="shared" si="10"/>
        <v>0</v>
      </c>
      <c r="M29" s="7">
        <f t="shared" si="10"/>
        <v>0</v>
      </c>
      <c r="N29" s="7">
        <f t="shared" si="10"/>
        <v>0</v>
      </c>
      <c r="O29" s="7">
        <f t="shared" si="10"/>
        <v>0</v>
      </c>
      <c r="P29" s="7">
        <f t="shared" si="10"/>
        <v>0</v>
      </c>
      <c r="Q29" s="7">
        <f t="shared" si="10"/>
        <v>0</v>
      </c>
      <c r="R29" s="7">
        <f t="shared" si="10"/>
        <v>0</v>
      </c>
      <c r="S29" s="7">
        <f t="shared" si="10"/>
        <v>0</v>
      </c>
      <c r="T29" s="7">
        <f t="shared" si="10"/>
        <v>0</v>
      </c>
      <c r="U29" s="7">
        <f t="shared" si="10"/>
        <v>0</v>
      </c>
      <c r="V29" s="7">
        <f t="shared" si="10"/>
        <v>0</v>
      </c>
      <c r="W29" s="7">
        <f t="shared" si="10"/>
        <v>0</v>
      </c>
      <c r="X29" s="7">
        <f t="shared" si="10"/>
        <v>0</v>
      </c>
    </row>
    <row r="30" spans="1:24">
      <c r="A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>
      <c r="A31" s="1" t="s">
        <v>37</v>
      </c>
      <c r="C31" s="7">
        <f>B31+C29</f>
        <v>0</v>
      </c>
      <c r="D31" s="7">
        <f t="shared" ref="D31:M31" si="11">C31+D29</f>
        <v>0</v>
      </c>
      <c r="E31" s="7">
        <f t="shared" si="11"/>
        <v>0</v>
      </c>
      <c r="F31" s="7">
        <f t="shared" si="11"/>
        <v>0</v>
      </c>
      <c r="G31" s="7">
        <f t="shared" si="11"/>
        <v>0</v>
      </c>
      <c r="H31" s="7">
        <f t="shared" si="11"/>
        <v>0</v>
      </c>
      <c r="I31" s="7">
        <f t="shared" si="11"/>
        <v>0</v>
      </c>
      <c r="J31" s="7">
        <f t="shared" si="11"/>
        <v>0</v>
      </c>
      <c r="K31" s="7">
        <f t="shared" si="11"/>
        <v>0</v>
      </c>
      <c r="L31" s="7">
        <f t="shared" si="11"/>
        <v>0</v>
      </c>
      <c r="M31" s="7">
        <f t="shared" si="11"/>
        <v>0</v>
      </c>
      <c r="N31" s="7">
        <f>M31+N29</f>
        <v>0</v>
      </c>
      <c r="O31" s="7">
        <f t="shared" ref="O31:V31" si="12">N31+O29</f>
        <v>0</v>
      </c>
      <c r="P31" s="7">
        <f t="shared" si="12"/>
        <v>0</v>
      </c>
      <c r="Q31" s="7">
        <f t="shared" si="12"/>
        <v>0</v>
      </c>
      <c r="R31" s="7">
        <f t="shared" si="12"/>
        <v>0</v>
      </c>
      <c r="S31" s="7">
        <f t="shared" si="12"/>
        <v>0</v>
      </c>
      <c r="T31" s="7">
        <f t="shared" si="12"/>
        <v>0</v>
      </c>
      <c r="U31" s="7">
        <f t="shared" si="12"/>
        <v>0</v>
      </c>
      <c r="V31" s="7">
        <f t="shared" si="12"/>
        <v>0</v>
      </c>
      <c r="W31" s="7">
        <f t="shared" ref="W31" si="13">V31+W29</f>
        <v>0</v>
      </c>
      <c r="X31" s="7">
        <f t="shared" ref="X31" si="14">W31+X29</f>
        <v>0</v>
      </c>
    </row>
    <row r="32" spans="1:24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>
      <c r="A33" s="1" t="s">
        <v>38</v>
      </c>
      <c r="B33" s="9"/>
      <c r="C33" s="9">
        <f>C10+C19</f>
        <v>0</v>
      </c>
      <c r="D33" s="9">
        <f t="shared" ref="D33:X33" si="15">D10+D19</f>
        <v>0</v>
      </c>
      <c r="E33" s="9">
        <f t="shared" si="15"/>
        <v>0</v>
      </c>
      <c r="F33" s="9">
        <f t="shared" si="15"/>
        <v>0</v>
      </c>
      <c r="G33" s="9">
        <f t="shared" si="15"/>
        <v>0</v>
      </c>
      <c r="H33" s="9">
        <f t="shared" si="15"/>
        <v>0</v>
      </c>
      <c r="I33" s="9">
        <f t="shared" si="15"/>
        <v>0</v>
      </c>
      <c r="J33" s="9">
        <f t="shared" si="15"/>
        <v>0</v>
      </c>
      <c r="K33" s="9">
        <f t="shared" si="15"/>
        <v>0</v>
      </c>
      <c r="L33" s="9">
        <f t="shared" si="15"/>
        <v>0</v>
      </c>
      <c r="M33" s="9">
        <f t="shared" si="15"/>
        <v>0</v>
      </c>
      <c r="N33" s="9">
        <f t="shared" si="15"/>
        <v>0</v>
      </c>
      <c r="O33" s="9">
        <f t="shared" si="15"/>
        <v>0</v>
      </c>
      <c r="P33" s="9">
        <f t="shared" si="15"/>
        <v>0</v>
      </c>
      <c r="Q33" s="9">
        <f t="shared" si="15"/>
        <v>0</v>
      </c>
      <c r="R33" s="9">
        <f t="shared" si="15"/>
        <v>0</v>
      </c>
      <c r="S33" s="9">
        <f t="shared" si="15"/>
        <v>0</v>
      </c>
      <c r="T33" s="9">
        <f t="shared" si="15"/>
        <v>0</v>
      </c>
      <c r="U33" s="9">
        <f t="shared" si="15"/>
        <v>0</v>
      </c>
      <c r="V33" s="9">
        <f t="shared" si="15"/>
        <v>0</v>
      </c>
      <c r="W33" s="9">
        <f t="shared" si="15"/>
        <v>0</v>
      </c>
      <c r="X33" s="9">
        <f t="shared" si="15"/>
        <v>0</v>
      </c>
    </row>
    <row r="34" spans="1:24" s="1" customFormat="1">
      <c r="A34" s="1" t="s">
        <v>15</v>
      </c>
      <c r="B34" s="9"/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</row>
    <row r="36" spans="1:24">
      <c r="A36" s="5" t="s">
        <v>16</v>
      </c>
    </row>
    <row r="37" spans="1:24">
      <c r="A37" s="16">
        <v>0.12</v>
      </c>
      <c r="C37" s="13"/>
    </row>
  </sheetData>
  <mergeCells count="1">
    <mergeCell ref="A1:Q2"/>
  </mergeCells>
  <pageMargins left="0.7" right="0.7" top="0.75" bottom="0.75" header="0.3" footer="0.3"/>
  <pageSetup paperSize="9" orientation="portrait" horizontalDpi="300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Graph 2 years</vt:lpstr>
      <vt:lpstr>Graph 5 years</vt:lpstr>
      <vt:lpstr>Detail NPV Computation</vt:lpstr>
      <vt:lpstr>Rate</vt:lpstr>
    </vt:vector>
  </TitlesOfParts>
  <Company>Computer Sciences Corporation (CSC)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Lé</dc:creator>
  <cp:lastModifiedBy>Krishnasamy</cp:lastModifiedBy>
  <dcterms:created xsi:type="dcterms:W3CDTF">2014-09-03T12:42:07Z</dcterms:created>
  <dcterms:modified xsi:type="dcterms:W3CDTF">2015-01-16T09:33:59Z</dcterms:modified>
</cp:coreProperties>
</file>