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de\Documents\"/>
    </mc:Choice>
  </mc:AlternateContent>
  <xr:revisionPtr revIDLastSave="0" documentId="13_ncr:1_{3325FAFA-5BE5-422A-92F6-AC049F9DB6E2}" xr6:coauthVersionLast="44" xr6:coauthVersionMax="44" xr10:uidLastSave="{00000000-0000-0000-0000-000000000000}"/>
  <bookViews>
    <workbookView xWindow="-108" yWindow="-108" windowWidth="23256" windowHeight="13176" xr2:uid="{C9829B9D-34E8-EF4F-9920-BB5A7DB5D1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  <c r="B32" i="1" l="1"/>
  <c r="B46" i="1"/>
  <c r="B47" i="1"/>
  <c r="B45" i="1"/>
  <c r="A33" i="1"/>
  <c r="B41" i="1"/>
  <c r="D87" i="1" l="1"/>
  <c r="C87" i="1"/>
  <c r="B87" i="1"/>
  <c r="D72" i="1" l="1"/>
  <c r="C74" i="1"/>
  <c r="D73" i="1"/>
  <c r="B73" i="1"/>
  <c r="B74" i="1"/>
  <c r="C72" i="1"/>
  <c r="D74" i="1"/>
  <c r="C73" i="1"/>
  <c r="B72" i="1"/>
  <c r="C68" i="1"/>
  <c r="D67" i="1"/>
  <c r="C67" i="1"/>
  <c r="B67" i="1"/>
  <c r="C66" i="1"/>
  <c r="D68" i="1"/>
  <c r="B68" i="1"/>
  <c r="D66" i="1"/>
  <c r="B66" i="1"/>
  <c r="A77" i="1"/>
  <c r="D82" i="1" s="1"/>
  <c r="B83" i="1" l="1"/>
  <c r="C83" i="1"/>
  <c r="D81" i="1"/>
  <c r="B81" i="1"/>
  <c r="B82" i="1"/>
  <c r="C81" i="1"/>
  <c r="C82" i="1"/>
  <c r="D83" i="1"/>
  <c r="D62" i="1"/>
  <c r="D61" i="1"/>
  <c r="D60" i="1"/>
  <c r="C62" i="1"/>
  <c r="C61" i="1"/>
  <c r="B62" i="1"/>
  <c r="B61" i="1"/>
  <c r="B60" i="1"/>
  <c r="C60" i="1"/>
  <c r="A37" i="1" l="1"/>
  <c r="C16" i="1"/>
  <c r="D16" i="1"/>
  <c r="B56" i="1"/>
  <c r="A56" i="1"/>
  <c r="C55" i="1"/>
  <c r="A55" i="1"/>
  <c r="C54" i="1"/>
  <c r="B54" i="1"/>
  <c r="D46" i="1" l="1"/>
  <c r="C47" i="1"/>
  <c r="C46" i="1"/>
  <c r="D45" i="1"/>
  <c r="C45" i="1"/>
  <c r="B51" i="1" l="1"/>
  <c r="D19" i="1"/>
  <c r="D14" i="1"/>
  <c r="F8" i="1"/>
  <c r="F7" i="1"/>
  <c r="G7" i="1" s="1"/>
  <c r="H7" i="1" s="1"/>
  <c r="F6" i="1"/>
  <c r="G6" i="1" s="1"/>
  <c r="H6" i="1" s="1"/>
  <c r="F5" i="1"/>
  <c r="G5" i="1" s="1"/>
  <c r="H5" i="1" s="1"/>
  <c r="B29" i="1"/>
  <c r="A29" i="1"/>
  <c r="C28" i="1"/>
  <c r="C27" i="1"/>
  <c r="B27" i="1"/>
  <c r="C29" i="1"/>
  <c r="D15" i="1"/>
  <c r="C19" i="1"/>
  <c r="C15" i="1"/>
  <c r="B28" i="1" s="1"/>
  <c r="C14" i="1"/>
  <c r="B19" i="1"/>
  <c r="B16" i="1"/>
  <c r="B15" i="1"/>
  <c r="A28" i="1" s="1"/>
  <c r="B14" i="1"/>
  <c r="A27" i="1" s="1"/>
  <c r="A34" i="1" l="1"/>
  <c r="C37" i="1" s="1"/>
  <c r="C32" i="1"/>
  <c r="A39" i="1" s="1"/>
  <c r="A38" i="1"/>
  <c r="C34" i="1"/>
  <c r="C39" i="1" s="1"/>
  <c r="C33" i="1"/>
  <c r="B39" i="1" s="1"/>
  <c r="B33" i="1"/>
  <c r="B38" i="1" s="1"/>
  <c r="B34" i="1"/>
  <c r="C38" i="1" s="1"/>
  <c r="B37" i="1"/>
  <c r="A51" i="1"/>
  <c r="D47" i="1" l="1"/>
  <c r="C51" i="1" s="1"/>
</calcChain>
</file>

<file path=xl/sharedStrings.xml><?xml version="1.0" encoding="utf-8"?>
<sst xmlns="http://schemas.openxmlformats.org/spreadsheetml/2006/main" count="390" uniqueCount="43">
  <si>
    <t>Advanced microeconomics question set 2 Anderson</t>
  </si>
  <si>
    <t>Iron</t>
  </si>
  <si>
    <t>Coal</t>
  </si>
  <si>
    <t>Wheat</t>
  </si>
  <si>
    <t>Labor units</t>
  </si>
  <si>
    <t>Gross output</t>
  </si>
  <si>
    <t>Technical coefficients: Matrix A</t>
  </si>
  <si>
    <t>Vector I:</t>
  </si>
  <si>
    <t>Calculations:</t>
  </si>
  <si>
    <t>Matrix I:</t>
  </si>
  <si>
    <t>Matrix {I-A)</t>
  </si>
  <si>
    <t>Determinant:</t>
  </si>
  <si>
    <t>Adjoint of Matrix (I-A): step 1</t>
  </si>
  <si>
    <t>Leontief Inverse (I-A)^-1</t>
  </si>
  <si>
    <t>Given transactions table</t>
  </si>
  <si>
    <t>Input</t>
  </si>
  <si>
    <t>Calculations of input, surplus and rate of profit</t>
  </si>
  <si>
    <t>Profit rate %</t>
  </si>
  <si>
    <t>Profit rate</t>
  </si>
  <si>
    <t>Adjoint of Matrix (I-A): step 2</t>
  </si>
  <si>
    <t>Embodied labor: Vector I*(I-A)^-1</t>
  </si>
  <si>
    <t xml:space="preserve"> </t>
  </si>
  <si>
    <t xml:space="preserve">Iron </t>
  </si>
  <si>
    <t xml:space="preserve">  </t>
  </si>
  <si>
    <t xml:space="preserve">Coal </t>
  </si>
  <si>
    <t>Matrix (A-λ*I)</t>
  </si>
  <si>
    <t>.45-λ</t>
  </si>
  <si>
    <t>.25-λ</t>
  </si>
  <si>
    <t>.364-λ</t>
  </si>
  <si>
    <t>iron</t>
  </si>
  <si>
    <t>w=1/[l*(I-A*(1+r))^(-1)*y]</t>
  </si>
  <si>
    <t>Calc</t>
  </si>
  <si>
    <t>Vector</t>
  </si>
  <si>
    <t>p*y=1</t>
  </si>
  <si>
    <t>w=</t>
  </si>
  <si>
    <t>Suprlus/net</t>
  </si>
  <si>
    <t>Matrix (I-A)*(1+r)-I</t>
  </si>
  <si>
    <r>
      <rPr>
        <b/>
        <sz val="12"/>
        <color theme="1"/>
        <rFont val="Calibri"/>
        <family val="2"/>
        <scheme val="minor"/>
      </rPr>
      <t>General rate of profit of 10%:</t>
    </r>
    <r>
      <rPr>
        <sz val="12"/>
        <color theme="1"/>
        <rFont val="Calibri"/>
        <family val="2"/>
        <scheme val="minor"/>
      </rPr>
      <t xml:space="preserve"> ([I-A)(1+r])^-1</t>
    </r>
  </si>
  <si>
    <t>Matrix determinant (I-A)*(1+r)-I</t>
  </si>
  <si>
    <t>Adjoint of Matrix (I-A)*(1+r)-I step 1</t>
  </si>
  <si>
    <t>Adjoint of Matrix (I-A)*(1+r)-I step 2</t>
  </si>
  <si>
    <t>Take The Inverse of Adjoint of Matrix step 1</t>
  </si>
  <si>
    <t>Matrix I-(A*(1+r))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</si>
</sst>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AB94-B171-7D4C-A960-3E05F50584FA}">
  <dimension ref="A1:I91"/>
  <sheetViews>
    <sheetView tabSelected="1" topLeftCell="A62" workbookViewId="0">
      <selection activeCell="A63" sqref="A63"/>
    </sheetView>
  </sheetViews>
  <sheetFormatPr defaultColWidth="11.19921875" defaultRowHeight="15.6" x14ac:dyDescent="0.3"/>
  <sheetData>
    <row r="1" spans="1:9" x14ac:dyDescent="0.3">
      <c r="A1" s="1" t="s">
        <v>0</v>
      </c>
    </row>
    <row r="3" spans="1:9" x14ac:dyDescent="0.3">
      <c r="A3" s="1" t="s">
        <v>14</v>
      </c>
      <c r="F3" s="1" t="s">
        <v>16</v>
      </c>
    </row>
    <row r="4" spans="1:9" x14ac:dyDescent="0.3">
      <c r="B4" t="s">
        <v>1</v>
      </c>
      <c r="C4" t="s">
        <v>2</v>
      </c>
      <c r="D4" t="s">
        <v>3</v>
      </c>
      <c r="E4" t="s">
        <v>5</v>
      </c>
      <c r="F4" t="s">
        <v>15</v>
      </c>
      <c r="G4" t="s">
        <v>35</v>
      </c>
      <c r="H4" t="s">
        <v>18</v>
      </c>
      <c r="I4" t="s">
        <v>17</v>
      </c>
    </row>
    <row r="5" spans="1:9" x14ac:dyDescent="0.3">
      <c r="A5" t="s">
        <v>1</v>
      </c>
      <c r="B5">
        <v>90</v>
      </c>
      <c r="C5">
        <v>50</v>
      </c>
      <c r="D5">
        <v>40</v>
      </c>
      <c r="E5">
        <v>200</v>
      </c>
      <c r="F5">
        <f>SUM(B5:D5)</f>
        <v>180</v>
      </c>
      <c r="G5">
        <f>E5-F5</f>
        <v>20</v>
      </c>
      <c r="H5">
        <f>G5/F5</f>
        <v>0.1111111111111111</v>
      </c>
      <c r="I5" s="2">
        <v>0.1111</v>
      </c>
    </row>
    <row r="6" spans="1:9" x14ac:dyDescent="0.3">
      <c r="A6" t="s">
        <v>2</v>
      </c>
      <c r="B6">
        <v>120</v>
      </c>
      <c r="C6">
        <v>125</v>
      </c>
      <c r="D6">
        <v>40</v>
      </c>
      <c r="E6">
        <v>500</v>
      </c>
      <c r="F6">
        <f>SUM(B6:D6)</f>
        <v>285</v>
      </c>
      <c r="G6">
        <f>SUM(E6-F6)</f>
        <v>215</v>
      </c>
      <c r="H6">
        <f>G6/F6</f>
        <v>0.75438596491228072</v>
      </c>
      <c r="I6" s="2">
        <v>0.75439999999999996</v>
      </c>
    </row>
    <row r="7" spans="1:9" x14ac:dyDescent="0.3">
      <c r="A7" t="s">
        <v>3</v>
      </c>
      <c r="B7">
        <v>60</v>
      </c>
      <c r="C7">
        <v>150</v>
      </c>
      <c r="D7">
        <v>200</v>
      </c>
      <c r="E7">
        <v>550</v>
      </c>
      <c r="F7">
        <f>SUM(B7:D7)</f>
        <v>410</v>
      </c>
      <c r="G7">
        <f>SUM(E7-F7)</f>
        <v>140</v>
      </c>
      <c r="H7">
        <f>G7/F7</f>
        <v>0.34146341463414637</v>
      </c>
      <c r="I7" s="2">
        <v>0.3115</v>
      </c>
    </row>
    <row r="8" spans="1:9" x14ac:dyDescent="0.3">
      <c r="A8" t="s">
        <v>4</v>
      </c>
      <c r="B8">
        <v>11</v>
      </c>
      <c r="C8">
        <v>19</v>
      </c>
      <c r="D8">
        <v>30</v>
      </c>
      <c r="F8">
        <f>SUM(B8:D8)</f>
        <v>60</v>
      </c>
    </row>
    <row r="10" spans="1:9" x14ac:dyDescent="0.3">
      <c r="A10" s="1" t="s">
        <v>8</v>
      </c>
    </row>
    <row r="12" spans="1:9" x14ac:dyDescent="0.3">
      <c r="A12" s="1" t="s">
        <v>6</v>
      </c>
    </row>
    <row r="13" spans="1:9" x14ac:dyDescent="0.3">
      <c r="B13" t="s">
        <v>1</v>
      </c>
      <c r="C13" t="s">
        <v>2</v>
      </c>
      <c r="D13" t="s">
        <v>3</v>
      </c>
    </row>
    <row r="14" spans="1:9" x14ac:dyDescent="0.3">
      <c r="A14" t="s">
        <v>1</v>
      </c>
      <c r="B14">
        <f>B5/E5</f>
        <v>0.45</v>
      </c>
      <c r="C14">
        <f>C5/E6</f>
        <v>0.1</v>
      </c>
      <c r="D14">
        <f>D5/E7</f>
        <v>7.2727272727272724E-2</v>
      </c>
    </row>
    <row r="15" spans="1:9" x14ac:dyDescent="0.3">
      <c r="A15" t="s">
        <v>2</v>
      </c>
      <c r="B15">
        <f>B6/E5</f>
        <v>0.6</v>
      </c>
      <c r="C15">
        <f>C6/E6</f>
        <v>0.25</v>
      </c>
      <c r="D15">
        <f>D6/E7</f>
        <v>7.2727272727272724E-2</v>
      </c>
      <c r="F15" t="s">
        <v>23</v>
      </c>
      <c r="G15" t="s">
        <v>21</v>
      </c>
    </row>
    <row r="16" spans="1:9" x14ac:dyDescent="0.3">
      <c r="A16" t="s">
        <v>3</v>
      </c>
      <c r="B16">
        <f>B7/E5</f>
        <v>0.3</v>
      </c>
      <c r="C16">
        <f>C7/E6</f>
        <v>0.3</v>
      </c>
      <c r="D16">
        <f>D7/E7</f>
        <v>0.36363636363636365</v>
      </c>
    </row>
    <row r="18" spans="1:4" x14ac:dyDescent="0.3">
      <c r="A18" s="1" t="s">
        <v>7</v>
      </c>
    </row>
    <row r="19" spans="1:4" x14ac:dyDescent="0.3">
      <c r="A19" t="s">
        <v>4</v>
      </c>
      <c r="B19">
        <f>B8/E5</f>
        <v>5.5E-2</v>
      </c>
      <c r="C19">
        <f>C8/E6</f>
        <v>3.7999999999999999E-2</v>
      </c>
      <c r="D19">
        <f>D8/E7</f>
        <v>5.4545454545454543E-2</v>
      </c>
    </row>
    <row r="21" spans="1:4" x14ac:dyDescent="0.3">
      <c r="A21" s="1" t="s">
        <v>9</v>
      </c>
    </row>
    <row r="22" spans="1:4" x14ac:dyDescent="0.3">
      <c r="A22">
        <v>1</v>
      </c>
      <c r="B22">
        <v>0</v>
      </c>
      <c r="C22">
        <v>0</v>
      </c>
    </row>
    <row r="23" spans="1:4" x14ac:dyDescent="0.3">
      <c r="A23">
        <v>0</v>
      </c>
      <c r="B23">
        <v>1</v>
      </c>
      <c r="C23">
        <v>0</v>
      </c>
    </row>
    <row r="24" spans="1:4" x14ac:dyDescent="0.3">
      <c r="A24">
        <v>0</v>
      </c>
      <c r="B24">
        <v>0</v>
      </c>
      <c r="C24">
        <v>1</v>
      </c>
    </row>
    <row r="26" spans="1:4" x14ac:dyDescent="0.3">
      <c r="A26" s="1" t="s">
        <v>10</v>
      </c>
    </row>
    <row r="27" spans="1:4" x14ac:dyDescent="0.3">
      <c r="A27">
        <f t="shared" ref="A27:C29" si="0">A22-B14</f>
        <v>0.55000000000000004</v>
      </c>
      <c r="B27">
        <f t="shared" si="0"/>
        <v>-0.1</v>
      </c>
      <c r="C27">
        <f t="shared" si="0"/>
        <v>-7.2727272727272724E-2</v>
      </c>
    </row>
    <row r="28" spans="1:4" x14ac:dyDescent="0.3">
      <c r="A28">
        <f t="shared" si="0"/>
        <v>-0.6</v>
      </c>
      <c r="B28">
        <f t="shared" si="0"/>
        <v>0.75</v>
      </c>
      <c r="C28">
        <f t="shared" si="0"/>
        <v>-7.2727272727272724E-2</v>
      </c>
    </row>
    <row r="29" spans="1:4" x14ac:dyDescent="0.3">
      <c r="A29">
        <f t="shared" si="0"/>
        <v>-0.3</v>
      </c>
      <c r="B29">
        <f t="shared" si="0"/>
        <v>-0.3</v>
      </c>
      <c r="C29">
        <f t="shared" si="0"/>
        <v>0.63636363636363635</v>
      </c>
    </row>
    <row r="31" spans="1:4" x14ac:dyDescent="0.3">
      <c r="A31" s="1" t="s">
        <v>12</v>
      </c>
    </row>
    <row r="32" spans="1:4" x14ac:dyDescent="0.3">
      <c r="A32">
        <f>MDETERM(B28:C29)</f>
        <v>0.45545454545454545</v>
      </c>
      <c r="B32">
        <f>-1*(A28*C29-C28*A29)</f>
        <v>0.40363636363636357</v>
      </c>
      <c r="C32">
        <f>MDETERM(A28:B29)</f>
        <v>0.40500000000000003</v>
      </c>
    </row>
    <row r="33" spans="1:6" x14ac:dyDescent="0.3">
      <c r="A33">
        <f>-1*(B27*C29-C27*B29)</f>
        <v>8.5454545454545464E-2</v>
      </c>
      <c r="B33">
        <f>A27*C29-C27*A29</f>
        <v>0.32818181818181824</v>
      </c>
      <c r="C33">
        <f>-1*(A27*B29-B27*A29)</f>
        <v>0.19500000000000001</v>
      </c>
    </row>
    <row r="34" spans="1:6" x14ac:dyDescent="0.3">
      <c r="A34">
        <f>MDETERM(B27:C28)</f>
        <v>6.1818181818181821E-2</v>
      </c>
      <c r="B34">
        <f>-1*(A27*C28-C27*A28)</f>
        <v>8.3636363636363634E-2</v>
      </c>
      <c r="C34">
        <f>MDETERM(A27:B28)</f>
        <v>0.35249999999999998</v>
      </c>
    </row>
    <row r="36" spans="1:6" x14ac:dyDescent="0.3">
      <c r="A36" s="1" t="s">
        <v>19</v>
      </c>
      <c r="D36" t="s">
        <v>41</v>
      </c>
    </row>
    <row r="37" spans="1:6" x14ac:dyDescent="0.3">
      <c r="A37">
        <f>A32</f>
        <v>0.45545454545454545</v>
      </c>
      <c r="B37">
        <f>A33</f>
        <v>8.5454545454545464E-2</v>
      </c>
      <c r="C37">
        <f>A34</f>
        <v>6.1818181818181821E-2</v>
      </c>
    </row>
    <row r="38" spans="1:6" x14ac:dyDescent="0.3">
      <c r="A38">
        <f>B32</f>
        <v>0.40363636363636357</v>
      </c>
      <c r="B38">
        <f>B33</f>
        <v>0.32818181818181824</v>
      </c>
      <c r="C38">
        <f>B34</f>
        <v>8.3636363636363634E-2</v>
      </c>
    </row>
    <row r="39" spans="1:6" x14ac:dyDescent="0.3">
      <c r="A39">
        <f>C32</f>
        <v>0.40500000000000003</v>
      </c>
      <c r="B39">
        <f>C33</f>
        <v>0.19500000000000001</v>
      </c>
      <c r="C39">
        <f>C34</f>
        <v>0.35249999999999998</v>
      </c>
    </row>
    <row r="40" spans="1:6" x14ac:dyDescent="0.3">
      <c r="C40" t="s">
        <v>21</v>
      </c>
    </row>
    <row r="41" spans="1:6" x14ac:dyDescent="0.3">
      <c r="A41" s="1" t="s">
        <v>11</v>
      </c>
      <c r="B41">
        <f>MDETERM(A27:C29)</f>
        <v>0.18068181818181819</v>
      </c>
    </row>
    <row r="43" spans="1:6" x14ac:dyDescent="0.3">
      <c r="A43" s="1" t="s">
        <v>13</v>
      </c>
    </row>
    <row r="44" spans="1:6" x14ac:dyDescent="0.3">
      <c r="B44" t="s">
        <v>22</v>
      </c>
      <c r="C44" t="s">
        <v>2</v>
      </c>
      <c r="D44" t="s">
        <v>3</v>
      </c>
    </row>
    <row r="45" spans="1:6" x14ac:dyDescent="0.3">
      <c r="A45" s="1" t="s">
        <v>22</v>
      </c>
      <c r="B45">
        <f>A32/B41</f>
        <v>2.520754716981132</v>
      </c>
      <c r="C45">
        <f>B37/B41</f>
        <v>0.4729559748427673</v>
      </c>
      <c r="D45">
        <f>C37/B41</f>
        <v>0.34213836477987419</v>
      </c>
    </row>
    <row r="46" spans="1:6" x14ac:dyDescent="0.3">
      <c r="A46" t="s">
        <v>2</v>
      </c>
      <c r="B46">
        <f>A38/B41</f>
        <v>2.2339622641509429</v>
      </c>
      <c r="C46">
        <f>B38/B41</f>
        <v>1.8163522012578619</v>
      </c>
      <c r="D46">
        <f>C38/B41</f>
        <v>0.46289308176100624</v>
      </c>
      <c r="F46" t="s">
        <v>21</v>
      </c>
    </row>
    <row r="47" spans="1:6" ht="13.95" customHeight="1" x14ac:dyDescent="0.3">
      <c r="A47" s="1" t="s">
        <v>3</v>
      </c>
      <c r="B47">
        <f>A39/B41</f>
        <v>2.2415094339622641</v>
      </c>
      <c r="C47">
        <f>B39/B41</f>
        <v>1.0792452830188679</v>
      </c>
      <c r="D47">
        <f>C$34/B41</f>
        <v>1.9509433962264149</v>
      </c>
    </row>
    <row r="49" spans="1:9" x14ac:dyDescent="0.3">
      <c r="A49" s="1" t="s">
        <v>20</v>
      </c>
      <c r="D49" t="s">
        <v>21</v>
      </c>
    </row>
    <row r="50" spans="1:9" x14ac:dyDescent="0.3">
      <c r="A50" t="s">
        <v>22</v>
      </c>
      <c r="B50" t="s">
        <v>2</v>
      </c>
      <c r="C50" t="s">
        <v>3</v>
      </c>
    </row>
    <row r="51" spans="1:9" x14ac:dyDescent="0.3">
      <c r="A51">
        <f>B19*B45+B46*C19+B47*D19</f>
        <v>0.34579622641509428</v>
      </c>
      <c r="B51">
        <f>C45*B19+C19*C46+C47*D19</f>
        <v>0.15390188679245284</v>
      </c>
      <c r="C51">
        <f>D45*B19+C19*D46+D47*D19</f>
        <v>0.14282264150943394</v>
      </c>
    </row>
    <row r="52" spans="1:9" x14ac:dyDescent="0.3">
      <c r="A52" s="3"/>
      <c r="B52" s="3"/>
      <c r="C52" s="3"/>
      <c r="E52" t="s">
        <v>21</v>
      </c>
    </row>
    <row r="53" spans="1:9" x14ac:dyDescent="0.3">
      <c r="A53" s="3" t="s">
        <v>25</v>
      </c>
      <c r="B53" s="3"/>
      <c r="C53" s="3"/>
    </row>
    <row r="54" spans="1:9" x14ac:dyDescent="0.3">
      <c r="A54" s="3" t="s">
        <v>26</v>
      </c>
      <c r="B54" s="3">
        <f>C14</f>
        <v>0.1</v>
      </c>
      <c r="C54" s="3">
        <f>D14</f>
        <v>7.2727272727272724E-2</v>
      </c>
      <c r="D54" s="4"/>
    </row>
    <row r="55" spans="1:9" x14ac:dyDescent="0.3">
      <c r="A55" s="3">
        <f>B15</f>
        <v>0.6</v>
      </c>
      <c r="B55" s="3" t="s">
        <v>27</v>
      </c>
      <c r="C55" s="3">
        <f>D15</f>
        <v>7.2727272727272724E-2</v>
      </c>
    </row>
    <row r="56" spans="1:9" x14ac:dyDescent="0.3">
      <c r="A56" s="3">
        <f>B16</f>
        <v>0.3</v>
      </c>
      <c r="B56" s="3">
        <f>C16</f>
        <v>0.3</v>
      </c>
      <c r="C56" s="3" t="s">
        <v>28</v>
      </c>
    </row>
    <row r="58" spans="1:9" x14ac:dyDescent="0.3">
      <c r="A58" t="s">
        <v>42</v>
      </c>
      <c r="F58" t="s">
        <v>36</v>
      </c>
    </row>
    <row r="59" spans="1:9" x14ac:dyDescent="0.3">
      <c r="B59" t="s">
        <v>22</v>
      </c>
      <c r="C59" t="s">
        <v>2</v>
      </c>
      <c r="D59" t="s">
        <v>3</v>
      </c>
      <c r="G59" t="s">
        <v>22</v>
      </c>
      <c r="H59" t="s">
        <v>2</v>
      </c>
      <c r="I59" t="s">
        <v>3</v>
      </c>
    </row>
    <row r="60" spans="1:9" x14ac:dyDescent="0.3">
      <c r="A60" t="s">
        <v>29</v>
      </c>
      <c r="B60">
        <f t="shared" ref="B60:D62" si="1">1.1*A27</f>
        <v>0.60500000000000009</v>
      </c>
      <c r="C60">
        <f t="shared" si="1"/>
        <v>-0.11000000000000001</v>
      </c>
      <c r="D60">
        <f t="shared" si="1"/>
        <v>-0.08</v>
      </c>
      <c r="F60" t="s">
        <v>1</v>
      </c>
      <c r="G60">
        <v>0.505</v>
      </c>
      <c r="H60">
        <v>-0.11</v>
      </c>
      <c r="I60">
        <v>-0.08</v>
      </c>
    </row>
    <row r="61" spans="1:9" x14ac:dyDescent="0.3">
      <c r="A61" t="s">
        <v>24</v>
      </c>
      <c r="B61">
        <f t="shared" si="1"/>
        <v>-0.66</v>
      </c>
      <c r="C61">
        <f t="shared" si="1"/>
        <v>0.82500000000000007</v>
      </c>
      <c r="D61">
        <f t="shared" si="1"/>
        <v>-0.08</v>
      </c>
      <c r="F61" t="s">
        <v>2</v>
      </c>
      <c r="G61">
        <v>-0.66</v>
      </c>
      <c r="H61">
        <v>0.72499999999999998</v>
      </c>
      <c r="I61">
        <v>-0.08</v>
      </c>
    </row>
    <row r="62" spans="1:9" x14ac:dyDescent="0.3">
      <c r="A62" t="s">
        <v>3</v>
      </c>
      <c r="B62">
        <f t="shared" si="1"/>
        <v>-0.33</v>
      </c>
      <c r="C62">
        <f t="shared" si="1"/>
        <v>-0.33</v>
      </c>
      <c r="D62">
        <f t="shared" si="1"/>
        <v>0.70000000000000007</v>
      </c>
      <c r="F62" t="s">
        <v>3</v>
      </c>
      <c r="G62">
        <v>-0.33</v>
      </c>
      <c r="H62">
        <v>-0.33</v>
      </c>
      <c r="I62">
        <v>0.6</v>
      </c>
    </row>
    <row r="63" spans="1:9" x14ac:dyDescent="0.3">
      <c r="A63" s="5"/>
      <c r="B63" s="5"/>
      <c r="C63" s="5"/>
      <c r="D63" s="5"/>
    </row>
    <row r="64" spans="1:9" x14ac:dyDescent="0.3">
      <c r="A64" s="5" t="s">
        <v>39</v>
      </c>
      <c r="B64" s="5"/>
      <c r="C64" s="5"/>
      <c r="D64" s="5"/>
    </row>
    <row r="65" spans="1:4" x14ac:dyDescent="0.3">
      <c r="A65" s="5"/>
      <c r="B65" s="5" t="s">
        <v>1</v>
      </c>
      <c r="C65" s="5" t="s">
        <v>2</v>
      </c>
      <c r="D65" s="5" t="s">
        <v>3</v>
      </c>
    </row>
    <row r="66" spans="1:4" x14ac:dyDescent="0.3">
      <c r="A66" s="5" t="s">
        <v>1</v>
      </c>
      <c r="B66" s="5">
        <f>MDETERM(H61:I62)</f>
        <v>0.40859999999999996</v>
      </c>
      <c r="C66" s="5">
        <f>-1*(G61*I62-I61*G62)</f>
        <v>0.4224</v>
      </c>
      <c r="D66" s="5">
        <f>MDETERM(G61:H62)</f>
        <v>0.45705000000000001</v>
      </c>
    </row>
    <row r="67" spans="1:4" x14ac:dyDescent="0.3">
      <c r="A67" s="5" t="s">
        <v>2</v>
      </c>
      <c r="B67" s="5">
        <f>-1*(H60*I62-I60*H62)</f>
        <v>9.240000000000001E-2</v>
      </c>
      <c r="C67" s="5">
        <f>G60*I62-I60*G62</f>
        <v>0.27660000000000001</v>
      </c>
      <c r="D67" s="5">
        <f>-1*(G60*H62-H60*G62)</f>
        <v>0.20295000000000002</v>
      </c>
    </row>
    <row r="68" spans="1:4" x14ac:dyDescent="0.3">
      <c r="A68" s="5" t="s">
        <v>3</v>
      </c>
      <c r="B68" s="5">
        <f>MDETERM(H60:I61)</f>
        <v>6.6799999999999998E-2</v>
      </c>
      <c r="C68" s="5">
        <f>-1*(G60*I61-I60*G61)</f>
        <v>9.3200000000000005E-2</v>
      </c>
      <c r="D68" s="5">
        <f>MDETERM(G60:H61)</f>
        <v>0.29352499999999998</v>
      </c>
    </row>
    <row r="69" spans="1:4" x14ac:dyDescent="0.3">
      <c r="A69" s="5"/>
      <c r="B69" s="5"/>
      <c r="C69" s="5"/>
      <c r="D69" s="5"/>
    </row>
    <row r="70" spans="1:4" x14ac:dyDescent="0.3">
      <c r="A70" s="5" t="s">
        <v>40</v>
      </c>
      <c r="B70" s="5"/>
      <c r="C70" s="5"/>
      <c r="D70" s="5"/>
    </row>
    <row r="71" spans="1:4" x14ac:dyDescent="0.3">
      <c r="A71" s="5"/>
      <c r="B71" s="5" t="s">
        <v>1</v>
      </c>
      <c r="C71" s="5" t="s">
        <v>2</v>
      </c>
      <c r="D71" s="5" t="s">
        <v>3</v>
      </c>
    </row>
    <row r="72" spans="1:4" x14ac:dyDescent="0.3">
      <c r="A72" s="5" t="s">
        <v>1</v>
      </c>
      <c r="B72" s="5">
        <f>B66</f>
        <v>0.40859999999999996</v>
      </c>
      <c r="C72" s="5">
        <f>B67</f>
        <v>9.240000000000001E-2</v>
      </c>
      <c r="D72" s="5">
        <f>B68</f>
        <v>6.6799999999999998E-2</v>
      </c>
    </row>
    <row r="73" spans="1:4" x14ac:dyDescent="0.3">
      <c r="A73" s="5" t="s">
        <v>2</v>
      </c>
      <c r="B73" s="5">
        <f>C66</f>
        <v>0.4224</v>
      </c>
      <c r="C73" s="5">
        <f>C67</f>
        <v>0.27660000000000001</v>
      </c>
      <c r="D73" s="5">
        <f>C68</f>
        <v>9.3200000000000005E-2</v>
      </c>
    </row>
    <row r="74" spans="1:4" x14ac:dyDescent="0.3">
      <c r="A74" s="5" t="s">
        <v>3</v>
      </c>
      <c r="B74" s="5">
        <f>D66</f>
        <v>0.45705000000000001</v>
      </c>
      <c r="C74" s="5">
        <f>D67</f>
        <v>0.20295000000000002</v>
      </c>
      <c r="D74" s="5">
        <f>D68</f>
        <v>0.29352499999999998</v>
      </c>
    </row>
    <row r="75" spans="1:4" x14ac:dyDescent="0.3">
      <c r="A75" s="5"/>
      <c r="B75" s="5"/>
      <c r="C75" s="5"/>
      <c r="D75" s="5"/>
    </row>
    <row r="76" spans="1:4" x14ac:dyDescent="0.3">
      <c r="A76" s="5" t="s">
        <v>38</v>
      </c>
      <c r="B76" s="6"/>
      <c r="C76" s="5"/>
      <c r="D76" s="5"/>
    </row>
    <row r="77" spans="1:4" x14ac:dyDescent="0.3">
      <c r="A77" s="5">
        <f>MDETERM(G60:I62)</f>
        <v>0.12331499999999997</v>
      </c>
      <c r="B77" s="5"/>
      <c r="C77" s="5"/>
      <c r="D77" s="5"/>
    </row>
    <row r="78" spans="1:4" x14ac:dyDescent="0.3">
      <c r="A78" s="5"/>
      <c r="B78" s="5"/>
      <c r="C78" s="5"/>
      <c r="D78" s="5"/>
    </row>
    <row r="79" spans="1:4" x14ac:dyDescent="0.3">
      <c r="A79" s="5" t="s">
        <v>37</v>
      </c>
      <c r="B79" s="5"/>
      <c r="C79" s="5"/>
      <c r="D79" s="5"/>
    </row>
    <row r="80" spans="1:4" x14ac:dyDescent="0.3">
      <c r="A80" s="5"/>
      <c r="B80" s="5" t="s">
        <v>1</v>
      </c>
      <c r="C80" s="5" t="s">
        <v>24</v>
      </c>
      <c r="D80" s="5" t="s">
        <v>3</v>
      </c>
    </row>
    <row r="81" spans="1:4" x14ac:dyDescent="0.3">
      <c r="A81" s="5" t="s">
        <v>1</v>
      </c>
      <c r="B81" s="5">
        <f>B72/$A$77</f>
        <v>3.3134655151441437</v>
      </c>
      <c r="C81" s="5">
        <f>C72/$A$77</f>
        <v>0.74930057170660536</v>
      </c>
      <c r="D81" s="5">
        <f>D72/$A$77</f>
        <v>0.54170214491343316</v>
      </c>
    </row>
    <row r="82" spans="1:4" x14ac:dyDescent="0.3">
      <c r="A82" s="5" t="s">
        <v>2</v>
      </c>
      <c r="B82" s="5">
        <f>B73/$A$77</f>
        <v>3.4253740420873382</v>
      </c>
      <c r="C82" s="5">
        <f>C72/$A$77</f>
        <v>0.74930057170660536</v>
      </c>
      <c r="D82" s="5">
        <f>D73/$A$77</f>
        <v>0.75578802254389188</v>
      </c>
    </row>
    <row r="83" spans="1:4" x14ac:dyDescent="0.3">
      <c r="A83" s="5" t="s">
        <v>3</v>
      </c>
      <c r="B83" s="5">
        <f>B72/$A$77</f>
        <v>3.3134655151441437</v>
      </c>
      <c r="C83" s="5">
        <f>C74/$A$77</f>
        <v>1.6457851842841509</v>
      </c>
      <c r="D83" s="5">
        <f>D74/$A$77</f>
        <v>2.3802862587681957</v>
      </c>
    </row>
    <row r="84" spans="1:4" x14ac:dyDescent="0.3">
      <c r="A84" s="5"/>
      <c r="B84" s="5"/>
      <c r="C84" s="5"/>
      <c r="D84" s="5"/>
    </row>
    <row r="85" spans="1:4" x14ac:dyDescent="0.3">
      <c r="A85" s="5" t="s">
        <v>30</v>
      </c>
      <c r="B85" s="5"/>
      <c r="C85" s="5"/>
      <c r="D85" s="5"/>
    </row>
    <row r="86" spans="1:4" x14ac:dyDescent="0.3">
      <c r="A86" s="5"/>
      <c r="B86" s="5" t="s">
        <v>1</v>
      </c>
      <c r="C86" s="5" t="s">
        <v>24</v>
      </c>
      <c r="D86" s="5" t="s">
        <v>3</v>
      </c>
    </row>
    <row r="87" spans="1:4" x14ac:dyDescent="0.3">
      <c r="A87" s="5" t="s">
        <v>31</v>
      </c>
      <c r="B87" s="5">
        <f>B19*B81+B82*B19+B19*B83</f>
        <v>0.55287677898065946</v>
      </c>
      <c r="C87" s="5">
        <f>C81*C19+C82*C19+C19*C83</f>
        <v>0.11948668045249974</v>
      </c>
      <c r="D87" s="5">
        <f>D81*D19+D19*D82+D83*D19</f>
        <v>0.2006059868850284</v>
      </c>
    </row>
    <row r="88" spans="1:4" x14ac:dyDescent="0.3">
      <c r="A88" s="5" t="s">
        <v>34</v>
      </c>
      <c r="B88" s="5"/>
      <c r="C88" s="5"/>
      <c r="D88" s="5"/>
    </row>
    <row r="89" spans="1:4" x14ac:dyDescent="0.3">
      <c r="A89" s="5" t="s">
        <v>32</v>
      </c>
      <c r="B89" s="5"/>
      <c r="C89" s="5"/>
      <c r="D89" s="5"/>
    </row>
    <row r="90" spans="1:4" x14ac:dyDescent="0.3">
      <c r="A90" s="5"/>
      <c r="B90" s="5"/>
      <c r="C90" s="5"/>
      <c r="D90" s="5"/>
    </row>
    <row r="91" spans="1:4" x14ac:dyDescent="0.3">
      <c r="A91" s="5" t="s">
        <v>33</v>
      </c>
      <c r="B91" s="5"/>
      <c r="C91" s="5"/>
      <c r="D9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Anderson</dc:creator>
  <cp:lastModifiedBy>Debra Ray</cp:lastModifiedBy>
  <dcterms:created xsi:type="dcterms:W3CDTF">2019-10-29T18:45:05Z</dcterms:created>
  <dcterms:modified xsi:type="dcterms:W3CDTF">2019-12-16T23:22:02Z</dcterms:modified>
</cp:coreProperties>
</file>