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<sst xmlns="http://schemas.openxmlformats.org/spreadsheetml/2006/main" count="83" uniqueCount="22">
  <si>
    <t>NH3 Energy</t>
  </si>
  <si>
    <t xml:space="preserve">Benzene Ring Energy </t>
  </si>
  <si>
    <t>Normal</t>
  </si>
  <si>
    <t>DFT</t>
  </si>
  <si>
    <t>Distance</t>
  </si>
  <si>
    <t>Complex Energy</t>
  </si>
  <si>
    <t>Interaction Energy</t>
  </si>
  <si>
    <t>Energy in Kcal/mol</t>
  </si>
  <si>
    <t>Aromatic System</t>
  </si>
  <si>
    <t>Nitrobenzene(CCSD)</t>
  </si>
  <si>
    <t>NH3</t>
  </si>
  <si>
    <t>Methyl Benzene CCSD</t>
  </si>
  <si>
    <t>DFT Trimethyl</t>
  </si>
  <si>
    <t>CCSD</t>
  </si>
  <si>
    <t>DFT Trinitro</t>
  </si>
  <si>
    <t>Column 1</t>
  </si>
  <si>
    <t>guanidinium dft</t>
  </si>
  <si>
    <t>RIng Energy</t>
  </si>
  <si>
    <t>Ring Energy</t>
  </si>
  <si>
    <t>cam-b3lyp</t>
  </si>
  <si>
    <t>guanidinium ccsd</t>
  </si>
  <si>
    <t>b3-lyp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</si>
</sst>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00"/>
    <numFmt numFmtId="165" formatCode="0.000000000000"/>
    <numFmt numFmtId="166" formatCode="0.0000000"/>
    <numFmt numFmtId="167" formatCode="0.00000000000000000"/>
  </numFmts>
  <fonts count="4">
    <font>
      <sz val="10.0"/>
      <color rgb="FF000000"/>
      <name val="Arial"/>
      <scheme val="minor"/>
    </font>
    <font>
      <color rgb="FF000000"/>
      <name val="Arial"/>
      <scheme val="minor"/>
    </font>
    <font>
      <sz val="11.0"/>
      <color rgb="FF000000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0" numFmtId="164" xfId="0" applyAlignment="1" applyFont="1" applyNumberFormat="1">
      <alignment readingOrder="0"/>
    </xf>
    <xf borderId="0" fillId="0" fontId="0" numFmtId="164" xfId="0" applyFont="1" applyNumberFormat="1"/>
    <xf borderId="0" fillId="0" fontId="0" numFmtId="165" xfId="0" applyAlignment="1" applyFont="1" applyNumberFormat="1">
      <alignment readingOrder="0"/>
    </xf>
    <xf borderId="0" fillId="0" fontId="0" numFmtId="165" xfId="0" applyFont="1" applyNumberFormat="1"/>
    <xf borderId="0" fillId="0" fontId="0" numFmtId="166" xfId="0" applyAlignment="1" applyFont="1" applyNumberFormat="1">
      <alignment readingOrder="0"/>
    </xf>
    <xf borderId="0" fillId="0" fontId="0" numFmtId="166" xfId="0" applyFont="1" applyNumberFormat="1"/>
    <xf borderId="1" fillId="0" fontId="0" numFmtId="0" xfId="0" applyAlignment="1" applyBorder="1" applyFont="1">
      <alignment horizontal="left" readingOrder="0" shrinkToFit="0" vertical="center" wrapText="0"/>
    </xf>
    <xf borderId="2" fillId="0" fontId="0" numFmtId="0" xfId="0" applyAlignment="1" applyBorder="1" applyFont="1">
      <alignment horizontal="left" readingOrder="0" shrinkToFit="0" vertical="center" wrapText="0"/>
    </xf>
    <xf borderId="3" fillId="0" fontId="0" numFmtId="0" xfId="0" applyAlignment="1" applyBorder="1" applyFont="1">
      <alignment horizontal="left" readingOrder="0" shrinkToFit="0" vertical="center" wrapText="0"/>
    </xf>
    <xf borderId="4" fillId="0" fontId="0" numFmtId="0" xfId="0" applyAlignment="1" applyBorder="1" applyFont="1">
      <alignment readingOrder="0" shrinkToFit="0" vertical="center" wrapText="0"/>
    </xf>
    <xf borderId="5" fillId="0" fontId="0" numFmtId="0" xfId="0" applyAlignment="1" applyBorder="1" applyFont="1">
      <alignment readingOrder="0" shrinkToFit="0" vertical="center" wrapText="0"/>
    </xf>
    <xf borderId="5" fillId="0" fontId="0" numFmtId="0" xfId="0" applyAlignment="1" applyBorder="1" applyFont="1">
      <alignment shrinkToFit="0" vertical="center" wrapText="0"/>
    </xf>
    <xf borderId="5" fillId="0" fontId="0" numFmtId="0" xfId="0" applyAlignment="1" applyBorder="1" applyFont="1">
      <alignment shrinkToFit="0" vertical="center" wrapText="0"/>
    </xf>
    <xf borderId="6" fillId="0" fontId="0" numFmtId="0" xfId="0" applyAlignment="1" applyBorder="1" applyFont="1">
      <alignment shrinkToFit="0" vertical="center" wrapText="0"/>
    </xf>
    <xf borderId="0" fillId="0" fontId="0" numFmtId="0" xfId="0" applyAlignment="1" applyFont="1">
      <alignment readingOrder="0"/>
    </xf>
    <xf borderId="7" fillId="0" fontId="0" numFmtId="0" xfId="0" applyAlignment="1" applyBorder="1" applyFont="1">
      <alignment readingOrder="0" shrinkToFit="0" vertical="center" wrapText="0"/>
    </xf>
    <xf borderId="8" fillId="0" fontId="0" numFmtId="0" xfId="0" applyAlignment="1" applyBorder="1" applyFont="1">
      <alignment readingOrder="0" shrinkToFit="0" vertical="center" wrapText="0"/>
    </xf>
    <xf borderId="8" fillId="0" fontId="0" numFmtId="0" xfId="0" applyAlignment="1" applyBorder="1" applyFont="1">
      <alignment shrinkToFit="0" vertical="center" wrapText="0"/>
    </xf>
    <xf borderId="8" fillId="0" fontId="0" numFmtId="0" xfId="0" applyAlignment="1" applyBorder="1" applyFont="1">
      <alignment shrinkToFit="0" vertical="center" wrapText="0"/>
    </xf>
    <xf borderId="9" fillId="0" fontId="0" numFmtId="0" xfId="0" applyAlignment="1" applyBorder="1" applyFont="1">
      <alignment shrinkToFit="0" vertical="center" wrapText="0"/>
    </xf>
    <xf borderId="6" fillId="0" fontId="0" numFmtId="0" xfId="0" applyAlignment="1" applyBorder="1" applyFont="1">
      <alignment shrinkToFit="0" vertical="center" wrapText="0"/>
    </xf>
    <xf borderId="8" fillId="0" fontId="0" numFmtId="0" xfId="0" applyAlignment="1" applyBorder="1" applyFont="1">
      <alignment readingOrder="0" shrinkToFit="0" vertical="center" wrapText="0"/>
    </xf>
    <xf borderId="9" fillId="0" fontId="0" numFmtId="0" xfId="0" applyAlignment="1" applyBorder="1" applyFont="1">
      <alignment shrinkToFit="0" vertical="center" wrapText="0"/>
    </xf>
    <xf borderId="4" fillId="0" fontId="0" numFmtId="0" xfId="0" applyAlignment="1" applyBorder="1" applyFont="1">
      <alignment readingOrder="0" shrinkToFit="0" vertical="center" wrapText="0"/>
    </xf>
    <xf borderId="5" fillId="0" fontId="0" numFmtId="0" xfId="0" applyAlignment="1" applyBorder="1" applyFont="1">
      <alignment readingOrder="0" shrinkToFit="0" vertical="center" wrapText="0"/>
    </xf>
    <xf borderId="7" fillId="0" fontId="0" numFmtId="0" xfId="0" applyAlignment="1" applyBorder="1" applyFont="1">
      <alignment readingOrder="0" shrinkToFit="0" vertical="center" wrapText="0"/>
    </xf>
    <xf borderId="8" fillId="0" fontId="0" numFmtId="0" xfId="0" applyAlignment="1" applyBorder="1" applyFont="1">
      <alignment readingOrder="0" shrinkToFit="0" vertical="center" wrapText="0"/>
    </xf>
    <xf borderId="8" fillId="0" fontId="0" numFmtId="0" xfId="0" applyAlignment="1" applyBorder="1" applyFont="1">
      <alignment shrinkToFit="0" vertical="center" wrapText="0"/>
    </xf>
    <xf borderId="10" fillId="0" fontId="0" numFmtId="0" xfId="0" applyAlignment="1" applyBorder="1" applyFont="1">
      <alignment readingOrder="0" shrinkToFit="0" vertical="center" wrapText="0"/>
    </xf>
    <xf borderId="11" fillId="0" fontId="0" numFmtId="0" xfId="0" applyAlignment="1" applyBorder="1" applyFont="1">
      <alignment readingOrder="0" shrinkToFit="0" vertical="center" wrapText="0"/>
    </xf>
    <xf borderId="11" fillId="0" fontId="0" numFmtId="0" xfId="0" applyAlignment="1" applyBorder="1" applyFont="1">
      <alignment shrinkToFit="0" vertical="center" wrapText="0"/>
    </xf>
    <xf borderId="11" fillId="0" fontId="0" numFmtId="0" xfId="0" applyAlignment="1" applyBorder="1" applyFont="1">
      <alignment shrinkToFit="0" vertical="center" wrapText="0"/>
    </xf>
    <xf borderId="12" fillId="0" fontId="0" numFmtId="0" xfId="0" applyAlignment="1" applyBorder="1" applyFont="1">
      <alignment shrinkToFit="0" vertical="center" wrapText="0"/>
    </xf>
    <xf borderId="0" fillId="0" fontId="0" numFmtId="167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99:E114" displayName="Table1" name="Table1" id="1">
  <tableColumns count="5">
    <tableColumn name="Distance" id="1"/>
    <tableColumn name="Complex Energy" id="2"/>
    <tableColumn name="Interaction Energy" id="3"/>
    <tableColumn name="Energy in Kcal/mol" id="4"/>
    <tableColumn name="Column 1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27.0"/>
    <col customWidth="1" min="3" max="3" width="18.88"/>
    <col customWidth="1" min="4" max="4" width="19.38"/>
  </cols>
  <sheetData>
    <row r="1">
      <c r="A1" s="1"/>
      <c r="B1" s="1"/>
      <c r="C1" s="1"/>
      <c r="D1" s="2" t="s">
        <v>0</v>
      </c>
      <c r="E1" s="2" t="s">
        <v>1</v>
      </c>
      <c r="F1" s="1"/>
      <c r="G1" s="1"/>
      <c r="H1" s="1"/>
      <c r="I1" s="2" t="s">
        <v>0</v>
      </c>
      <c r="J1" s="3" t="s">
        <v>1</v>
      </c>
      <c r="K1" s="4"/>
    </row>
    <row r="2">
      <c r="A2" s="2" t="s">
        <v>2</v>
      </c>
      <c r="B2" s="1"/>
      <c r="C2" s="1"/>
      <c r="D2" s="2">
        <v>-56.815876861271</v>
      </c>
      <c r="E2" s="2">
        <v>-231.812105166843</v>
      </c>
      <c r="F2" s="1"/>
      <c r="G2" s="1"/>
      <c r="H2" s="1"/>
      <c r="I2" s="2">
        <v>-232.33084879</v>
      </c>
      <c r="J2" s="3">
        <v>-56.92328634</v>
      </c>
      <c r="K2" s="4"/>
    </row>
    <row r="3">
      <c r="A3" s="1"/>
      <c r="B3" s="1"/>
      <c r="C3" s="1"/>
      <c r="D3" s="1"/>
      <c r="E3" s="1"/>
      <c r="F3" s="1"/>
      <c r="G3" s="1"/>
      <c r="H3" s="2" t="s">
        <v>3</v>
      </c>
      <c r="I3" s="1"/>
      <c r="J3" s="4"/>
      <c r="K3" s="4"/>
    </row>
    <row r="4">
      <c r="A4" s="2" t="s">
        <v>4</v>
      </c>
      <c r="B4" s="2" t="s">
        <v>5</v>
      </c>
      <c r="C4" s="2" t="s">
        <v>6</v>
      </c>
      <c r="D4" s="2" t="s">
        <v>7</v>
      </c>
      <c r="E4" s="1"/>
      <c r="F4" s="1"/>
      <c r="G4" s="2" t="s">
        <v>4</v>
      </c>
      <c r="H4" s="2" t="s">
        <v>5</v>
      </c>
      <c r="I4" s="2" t="s">
        <v>6</v>
      </c>
      <c r="J4" s="3" t="s">
        <v>7</v>
      </c>
      <c r="K4" s="4"/>
    </row>
    <row r="5">
      <c r="A5" s="2">
        <v>1.2</v>
      </c>
      <c r="B5" s="2">
        <v>-287.160478566536</v>
      </c>
      <c r="C5" s="1">
        <f t="shared" ref="C5:C21" si="1">B5--56.81587686-(-231.8121052)</f>
        <v>1.467503493</v>
      </c>
      <c r="D5" s="1">
        <f t="shared" ref="D5:D21" si="2">C5*627.5</f>
        <v>920.8584421</v>
      </c>
      <c r="E5" s="1"/>
      <c r="F5" s="1"/>
      <c r="G5" s="2">
        <v>-5.0</v>
      </c>
      <c r="H5" s="2">
        <v>-288.908633692043</v>
      </c>
      <c r="I5" s="1">
        <f t="shared" ref="I5:I18" si="3">H5-I$2-J$2</f>
        <v>0.345501438</v>
      </c>
      <c r="J5" s="4">
        <f t="shared" ref="J5:J18" si="4">I5*627.5</f>
        <v>216.8021523</v>
      </c>
      <c r="K5" s="4"/>
    </row>
    <row r="6">
      <c r="A6" s="2">
        <v>1.4</v>
      </c>
      <c r="B6" s="2">
        <v>-287.724559838947</v>
      </c>
      <c r="C6" s="1">
        <f t="shared" si="1"/>
        <v>0.9034222211</v>
      </c>
      <c r="D6" s="1">
        <f t="shared" si="2"/>
        <v>566.8974437</v>
      </c>
      <c r="E6" s="1"/>
      <c r="F6" s="1"/>
      <c r="G6" s="2">
        <v>-4.0</v>
      </c>
      <c r="H6" s="2">
        <v>-289.106456927916</v>
      </c>
      <c r="I6" s="1">
        <f t="shared" si="3"/>
        <v>0.1476782021</v>
      </c>
      <c r="J6" s="4">
        <f t="shared" si="4"/>
        <v>92.66807181</v>
      </c>
      <c r="K6" s="4"/>
    </row>
    <row r="7">
      <c r="A7" s="2">
        <v>1.6</v>
      </c>
      <c r="B7" s="2">
        <v>-288.103637968556</v>
      </c>
      <c r="C7" s="1">
        <f t="shared" si="1"/>
        <v>0.5243440914</v>
      </c>
      <c r="D7" s="1">
        <f t="shared" si="2"/>
        <v>329.0259174</v>
      </c>
      <c r="E7" s="1"/>
      <c r="F7" s="1"/>
      <c r="G7" s="2">
        <v>-3.0</v>
      </c>
      <c r="H7" s="2">
        <v>-289.208197683196</v>
      </c>
      <c r="I7" s="1">
        <f t="shared" si="3"/>
        <v>0.0459374468</v>
      </c>
      <c r="J7" s="4">
        <f t="shared" si="4"/>
        <v>28.82574787</v>
      </c>
      <c r="K7" s="4"/>
    </row>
    <row r="8">
      <c r="A8" s="2">
        <v>1.8</v>
      </c>
      <c r="B8" s="2">
        <v>-288.344925975134</v>
      </c>
      <c r="C8" s="1">
        <f t="shared" si="1"/>
        <v>0.2830560849</v>
      </c>
      <c r="D8" s="1">
        <f t="shared" si="2"/>
        <v>177.6176933</v>
      </c>
      <c r="E8" s="1"/>
      <c r="F8" s="1"/>
      <c r="G8" s="2">
        <v>-2.0</v>
      </c>
      <c r="H8" s="2">
        <v>-289.25575405401</v>
      </c>
      <c r="I8" s="1">
        <f t="shared" si="3"/>
        <v>-0.00161892401</v>
      </c>
      <c r="J8" s="4">
        <f t="shared" si="4"/>
        <v>-1.015874816</v>
      </c>
      <c r="K8" s="4"/>
    </row>
    <row r="9">
      <c r="A9" s="2">
        <v>2.0</v>
      </c>
      <c r="B9" s="2">
        <v>-288.492406229</v>
      </c>
      <c r="C9" s="1">
        <f t="shared" si="1"/>
        <v>0.135575831</v>
      </c>
      <c r="D9" s="1">
        <f t="shared" si="2"/>
        <v>85.07383395</v>
      </c>
      <c r="E9" s="1"/>
      <c r="F9" s="1"/>
      <c r="G9" s="2">
        <v>-1.0</v>
      </c>
      <c r="H9" s="2">
        <v>-289.274926694325</v>
      </c>
      <c r="I9" s="1">
        <f t="shared" si="3"/>
        <v>-0.02079156433</v>
      </c>
      <c r="J9" s="4">
        <f t="shared" si="4"/>
        <v>-13.04670661</v>
      </c>
      <c r="K9" s="4"/>
    </row>
    <row r="10">
      <c r="A10" s="2">
        <v>2.2</v>
      </c>
      <c r="B10" s="2">
        <v>-288.578448857259</v>
      </c>
      <c r="C10" s="1">
        <f t="shared" si="1"/>
        <v>0.04953320274</v>
      </c>
      <c r="D10" s="1">
        <f t="shared" si="2"/>
        <v>31.08208472</v>
      </c>
      <c r="E10" s="1"/>
      <c r="F10" s="1"/>
      <c r="G10" s="2">
        <v>0.0</v>
      </c>
      <c r="H10" s="2">
        <v>-289.280315652156</v>
      </c>
      <c r="I10" s="1">
        <f t="shared" si="3"/>
        <v>-0.02618052216</v>
      </c>
      <c r="J10" s="4">
        <f t="shared" si="4"/>
        <v>-16.42827765</v>
      </c>
      <c r="K10" s="4"/>
    </row>
    <row r="11">
      <c r="A11" s="2">
        <v>2.4</v>
      </c>
      <c r="B11" s="2">
        <v>-288.625502053479</v>
      </c>
      <c r="C11" s="1">
        <f t="shared" si="1"/>
        <v>0.002480006521</v>
      </c>
      <c r="D11" s="1">
        <f t="shared" si="2"/>
        <v>1.556204092</v>
      </c>
      <c r="E11" s="1"/>
      <c r="F11" s="1"/>
      <c r="G11" s="2">
        <v>1.0</v>
      </c>
      <c r="H11" s="2">
        <v>-289.279629263981</v>
      </c>
      <c r="I11" s="1">
        <f t="shared" si="3"/>
        <v>-0.02549413398</v>
      </c>
      <c r="J11" s="4">
        <f t="shared" si="4"/>
        <v>-15.99756907</v>
      </c>
      <c r="K11" s="4"/>
    </row>
    <row r="12">
      <c r="A12" s="2">
        <v>2.6</v>
      </c>
      <c r="B12" s="2">
        <v>-288.648867079827</v>
      </c>
      <c r="C12" s="1">
        <f t="shared" si="1"/>
        <v>-0.02088501983</v>
      </c>
      <c r="D12" s="1">
        <f t="shared" si="2"/>
        <v>-13.10534994</v>
      </c>
      <c r="E12" s="1"/>
      <c r="F12" s="1"/>
      <c r="G12" s="2">
        <v>2.0</v>
      </c>
      <c r="H12" s="2">
        <v>-289.276739009478</v>
      </c>
      <c r="I12" s="1">
        <f t="shared" si="3"/>
        <v>-0.02260387948</v>
      </c>
      <c r="J12" s="4">
        <f t="shared" si="4"/>
        <v>-14.18393437</v>
      </c>
      <c r="K12" s="4"/>
    </row>
    <row r="13">
      <c r="A13" s="2">
        <v>2.8</v>
      </c>
      <c r="B13" s="2">
        <v>-288.658363685</v>
      </c>
      <c r="C13" s="1">
        <f t="shared" si="1"/>
        <v>-0.030381625</v>
      </c>
      <c r="D13" s="1">
        <f t="shared" si="2"/>
        <v>-19.06446969</v>
      </c>
      <c r="E13" s="1"/>
      <c r="F13" s="1"/>
      <c r="G13" s="2">
        <v>3.0</v>
      </c>
      <c r="H13" s="2">
        <v>-289.273406553741</v>
      </c>
      <c r="I13" s="1">
        <f t="shared" si="3"/>
        <v>-0.01927142374</v>
      </c>
      <c r="J13" s="4">
        <f t="shared" si="4"/>
        <v>-12.0928184</v>
      </c>
      <c r="K13" s="4"/>
    </row>
    <row r="14">
      <c r="A14" s="2">
        <v>3.0</v>
      </c>
      <c r="B14" s="2">
        <v>-288.660499281</v>
      </c>
      <c r="C14" s="1">
        <f t="shared" si="1"/>
        <v>-0.032517221</v>
      </c>
      <c r="D14" s="1">
        <f t="shared" si="2"/>
        <v>-20.40455618</v>
      </c>
      <c r="E14" s="1"/>
      <c r="F14" s="1"/>
      <c r="G14" s="2">
        <v>4.0</v>
      </c>
      <c r="H14" s="2">
        <v>-289.270323957678</v>
      </c>
      <c r="I14" s="1">
        <f t="shared" si="3"/>
        <v>-0.01618882768</v>
      </c>
      <c r="J14" s="4">
        <f t="shared" si="4"/>
        <v>-10.15848937</v>
      </c>
      <c r="K14" s="4"/>
    </row>
    <row r="15">
      <c r="A15" s="2">
        <v>3.25</v>
      </c>
      <c r="B15" s="2">
        <v>-288.658610302927</v>
      </c>
      <c r="C15" s="1">
        <f t="shared" si="1"/>
        <v>-0.03062824293</v>
      </c>
      <c r="D15" s="1">
        <f t="shared" si="2"/>
        <v>-19.21922244</v>
      </c>
      <c r="E15" s="1"/>
      <c r="F15" s="1"/>
      <c r="G15" s="2">
        <v>5.0</v>
      </c>
      <c r="H15" s="2">
        <v>-289.267700414285</v>
      </c>
      <c r="I15" s="1">
        <f t="shared" si="3"/>
        <v>-0.01356528429</v>
      </c>
      <c r="J15" s="4">
        <f t="shared" si="4"/>
        <v>-8.512215889</v>
      </c>
      <c r="K15" s="4"/>
    </row>
    <row r="16">
      <c r="A16" s="2">
        <v>3.5</v>
      </c>
      <c r="B16" s="2">
        <v>-288.654665435725</v>
      </c>
      <c r="C16" s="1">
        <f t="shared" si="1"/>
        <v>-0.02668337573</v>
      </c>
      <c r="D16" s="1">
        <f t="shared" si="2"/>
        <v>-16.74381827</v>
      </c>
      <c r="E16" s="1"/>
      <c r="F16" s="1"/>
      <c r="G16" s="2">
        <v>6.0</v>
      </c>
      <c r="H16" s="2">
        <v>-289.265547102014</v>
      </c>
      <c r="I16" s="1">
        <f t="shared" si="3"/>
        <v>-0.01141197201</v>
      </c>
      <c r="J16" s="4">
        <f t="shared" si="4"/>
        <v>-7.161012439</v>
      </c>
      <c r="K16" s="4"/>
    </row>
    <row r="17">
      <c r="A17" s="2">
        <v>3.75</v>
      </c>
      <c r="B17" s="2">
        <v>-288.650432722232</v>
      </c>
      <c r="C17" s="1">
        <f t="shared" si="1"/>
        <v>-0.02245066223</v>
      </c>
      <c r="D17" s="1">
        <f t="shared" si="2"/>
        <v>-14.08779055</v>
      </c>
      <c r="E17" s="1"/>
      <c r="F17" s="1"/>
      <c r="G17" s="2">
        <v>7.0</v>
      </c>
      <c r="H17" s="2">
        <v>-289.263806454994</v>
      </c>
      <c r="I17" s="1">
        <f t="shared" si="3"/>
        <v>-0.009671324994</v>
      </c>
      <c r="J17" s="4">
        <f t="shared" si="4"/>
        <v>-6.068756434</v>
      </c>
      <c r="K17" s="4"/>
    </row>
    <row r="18">
      <c r="A18" s="2">
        <v>4.0</v>
      </c>
      <c r="B18" s="5">
        <v>-288.646630661815</v>
      </c>
      <c r="C18" s="6">
        <f t="shared" si="1"/>
        <v>-0.01864860181</v>
      </c>
      <c r="D18" s="1">
        <f t="shared" si="2"/>
        <v>-11.70199764</v>
      </c>
      <c r="E18" s="1"/>
      <c r="F18" s="1"/>
      <c r="G18" s="2">
        <v>8.0</v>
      </c>
      <c r="H18" s="2">
        <v>-289.262401206958</v>
      </c>
      <c r="I18" s="1">
        <f t="shared" si="3"/>
        <v>-0.008266076958</v>
      </c>
      <c r="J18" s="4">
        <f t="shared" si="4"/>
        <v>-5.186963291</v>
      </c>
      <c r="K18" s="4"/>
    </row>
    <row r="19">
      <c r="A19" s="2">
        <v>4.25</v>
      </c>
      <c r="B19" s="2">
        <v>-288.643487268009</v>
      </c>
      <c r="C19" s="1">
        <f t="shared" si="1"/>
        <v>-0.01550520801</v>
      </c>
      <c r="D19" s="1">
        <f t="shared" si="2"/>
        <v>-9.729518026</v>
      </c>
      <c r="E19" s="1"/>
      <c r="F19" s="1"/>
      <c r="G19" s="1"/>
      <c r="H19" s="1"/>
      <c r="I19" s="1"/>
      <c r="J19" s="4"/>
      <c r="K19" s="4"/>
    </row>
    <row r="20">
      <c r="A20" s="2">
        <v>4.5</v>
      </c>
      <c r="B20" s="2">
        <v>-288.640898490585</v>
      </c>
      <c r="C20" s="1">
        <f t="shared" si="1"/>
        <v>-0.01291643059</v>
      </c>
      <c r="D20" s="1">
        <f t="shared" si="2"/>
        <v>-8.105060192</v>
      </c>
      <c r="E20" s="1"/>
      <c r="F20" s="1"/>
      <c r="G20" s="1"/>
      <c r="H20" s="1"/>
      <c r="I20" s="1"/>
      <c r="J20" s="4"/>
      <c r="K20" s="4"/>
    </row>
    <row r="21">
      <c r="A21" s="2">
        <v>4.75</v>
      </c>
      <c r="B21" s="2">
        <v>-288.638819643462</v>
      </c>
      <c r="C21" s="1">
        <f t="shared" si="1"/>
        <v>-0.01083758346</v>
      </c>
      <c r="D21" s="1">
        <f t="shared" si="2"/>
        <v>-6.800583622</v>
      </c>
      <c r="E21" s="1"/>
      <c r="F21" s="1"/>
      <c r="G21" s="1"/>
      <c r="H21" s="1"/>
      <c r="I21" s="1"/>
      <c r="J21" s="4"/>
      <c r="K21" s="4"/>
    </row>
    <row r="22">
      <c r="A22" s="1"/>
      <c r="B22" s="1"/>
      <c r="C22" s="1"/>
      <c r="D22" s="1"/>
      <c r="E22" s="1"/>
      <c r="F22" s="1"/>
      <c r="G22" s="1"/>
      <c r="H22" s="1"/>
      <c r="I22" s="1"/>
      <c r="J22" s="4"/>
      <c r="K22" s="4"/>
    </row>
    <row r="23">
      <c r="A23" s="1"/>
      <c r="B23" s="1"/>
      <c r="C23" s="1"/>
      <c r="D23" s="1"/>
      <c r="E23" s="1"/>
      <c r="F23" s="1"/>
      <c r="G23" s="1"/>
      <c r="H23" s="1"/>
      <c r="I23" s="1"/>
      <c r="J23" s="4"/>
      <c r="K23" s="4"/>
    </row>
    <row r="24">
      <c r="A24" s="1"/>
      <c r="B24" s="1"/>
      <c r="C24" s="1"/>
      <c r="D24" s="1"/>
      <c r="E24" s="1"/>
      <c r="F24" s="1"/>
      <c r="G24" s="1"/>
      <c r="H24" s="1"/>
      <c r="I24" s="1"/>
      <c r="J24" s="4"/>
      <c r="K24" s="4"/>
    </row>
    <row r="25">
      <c r="A25" s="1"/>
      <c r="B25" s="1"/>
      <c r="C25" s="1"/>
      <c r="D25" s="1"/>
      <c r="E25" s="1"/>
      <c r="F25" s="1"/>
      <c r="G25" s="1"/>
      <c r="H25" s="1"/>
      <c r="I25" s="1"/>
      <c r="J25" s="4"/>
      <c r="K25" s="4"/>
    </row>
    <row r="26">
      <c r="A26" s="1"/>
      <c r="B26" s="1"/>
      <c r="C26" s="1"/>
      <c r="D26" s="1"/>
      <c r="E26" s="1"/>
      <c r="F26" s="1"/>
      <c r="G26" s="1"/>
      <c r="H26" s="1"/>
      <c r="I26" s="1"/>
      <c r="J26" s="4"/>
      <c r="K26" s="4"/>
    </row>
    <row r="27">
      <c r="A27" s="1"/>
      <c r="B27" s="1"/>
      <c r="C27" s="1"/>
      <c r="D27" s="2" t="s">
        <v>8</v>
      </c>
      <c r="E27" s="2" t="s">
        <v>0</v>
      </c>
      <c r="F27" s="1"/>
      <c r="G27" s="2" t="s">
        <v>3</v>
      </c>
      <c r="H27" s="1"/>
      <c r="I27" s="2" t="s">
        <v>8</v>
      </c>
      <c r="J27" s="3" t="s">
        <v>0</v>
      </c>
      <c r="K27" s="4"/>
    </row>
    <row r="28">
      <c r="A28" s="2" t="s">
        <v>9</v>
      </c>
      <c r="B28" s="1"/>
      <c r="C28" s="1"/>
      <c r="D28" s="2">
        <v>-436.063132388056</v>
      </c>
      <c r="E28" s="2">
        <v>-56.815876861271</v>
      </c>
      <c r="F28" s="1"/>
      <c r="G28" s="1"/>
      <c r="H28" s="1"/>
      <c r="I28" s="2">
        <v>-436.91758</v>
      </c>
      <c r="J28" s="3">
        <v>-56.92328634</v>
      </c>
      <c r="K28" s="4"/>
    </row>
    <row r="29">
      <c r="A29" s="2" t="s">
        <v>4</v>
      </c>
      <c r="B29" s="2" t="s">
        <v>5</v>
      </c>
      <c r="C29" s="2" t="s">
        <v>6</v>
      </c>
      <c r="D29" s="2" t="s">
        <v>7</v>
      </c>
      <c r="E29" s="1"/>
      <c r="F29" s="1"/>
      <c r="G29" s="2" t="s">
        <v>4</v>
      </c>
      <c r="H29" s="2" t="s">
        <v>5</v>
      </c>
      <c r="I29" s="2" t="s">
        <v>6</v>
      </c>
      <c r="J29" s="3" t="s">
        <v>7</v>
      </c>
      <c r="K29" s="4"/>
    </row>
    <row r="30">
      <c r="A30" s="2">
        <v>2.2</v>
      </c>
      <c r="B30" s="2">
        <v>-492.808</v>
      </c>
      <c r="C30" s="1">
        <f>B30--56.81587686-(D$28)</f>
        <v>0.07100924806</v>
      </c>
      <c r="D30" s="1">
        <f t="shared" ref="D30:D42" si="5">C30*627.5</f>
        <v>44.55830316</v>
      </c>
      <c r="E30" s="1"/>
      <c r="F30" s="1"/>
      <c r="G30" s="2">
        <v>-5.0</v>
      </c>
      <c r="H30" s="2">
        <v>-493.46764755916</v>
      </c>
      <c r="I30" s="2">
        <f t="shared" ref="I30:I42" si="6">H30-I$28-J$28</f>
        <v>0.3732187808</v>
      </c>
      <c r="J30" s="4">
        <f t="shared" ref="J30:J42" si="7">I30*627.5</f>
        <v>234.194785</v>
      </c>
      <c r="K30" s="4"/>
    </row>
    <row r="31">
      <c r="A31" s="2">
        <v>2.4</v>
      </c>
      <c r="B31" s="2">
        <v>-492.856848550534</v>
      </c>
      <c r="C31" s="1">
        <f t="shared" ref="C31:C33" si="8">B31-D$28-E$28</f>
        <v>0.02216069879</v>
      </c>
      <c r="D31" s="1">
        <f t="shared" si="5"/>
        <v>13.90583849</v>
      </c>
      <c r="E31" s="1"/>
      <c r="F31" s="1"/>
      <c r="G31" s="2">
        <v>-4.0</v>
      </c>
      <c r="H31" s="2">
        <v>-493.668558304764</v>
      </c>
      <c r="I31" s="2">
        <f t="shared" si="6"/>
        <v>0.1723080352</v>
      </c>
      <c r="J31" s="4">
        <f t="shared" si="7"/>
        <v>108.1232921</v>
      </c>
      <c r="K31" s="4"/>
    </row>
    <row r="32">
      <c r="A32" s="2">
        <v>2.6</v>
      </c>
      <c r="B32" s="2">
        <v>-492.881701023445</v>
      </c>
      <c r="C32" s="1">
        <f t="shared" si="8"/>
        <v>-0.002691774118</v>
      </c>
      <c r="D32" s="1">
        <f t="shared" si="5"/>
        <v>-1.689088259</v>
      </c>
      <c r="E32" s="1"/>
      <c r="F32" s="1"/>
      <c r="G32" s="2">
        <v>-3.0</v>
      </c>
      <c r="H32" s="2">
        <v>-493.772360466348</v>
      </c>
      <c r="I32" s="2">
        <f t="shared" si="6"/>
        <v>0.06850587365</v>
      </c>
      <c r="J32" s="4">
        <f t="shared" si="7"/>
        <v>42.98743572</v>
      </c>
      <c r="K32" s="4"/>
    </row>
    <row r="33">
      <c r="A33" s="2">
        <v>2.8</v>
      </c>
      <c r="B33" s="2">
        <v>-492.892567000979</v>
      </c>
      <c r="C33" s="1">
        <f t="shared" si="8"/>
        <v>-0.01355775165</v>
      </c>
      <c r="D33" s="1">
        <f t="shared" si="5"/>
        <v>-8.507489162</v>
      </c>
      <c r="E33" s="1"/>
      <c r="F33" s="1"/>
      <c r="G33" s="2">
        <v>-2.0</v>
      </c>
      <c r="H33" s="2">
        <v>-493.821940949661</v>
      </c>
      <c r="I33" s="2">
        <f t="shared" si="6"/>
        <v>0.01892539034</v>
      </c>
      <c r="J33" s="4">
        <f t="shared" si="7"/>
        <v>11.87568244</v>
      </c>
      <c r="K33" s="4"/>
    </row>
    <row r="34">
      <c r="A34" s="2">
        <v>3.0</v>
      </c>
      <c r="B34" s="2">
        <v>-492.896002206732</v>
      </c>
      <c r="C34" s="1">
        <f>B34-$D$28-$E$28</f>
        <v>-0.01699295741</v>
      </c>
      <c r="D34" s="1">
        <f t="shared" si="5"/>
        <v>-10.66308077</v>
      </c>
      <c r="E34" s="1"/>
      <c r="F34" s="1"/>
      <c r="G34" s="2">
        <v>-1.0</v>
      </c>
      <c r="H34" s="2">
        <v>-493.842876412373</v>
      </c>
      <c r="I34" s="2">
        <f t="shared" si="6"/>
        <v>-0.002010072373</v>
      </c>
      <c r="J34" s="4">
        <f t="shared" si="7"/>
        <v>-1.261320414</v>
      </c>
      <c r="K34" s="4"/>
    </row>
    <row r="35">
      <c r="A35" s="2">
        <v>3.25</v>
      </c>
      <c r="B35" s="7">
        <v>-492.895781234846</v>
      </c>
      <c r="C35" s="8">
        <f t="shared" ref="C35:C42" si="9">B35--56.81587686-(-436.0631324)</f>
        <v>-0.01677197485</v>
      </c>
      <c r="D35" s="1">
        <f t="shared" si="5"/>
        <v>-10.52441422</v>
      </c>
      <c r="E35" s="1"/>
      <c r="F35" s="1"/>
      <c r="G35" s="2">
        <v>0.0</v>
      </c>
      <c r="H35" s="2">
        <v>-493.850070594627</v>
      </c>
      <c r="I35" s="2">
        <f t="shared" si="6"/>
        <v>-0.009204254627</v>
      </c>
      <c r="J35" s="4">
        <f t="shared" si="7"/>
        <v>-5.775669778</v>
      </c>
      <c r="K35" s="4"/>
    </row>
    <row r="36">
      <c r="A36" s="2">
        <v>3.5</v>
      </c>
      <c r="B36" s="2">
        <v>-492.893330511858</v>
      </c>
      <c r="C36" s="1">
        <f t="shared" si="9"/>
        <v>-0.01432125186</v>
      </c>
      <c r="D36" s="1">
        <f t="shared" si="5"/>
        <v>-8.986585541</v>
      </c>
      <c r="E36" s="1"/>
      <c r="F36" s="1"/>
      <c r="G36" s="2">
        <v>1.0</v>
      </c>
      <c r="H36" s="2">
        <v>-493.851138624928</v>
      </c>
      <c r="I36" s="2">
        <f t="shared" si="6"/>
        <v>-0.01027228493</v>
      </c>
      <c r="J36" s="4">
        <f t="shared" si="7"/>
        <v>-6.445858792</v>
      </c>
      <c r="K36" s="4"/>
    </row>
    <row r="37">
      <c r="A37" s="2">
        <v>3.75</v>
      </c>
      <c r="B37" s="2">
        <v>-492.890473207136</v>
      </c>
      <c r="C37" s="1">
        <f t="shared" si="9"/>
        <v>-0.01146394714</v>
      </c>
      <c r="D37" s="1">
        <f t="shared" si="5"/>
        <v>-7.193626828</v>
      </c>
      <c r="E37" s="1"/>
      <c r="F37" s="1"/>
      <c r="G37" s="2">
        <v>2.0</v>
      </c>
      <c r="H37" s="2">
        <f>-493.849912282284</f>
        <v>-493.8499123</v>
      </c>
      <c r="I37" s="2">
        <f t="shared" si="6"/>
        <v>-0.009045942284</v>
      </c>
      <c r="J37" s="4">
        <f t="shared" si="7"/>
        <v>-5.676328783</v>
      </c>
      <c r="K37" s="4"/>
    </row>
    <row r="38">
      <c r="A38" s="2">
        <v>4.0</v>
      </c>
      <c r="B38" s="2">
        <v>-492.887901555657</v>
      </c>
      <c r="C38" s="1">
        <f t="shared" si="9"/>
        <v>-0.008892295657</v>
      </c>
      <c r="D38" s="1">
        <f t="shared" si="5"/>
        <v>-5.579915525</v>
      </c>
      <c r="E38" s="1"/>
      <c r="F38" s="1"/>
      <c r="G38" s="2">
        <v>3.0</v>
      </c>
      <c r="H38" s="2">
        <v>-493.848106722107</v>
      </c>
      <c r="I38" s="2">
        <f t="shared" si="6"/>
        <v>-0.007240382107</v>
      </c>
      <c r="J38" s="4">
        <f t="shared" si="7"/>
        <v>-4.543339772</v>
      </c>
      <c r="K38" s="4"/>
    </row>
    <row r="39">
      <c r="A39" s="2">
        <v>4.25</v>
      </c>
      <c r="B39" s="2">
        <v>-492.885802631832</v>
      </c>
      <c r="C39" s="1">
        <f t="shared" si="9"/>
        <v>-0.006793371832</v>
      </c>
      <c r="D39" s="1">
        <f t="shared" si="5"/>
        <v>-4.262840825</v>
      </c>
      <c r="E39" s="1"/>
      <c r="F39" s="1"/>
      <c r="G39" s="2">
        <v>4.0</v>
      </c>
      <c r="H39" s="2">
        <v>-493.846392092405</v>
      </c>
      <c r="I39" s="2">
        <f t="shared" si="6"/>
        <v>-0.005525752405</v>
      </c>
      <c r="J39" s="4">
        <f t="shared" si="7"/>
        <v>-3.467409634</v>
      </c>
      <c r="K39" s="4"/>
    </row>
    <row r="40">
      <c r="A40" s="2">
        <v>4.5</v>
      </c>
      <c r="B40" s="2">
        <v>-492.8841645912</v>
      </c>
      <c r="C40" s="1">
        <f t="shared" si="9"/>
        <v>-0.0051553312</v>
      </c>
      <c r="D40" s="1">
        <f t="shared" si="5"/>
        <v>-3.234970328</v>
      </c>
      <c r="E40" s="1"/>
      <c r="F40" s="1"/>
      <c r="G40" s="2">
        <v>5.0</v>
      </c>
      <c r="H40" s="2">
        <v>-493.844965890555</v>
      </c>
      <c r="I40" s="2">
        <f t="shared" si="6"/>
        <v>-0.004099550555</v>
      </c>
      <c r="J40" s="4">
        <f t="shared" si="7"/>
        <v>-2.572467973</v>
      </c>
      <c r="K40" s="4"/>
    </row>
    <row r="41">
      <c r="A41" s="2">
        <v>4.75</v>
      </c>
      <c r="B41" s="2">
        <v>-492.882927089853</v>
      </c>
      <c r="C41" s="1">
        <f t="shared" si="9"/>
        <v>-0.003917829853</v>
      </c>
      <c r="D41" s="1">
        <f t="shared" si="5"/>
        <v>-2.458438233</v>
      </c>
      <c r="E41" s="1"/>
      <c r="F41" s="1"/>
      <c r="G41" s="2">
        <v>6.0</v>
      </c>
      <c r="H41" s="2">
        <v>-493.843866858014</v>
      </c>
      <c r="I41" s="2">
        <f t="shared" si="6"/>
        <v>-0.003000518014</v>
      </c>
      <c r="J41" s="4">
        <f t="shared" si="7"/>
        <v>-1.882825054</v>
      </c>
      <c r="K41" s="4"/>
    </row>
    <row r="42">
      <c r="A42" s="2">
        <v>5.0</v>
      </c>
      <c r="B42" s="2">
        <v>-492.882007664228</v>
      </c>
      <c r="C42" s="1">
        <f t="shared" si="9"/>
        <v>-0.002998404228</v>
      </c>
      <c r="D42" s="1">
        <f t="shared" si="5"/>
        <v>-1.881498653</v>
      </c>
      <c r="E42" s="1"/>
      <c r="F42" s="1"/>
      <c r="G42" s="2">
        <v>7.0</v>
      </c>
      <c r="H42" s="2">
        <v>-493.843071695573</v>
      </c>
      <c r="I42" s="2">
        <f t="shared" si="6"/>
        <v>-0.002205355573</v>
      </c>
      <c r="J42" s="4">
        <f t="shared" si="7"/>
        <v>-1.383860622</v>
      </c>
      <c r="K42" s="4"/>
    </row>
    <row r="43">
      <c r="A43" s="1"/>
      <c r="B43" s="1"/>
      <c r="C43" s="1"/>
      <c r="D43" s="1"/>
      <c r="E43" s="1"/>
      <c r="F43" s="1"/>
      <c r="G43" s="2"/>
      <c r="H43" s="1"/>
      <c r="I43" s="2"/>
      <c r="J43" s="4"/>
      <c r="K43" s="4"/>
    </row>
    <row r="44">
      <c r="A44" s="2"/>
      <c r="B44" s="2"/>
      <c r="C44" s="1"/>
      <c r="D44" s="1"/>
      <c r="E44" s="1"/>
      <c r="F44" s="1"/>
      <c r="G44" s="1"/>
      <c r="H44" s="1"/>
      <c r="I44" s="1"/>
      <c r="J44" s="4"/>
      <c r="K44" s="4"/>
    </row>
    <row r="45">
      <c r="A45" s="1"/>
      <c r="B45" s="1"/>
      <c r="C45" s="1"/>
      <c r="D45" s="1"/>
      <c r="E45" s="1"/>
      <c r="F45" s="1"/>
      <c r="G45" s="1"/>
      <c r="H45" s="1"/>
      <c r="I45" s="1"/>
      <c r="J45" s="4"/>
      <c r="K45" s="4"/>
    </row>
    <row r="46">
      <c r="A46" s="1"/>
      <c r="B46" s="1"/>
      <c r="C46" s="1"/>
      <c r="D46" s="1"/>
      <c r="E46" s="1"/>
      <c r="F46" s="1"/>
      <c r="G46" s="1"/>
      <c r="H46" s="1"/>
      <c r="I46" s="1"/>
      <c r="J46" s="4"/>
      <c r="K46" s="4"/>
    </row>
    <row r="47">
      <c r="A47" s="1"/>
      <c r="B47" s="1"/>
      <c r="C47" s="1"/>
      <c r="D47" s="1"/>
      <c r="E47" s="1"/>
      <c r="F47" s="1"/>
      <c r="G47" s="1"/>
      <c r="H47" s="1"/>
      <c r="I47" s="1"/>
      <c r="J47" s="4"/>
      <c r="K47" s="4"/>
    </row>
    <row r="48">
      <c r="A48" s="1"/>
      <c r="B48" s="1"/>
      <c r="C48" s="1"/>
      <c r="D48" s="1"/>
      <c r="E48" s="1"/>
      <c r="F48" s="1"/>
      <c r="G48" s="1"/>
      <c r="H48" s="1"/>
      <c r="I48" s="1"/>
      <c r="J48" s="4"/>
      <c r="K48" s="4"/>
    </row>
    <row r="49">
      <c r="A49" s="1"/>
      <c r="B49" s="1"/>
      <c r="C49" s="1"/>
      <c r="D49" s="1"/>
      <c r="E49" s="1"/>
      <c r="F49" s="1"/>
      <c r="G49" s="1"/>
      <c r="H49" s="1"/>
      <c r="I49" s="1"/>
      <c r="J49" s="4"/>
      <c r="K49" s="4"/>
    </row>
    <row r="50">
      <c r="A50" s="1"/>
      <c r="B50" s="1"/>
      <c r="C50" s="1"/>
      <c r="D50" s="1"/>
      <c r="E50" s="1"/>
      <c r="F50" s="1"/>
      <c r="G50" s="1"/>
      <c r="H50" s="1"/>
      <c r="I50" s="1"/>
      <c r="J50" s="4"/>
      <c r="K50" s="4"/>
    </row>
    <row r="51">
      <c r="A51" s="1"/>
      <c r="B51" s="1"/>
      <c r="C51" s="1"/>
      <c r="D51" s="1"/>
      <c r="E51" s="1"/>
      <c r="F51" s="1"/>
      <c r="G51" s="1"/>
      <c r="H51" s="1"/>
      <c r="I51" s="1"/>
      <c r="J51" s="4"/>
      <c r="K51" s="4"/>
    </row>
    <row r="52">
      <c r="A52" s="1"/>
      <c r="B52" s="1"/>
      <c r="C52" s="1"/>
      <c r="D52" s="2" t="s">
        <v>8</v>
      </c>
      <c r="E52" s="2" t="s">
        <v>10</v>
      </c>
      <c r="F52" s="1"/>
      <c r="G52" s="1"/>
      <c r="H52" s="1"/>
      <c r="I52" s="2" t="s">
        <v>8</v>
      </c>
      <c r="J52" s="3" t="s">
        <v>10</v>
      </c>
      <c r="K52" s="4"/>
    </row>
    <row r="53">
      <c r="A53" s="2" t="s">
        <v>11</v>
      </c>
      <c r="B53" s="1"/>
      <c r="C53" s="1"/>
      <c r="D53" s="2">
        <v>-271.062255701377</v>
      </c>
      <c r="E53" s="2">
        <v>-56.815876861271</v>
      </c>
      <c r="F53" s="2" t="s">
        <v>3</v>
      </c>
      <c r="G53" s="1"/>
      <c r="H53" s="1"/>
      <c r="I53" s="2">
        <v>-271.66660632</v>
      </c>
      <c r="J53" s="3">
        <v>-56.92328634</v>
      </c>
      <c r="K53" s="4"/>
    </row>
    <row r="54">
      <c r="A54" s="2" t="s">
        <v>4</v>
      </c>
      <c r="B54" s="2" t="s">
        <v>5</v>
      </c>
      <c r="C54" s="2" t="s">
        <v>6</v>
      </c>
      <c r="D54" s="2" t="s">
        <v>7</v>
      </c>
      <c r="E54" s="1"/>
      <c r="F54" s="2" t="s">
        <v>4</v>
      </c>
      <c r="G54" s="2" t="s">
        <v>5</v>
      </c>
      <c r="H54" s="2" t="s">
        <v>6</v>
      </c>
      <c r="I54" s="2" t="s">
        <v>7</v>
      </c>
      <c r="J54" s="4"/>
      <c r="K54" s="4"/>
    </row>
    <row r="55">
      <c r="A55" s="2">
        <v>2.2</v>
      </c>
      <c r="B55" s="2">
        <v>-327.833381499576</v>
      </c>
      <c r="C55" s="1">
        <f t="shared" ref="C55:C59" si="10">B55-D$53-E$53</f>
        <v>0.04475106307</v>
      </c>
      <c r="D55" s="1">
        <f t="shared" ref="D55:D67" si="11">C55*627.5</f>
        <v>28.08129208</v>
      </c>
      <c r="E55" s="1"/>
      <c r="F55" s="2">
        <v>-5.0</v>
      </c>
      <c r="G55" s="2">
        <v>-328.253319348273</v>
      </c>
      <c r="H55" s="1">
        <f t="shared" ref="H55:H69" si="12">G55-I$53-J$53</f>
        <v>0.3365733117</v>
      </c>
      <c r="I55" s="1">
        <f t="shared" ref="I55:I69" si="13">H55*627.5</f>
        <v>211.1997531</v>
      </c>
      <c r="J55" s="4"/>
      <c r="K55" s="4"/>
    </row>
    <row r="56">
      <c r="A56" s="2">
        <v>2.4</v>
      </c>
      <c r="B56" s="2">
        <v>-327.879608634481</v>
      </c>
      <c r="C56" s="1">
        <f t="shared" si="10"/>
        <v>-0.001476071833</v>
      </c>
      <c r="D56" s="1">
        <f t="shared" si="11"/>
        <v>-0.9262350752</v>
      </c>
      <c r="E56" s="1"/>
      <c r="F56" s="2">
        <v>-4.0</v>
      </c>
      <c r="G56" s="2">
        <v>-328.44836246945</v>
      </c>
      <c r="H56" s="1">
        <f t="shared" si="12"/>
        <v>0.1415301906</v>
      </c>
      <c r="I56" s="1">
        <f t="shared" si="13"/>
        <v>88.81019457</v>
      </c>
      <c r="J56" s="4"/>
      <c r="K56" s="4"/>
    </row>
    <row r="57">
      <c r="A57" s="2">
        <v>2.6</v>
      </c>
      <c r="B57" s="2">
        <v>-327.902297609738</v>
      </c>
      <c r="C57" s="1">
        <f t="shared" si="10"/>
        <v>-0.02416504709</v>
      </c>
      <c r="D57" s="1">
        <f t="shared" si="11"/>
        <v>-15.16356705</v>
      </c>
      <c r="E57" s="1"/>
      <c r="F57" s="2">
        <v>-3.0</v>
      </c>
      <c r="G57" s="2">
        <v>-328.548497452935</v>
      </c>
      <c r="H57" s="1">
        <f t="shared" si="12"/>
        <v>0.04139520707</v>
      </c>
      <c r="I57" s="1">
        <f t="shared" si="13"/>
        <v>25.97549243</v>
      </c>
      <c r="J57" s="4"/>
      <c r="K57" s="4"/>
    </row>
    <row r="58">
      <c r="A58" s="2">
        <v>2.8</v>
      </c>
      <c r="B58" s="2">
        <v>-327.91143989883</v>
      </c>
      <c r="C58" s="1">
        <f t="shared" si="10"/>
        <v>-0.03330733618</v>
      </c>
      <c r="D58" s="1">
        <f t="shared" si="11"/>
        <v>-20.90035345</v>
      </c>
      <c r="E58" s="1"/>
      <c r="F58" s="2">
        <v>-2.0</v>
      </c>
      <c r="G58" s="2">
        <v>-328.595151678242</v>
      </c>
      <c r="H58" s="1">
        <f t="shared" si="12"/>
        <v>-0.005259018242</v>
      </c>
      <c r="I58" s="1">
        <f t="shared" si="13"/>
        <v>-3.300033947</v>
      </c>
      <c r="J58" s="4"/>
      <c r="K58" s="4"/>
    </row>
    <row r="59">
      <c r="A59" s="2">
        <v>3.0</v>
      </c>
      <c r="B59" s="9">
        <v>-327.912998298137</v>
      </c>
      <c r="C59" s="10">
        <f t="shared" si="10"/>
        <v>-0.03486573549</v>
      </c>
      <c r="D59" s="1">
        <f t="shared" si="11"/>
        <v>-21.87824902</v>
      </c>
      <c r="E59" s="1"/>
      <c r="F59" s="2">
        <v>-1.0</v>
      </c>
      <c r="G59" s="2">
        <v>-328.61354087232</v>
      </c>
      <c r="H59" s="1">
        <f t="shared" si="12"/>
        <v>-0.02364821232</v>
      </c>
      <c r="I59" s="1">
        <f t="shared" si="13"/>
        <v>-14.83925323</v>
      </c>
      <c r="J59" s="4"/>
      <c r="K59" s="4"/>
    </row>
    <row r="60">
      <c r="A60" s="2">
        <v>3.25</v>
      </c>
      <c r="B60" s="5">
        <v>-327.91071935987</v>
      </c>
      <c r="C60" s="6">
        <f t="shared" ref="C60:C67" si="14">B60--271.062255701377--56.81587686</f>
        <v>-0.03258679849</v>
      </c>
      <c r="D60" s="1">
        <f t="shared" si="11"/>
        <v>-20.44821605</v>
      </c>
      <c r="E60" s="1"/>
      <c r="F60" s="2">
        <v>0.0</v>
      </c>
      <c r="G60" s="2">
        <v>-328.618368616695</v>
      </c>
      <c r="H60" s="1">
        <f t="shared" si="12"/>
        <v>-0.02847595669</v>
      </c>
      <c r="I60" s="1">
        <f t="shared" si="13"/>
        <v>-17.86866283</v>
      </c>
      <c r="J60" s="3"/>
      <c r="K60" s="4"/>
    </row>
    <row r="61">
      <c r="A61" s="2">
        <v>3.5</v>
      </c>
      <c r="B61" s="2">
        <v>-327.906389281988</v>
      </c>
      <c r="C61" s="1">
        <f t="shared" si="14"/>
        <v>-0.02825672061</v>
      </c>
      <c r="D61" s="1">
        <f t="shared" si="11"/>
        <v>-17.73109218</v>
      </c>
      <c r="E61" s="1"/>
      <c r="F61" s="2">
        <v>1.0</v>
      </c>
      <c r="G61" s="2">
        <v>-328.617277775587</v>
      </c>
      <c r="H61" s="1">
        <f t="shared" si="12"/>
        <v>-0.02738511559</v>
      </c>
      <c r="I61" s="1">
        <f t="shared" si="13"/>
        <v>-17.18416003</v>
      </c>
      <c r="J61" s="4"/>
      <c r="K61" s="4"/>
    </row>
    <row r="62">
      <c r="A62" s="2">
        <v>3.75</v>
      </c>
      <c r="B62" s="2">
        <v>-327.901881172726</v>
      </c>
      <c r="C62" s="1">
        <f t="shared" si="14"/>
        <v>-0.02374861135</v>
      </c>
      <c r="D62" s="1">
        <f t="shared" si="11"/>
        <v>-14.90225362</v>
      </c>
      <c r="E62" s="1"/>
      <c r="F62" s="2">
        <v>2.0</v>
      </c>
      <c r="G62" s="2">
        <v>-328.614053231923</v>
      </c>
      <c r="H62" s="1">
        <f t="shared" si="12"/>
        <v>-0.02416057192</v>
      </c>
      <c r="I62" s="1">
        <f t="shared" si="13"/>
        <v>-15.16075888</v>
      </c>
      <c r="J62" s="4"/>
      <c r="K62" s="4"/>
    </row>
    <row r="63">
      <c r="A63" s="2">
        <v>4.0</v>
      </c>
      <c r="B63" s="2">
        <v>-327.89785490507</v>
      </c>
      <c r="C63" s="1">
        <f t="shared" si="14"/>
        <v>-0.01972234369</v>
      </c>
      <c r="D63" s="1">
        <f t="shared" si="11"/>
        <v>-12.37577067</v>
      </c>
      <c r="E63" s="1"/>
      <c r="F63" s="2">
        <v>3.0</v>
      </c>
      <c r="G63" s="2">
        <v>-328.610425590077</v>
      </c>
      <c r="H63" s="1">
        <f t="shared" si="12"/>
        <v>-0.02053293008</v>
      </c>
      <c r="I63" s="1">
        <f t="shared" si="13"/>
        <v>-12.88441362</v>
      </c>
      <c r="J63" s="4"/>
      <c r="K63" s="4"/>
    </row>
    <row r="64">
      <c r="A64" s="2">
        <v>4.25</v>
      </c>
      <c r="B64" s="2">
        <v>-327.894501994963</v>
      </c>
      <c r="C64" s="1">
        <f t="shared" si="14"/>
        <v>-0.01636943359</v>
      </c>
      <c r="D64" s="1">
        <f t="shared" si="11"/>
        <v>-10.27181958</v>
      </c>
      <c r="E64" s="1"/>
      <c r="F64" s="2">
        <v>4.0</v>
      </c>
      <c r="G64" s="2">
        <v>-328.607130959885</v>
      </c>
      <c r="H64" s="1">
        <f t="shared" si="12"/>
        <v>-0.01723829988</v>
      </c>
      <c r="I64" s="1">
        <f t="shared" si="13"/>
        <v>-10.81703318</v>
      </c>
      <c r="J64" s="4"/>
      <c r="K64" s="4"/>
    </row>
    <row r="65">
      <c r="A65" s="2">
        <v>4.5</v>
      </c>
      <c r="B65" s="2">
        <v>-327.891754821197</v>
      </c>
      <c r="C65" s="1">
        <f t="shared" si="14"/>
        <v>-0.01362225982</v>
      </c>
      <c r="D65" s="1">
        <f t="shared" si="11"/>
        <v>-8.547968037</v>
      </c>
      <c r="E65" s="1"/>
      <c r="F65" s="2">
        <v>5.0</v>
      </c>
      <c r="G65" s="2">
        <v>-328.604319527719</v>
      </c>
      <c r="H65" s="1">
        <f t="shared" si="12"/>
        <v>-0.01442686772</v>
      </c>
      <c r="I65" s="1">
        <f t="shared" si="13"/>
        <v>-9.052859494</v>
      </c>
      <c r="J65" s="4"/>
      <c r="K65" s="4"/>
    </row>
    <row r="66">
      <c r="A66" s="2">
        <v>4.75</v>
      </c>
      <c r="B66" s="2">
        <v>-327.889557683283</v>
      </c>
      <c r="C66" s="1">
        <f t="shared" si="14"/>
        <v>-0.01142512191</v>
      </c>
      <c r="D66" s="1">
        <f t="shared" si="11"/>
        <v>-7.169263996</v>
      </c>
      <c r="E66" s="1"/>
      <c r="F66" s="2">
        <v>6.0</v>
      </c>
      <c r="G66" s="2">
        <v>-328.602018897645</v>
      </c>
      <c r="H66" s="1">
        <f t="shared" si="12"/>
        <v>-0.01212623764</v>
      </c>
      <c r="I66" s="1">
        <f t="shared" si="13"/>
        <v>-7.609214122</v>
      </c>
      <c r="J66" s="4"/>
      <c r="K66" s="4"/>
    </row>
    <row r="67">
      <c r="A67" s="2">
        <v>5.0</v>
      </c>
      <c r="B67" s="2">
        <v>-327.887795706873</v>
      </c>
      <c r="C67" s="1">
        <f t="shared" si="14"/>
        <v>-0.009663145496</v>
      </c>
      <c r="D67" s="1">
        <f t="shared" si="11"/>
        <v>-6.063623799</v>
      </c>
      <c r="E67" s="1"/>
      <c r="F67" s="2">
        <v>7.0</v>
      </c>
      <c r="G67" s="2">
        <v>-328.600166834164</v>
      </c>
      <c r="H67" s="1">
        <f t="shared" si="12"/>
        <v>-0.01027417416</v>
      </c>
      <c r="I67" s="1">
        <f t="shared" si="13"/>
        <v>-6.447044288</v>
      </c>
      <c r="J67" s="4"/>
      <c r="K67" s="4"/>
    </row>
    <row r="68">
      <c r="A68" s="1"/>
      <c r="B68" s="1"/>
      <c r="C68" s="1"/>
      <c r="D68" s="1"/>
      <c r="E68" s="1"/>
      <c r="F68" s="2">
        <v>8.0</v>
      </c>
      <c r="G68" s="2">
        <v>-328.598666817343</v>
      </c>
      <c r="H68" s="1">
        <f t="shared" si="12"/>
        <v>-0.008774157343</v>
      </c>
      <c r="I68" s="1">
        <f t="shared" si="13"/>
        <v>-5.505783733</v>
      </c>
      <c r="J68" s="4"/>
      <c r="K68" s="4"/>
    </row>
    <row r="69">
      <c r="A69" s="1"/>
      <c r="B69" s="1"/>
      <c r="C69" s="1"/>
      <c r="D69" s="1"/>
      <c r="E69" s="1"/>
      <c r="F69" s="2">
        <v>9.0</v>
      </c>
      <c r="G69" s="2">
        <v>-328.597446028811</v>
      </c>
      <c r="H69" s="1">
        <f t="shared" si="12"/>
        <v>-0.007553368811</v>
      </c>
      <c r="I69" s="1">
        <f t="shared" si="13"/>
        <v>-4.739738929</v>
      </c>
      <c r="J69" s="4"/>
      <c r="K69" s="4"/>
    </row>
    <row r="70">
      <c r="A70" s="1"/>
      <c r="B70" s="1"/>
      <c r="C70" s="1"/>
      <c r="D70" s="1"/>
      <c r="E70" s="1"/>
      <c r="F70" s="2"/>
      <c r="G70" s="1"/>
      <c r="H70" s="1"/>
      <c r="I70" s="1"/>
      <c r="J70" s="4"/>
      <c r="K70" s="4"/>
    </row>
    <row r="71">
      <c r="A71" s="1"/>
      <c r="B71" s="1"/>
      <c r="C71" s="1"/>
      <c r="D71" s="1"/>
      <c r="E71" s="1"/>
      <c r="F71" s="1"/>
      <c r="G71" s="2"/>
      <c r="H71" s="1"/>
      <c r="I71" s="1"/>
      <c r="J71" s="4"/>
      <c r="K71" s="4"/>
    </row>
    <row r="72">
      <c r="A72" s="1"/>
      <c r="B72" s="1"/>
      <c r="C72" s="1"/>
      <c r="D72" s="1"/>
      <c r="E72" s="1"/>
      <c r="F72" s="1"/>
      <c r="G72" s="1"/>
      <c r="H72" s="1"/>
      <c r="I72" s="1"/>
      <c r="J72" s="4"/>
      <c r="K72" s="4"/>
    </row>
    <row r="73">
      <c r="A73" s="1"/>
      <c r="B73" s="1"/>
      <c r="C73" s="1"/>
      <c r="D73" s="1"/>
      <c r="E73" s="1"/>
      <c r="F73" s="1"/>
      <c r="G73" s="1"/>
      <c r="H73" s="1"/>
      <c r="I73" s="1"/>
      <c r="J73" s="4"/>
      <c r="K73" s="4"/>
    </row>
    <row r="74">
      <c r="A74" s="1"/>
      <c r="B74" s="1"/>
      <c r="C74" s="1"/>
      <c r="D74" s="1"/>
      <c r="E74" s="1"/>
      <c r="F74" s="1"/>
      <c r="G74" s="1"/>
      <c r="H74" s="1"/>
      <c r="I74" s="1"/>
      <c r="J74" s="4"/>
      <c r="K74" s="4"/>
    </row>
    <row r="75">
      <c r="A75" s="1"/>
      <c r="B75" s="1"/>
      <c r="C75" s="1"/>
      <c r="D75" s="1"/>
      <c r="E75" s="1"/>
      <c r="F75" s="1"/>
      <c r="G75" s="1"/>
      <c r="H75" s="1"/>
      <c r="I75" s="1"/>
      <c r="J75" s="4"/>
      <c r="K75" s="4"/>
    </row>
    <row r="76">
      <c r="A76" s="1"/>
      <c r="B76" s="1"/>
      <c r="C76" s="1"/>
      <c r="D76" s="1"/>
      <c r="E76" s="1"/>
      <c r="F76" s="1"/>
      <c r="G76" s="1"/>
      <c r="H76" s="1"/>
      <c r="I76" s="1"/>
      <c r="J76" s="4"/>
      <c r="K76" s="4"/>
    </row>
    <row r="77">
      <c r="A77" s="1"/>
      <c r="B77" s="1"/>
      <c r="C77" s="1"/>
      <c r="D77" s="1"/>
      <c r="E77" s="1"/>
      <c r="F77" s="1"/>
      <c r="G77" s="1"/>
      <c r="H77" s="1"/>
      <c r="I77" s="1"/>
      <c r="J77" s="4"/>
      <c r="K77" s="4"/>
    </row>
    <row r="78">
      <c r="A78" s="1"/>
      <c r="B78" s="1"/>
      <c r="C78" s="1"/>
      <c r="D78" s="1"/>
      <c r="E78" s="1"/>
      <c r="F78" s="1"/>
      <c r="G78" s="1"/>
      <c r="H78" s="1"/>
      <c r="I78" s="1"/>
      <c r="J78" s="4"/>
      <c r="K78" s="4"/>
    </row>
    <row r="79">
      <c r="A79" s="1"/>
      <c r="B79" s="1"/>
      <c r="C79" s="1"/>
      <c r="D79" s="1"/>
      <c r="E79" s="1"/>
      <c r="F79" s="1"/>
      <c r="G79" s="1"/>
      <c r="H79" s="1"/>
      <c r="I79" s="1"/>
      <c r="J79" s="4"/>
      <c r="K79" s="4"/>
    </row>
    <row r="80">
      <c r="A80" s="1"/>
      <c r="B80" s="1"/>
      <c r="C80" s="2" t="s">
        <v>8</v>
      </c>
      <c r="D80" s="2" t="s">
        <v>10</v>
      </c>
      <c r="E80" s="1"/>
      <c r="F80" s="1"/>
      <c r="G80" s="1"/>
      <c r="H80" s="2" t="s">
        <v>8</v>
      </c>
      <c r="I80" s="2" t="s">
        <v>10</v>
      </c>
      <c r="J80" s="4"/>
      <c r="K80" s="4"/>
    </row>
    <row r="81">
      <c r="A81" s="2" t="s">
        <v>12</v>
      </c>
      <c r="B81" s="1"/>
      <c r="C81" s="2">
        <v>-350.32751327</v>
      </c>
      <c r="D81" s="2">
        <v>-56.92328634</v>
      </c>
      <c r="E81" s="1"/>
      <c r="F81" s="2" t="s">
        <v>13</v>
      </c>
      <c r="G81" s="1"/>
      <c r="H81" s="2">
        <v>-349.551388840648</v>
      </c>
      <c r="I81" s="2">
        <v>-56.815876861271</v>
      </c>
      <c r="J81" s="4"/>
      <c r="K81" s="4"/>
    </row>
    <row r="82">
      <c r="A82" s="2" t="s">
        <v>4</v>
      </c>
      <c r="B82" s="2" t="s">
        <v>5</v>
      </c>
      <c r="C82" s="2" t="s">
        <v>6</v>
      </c>
      <c r="D82" s="2" t="s">
        <v>7</v>
      </c>
      <c r="E82" s="1"/>
      <c r="F82" s="2" t="s">
        <v>4</v>
      </c>
      <c r="G82" s="2" t="s">
        <v>5</v>
      </c>
      <c r="H82" s="2" t="s">
        <v>6</v>
      </c>
      <c r="I82" s="2" t="s">
        <v>7</v>
      </c>
      <c r="J82" s="4"/>
      <c r="K82" s="4"/>
    </row>
    <row r="83">
      <c r="A83" s="2">
        <v>-5.0</v>
      </c>
      <c r="B83" s="2">
        <v>-406.926176502032</v>
      </c>
      <c r="C83" s="1">
        <f t="shared" ref="C83:C93" si="15">B83-D$81-C$81</f>
        <v>0.324623108</v>
      </c>
      <c r="D83" s="1">
        <f t="shared" ref="D83:D93" si="16">C83*627.5</f>
        <v>203.7010002</v>
      </c>
      <c r="E83" s="1"/>
      <c r="F83" s="2">
        <v>2.0</v>
      </c>
      <c r="G83" s="2">
        <v>-406.247989494678</v>
      </c>
      <c r="H83" s="1">
        <f t="shared" ref="H83:H94" si="17">G83-I$81-H$81</f>
        <v>0.1192762072</v>
      </c>
      <c r="I83" s="1">
        <f t="shared" ref="I83:I94" si="18">H83*627.5</f>
        <v>74.84582004</v>
      </c>
      <c r="J83" s="4"/>
      <c r="K83" s="4"/>
    </row>
    <row r="84">
      <c r="A84" s="2">
        <v>-4.0</v>
      </c>
      <c r="B84" s="2">
        <v>-407.118921803585</v>
      </c>
      <c r="C84" s="1">
        <f t="shared" si="15"/>
        <v>0.1318778064</v>
      </c>
      <c r="D84" s="1">
        <f t="shared" si="16"/>
        <v>82.75332353</v>
      </c>
      <c r="E84" s="1"/>
      <c r="F84" s="2">
        <v>2.2</v>
      </c>
      <c r="G84" s="2">
        <v>-406.330669037222</v>
      </c>
      <c r="H84" s="1">
        <f t="shared" si="17"/>
        <v>0.0365966647</v>
      </c>
      <c r="I84" s="1">
        <f t="shared" si="18"/>
        <v>22.9644071</v>
      </c>
      <c r="J84" s="4"/>
      <c r="K84" s="4"/>
    </row>
    <row r="85">
      <c r="A85" s="2">
        <v>-3.0</v>
      </c>
      <c r="B85" s="2">
        <v>-407.216573333811</v>
      </c>
      <c r="C85" s="1">
        <f t="shared" si="15"/>
        <v>0.03422627619</v>
      </c>
      <c r="D85" s="1">
        <f t="shared" si="16"/>
        <v>21.47698831</v>
      </c>
      <c r="E85" s="1"/>
      <c r="F85" s="2">
        <v>2.4</v>
      </c>
      <c r="G85" s="2">
        <v>-406.375039278069</v>
      </c>
      <c r="H85" s="1">
        <f t="shared" si="17"/>
        <v>-0.00777357615</v>
      </c>
      <c r="I85" s="1">
        <f t="shared" si="18"/>
        <v>-4.877919034</v>
      </c>
      <c r="J85" s="4"/>
      <c r="K85" s="4"/>
    </row>
    <row r="86">
      <c r="A86" s="2">
        <v>-2.0</v>
      </c>
      <c r="B86" s="2">
        <v>-407.260955034044</v>
      </c>
      <c r="C86" s="1">
        <f t="shared" si="15"/>
        <v>-0.01015542404</v>
      </c>
      <c r="D86" s="1">
        <f t="shared" si="16"/>
        <v>-6.372528588</v>
      </c>
      <c r="E86" s="1"/>
      <c r="F86" s="2">
        <v>2.6</v>
      </c>
      <c r="G86" s="2">
        <v>-406.396120808103</v>
      </c>
      <c r="H86" s="1">
        <f t="shared" si="17"/>
        <v>-0.02885510618</v>
      </c>
      <c r="I86" s="1">
        <f t="shared" si="18"/>
        <v>-18.10657913</v>
      </c>
      <c r="J86" s="4"/>
      <c r="K86" s="4"/>
    </row>
    <row r="87">
      <c r="A87" s="2">
        <v>-1.0</v>
      </c>
      <c r="B87" s="2">
        <v>-407.277637880113</v>
      </c>
      <c r="C87" s="1">
        <f t="shared" si="15"/>
        <v>-0.02683827011</v>
      </c>
      <c r="D87" s="1">
        <f t="shared" si="16"/>
        <v>-16.8410145</v>
      </c>
      <c r="E87" s="1"/>
      <c r="F87" s="2">
        <v>2.8</v>
      </c>
      <c r="G87" s="2">
        <v>-406.40381288565</v>
      </c>
      <c r="H87" s="1">
        <f t="shared" si="17"/>
        <v>-0.03654718373</v>
      </c>
      <c r="I87" s="1">
        <f t="shared" si="18"/>
        <v>-22.93335779</v>
      </c>
      <c r="J87" s="4"/>
      <c r="K87" s="4"/>
    </row>
    <row r="88">
      <c r="A88" s="2">
        <v>0.0</v>
      </c>
      <c r="B88" s="2">
        <v>-407.28116374276</v>
      </c>
      <c r="C88" s="1">
        <f t="shared" si="15"/>
        <v>-0.03036413276</v>
      </c>
      <c r="D88" s="1">
        <f t="shared" si="16"/>
        <v>-19.05349331</v>
      </c>
      <c r="E88" s="1"/>
      <c r="F88" s="2">
        <v>3.0</v>
      </c>
      <c r="G88" s="2">
        <v>-406.404608528313</v>
      </c>
      <c r="H88" s="1">
        <f t="shared" si="17"/>
        <v>-0.03734282639</v>
      </c>
      <c r="I88" s="1">
        <f t="shared" si="18"/>
        <v>-23.43262356</v>
      </c>
      <c r="J88" s="4"/>
      <c r="K88" s="4"/>
    </row>
    <row r="89">
      <c r="A89" s="2">
        <v>1.0</v>
      </c>
      <c r="B89" s="2">
        <v>-407.279122860683</v>
      </c>
      <c r="C89" s="1">
        <f t="shared" si="15"/>
        <v>-0.02832325068</v>
      </c>
      <c r="D89" s="1">
        <f t="shared" si="16"/>
        <v>-17.7728398</v>
      </c>
      <c r="E89" s="1"/>
      <c r="F89" s="2">
        <v>3.2</v>
      </c>
      <c r="G89" s="2">
        <v>-406.402166966124</v>
      </c>
      <c r="H89" s="1">
        <f t="shared" si="17"/>
        <v>-0.03490126421</v>
      </c>
      <c r="I89" s="1">
        <f t="shared" si="18"/>
        <v>-21.90054329</v>
      </c>
      <c r="J89" s="4"/>
      <c r="K89" s="4"/>
    </row>
    <row r="90">
      <c r="A90" s="2">
        <v>2.0</v>
      </c>
      <c r="B90" s="2">
        <v>-407.275264185375</v>
      </c>
      <c r="C90" s="1">
        <f t="shared" si="15"/>
        <v>-0.02446457538</v>
      </c>
      <c r="D90" s="1">
        <f t="shared" si="16"/>
        <v>-15.35152105</v>
      </c>
      <c r="E90" s="1"/>
      <c r="F90" s="2">
        <v>3.4</v>
      </c>
      <c r="G90" s="2">
        <v>-406.398341010009</v>
      </c>
      <c r="H90" s="1">
        <f t="shared" si="17"/>
        <v>-0.03107530809</v>
      </c>
      <c r="I90" s="1">
        <f t="shared" si="18"/>
        <v>-19.49975583</v>
      </c>
      <c r="J90" s="4"/>
      <c r="K90" s="4"/>
    </row>
    <row r="91">
      <c r="A91" s="2">
        <v>3.0</v>
      </c>
      <c r="B91" s="2">
        <v>-407.271248065309</v>
      </c>
      <c r="C91" s="1">
        <f t="shared" si="15"/>
        <v>-0.02044845531</v>
      </c>
      <c r="D91" s="1">
        <f t="shared" si="16"/>
        <v>-12.83140571</v>
      </c>
      <c r="E91" s="1"/>
      <c r="F91" s="2">
        <v>3.6</v>
      </c>
      <c r="G91" s="2">
        <v>-406.394229122269</v>
      </c>
      <c r="H91" s="1">
        <f t="shared" si="17"/>
        <v>-0.02696342035</v>
      </c>
      <c r="I91" s="2">
        <f t="shared" si="18"/>
        <v>-16.91954627</v>
      </c>
      <c r="J91" s="4"/>
      <c r="K91" s="4"/>
    </row>
    <row r="92">
      <c r="A92" s="2">
        <v>4.0</v>
      </c>
      <c r="B92" s="2">
        <v>-407.267683190597</v>
      </c>
      <c r="C92" s="1">
        <f t="shared" si="15"/>
        <v>-0.0168835806</v>
      </c>
      <c r="D92" s="1">
        <f t="shared" si="16"/>
        <v>-10.59444682</v>
      </c>
      <c r="E92" s="1"/>
      <c r="F92" s="2">
        <v>3.8</v>
      </c>
      <c r="G92" s="2">
        <v>-406.390401842771</v>
      </c>
      <c r="H92" s="1">
        <f t="shared" si="17"/>
        <v>-0.02313614085</v>
      </c>
      <c r="I92" s="1">
        <f t="shared" si="18"/>
        <v>-14.51792838</v>
      </c>
      <c r="J92" s="4"/>
      <c r="K92" s="4"/>
    </row>
    <row r="93">
      <c r="A93" s="2">
        <v>5.0</v>
      </c>
      <c r="B93" s="2">
        <v>-407.264725920506</v>
      </c>
      <c r="C93" s="1">
        <f t="shared" si="15"/>
        <v>-0.01392631051</v>
      </c>
      <c r="D93" s="1">
        <f t="shared" si="16"/>
        <v>-8.738759843</v>
      </c>
      <c r="E93" s="1"/>
      <c r="F93" s="2">
        <v>4.0</v>
      </c>
      <c r="G93" s="2">
        <v>-406.386957265518</v>
      </c>
      <c r="H93" s="1">
        <f t="shared" si="17"/>
        <v>-0.0196915636</v>
      </c>
      <c r="I93" s="1">
        <f t="shared" si="18"/>
        <v>-12.35645616</v>
      </c>
      <c r="J93" s="4"/>
      <c r="K93" s="4"/>
    </row>
    <row r="94">
      <c r="A94" s="1"/>
      <c r="B94" s="1"/>
      <c r="C94" s="1"/>
      <c r="D94" s="1"/>
      <c r="E94" s="1"/>
      <c r="F94" s="2">
        <v>4.2</v>
      </c>
      <c r="G94" s="2">
        <v>-406.384036844853</v>
      </c>
      <c r="H94" s="1">
        <f t="shared" si="17"/>
        <v>-0.01677114293</v>
      </c>
      <c r="I94" s="1">
        <f t="shared" si="18"/>
        <v>-10.52389219</v>
      </c>
      <c r="J94" s="4"/>
      <c r="K94" s="4"/>
    </row>
    <row r="95">
      <c r="A95" s="1"/>
      <c r="B95" s="1"/>
      <c r="C95" s="1"/>
      <c r="D95" s="1"/>
      <c r="E95" s="1"/>
      <c r="F95" s="1"/>
      <c r="G95" s="1"/>
      <c r="H95" s="1"/>
      <c r="I95" s="1"/>
      <c r="J95" s="4"/>
      <c r="K95" s="4"/>
    </row>
    <row r="96">
      <c r="A96" s="1"/>
      <c r="B96" s="1"/>
      <c r="C96" s="1"/>
      <c r="D96" s="1"/>
      <c r="E96" s="1"/>
      <c r="F96" s="1"/>
      <c r="G96" s="1"/>
      <c r="H96" s="1"/>
      <c r="I96" s="1"/>
      <c r="J96" s="4"/>
      <c r="K96" s="4"/>
    </row>
    <row r="97">
      <c r="A97" s="1"/>
      <c r="B97" s="1"/>
      <c r="C97" s="2" t="s">
        <v>8</v>
      </c>
      <c r="D97" s="2" t="s">
        <v>10</v>
      </c>
      <c r="E97" s="1"/>
      <c r="F97" s="1"/>
      <c r="G97" s="1"/>
      <c r="H97" s="1"/>
      <c r="I97" s="1"/>
      <c r="J97" s="4"/>
      <c r="K97" s="4"/>
    </row>
    <row r="98">
      <c r="A98" s="1"/>
      <c r="B98" s="2" t="s">
        <v>14</v>
      </c>
      <c r="C98" s="2">
        <v>-846.01980342</v>
      </c>
      <c r="D98" s="2">
        <v>-56.92328634</v>
      </c>
      <c r="E98" s="1">
        <f>C98+D98</f>
        <v>-902.9430898</v>
      </c>
      <c r="F98" s="1"/>
      <c r="G98" s="1"/>
      <c r="H98" s="1"/>
      <c r="I98" s="1"/>
      <c r="J98" s="4"/>
      <c r="K98" s="4"/>
    </row>
    <row r="99">
      <c r="A99" s="11" t="s">
        <v>4</v>
      </c>
      <c r="B99" s="12" t="s">
        <v>5</v>
      </c>
      <c r="C99" s="12" t="s">
        <v>6</v>
      </c>
      <c r="D99" s="12" t="s">
        <v>7</v>
      </c>
      <c r="E99" s="13" t="s">
        <v>15</v>
      </c>
      <c r="F99" s="1"/>
      <c r="G99" s="1"/>
      <c r="H99" s="1"/>
      <c r="I99" s="2">
        <v>-56.815876861271</v>
      </c>
      <c r="J99" s="3">
        <v>-844.492803676083</v>
      </c>
      <c r="K99" s="4"/>
    </row>
    <row r="100">
      <c r="A100" s="14">
        <v>-5.0</v>
      </c>
      <c r="B100" s="15">
        <v>-902.506072091736</v>
      </c>
      <c r="C100" s="16">
        <f t="shared" ref="C100:C109" si="19">B100-D$81-C$98</f>
        <v>0.4370176683</v>
      </c>
      <c r="D100" s="17">
        <f t="shared" ref="D100:D114" si="20">C100*627.5</f>
        <v>274.2285868</v>
      </c>
      <c r="E100" s="18"/>
      <c r="F100" s="1"/>
      <c r="G100" s="19">
        <v>2.0</v>
      </c>
      <c r="H100" s="2">
        <v>-901.102241690957</v>
      </c>
      <c r="I100" s="1">
        <f t="shared" ref="I100:I111" si="21">H100-J$99-I$99</f>
        <v>0.2064388464</v>
      </c>
      <c r="J100" s="4">
        <f t="shared" ref="J100:J111" si="22">I100*627.5</f>
        <v>129.5403761</v>
      </c>
      <c r="K100" s="4"/>
    </row>
    <row r="101">
      <c r="A101" s="20">
        <v>-4.0</v>
      </c>
      <c r="B101" s="21">
        <v>-902.720717211097</v>
      </c>
      <c r="C101" s="22">
        <f t="shared" si="19"/>
        <v>0.2223725489</v>
      </c>
      <c r="D101" s="23">
        <f t="shared" si="20"/>
        <v>139.5387744</v>
      </c>
      <c r="E101" s="24"/>
      <c r="F101" s="1"/>
      <c r="G101" s="2">
        <v>2.2</v>
      </c>
      <c r="H101" s="2">
        <v>-901.197525634551</v>
      </c>
      <c r="I101" s="1">
        <f t="shared" si="21"/>
        <v>0.1111549028</v>
      </c>
      <c r="J101" s="4">
        <f t="shared" si="22"/>
        <v>69.74970151</v>
      </c>
      <c r="K101" s="4"/>
    </row>
    <row r="102">
      <c r="A102" s="14">
        <v>-3.0</v>
      </c>
      <c r="B102" s="15">
        <v>-902.832924113276</v>
      </c>
      <c r="C102" s="16">
        <f t="shared" si="19"/>
        <v>0.1101656467</v>
      </c>
      <c r="D102" s="17">
        <f t="shared" si="20"/>
        <v>69.12894332</v>
      </c>
      <c r="E102" s="25"/>
      <c r="F102" s="1"/>
      <c r="G102" s="19">
        <v>2.4</v>
      </c>
      <c r="H102" s="2">
        <v>-901.251006104185</v>
      </c>
      <c r="I102" s="1">
        <f t="shared" si="21"/>
        <v>0.05767443317</v>
      </c>
      <c r="J102" s="4">
        <f t="shared" si="22"/>
        <v>36.19070681</v>
      </c>
      <c r="K102" s="4"/>
    </row>
    <row r="103">
      <c r="A103" s="20">
        <v>-2.0</v>
      </c>
      <c r="B103" s="21">
        <v>-902.888045368099</v>
      </c>
      <c r="C103" s="22">
        <f t="shared" si="19"/>
        <v>0.0550443919</v>
      </c>
      <c r="D103" s="23">
        <f t="shared" si="20"/>
        <v>34.54035592</v>
      </c>
      <c r="E103" s="24"/>
      <c r="F103" s="1"/>
      <c r="G103" s="2">
        <v>2.6</v>
      </c>
      <c r="H103" s="2">
        <v>-901.279331054692</v>
      </c>
      <c r="I103" s="1">
        <f t="shared" si="21"/>
        <v>0.02934948266</v>
      </c>
      <c r="J103" s="4">
        <f t="shared" si="22"/>
        <v>18.41680037</v>
      </c>
      <c r="K103" s="4"/>
    </row>
    <row r="104">
      <c r="A104" s="14">
        <v>-1.0</v>
      </c>
      <c r="B104" s="15">
        <v>-902.913191434527</v>
      </c>
      <c r="C104" s="16">
        <f t="shared" si="19"/>
        <v>0.02989832547</v>
      </c>
      <c r="D104" s="17">
        <f t="shared" si="20"/>
        <v>18.76119923</v>
      </c>
      <c r="E104" s="25"/>
      <c r="F104" s="1"/>
      <c r="G104" s="19">
        <v>2.8</v>
      </c>
      <c r="H104" s="2">
        <v>-901.293257568945</v>
      </c>
      <c r="I104" s="1">
        <f t="shared" si="21"/>
        <v>0.01542296841</v>
      </c>
      <c r="J104" s="4">
        <f t="shared" si="22"/>
        <v>9.677912677</v>
      </c>
      <c r="K104" s="4"/>
    </row>
    <row r="105">
      <c r="A105" s="20">
        <v>0.0</v>
      </c>
      <c r="B105" s="21">
        <v>-902.923943536228</v>
      </c>
      <c r="C105" s="22">
        <f t="shared" si="19"/>
        <v>0.01914622377</v>
      </c>
      <c r="D105" s="26">
        <f t="shared" si="20"/>
        <v>12.01425542</v>
      </c>
      <c r="E105" s="24"/>
      <c r="F105" s="1"/>
      <c r="G105" s="19">
        <v>3.0</v>
      </c>
      <c r="H105" s="2">
        <v>-901.299451325939</v>
      </c>
      <c r="I105" s="1">
        <f t="shared" si="21"/>
        <v>0.009229211415</v>
      </c>
      <c r="J105" s="4">
        <f t="shared" si="22"/>
        <v>5.791330163</v>
      </c>
      <c r="K105" s="4"/>
    </row>
    <row r="106">
      <c r="A106" s="14">
        <v>1.0</v>
      </c>
      <c r="B106" s="15">
        <v>-902.928244975451</v>
      </c>
      <c r="C106" s="16">
        <f t="shared" si="19"/>
        <v>0.01484478455</v>
      </c>
      <c r="D106" s="17">
        <f t="shared" si="20"/>
        <v>9.315102305</v>
      </c>
      <c r="E106" s="18"/>
      <c r="F106" s="1"/>
      <c r="G106" s="2">
        <v>3.2</v>
      </c>
      <c r="H106" s="2">
        <v>-901.30171058032</v>
      </c>
      <c r="I106" s="1">
        <f t="shared" si="21"/>
        <v>0.006969957034</v>
      </c>
      <c r="J106" s="4">
        <f t="shared" si="22"/>
        <v>4.373648039</v>
      </c>
      <c r="K106" s="4"/>
    </row>
    <row r="107">
      <c r="A107" s="20">
        <v>2.0</v>
      </c>
      <c r="B107" s="21">
        <v>-902.92993450258</v>
      </c>
      <c r="C107" s="22">
        <f t="shared" si="19"/>
        <v>0.01315525742</v>
      </c>
      <c r="D107" s="23">
        <f t="shared" si="20"/>
        <v>8.254924031</v>
      </c>
      <c r="E107" s="27"/>
      <c r="F107" s="1"/>
      <c r="G107" s="19">
        <v>3.4</v>
      </c>
      <c r="H107" s="2">
        <v>-901.30217577739</v>
      </c>
      <c r="I107" s="1">
        <f t="shared" si="21"/>
        <v>0.006504759964</v>
      </c>
      <c r="J107" s="4">
        <f t="shared" si="22"/>
        <v>4.081736877</v>
      </c>
      <c r="K107" s="4"/>
    </row>
    <row r="108">
      <c r="A108" s="14">
        <v>3.0</v>
      </c>
      <c r="B108" s="15">
        <v>-902.930750015223</v>
      </c>
      <c r="C108" s="16">
        <f t="shared" si="19"/>
        <v>0.01233974478</v>
      </c>
      <c r="D108" s="17">
        <f t="shared" si="20"/>
        <v>7.743189848</v>
      </c>
      <c r="E108" s="18"/>
      <c r="F108" s="1"/>
      <c r="G108" s="2">
        <v>3.6</v>
      </c>
      <c r="H108" s="2">
        <v>-901.301959901613</v>
      </c>
      <c r="I108" s="1">
        <f t="shared" si="21"/>
        <v>0.006720635741</v>
      </c>
      <c r="J108" s="4">
        <f t="shared" si="22"/>
        <v>4.217198927</v>
      </c>
      <c r="K108" s="4"/>
    </row>
    <row r="109">
      <c r="A109" s="20">
        <v>4.0</v>
      </c>
      <c r="B109" s="21">
        <v>-902.931371505487</v>
      </c>
      <c r="C109" s="22">
        <f t="shared" si="19"/>
        <v>0.01171825451</v>
      </c>
      <c r="D109" s="23">
        <f t="shared" si="20"/>
        <v>7.353204707</v>
      </c>
      <c r="E109" s="27"/>
      <c r="F109" s="1"/>
      <c r="G109" s="19">
        <v>3.8</v>
      </c>
      <c r="H109" s="2">
        <v>-901.301608274492</v>
      </c>
      <c r="I109" s="1">
        <f t="shared" si="21"/>
        <v>0.007072262862</v>
      </c>
      <c r="J109" s="4">
        <f t="shared" si="22"/>
        <v>4.437844946</v>
      </c>
      <c r="K109" s="4"/>
    </row>
    <row r="110">
      <c r="A110" s="14">
        <v>5.0</v>
      </c>
      <c r="B110" s="15">
        <v>-902.932014405664</v>
      </c>
      <c r="C110" s="16">
        <f>B110-D$98-C$98</f>
        <v>0.01107535434</v>
      </c>
      <c r="D110" s="17">
        <f t="shared" si="20"/>
        <v>6.949784846</v>
      </c>
      <c r="E110" s="18"/>
      <c r="F110" s="1"/>
      <c r="G110" s="2">
        <v>4.0</v>
      </c>
      <c r="H110" s="2">
        <v>-901.301226164695</v>
      </c>
      <c r="I110" s="1">
        <f t="shared" si="21"/>
        <v>0.007454372659</v>
      </c>
      <c r="J110" s="4">
        <f t="shared" si="22"/>
        <v>4.677618844</v>
      </c>
      <c r="K110" s="4"/>
    </row>
    <row r="111">
      <c r="A111" s="20">
        <v>6.0</v>
      </c>
      <c r="B111" s="21">
        <v>-902.932716458285</v>
      </c>
      <c r="C111" s="22">
        <f t="shared" ref="C111:C114" si="23">B111-D$81-C$98</f>
        <v>0.01037330172</v>
      </c>
      <c r="D111" s="23">
        <f t="shared" si="20"/>
        <v>6.509246826</v>
      </c>
      <c r="E111" s="27"/>
      <c r="F111" s="1"/>
      <c r="G111" s="19">
        <v>4.2</v>
      </c>
      <c r="H111" s="2">
        <v>-901.301054810688</v>
      </c>
      <c r="I111" s="1">
        <f t="shared" si="21"/>
        <v>0.007625726666</v>
      </c>
      <c r="J111" s="4">
        <f t="shared" si="22"/>
        <v>4.785143483</v>
      </c>
      <c r="K111" s="4"/>
    </row>
    <row r="112">
      <c r="A112" s="28">
        <v>7.0</v>
      </c>
      <c r="B112" s="29">
        <v>-902.933457805922</v>
      </c>
      <c r="C112" s="17">
        <f t="shared" si="23"/>
        <v>0.009631954078</v>
      </c>
      <c r="D112" s="17">
        <f t="shared" si="20"/>
        <v>6.044051184</v>
      </c>
      <c r="E112" s="18"/>
      <c r="F112" s="1"/>
      <c r="G112" s="1"/>
      <c r="H112" s="1"/>
      <c r="I112" s="1"/>
      <c r="J112" s="4"/>
      <c r="K112" s="4"/>
    </row>
    <row r="113">
      <c r="A113" s="30">
        <v>8.0</v>
      </c>
      <c r="B113" s="31">
        <v>-902.934203222381</v>
      </c>
      <c r="C113" s="22">
        <f t="shared" si="23"/>
        <v>0.008886537619</v>
      </c>
      <c r="D113" s="32">
        <f t="shared" si="20"/>
        <v>5.576302356</v>
      </c>
      <c r="E113" s="27"/>
      <c r="F113" s="1"/>
      <c r="G113" s="1"/>
      <c r="H113" s="1"/>
      <c r="I113" s="1"/>
      <c r="J113" s="4"/>
      <c r="K113" s="4"/>
    </row>
    <row r="114">
      <c r="A114" s="33">
        <v>9.0</v>
      </c>
      <c r="B114" s="34">
        <v>-902.934921840927</v>
      </c>
      <c r="C114" s="35">
        <f t="shared" si="23"/>
        <v>0.008167919073</v>
      </c>
      <c r="D114" s="36">
        <f t="shared" si="20"/>
        <v>5.125369218</v>
      </c>
      <c r="E114" s="37"/>
      <c r="F114" s="1"/>
      <c r="G114" s="1"/>
      <c r="H114" s="1"/>
      <c r="I114" s="1"/>
      <c r="J114" s="4"/>
      <c r="K114" s="4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4"/>
      <c r="K115" s="4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4"/>
      <c r="K116" s="4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4"/>
      <c r="K117" s="4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4"/>
      <c r="K118" s="4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4"/>
      <c r="K119" s="4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4"/>
      <c r="K120" s="4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4"/>
      <c r="K121" s="4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4"/>
      <c r="K122" s="4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4"/>
      <c r="K123" s="4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4"/>
      <c r="K124" s="4"/>
    </row>
    <row r="125">
      <c r="A125" s="1"/>
      <c r="B125" s="1"/>
      <c r="C125" s="1"/>
      <c r="D125" s="1"/>
      <c r="E125" s="1"/>
      <c r="F125" s="2" t="s">
        <v>16</v>
      </c>
      <c r="G125" s="2" t="s">
        <v>17</v>
      </c>
      <c r="H125" s="2" t="s">
        <v>0</v>
      </c>
      <c r="I125" s="1"/>
      <c r="J125" s="4"/>
      <c r="K125" s="4"/>
    </row>
    <row r="126">
      <c r="A126" s="1"/>
      <c r="C126" s="2" t="s">
        <v>18</v>
      </c>
      <c r="D126" s="2" t="s">
        <v>0</v>
      </c>
      <c r="E126" s="1"/>
      <c r="F126" s="2" t="s">
        <v>19</v>
      </c>
      <c r="G126" s="2">
        <v>-232.18672938</v>
      </c>
      <c r="H126" s="2">
        <v>-205.75955183</v>
      </c>
      <c r="I126" s="1"/>
      <c r="J126" s="4"/>
      <c r="K126" s="4"/>
    </row>
    <row r="127">
      <c r="A127" s="1"/>
      <c r="B127" s="2" t="s">
        <v>20</v>
      </c>
      <c r="C127" s="2">
        <v>-231.815785869733</v>
      </c>
      <c r="D127" s="2">
        <v>-205.456044993615</v>
      </c>
      <c r="E127" s="1"/>
      <c r="F127" s="2" t="s">
        <v>21</v>
      </c>
      <c r="G127" s="2">
        <v>-232.33084879</v>
      </c>
      <c r="H127" s="2">
        <v>-205.856791685131</v>
      </c>
      <c r="I127" s="2"/>
      <c r="J127" s="4"/>
      <c r="K127" s="4"/>
    </row>
    <row r="128">
      <c r="A128" s="2" t="s">
        <v>4</v>
      </c>
      <c r="B128" s="2" t="s">
        <v>5</v>
      </c>
      <c r="C128" s="2" t="s">
        <v>6</v>
      </c>
      <c r="D128" s="2" t="s">
        <v>7</v>
      </c>
      <c r="E128" s="2" t="s">
        <v>4</v>
      </c>
      <c r="F128" s="2" t="s">
        <v>5</v>
      </c>
      <c r="G128" s="2" t="s">
        <v>6</v>
      </c>
      <c r="H128" s="2" t="s">
        <v>7</v>
      </c>
      <c r="I128" s="2" t="s">
        <v>5</v>
      </c>
      <c r="J128" s="2" t="s">
        <v>6</v>
      </c>
      <c r="K128" s="2" t="s">
        <v>7</v>
      </c>
    </row>
    <row r="129">
      <c r="A129" s="2">
        <v>2.0</v>
      </c>
      <c r="B129" s="38">
        <v>-437.220099901251</v>
      </c>
      <c r="C129" s="38">
        <f t="shared" ref="C129:C143" si="24">B129-C$127-D$127</f>
        <v>0.0517309621</v>
      </c>
      <c r="D129" s="1">
        <f t="shared" ref="D129:D143" si="25">C129*627.5</f>
        <v>32.46117872</v>
      </c>
      <c r="E129" s="2">
        <v>-5.0</v>
      </c>
      <c r="F129" s="2">
        <v>-438.029371672395</v>
      </c>
      <c r="G129" s="1">
        <f t="shared" ref="G129:G139" si="26">F129-G$127-H$127</f>
        <v>0.1582688027</v>
      </c>
      <c r="H129" s="1">
        <f t="shared" ref="H129:H139" si="27">G129*627.5</f>
        <v>99.31367372</v>
      </c>
      <c r="I129" s="39">
        <v>-437.796409872092</v>
      </c>
      <c r="J129" s="4">
        <f t="shared" ref="J129:J143" si="28">I129-G$126-H$126</f>
        <v>0.1498713379</v>
      </c>
      <c r="K129" s="4">
        <f t="shared" ref="K129:K143" si="29">627.5*J129</f>
        <v>94.04426454</v>
      </c>
    </row>
    <row r="130">
      <c r="A130" s="2">
        <v>2.2</v>
      </c>
      <c r="B130" s="38">
        <v>-437.254293706002</v>
      </c>
      <c r="C130" s="38">
        <f t="shared" si="24"/>
        <v>0.01753715735</v>
      </c>
      <c r="D130" s="1">
        <f t="shared" si="25"/>
        <v>11.00456623</v>
      </c>
      <c r="E130" s="2">
        <v>-4.0</v>
      </c>
      <c r="F130" s="2">
        <v>-438.116302593723</v>
      </c>
      <c r="G130" s="1">
        <f t="shared" si="26"/>
        <v>0.07133788141</v>
      </c>
      <c r="H130" s="1">
        <f t="shared" si="27"/>
        <v>44.76452058</v>
      </c>
      <c r="I130" s="2">
        <v>-437.881782462764</v>
      </c>
      <c r="J130" s="4">
        <f t="shared" si="28"/>
        <v>0.06449874724</v>
      </c>
      <c r="K130" s="4">
        <f t="shared" si="29"/>
        <v>40.47296389</v>
      </c>
    </row>
    <row r="131">
      <c r="A131" s="2">
        <v>2.4</v>
      </c>
      <c r="B131" s="38">
        <v>-437.272483028586</v>
      </c>
      <c r="C131" s="38">
        <f t="shared" si="24"/>
        <v>-0.000652165238</v>
      </c>
      <c r="D131" s="1">
        <f t="shared" si="25"/>
        <v>-0.4092336869</v>
      </c>
      <c r="E131" s="2">
        <v>-3.0</v>
      </c>
      <c r="F131" s="2">
        <v>-438.160463046829</v>
      </c>
      <c r="G131" s="1">
        <f t="shared" si="26"/>
        <v>0.0271774283</v>
      </c>
      <c r="H131" s="1">
        <f t="shared" si="27"/>
        <v>17.05383626</v>
      </c>
      <c r="I131" s="2">
        <v>-437.924333575557</v>
      </c>
      <c r="J131" s="4">
        <f t="shared" si="28"/>
        <v>0.02194763444</v>
      </c>
      <c r="K131" s="4">
        <f t="shared" si="29"/>
        <v>13.77214061</v>
      </c>
    </row>
    <row r="132">
      <c r="A132" s="2">
        <v>2.6</v>
      </c>
      <c r="B132" s="38">
        <v>-437.280990427465</v>
      </c>
      <c r="C132" s="38">
        <f t="shared" si="24"/>
        <v>-0.009159564117</v>
      </c>
      <c r="D132" s="1">
        <f t="shared" si="25"/>
        <v>-5.747626483</v>
      </c>
      <c r="E132" s="2">
        <v>-2.0</v>
      </c>
      <c r="F132" s="2">
        <v>-438.181793779088</v>
      </c>
      <c r="G132" s="1">
        <f t="shared" si="26"/>
        <v>0.005846696043</v>
      </c>
      <c r="H132" s="1">
        <f t="shared" si="27"/>
        <v>3.668801767</v>
      </c>
      <c r="I132" s="39">
        <v>-437.944293668433</v>
      </c>
      <c r="J132" s="4">
        <f t="shared" si="28"/>
        <v>0.001987541567</v>
      </c>
      <c r="K132" s="4">
        <f t="shared" si="29"/>
        <v>1.247182333</v>
      </c>
    </row>
    <row r="133">
      <c r="A133" s="2">
        <v>2.8</v>
      </c>
      <c r="B133" s="38">
        <v>-437.284422488265</v>
      </c>
      <c r="C133" s="38">
        <f t="shared" si="24"/>
        <v>-0.01259162492</v>
      </c>
      <c r="D133" s="1">
        <f t="shared" si="25"/>
        <v>-7.901244635</v>
      </c>
      <c r="E133" s="2">
        <v>-1.0</v>
      </c>
      <c r="F133" s="2">
        <v>-438.191482064514</v>
      </c>
      <c r="G133" s="1">
        <f t="shared" si="26"/>
        <v>-0.003841589383</v>
      </c>
      <c r="H133" s="1">
        <f t="shared" si="27"/>
        <v>-2.410597338</v>
      </c>
      <c r="I133" s="39">
        <v>-437.952923132955</v>
      </c>
      <c r="J133" s="4">
        <f t="shared" si="28"/>
        <v>-0.006641922955</v>
      </c>
      <c r="K133" s="4">
        <f t="shared" si="29"/>
        <v>-4.167806654</v>
      </c>
    </row>
    <row r="134">
      <c r="A134" s="2">
        <v>3.0</v>
      </c>
      <c r="B134" s="38">
        <v>-437.285095146634</v>
      </c>
      <c r="C134" s="38">
        <f t="shared" si="24"/>
        <v>-0.01326428329</v>
      </c>
      <c r="D134" s="1">
        <f t="shared" si="25"/>
        <v>-8.323337762</v>
      </c>
      <c r="E134" s="2">
        <v>0.0</v>
      </c>
      <c r="F134" s="2">
        <v>-438.195462083742</v>
      </c>
      <c r="G134" s="1">
        <f t="shared" si="26"/>
        <v>-0.007821608611</v>
      </c>
      <c r="H134" s="1">
        <f t="shared" si="27"/>
        <v>-4.908059403</v>
      </c>
      <c r="I134" s="39">
        <v>-437.956128674173</v>
      </c>
      <c r="J134" s="4">
        <f t="shared" si="28"/>
        <v>-0.009847464173</v>
      </c>
      <c r="K134" s="4">
        <f t="shared" si="29"/>
        <v>-6.179283769</v>
      </c>
    </row>
    <row r="135">
      <c r="A135" s="2">
        <v>3.2</v>
      </c>
      <c r="B135" s="38">
        <v>-437.284510293518</v>
      </c>
      <c r="C135" s="38">
        <f t="shared" si="24"/>
        <v>-0.01267943017</v>
      </c>
      <c r="D135" s="1">
        <f t="shared" si="25"/>
        <v>-7.956342432</v>
      </c>
      <c r="E135" s="2">
        <v>1.0</v>
      </c>
      <c r="F135" s="2">
        <v>-438.19678122024</v>
      </c>
      <c r="G135" s="1">
        <f t="shared" si="26"/>
        <v>-0.009140745109</v>
      </c>
      <c r="H135" s="1">
        <f t="shared" si="27"/>
        <v>-5.735817556</v>
      </c>
      <c r="I135" s="3">
        <v>-437.956898639751</v>
      </c>
      <c r="J135" s="4">
        <f t="shared" si="28"/>
        <v>-0.01061742975</v>
      </c>
      <c r="K135" s="4">
        <f t="shared" si="29"/>
        <v>-6.662437169</v>
      </c>
    </row>
    <row r="136">
      <c r="A136" s="2">
        <v>3.4</v>
      </c>
      <c r="B136" s="38">
        <v>-437.283344891287</v>
      </c>
      <c r="C136" s="38">
        <f t="shared" si="24"/>
        <v>-0.01151402794</v>
      </c>
      <c r="D136" s="1">
        <f t="shared" si="25"/>
        <v>-7.225052532</v>
      </c>
      <c r="E136" s="2">
        <v>2.0</v>
      </c>
      <c r="F136" s="2">
        <v>-438.196946946332</v>
      </c>
      <c r="G136" s="1">
        <f t="shared" si="26"/>
        <v>-0.009306471201</v>
      </c>
      <c r="H136" s="1">
        <f t="shared" si="27"/>
        <v>-5.839810679</v>
      </c>
      <c r="I136" s="39">
        <v>-437.956662991843</v>
      </c>
      <c r="J136" s="4">
        <f t="shared" si="28"/>
        <v>-0.01038178184</v>
      </c>
      <c r="K136" s="4">
        <f t="shared" si="29"/>
        <v>-6.514568106</v>
      </c>
    </row>
    <row r="137">
      <c r="A137" s="2">
        <v>3.6</v>
      </c>
      <c r="B137" s="38">
        <v>-437.282075125688</v>
      </c>
      <c r="C137" s="38">
        <f t="shared" si="24"/>
        <v>-0.01024426234</v>
      </c>
      <c r="D137" s="1">
        <f t="shared" si="25"/>
        <v>-6.428274618</v>
      </c>
      <c r="E137" s="2">
        <v>3.0</v>
      </c>
      <c r="F137" s="2">
        <v>-438.196661121202</v>
      </c>
      <c r="G137" s="1">
        <f t="shared" si="26"/>
        <v>-0.009020646071</v>
      </c>
      <c r="H137" s="1">
        <f t="shared" si="27"/>
        <v>-5.66045541</v>
      </c>
      <c r="I137" s="3">
        <v>-437.956093214974</v>
      </c>
      <c r="J137" s="4">
        <f t="shared" si="28"/>
        <v>-0.009812004974</v>
      </c>
      <c r="K137" s="4">
        <f t="shared" si="29"/>
        <v>-6.157033121</v>
      </c>
    </row>
    <row r="138">
      <c r="A138" s="2">
        <v>3.8</v>
      </c>
      <c r="B138" s="38">
        <v>-437.280851318993</v>
      </c>
      <c r="C138" s="38">
        <f t="shared" si="24"/>
        <v>-0.009020455645</v>
      </c>
      <c r="D138" s="1">
        <f t="shared" si="25"/>
        <v>-5.660335917</v>
      </c>
      <c r="E138" s="2">
        <v>4.0</v>
      </c>
      <c r="F138" s="2">
        <v>-438.196230170567</v>
      </c>
      <c r="G138" s="1">
        <f t="shared" si="26"/>
        <v>-0.008589695436</v>
      </c>
      <c r="H138" s="1">
        <f t="shared" si="27"/>
        <v>-5.390033886</v>
      </c>
      <c r="I138" s="39">
        <v>-437.955450343544</v>
      </c>
      <c r="J138" s="4">
        <f t="shared" si="28"/>
        <v>-0.009169133544</v>
      </c>
      <c r="K138" s="4">
        <f t="shared" si="29"/>
        <v>-5.753631299</v>
      </c>
    </row>
    <row r="139">
      <c r="A139" s="2">
        <v>4.0</v>
      </c>
      <c r="B139" s="38">
        <v>-437.279786737074</v>
      </c>
      <c r="C139" s="38">
        <f t="shared" si="24"/>
        <v>-0.007955873726</v>
      </c>
      <c r="D139" s="1">
        <f t="shared" si="25"/>
        <v>-4.992310763</v>
      </c>
      <c r="E139" s="2">
        <v>5.0</v>
      </c>
      <c r="F139" s="2">
        <v>-438.195782027072</v>
      </c>
      <c r="G139" s="1">
        <f t="shared" si="26"/>
        <v>-0.008141551941</v>
      </c>
      <c r="H139" s="1">
        <f t="shared" si="27"/>
        <v>-5.108823843</v>
      </c>
      <c r="I139" s="39">
        <v>-437.954856608186</v>
      </c>
      <c r="J139" s="4">
        <f t="shared" si="28"/>
        <v>-0.008575398186</v>
      </c>
      <c r="K139" s="4">
        <f t="shared" si="29"/>
        <v>-5.381062362</v>
      </c>
    </row>
    <row r="140">
      <c r="A140" s="2">
        <v>4.2</v>
      </c>
      <c r="B140" s="38">
        <v>-437.278871830735</v>
      </c>
      <c r="C140" s="38">
        <f t="shared" si="24"/>
        <v>-0.007040967387</v>
      </c>
      <c r="D140" s="1">
        <f t="shared" si="25"/>
        <v>-4.418207035</v>
      </c>
      <c r="E140" s="2">
        <v>6.0</v>
      </c>
      <c r="F140" s="1"/>
      <c r="G140" s="1"/>
      <c r="H140" s="1"/>
      <c r="I140" s="2">
        <v>-437.954330624031</v>
      </c>
      <c r="J140" s="4">
        <f t="shared" si="28"/>
        <v>-0.008049414031</v>
      </c>
      <c r="K140" s="4">
        <f t="shared" si="29"/>
        <v>-5.051007304</v>
      </c>
    </row>
    <row r="141">
      <c r="A141" s="2">
        <v>4.4</v>
      </c>
      <c r="B141" s="38">
        <v>-437.278074066808</v>
      </c>
      <c r="C141" s="38">
        <f t="shared" si="24"/>
        <v>-0.00624320346</v>
      </c>
      <c r="D141" s="1">
        <f t="shared" si="25"/>
        <v>-3.917610171</v>
      </c>
      <c r="E141" s="2">
        <v>7.0</v>
      </c>
      <c r="F141" s="2"/>
      <c r="G141" s="1"/>
      <c r="H141" s="1"/>
      <c r="I141" s="2">
        <v>-437.953876839693</v>
      </c>
      <c r="J141" s="4">
        <f t="shared" si="28"/>
        <v>-0.007595629693</v>
      </c>
      <c r="K141" s="4">
        <f t="shared" si="29"/>
        <v>-4.766257632</v>
      </c>
    </row>
    <row r="142">
      <c r="A142" s="2">
        <v>4.6</v>
      </c>
      <c r="B142" s="38">
        <v>-437.277383823163</v>
      </c>
      <c r="C142" s="38">
        <f t="shared" si="24"/>
        <v>-0.005552959815</v>
      </c>
      <c r="D142" s="1">
        <f t="shared" si="25"/>
        <v>-3.484482284</v>
      </c>
      <c r="E142" s="2">
        <v>8.0</v>
      </c>
      <c r="F142" s="1"/>
      <c r="G142" s="1"/>
      <c r="H142" s="1"/>
      <c r="I142" s="2">
        <v>-437.953479763824</v>
      </c>
      <c r="J142" s="4">
        <f t="shared" si="28"/>
        <v>-0.007198553824</v>
      </c>
      <c r="K142" s="4">
        <f t="shared" si="29"/>
        <v>-4.517092525</v>
      </c>
    </row>
    <row r="143">
      <c r="A143" s="2">
        <v>4.8</v>
      </c>
      <c r="B143" s="38">
        <v>-437.276800309972</v>
      </c>
      <c r="C143" s="38">
        <f t="shared" si="24"/>
        <v>-0.004969446624</v>
      </c>
      <c r="D143" s="1">
        <f t="shared" si="25"/>
        <v>-3.118327757</v>
      </c>
      <c r="E143" s="2">
        <v>9.0</v>
      </c>
      <c r="F143" s="1"/>
      <c r="G143" s="1"/>
      <c r="H143" s="1"/>
      <c r="I143" s="2">
        <v>-437.953131459698</v>
      </c>
      <c r="J143" s="4">
        <f t="shared" si="28"/>
        <v>-0.006850249698</v>
      </c>
      <c r="K143" s="4">
        <f t="shared" si="29"/>
        <v>-4.298531685</v>
      </c>
    </row>
    <row r="144">
      <c r="A144" s="1"/>
      <c r="B144" s="1"/>
      <c r="C144" s="1"/>
      <c r="D144" s="1"/>
      <c r="E144" s="1"/>
      <c r="F144" s="1"/>
      <c r="G144" s="1"/>
      <c r="H144" s="1"/>
      <c r="J144" s="4"/>
      <c r="K144" s="4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4"/>
      <c r="K145" s="4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4"/>
      <c r="K146" s="4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4"/>
      <c r="K147" s="4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4"/>
      <c r="K148" s="4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4"/>
      <c r="K149" s="4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4"/>
      <c r="K150" s="4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</row>
  </sheetData>
  <dataValidations>
    <dataValidation type="custom" allowBlank="1" showDropDown="1" sqref="A100:B114">
      <formula1>AND(ISNUMBER(A100),(NOT(OR(NOT(ISERROR(DATEVALUE(A100))), AND(ISNUMBER(A100), LEFT(CELL("format", A100))="D")))))</formula1>
    </dataValidation>
  </dataValidations>
  <drawing r:id="rId1"/>
  <tableParts count="1">
    <tablePart r:id="rId3"/>
  </tableParts>
</worksheet>
</file>