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wnloads\"/>
    </mc:Choice>
  </mc:AlternateContent>
  <xr:revisionPtr revIDLastSave="0" documentId="8_{7CBD55AE-BE9B-4289-B09B-F738044397E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UMSL 3-2-19 (2)" sheetId="3" r:id="rId1"/>
    <sheet name="UMSL 3-2-19" sheetId="1" r:id="rId2"/>
    <sheet name="Points per shot" sheetId="2" r:id="rId3"/>
    <sheet name="Sheet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6" i="3" l="1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161" i="3"/>
  <c r="L162" i="3"/>
  <c r="L163" i="3"/>
  <c r="L164" i="3"/>
  <c r="L165" i="3"/>
  <c r="L166" i="3"/>
  <c r="L167" i="3"/>
  <c r="M156" i="3"/>
  <c r="M157" i="3"/>
  <c r="M160" i="3"/>
  <c r="M161" i="3"/>
  <c r="M162" i="3"/>
  <c r="M163" i="3"/>
  <c r="M164" i="3"/>
  <c r="M165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R327" i="3" l="1"/>
  <c r="Q327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M328" i="3"/>
  <c r="N328" i="3" s="1"/>
  <c r="K9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" i="3"/>
  <c r="K4" i="3"/>
  <c r="K5" i="3"/>
  <c r="K6" i="3"/>
  <c r="K7" i="3"/>
  <c r="K8" i="3"/>
  <c r="K2" i="3"/>
  <c r="N3" i="3" s="1"/>
  <c r="I398" i="3"/>
  <c r="J398" i="3" s="1"/>
  <c r="F398" i="3"/>
  <c r="K398" i="3" s="1"/>
  <c r="I397" i="3"/>
  <c r="J397" i="3" s="1"/>
  <c r="F397" i="3"/>
  <c r="K397" i="3" s="1"/>
  <c r="M398" i="3" s="1"/>
  <c r="N398" i="3" s="1"/>
  <c r="I396" i="3"/>
  <c r="J396" i="3" s="1"/>
  <c r="F396" i="3"/>
  <c r="K396" i="3" s="1"/>
  <c r="M397" i="3" s="1"/>
  <c r="N397" i="3" s="1"/>
  <c r="I395" i="3"/>
  <c r="J395" i="3" s="1"/>
  <c r="F395" i="3"/>
  <c r="K395" i="3" s="1"/>
  <c r="M396" i="3" s="1"/>
  <c r="N396" i="3" s="1"/>
  <c r="I394" i="3"/>
  <c r="J394" i="3" s="1"/>
  <c r="F394" i="3"/>
  <c r="K394" i="3" s="1"/>
  <c r="M395" i="3" s="1"/>
  <c r="N395" i="3" s="1"/>
  <c r="I393" i="3"/>
  <c r="J393" i="3" s="1"/>
  <c r="F393" i="3"/>
  <c r="K393" i="3" s="1"/>
  <c r="M394" i="3" s="1"/>
  <c r="N394" i="3" s="1"/>
  <c r="I392" i="3"/>
  <c r="J392" i="3" s="1"/>
  <c r="F392" i="3"/>
  <c r="K392" i="3" s="1"/>
  <c r="M393" i="3" s="1"/>
  <c r="N393" i="3" s="1"/>
  <c r="I391" i="3"/>
  <c r="J391" i="3" s="1"/>
  <c r="F391" i="3"/>
  <c r="K391" i="3" s="1"/>
  <c r="M392" i="3" s="1"/>
  <c r="N392" i="3" s="1"/>
  <c r="I390" i="3"/>
  <c r="J390" i="3" s="1"/>
  <c r="F390" i="3"/>
  <c r="K390" i="3" s="1"/>
  <c r="M391" i="3" s="1"/>
  <c r="N391" i="3" s="1"/>
  <c r="I389" i="3"/>
  <c r="J389" i="3" s="1"/>
  <c r="F389" i="3"/>
  <c r="K389" i="3" s="1"/>
  <c r="M390" i="3" s="1"/>
  <c r="N390" i="3" s="1"/>
  <c r="I388" i="3"/>
  <c r="J388" i="3" s="1"/>
  <c r="F388" i="3"/>
  <c r="K388" i="3" s="1"/>
  <c r="M389" i="3" s="1"/>
  <c r="N389" i="3" s="1"/>
  <c r="I387" i="3"/>
  <c r="J387" i="3" s="1"/>
  <c r="F387" i="3"/>
  <c r="K387" i="3" s="1"/>
  <c r="M388" i="3" s="1"/>
  <c r="N388" i="3" s="1"/>
  <c r="I386" i="3"/>
  <c r="J386" i="3" s="1"/>
  <c r="F386" i="3"/>
  <c r="K386" i="3" s="1"/>
  <c r="M387" i="3" s="1"/>
  <c r="N387" i="3" s="1"/>
  <c r="I385" i="3"/>
  <c r="J385" i="3" s="1"/>
  <c r="F385" i="3"/>
  <c r="K385" i="3" s="1"/>
  <c r="M386" i="3" s="1"/>
  <c r="N386" i="3" s="1"/>
  <c r="I384" i="3"/>
  <c r="J384" i="3" s="1"/>
  <c r="F384" i="3"/>
  <c r="K384" i="3" s="1"/>
  <c r="M385" i="3" s="1"/>
  <c r="N385" i="3" s="1"/>
  <c r="I383" i="3"/>
  <c r="J383" i="3" s="1"/>
  <c r="F383" i="3"/>
  <c r="K383" i="3" s="1"/>
  <c r="M384" i="3" s="1"/>
  <c r="N384" i="3" s="1"/>
  <c r="I382" i="3"/>
  <c r="J382" i="3" s="1"/>
  <c r="F382" i="3"/>
  <c r="K382" i="3" s="1"/>
  <c r="M383" i="3" s="1"/>
  <c r="N383" i="3" s="1"/>
  <c r="I381" i="3"/>
  <c r="J381" i="3" s="1"/>
  <c r="F381" i="3"/>
  <c r="K381" i="3" s="1"/>
  <c r="M382" i="3" s="1"/>
  <c r="N382" i="3" s="1"/>
  <c r="I380" i="3"/>
  <c r="J380" i="3" s="1"/>
  <c r="F380" i="3"/>
  <c r="K380" i="3" s="1"/>
  <c r="M381" i="3" s="1"/>
  <c r="N381" i="3" s="1"/>
  <c r="I379" i="3"/>
  <c r="J379" i="3" s="1"/>
  <c r="F379" i="3"/>
  <c r="K379" i="3" s="1"/>
  <c r="M380" i="3" s="1"/>
  <c r="N380" i="3" s="1"/>
  <c r="I378" i="3"/>
  <c r="J378" i="3" s="1"/>
  <c r="F378" i="3"/>
  <c r="K378" i="3" s="1"/>
  <c r="M379" i="3" s="1"/>
  <c r="N379" i="3" s="1"/>
  <c r="I377" i="3"/>
  <c r="J377" i="3" s="1"/>
  <c r="F377" i="3"/>
  <c r="K377" i="3" s="1"/>
  <c r="M378" i="3" s="1"/>
  <c r="N378" i="3" s="1"/>
  <c r="I376" i="3"/>
  <c r="J376" i="3" s="1"/>
  <c r="F376" i="3"/>
  <c r="K376" i="3" s="1"/>
  <c r="M377" i="3" s="1"/>
  <c r="N377" i="3" s="1"/>
  <c r="I375" i="3"/>
  <c r="J375" i="3" s="1"/>
  <c r="F375" i="3"/>
  <c r="K375" i="3" s="1"/>
  <c r="M376" i="3" s="1"/>
  <c r="N376" i="3" s="1"/>
  <c r="I374" i="3"/>
  <c r="J374" i="3" s="1"/>
  <c r="F374" i="3"/>
  <c r="K374" i="3" s="1"/>
  <c r="M375" i="3" s="1"/>
  <c r="N375" i="3" s="1"/>
  <c r="I373" i="3"/>
  <c r="J373" i="3" s="1"/>
  <c r="F373" i="3"/>
  <c r="K373" i="3" s="1"/>
  <c r="M374" i="3" s="1"/>
  <c r="N374" i="3" s="1"/>
  <c r="I372" i="3"/>
  <c r="J372" i="3" s="1"/>
  <c r="F372" i="3"/>
  <c r="K372" i="3" s="1"/>
  <c r="M373" i="3" s="1"/>
  <c r="N373" i="3" s="1"/>
  <c r="I371" i="3"/>
  <c r="J371" i="3" s="1"/>
  <c r="F371" i="3"/>
  <c r="K371" i="3" s="1"/>
  <c r="M372" i="3" s="1"/>
  <c r="N372" i="3" s="1"/>
  <c r="I370" i="3"/>
  <c r="J370" i="3" s="1"/>
  <c r="F370" i="3"/>
  <c r="K370" i="3" s="1"/>
  <c r="M371" i="3" s="1"/>
  <c r="N371" i="3" s="1"/>
  <c r="I369" i="3"/>
  <c r="J369" i="3" s="1"/>
  <c r="F369" i="3"/>
  <c r="K369" i="3" s="1"/>
  <c r="M370" i="3" s="1"/>
  <c r="N370" i="3" s="1"/>
  <c r="I368" i="3"/>
  <c r="J368" i="3" s="1"/>
  <c r="F368" i="3"/>
  <c r="K368" i="3" s="1"/>
  <c r="M369" i="3" s="1"/>
  <c r="N369" i="3" s="1"/>
  <c r="I367" i="3"/>
  <c r="J367" i="3" s="1"/>
  <c r="F367" i="3"/>
  <c r="K367" i="3" s="1"/>
  <c r="M368" i="3" s="1"/>
  <c r="N368" i="3" s="1"/>
  <c r="I366" i="3"/>
  <c r="J366" i="3" s="1"/>
  <c r="F366" i="3"/>
  <c r="K366" i="3" s="1"/>
  <c r="M367" i="3" s="1"/>
  <c r="N367" i="3" s="1"/>
  <c r="I365" i="3"/>
  <c r="J365" i="3" s="1"/>
  <c r="F365" i="3"/>
  <c r="K365" i="3" s="1"/>
  <c r="M366" i="3" s="1"/>
  <c r="N366" i="3" s="1"/>
  <c r="I364" i="3"/>
  <c r="J364" i="3" s="1"/>
  <c r="F364" i="3"/>
  <c r="K364" i="3" s="1"/>
  <c r="M365" i="3" s="1"/>
  <c r="N365" i="3" s="1"/>
  <c r="I363" i="3"/>
  <c r="J363" i="3" s="1"/>
  <c r="F363" i="3"/>
  <c r="K363" i="3" s="1"/>
  <c r="M364" i="3" s="1"/>
  <c r="N364" i="3" s="1"/>
  <c r="I362" i="3"/>
  <c r="J362" i="3" s="1"/>
  <c r="F362" i="3"/>
  <c r="K362" i="3" s="1"/>
  <c r="M363" i="3" s="1"/>
  <c r="N363" i="3" s="1"/>
  <c r="I361" i="3"/>
  <c r="J361" i="3" s="1"/>
  <c r="F361" i="3"/>
  <c r="K361" i="3" s="1"/>
  <c r="M362" i="3" s="1"/>
  <c r="N362" i="3" s="1"/>
  <c r="I360" i="3"/>
  <c r="J360" i="3" s="1"/>
  <c r="F360" i="3"/>
  <c r="K360" i="3" s="1"/>
  <c r="M361" i="3" s="1"/>
  <c r="N361" i="3" s="1"/>
  <c r="I359" i="3"/>
  <c r="J359" i="3" s="1"/>
  <c r="F359" i="3"/>
  <c r="K359" i="3" s="1"/>
  <c r="M360" i="3" s="1"/>
  <c r="N360" i="3" s="1"/>
  <c r="I358" i="3"/>
  <c r="J358" i="3" s="1"/>
  <c r="F358" i="3"/>
  <c r="K358" i="3" s="1"/>
  <c r="M359" i="3" s="1"/>
  <c r="N359" i="3" s="1"/>
  <c r="I357" i="3"/>
  <c r="J357" i="3" s="1"/>
  <c r="F357" i="3"/>
  <c r="K357" i="3" s="1"/>
  <c r="M358" i="3" s="1"/>
  <c r="N358" i="3" s="1"/>
  <c r="I356" i="3"/>
  <c r="J356" i="3" s="1"/>
  <c r="F356" i="3"/>
  <c r="K356" i="3" s="1"/>
  <c r="M357" i="3" s="1"/>
  <c r="N357" i="3" s="1"/>
  <c r="I355" i="3"/>
  <c r="J355" i="3" s="1"/>
  <c r="F355" i="3"/>
  <c r="K355" i="3" s="1"/>
  <c r="M356" i="3" s="1"/>
  <c r="N356" i="3" s="1"/>
  <c r="I354" i="3"/>
  <c r="J354" i="3" s="1"/>
  <c r="F354" i="3"/>
  <c r="K354" i="3" s="1"/>
  <c r="M355" i="3" s="1"/>
  <c r="N355" i="3" s="1"/>
  <c r="I353" i="3"/>
  <c r="J353" i="3" s="1"/>
  <c r="F353" i="3"/>
  <c r="K353" i="3" s="1"/>
  <c r="M354" i="3" s="1"/>
  <c r="N354" i="3" s="1"/>
  <c r="I352" i="3"/>
  <c r="J352" i="3" s="1"/>
  <c r="F352" i="3"/>
  <c r="K352" i="3" s="1"/>
  <c r="M353" i="3" s="1"/>
  <c r="N353" i="3" s="1"/>
  <c r="I351" i="3"/>
  <c r="J351" i="3" s="1"/>
  <c r="F351" i="3"/>
  <c r="K351" i="3" s="1"/>
  <c r="M352" i="3" s="1"/>
  <c r="N352" i="3" s="1"/>
  <c r="I350" i="3"/>
  <c r="J350" i="3" s="1"/>
  <c r="F350" i="3"/>
  <c r="K350" i="3" s="1"/>
  <c r="M351" i="3" s="1"/>
  <c r="N351" i="3" s="1"/>
  <c r="I349" i="3"/>
  <c r="J349" i="3" s="1"/>
  <c r="F349" i="3"/>
  <c r="K349" i="3" s="1"/>
  <c r="M350" i="3" s="1"/>
  <c r="N350" i="3" s="1"/>
  <c r="I348" i="3"/>
  <c r="J348" i="3" s="1"/>
  <c r="F348" i="3"/>
  <c r="K348" i="3" s="1"/>
  <c r="M349" i="3" s="1"/>
  <c r="N349" i="3" s="1"/>
  <c r="I347" i="3"/>
  <c r="J347" i="3" s="1"/>
  <c r="F347" i="3"/>
  <c r="K347" i="3" s="1"/>
  <c r="M348" i="3" s="1"/>
  <c r="N348" i="3" s="1"/>
  <c r="I346" i="3"/>
  <c r="J346" i="3" s="1"/>
  <c r="F346" i="3"/>
  <c r="K346" i="3" s="1"/>
  <c r="M347" i="3" s="1"/>
  <c r="N347" i="3" s="1"/>
  <c r="I345" i="3"/>
  <c r="J345" i="3" s="1"/>
  <c r="F345" i="3"/>
  <c r="K345" i="3" s="1"/>
  <c r="M346" i="3" s="1"/>
  <c r="N346" i="3" s="1"/>
  <c r="I344" i="3"/>
  <c r="J344" i="3" s="1"/>
  <c r="F344" i="3"/>
  <c r="K344" i="3" s="1"/>
  <c r="M345" i="3" s="1"/>
  <c r="N345" i="3" s="1"/>
  <c r="I343" i="3"/>
  <c r="J343" i="3" s="1"/>
  <c r="F343" i="3"/>
  <c r="K343" i="3" s="1"/>
  <c r="M344" i="3" s="1"/>
  <c r="N344" i="3" s="1"/>
  <c r="I342" i="3"/>
  <c r="J342" i="3" s="1"/>
  <c r="F342" i="3"/>
  <c r="K342" i="3" s="1"/>
  <c r="M343" i="3" s="1"/>
  <c r="N343" i="3" s="1"/>
  <c r="I341" i="3"/>
  <c r="J341" i="3" s="1"/>
  <c r="F341" i="3"/>
  <c r="K341" i="3" s="1"/>
  <c r="M342" i="3" s="1"/>
  <c r="N342" i="3" s="1"/>
  <c r="I340" i="3"/>
  <c r="J340" i="3" s="1"/>
  <c r="F340" i="3"/>
  <c r="K340" i="3" s="1"/>
  <c r="M341" i="3" s="1"/>
  <c r="N341" i="3" s="1"/>
  <c r="I339" i="3"/>
  <c r="J339" i="3" s="1"/>
  <c r="F339" i="3"/>
  <c r="K339" i="3" s="1"/>
  <c r="M340" i="3" s="1"/>
  <c r="N340" i="3" s="1"/>
  <c r="I338" i="3"/>
  <c r="J338" i="3" s="1"/>
  <c r="F338" i="3"/>
  <c r="K338" i="3" s="1"/>
  <c r="M339" i="3" s="1"/>
  <c r="N339" i="3" s="1"/>
  <c r="I337" i="3"/>
  <c r="J337" i="3" s="1"/>
  <c r="F337" i="3"/>
  <c r="K337" i="3" s="1"/>
  <c r="M338" i="3" s="1"/>
  <c r="N338" i="3" s="1"/>
  <c r="I336" i="3"/>
  <c r="J336" i="3" s="1"/>
  <c r="F336" i="3"/>
  <c r="K336" i="3" s="1"/>
  <c r="M337" i="3" s="1"/>
  <c r="N337" i="3" s="1"/>
  <c r="I335" i="3"/>
  <c r="J335" i="3" s="1"/>
  <c r="F335" i="3"/>
  <c r="K335" i="3" s="1"/>
  <c r="M336" i="3" s="1"/>
  <c r="N336" i="3" s="1"/>
  <c r="I334" i="3"/>
  <c r="J334" i="3" s="1"/>
  <c r="F334" i="3"/>
  <c r="K334" i="3" s="1"/>
  <c r="M335" i="3" s="1"/>
  <c r="N335" i="3" s="1"/>
  <c r="I333" i="3"/>
  <c r="J333" i="3" s="1"/>
  <c r="F333" i="3"/>
  <c r="K333" i="3" s="1"/>
  <c r="M334" i="3" s="1"/>
  <c r="N334" i="3" s="1"/>
  <c r="I332" i="3"/>
  <c r="J332" i="3" s="1"/>
  <c r="F332" i="3"/>
  <c r="K332" i="3" s="1"/>
  <c r="M333" i="3" s="1"/>
  <c r="N333" i="3" s="1"/>
  <c r="I331" i="3"/>
  <c r="J331" i="3" s="1"/>
  <c r="F331" i="3"/>
  <c r="K331" i="3" s="1"/>
  <c r="M332" i="3" s="1"/>
  <c r="N332" i="3" s="1"/>
  <c r="I330" i="3"/>
  <c r="J330" i="3" s="1"/>
  <c r="F330" i="3"/>
  <c r="K330" i="3" s="1"/>
  <c r="M331" i="3" s="1"/>
  <c r="N331" i="3" s="1"/>
  <c r="I329" i="3"/>
  <c r="J329" i="3" s="1"/>
  <c r="F329" i="3"/>
  <c r="K329" i="3" s="1"/>
  <c r="I328" i="3"/>
  <c r="J328" i="3" s="1"/>
  <c r="F328" i="3"/>
  <c r="I327" i="3"/>
  <c r="J327" i="3" s="1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G8" i="3" s="1"/>
  <c r="H8" i="3" s="1"/>
  <c r="I8" i="3" s="1"/>
  <c r="J8" i="3" s="1"/>
  <c r="F7" i="3"/>
  <c r="F6" i="3"/>
  <c r="F5" i="3"/>
  <c r="F4" i="3"/>
  <c r="F3" i="3"/>
  <c r="F2" i="3"/>
  <c r="N7" i="3" l="1"/>
  <c r="N4" i="3"/>
  <c r="N157" i="3"/>
  <c r="N154" i="3"/>
  <c r="N153" i="3"/>
  <c r="N152" i="3"/>
  <c r="N148" i="3"/>
  <c r="N144" i="3"/>
  <c r="N143" i="3"/>
  <c r="N140" i="3"/>
  <c r="N139" i="3"/>
  <c r="N138" i="3"/>
  <c r="N137" i="3"/>
  <c r="N134" i="3"/>
  <c r="N130" i="3"/>
  <c r="N128" i="3"/>
  <c r="N126" i="3"/>
  <c r="N124" i="3"/>
  <c r="N117" i="3"/>
  <c r="N116" i="3"/>
  <c r="N115" i="3"/>
  <c r="N109" i="3"/>
  <c r="N108" i="3"/>
  <c r="N105" i="3"/>
  <c r="N104" i="3"/>
  <c r="N101" i="3"/>
  <c r="N99" i="3"/>
  <c r="N97" i="3"/>
  <c r="N92" i="3"/>
  <c r="N87" i="3"/>
  <c r="N84" i="3"/>
  <c r="N83" i="3"/>
  <c r="N82" i="3"/>
  <c r="N79" i="3"/>
  <c r="N78" i="3"/>
  <c r="N74" i="3"/>
  <c r="N73" i="3"/>
  <c r="N72" i="3"/>
  <c r="N71" i="3"/>
  <c r="N67" i="3"/>
  <c r="N63" i="3"/>
  <c r="N61" i="3"/>
  <c r="N60" i="3"/>
  <c r="N59" i="3"/>
  <c r="N57" i="3"/>
  <c r="N54" i="3"/>
  <c r="N52" i="3"/>
  <c r="N51" i="3"/>
  <c r="N50" i="3"/>
  <c r="N48" i="3"/>
  <c r="N47" i="3"/>
  <c r="N43" i="3"/>
  <c r="N42" i="3"/>
  <c r="N40" i="3"/>
  <c r="N39" i="3"/>
  <c r="N37" i="3"/>
  <c r="N35" i="3"/>
  <c r="N34" i="3"/>
  <c r="N32" i="3"/>
  <c r="N29" i="3"/>
  <c r="N27" i="3"/>
  <c r="N22" i="3"/>
  <c r="N21" i="3"/>
  <c r="N19" i="3"/>
  <c r="N16" i="3"/>
  <c r="N12" i="3"/>
  <c r="N10" i="3"/>
  <c r="M329" i="3"/>
  <c r="N329" i="3" s="1"/>
  <c r="M330" i="3"/>
  <c r="N330" i="3" s="1"/>
  <c r="L3" i="3"/>
  <c r="L9" i="3"/>
  <c r="N8" i="3" s="1"/>
  <c r="L8" i="3"/>
  <c r="L7" i="3"/>
  <c r="L6" i="3"/>
  <c r="L5" i="3"/>
  <c r="L4" i="3"/>
  <c r="N133" i="3"/>
  <c r="N125" i="3"/>
  <c r="N121" i="3"/>
  <c r="N119" i="3"/>
  <c r="N118" i="3"/>
  <c r="N114" i="3"/>
  <c r="N111" i="3"/>
  <c r="N107" i="3"/>
  <c r="N100" i="3"/>
  <c r="N96" i="3"/>
  <c r="N91" i="3"/>
  <c r="N89" i="3"/>
  <c r="N88" i="3"/>
  <c r="N86" i="3"/>
  <c r="N77" i="3"/>
  <c r="N75" i="3"/>
  <c r="N69" i="3"/>
  <c r="N68" i="3"/>
  <c r="N66" i="3"/>
  <c r="N49" i="3"/>
  <c r="N46" i="3"/>
  <c r="N44" i="3"/>
  <c r="N14" i="3"/>
  <c r="L13" i="3"/>
  <c r="L12" i="3"/>
  <c r="L11" i="3"/>
  <c r="L10" i="3"/>
  <c r="G2" i="3"/>
  <c r="H2" i="3" s="1"/>
  <c r="I2" i="3" s="1"/>
  <c r="J2" i="3" s="1"/>
  <c r="G3" i="3"/>
  <c r="H3" i="3" s="1"/>
  <c r="I3" i="3" s="1"/>
  <c r="J3" i="3" s="1"/>
  <c r="G4" i="3"/>
  <c r="H4" i="3" s="1"/>
  <c r="I4" i="3" s="1"/>
  <c r="J4" i="3" s="1"/>
  <c r="G5" i="3"/>
  <c r="H5" i="3" s="1"/>
  <c r="I5" i="3" s="1"/>
  <c r="J5" i="3" s="1"/>
  <c r="G6" i="3"/>
  <c r="H6" i="3" s="1"/>
  <c r="I6" i="3" s="1"/>
  <c r="J6" i="3" s="1"/>
  <c r="G7" i="3"/>
  <c r="H7" i="3" s="1"/>
  <c r="I7" i="3" s="1"/>
  <c r="J7" i="3" s="1"/>
  <c r="G9" i="3"/>
  <c r="H9" i="3" s="1"/>
  <c r="I9" i="3" s="1"/>
  <c r="J9" i="3" s="1"/>
  <c r="G10" i="3"/>
  <c r="H10" i="3" s="1"/>
  <c r="I10" i="3" s="1"/>
  <c r="J10" i="3" s="1"/>
  <c r="G11" i="3"/>
  <c r="H11" i="3" s="1"/>
  <c r="I11" i="3" s="1"/>
  <c r="J11" i="3" s="1"/>
  <c r="G12" i="3"/>
  <c r="H12" i="3" s="1"/>
  <c r="I12" i="3" s="1"/>
  <c r="J12" i="3" s="1"/>
  <c r="G13" i="3"/>
  <c r="H13" i="3" s="1"/>
  <c r="I13" i="3" s="1"/>
  <c r="J13" i="3" s="1"/>
  <c r="G14" i="3"/>
  <c r="H14" i="3" s="1"/>
  <c r="I14" i="3" s="1"/>
  <c r="J14" i="3" s="1"/>
  <c r="G15" i="3"/>
  <c r="H15" i="3" s="1"/>
  <c r="I15" i="3" s="1"/>
  <c r="J15" i="3" s="1"/>
  <c r="G16" i="3"/>
  <c r="H16" i="3" s="1"/>
  <c r="I16" i="3" s="1"/>
  <c r="J16" i="3" s="1"/>
  <c r="G17" i="3"/>
  <c r="H17" i="3" s="1"/>
  <c r="I17" i="3" s="1"/>
  <c r="J17" i="3" s="1"/>
  <c r="G18" i="3"/>
  <c r="H18" i="3" s="1"/>
  <c r="I18" i="3" s="1"/>
  <c r="J18" i="3" s="1"/>
  <c r="G19" i="3"/>
  <c r="H19" i="3" s="1"/>
  <c r="I19" i="3" s="1"/>
  <c r="J19" i="3" s="1"/>
  <c r="G20" i="3"/>
  <c r="H20" i="3" s="1"/>
  <c r="I20" i="3" s="1"/>
  <c r="J20" i="3" s="1"/>
  <c r="G21" i="3"/>
  <c r="H21" i="3" s="1"/>
  <c r="I21" i="3" s="1"/>
  <c r="J21" i="3" s="1"/>
  <c r="G22" i="3"/>
  <c r="H22" i="3" s="1"/>
  <c r="I22" i="3" s="1"/>
  <c r="J22" i="3" s="1"/>
  <c r="G23" i="3"/>
  <c r="H23" i="3" s="1"/>
  <c r="I23" i="3" s="1"/>
  <c r="J23" i="3" s="1"/>
  <c r="G24" i="3"/>
  <c r="H24" i="3" s="1"/>
  <c r="I24" i="3" s="1"/>
  <c r="J24" i="3" s="1"/>
  <c r="G25" i="3"/>
  <c r="H25" i="3" s="1"/>
  <c r="I25" i="3" s="1"/>
  <c r="J25" i="3" s="1"/>
  <c r="G26" i="3"/>
  <c r="H26" i="3" s="1"/>
  <c r="I26" i="3" s="1"/>
  <c r="J26" i="3" s="1"/>
  <c r="G27" i="3"/>
  <c r="H27" i="3" s="1"/>
  <c r="I27" i="3" s="1"/>
  <c r="J27" i="3" s="1"/>
  <c r="G28" i="3"/>
  <c r="H28" i="3" s="1"/>
  <c r="I28" i="3" s="1"/>
  <c r="J28" i="3" s="1"/>
  <c r="G29" i="3"/>
  <c r="H29" i="3" s="1"/>
  <c r="I29" i="3" s="1"/>
  <c r="J29" i="3" s="1"/>
  <c r="G30" i="3"/>
  <c r="H30" i="3" s="1"/>
  <c r="I30" i="3" s="1"/>
  <c r="J30" i="3" s="1"/>
  <c r="G31" i="3"/>
  <c r="H31" i="3" s="1"/>
  <c r="I31" i="3" s="1"/>
  <c r="J31" i="3" s="1"/>
  <c r="G32" i="3"/>
  <c r="H32" i="3" s="1"/>
  <c r="I32" i="3" s="1"/>
  <c r="J32" i="3" s="1"/>
  <c r="G33" i="3"/>
  <c r="H33" i="3" s="1"/>
  <c r="I33" i="3" s="1"/>
  <c r="J33" i="3" s="1"/>
  <c r="G34" i="3"/>
  <c r="H34" i="3" s="1"/>
  <c r="I34" i="3" s="1"/>
  <c r="J34" i="3" s="1"/>
  <c r="G35" i="3"/>
  <c r="H35" i="3" s="1"/>
  <c r="I35" i="3" s="1"/>
  <c r="J35" i="3" s="1"/>
  <c r="G36" i="3"/>
  <c r="H36" i="3" s="1"/>
  <c r="I36" i="3" s="1"/>
  <c r="J36" i="3" s="1"/>
  <c r="G37" i="3"/>
  <c r="H37" i="3" s="1"/>
  <c r="I37" i="3" s="1"/>
  <c r="J37" i="3" s="1"/>
  <c r="G38" i="3"/>
  <c r="H38" i="3" s="1"/>
  <c r="I38" i="3" s="1"/>
  <c r="J38" i="3" s="1"/>
  <c r="G39" i="3"/>
  <c r="H39" i="3" s="1"/>
  <c r="I39" i="3" s="1"/>
  <c r="J39" i="3" s="1"/>
  <c r="G40" i="3"/>
  <c r="H40" i="3" s="1"/>
  <c r="I40" i="3" s="1"/>
  <c r="J40" i="3" s="1"/>
  <c r="G41" i="3"/>
  <c r="H41" i="3" s="1"/>
  <c r="I41" i="3" s="1"/>
  <c r="J41" i="3" s="1"/>
  <c r="G42" i="3"/>
  <c r="H42" i="3" s="1"/>
  <c r="I42" i="3" s="1"/>
  <c r="J42" i="3" s="1"/>
  <c r="G43" i="3"/>
  <c r="H43" i="3" s="1"/>
  <c r="I43" i="3" s="1"/>
  <c r="J43" i="3" s="1"/>
  <c r="G44" i="3"/>
  <c r="H44" i="3" s="1"/>
  <c r="I44" i="3" s="1"/>
  <c r="J44" i="3" s="1"/>
  <c r="G45" i="3"/>
  <c r="H45" i="3" s="1"/>
  <c r="I45" i="3" s="1"/>
  <c r="J45" i="3" s="1"/>
  <c r="G46" i="3"/>
  <c r="H46" i="3" s="1"/>
  <c r="I46" i="3" s="1"/>
  <c r="J46" i="3" s="1"/>
  <c r="G47" i="3"/>
  <c r="H47" i="3" s="1"/>
  <c r="I47" i="3" s="1"/>
  <c r="J47" i="3" s="1"/>
  <c r="G48" i="3"/>
  <c r="H48" i="3" s="1"/>
  <c r="I48" i="3" s="1"/>
  <c r="J48" i="3" s="1"/>
  <c r="G49" i="3"/>
  <c r="H49" i="3" s="1"/>
  <c r="I49" i="3" s="1"/>
  <c r="J49" i="3" s="1"/>
  <c r="G50" i="3"/>
  <c r="H50" i="3" s="1"/>
  <c r="I50" i="3" s="1"/>
  <c r="J50" i="3" s="1"/>
  <c r="G51" i="3"/>
  <c r="H51" i="3" s="1"/>
  <c r="I51" i="3" s="1"/>
  <c r="J51" i="3" s="1"/>
  <c r="G52" i="3"/>
  <c r="H52" i="3" s="1"/>
  <c r="I52" i="3" s="1"/>
  <c r="J52" i="3" s="1"/>
  <c r="G53" i="3"/>
  <c r="H53" i="3" s="1"/>
  <c r="I53" i="3" s="1"/>
  <c r="J53" i="3" s="1"/>
  <c r="G54" i="3"/>
  <c r="H54" i="3" s="1"/>
  <c r="I54" i="3" s="1"/>
  <c r="J54" i="3" s="1"/>
  <c r="G55" i="3"/>
  <c r="H55" i="3" s="1"/>
  <c r="I55" i="3" s="1"/>
  <c r="J55" i="3" s="1"/>
  <c r="G56" i="3"/>
  <c r="H56" i="3" s="1"/>
  <c r="I56" i="3" s="1"/>
  <c r="J56" i="3" s="1"/>
  <c r="G57" i="3"/>
  <c r="H57" i="3" s="1"/>
  <c r="I57" i="3" s="1"/>
  <c r="J57" i="3" s="1"/>
  <c r="G58" i="3"/>
  <c r="H58" i="3" s="1"/>
  <c r="I58" i="3" s="1"/>
  <c r="J58" i="3" s="1"/>
  <c r="G59" i="3"/>
  <c r="H59" i="3" s="1"/>
  <c r="I59" i="3" s="1"/>
  <c r="J59" i="3" s="1"/>
  <c r="G60" i="3"/>
  <c r="H60" i="3" s="1"/>
  <c r="I60" i="3" s="1"/>
  <c r="J60" i="3" s="1"/>
  <c r="G61" i="3"/>
  <c r="H61" i="3" s="1"/>
  <c r="I61" i="3" s="1"/>
  <c r="J61" i="3" s="1"/>
  <c r="G62" i="3"/>
  <c r="H62" i="3" s="1"/>
  <c r="I62" i="3" s="1"/>
  <c r="J62" i="3" s="1"/>
  <c r="G63" i="3"/>
  <c r="H63" i="3" s="1"/>
  <c r="I63" i="3" s="1"/>
  <c r="J63" i="3" s="1"/>
  <c r="G64" i="3"/>
  <c r="H64" i="3" s="1"/>
  <c r="I64" i="3" s="1"/>
  <c r="J64" i="3" s="1"/>
  <c r="G65" i="3"/>
  <c r="H65" i="3" s="1"/>
  <c r="I65" i="3" s="1"/>
  <c r="J65" i="3" s="1"/>
  <c r="G66" i="3"/>
  <c r="H66" i="3" s="1"/>
  <c r="I66" i="3" s="1"/>
  <c r="J66" i="3" s="1"/>
  <c r="G67" i="3"/>
  <c r="H67" i="3" s="1"/>
  <c r="I67" i="3" s="1"/>
  <c r="J67" i="3" s="1"/>
  <c r="G68" i="3"/>
  <c r="H68" i="3" s="1"/>
  <c r="I68" i="3" s="1"/>
  <c r="J68" i="3" s="1"/>
  <c r="G69" i="3"/>
  <c r="H69" i="3" s="1"/>
  <c r="I69" i="3" s="1"/>
  <c r="J69" i="3" s="1"/>
  <c r="G70" i="3"/>
  <c r="H70" i="3" s="1"/>
  <c r="I70" i="3" s="1"/>
  <c r="J70" i="3" s="1"/>
  <c r="G71" i="3"/>
  <c r="H71" i="3" s="1"/>
  <c r="I71" i="3" s="1"/>
  <c r="J71" i="3" s="1"/>
  <c r="G72" i="3"/>
  <c r="H72" i="3" s="1"/>
  <c r="I72" i="3" s="1"/>
  <c r="J72" i="3" s="1"/>
  <c r="G73" i="3"/>
  <c r="H73" i="3" s="1"/>
  <c r="I73" i="3" s="1"/>
  <c r="J73" i="3" s="1"/>
  <c r="G74" i="3"/>
  <c r="H74" i="3" s="1"/>
  <c r="I74" i="3" s="1"/>
  <c r="J74" i="3" s="1"/>
  <c r="G75" i="3"/>
  <c r="H75" i="3" s="1"/>
  <c r="I75" i="3" s="1"/>
  <c r="J75" i="3" s="1"/>
  <c r="G76" i="3"/>
  <c r="H76" i="3" s="1"/>
  <c r="I76" i="3" s="1"/>
  <c r="J76" i="3" s="1"/>
  <c r="G77" i="3"/>
  <c r="H77" i="3" s="1"/>
  <c r="I77" i="3" s="1"/>
  <c r="J77" i="3" s="1"/>
  <c r="G78" i="3"/>
  <c r="H78" i="3" s="1"/>
  <c r="I78" i="3" s="1"/>
  <c r="J78" i="3" s="1"/>
  <c r="G79" i="3"/>
  <c r="H79" i="3" s="1"/>
  <c r="I79" i="3" s="1"/>
  <c r="J79" i="3" s="1"/>
  <c r="G80" i="3"/>
  <c r="H80" i="3" s="1"/>
  <c r="I80" i="3" s="1"/>
  <c r="J80" i="3" s="1"/>
  <c r="G81" i="3"/>
  <c r="H81" i="3" s="1"/>
  <c r="I81" i="3" s="1"/>
  <c r="J81" i="3" s="1"/>
  <c r="G82" i="3"/>
  <c r="H82" i="3" s="1"/>
  <c r="I82" i="3" s="1"/>
  <c r="J82" i="3" s="1"/>
  <c r="G83" i="3"/>
  <c r="H83" i="3" s="1"/>
  <c r="I83" i="3" s="1"/>
  <c r="J83" i="3" s="1"/>
  <c r="G84" i="3"/>
  <c r="H84" i="3" s="1"/>
  <c r="I84" i="3" s="1"/>
  <c r="J84" i="3" s="1"/>
  <c r="G85" i="3"/>
  <c r="H85" i="3" s="1"/>
  <c r="I85" i="3" s="1"/>
  <c r="J85" i="3" s="1"/>
  <c r="G86" i="3"/>
  <c r="H86" i="3" s="1"/>
  <c r="I86" i="3" s="1"/>
  <c r="J86" i="3" s="1"/>
  <c r="G87" i="3"/>
  <c r="H87" i="3" s="1"/>
  <c r="I87" i="3" s="1"/>
  <c r="J87" i="3" s="1"/>
  <c r="G88" i="3"/>
  <c r="H88" i="3" s="1"/>
  <c r="I88" i="3" s="1"/>
  <c r="J88" i="3" s="1"/>
  <c r="G89" i="3"/>
  <c r="H89" i="3" s="1"/>
  <c r="I89" i="3" s="1"/>
  <c r="J89" i="3" s="1"/>
  <c r="G90" i="3"/>
  <c r="H90" i="3" s="1"/>
  <c r="I90" i="3" s="1"/>
  <c r="J90" i="3" s="1"/>
  <c r="G91" i="3"/>
  <c r="H91" i="3" s="1"/>
  <c r="I91" i="3" s="1"/>
  <c r="J91" i="3" s="1"/>
  <c r="G92" i="3"/>
  <c r="H92" i="3" s="1"/>
  <c r="I92" i="3" s="1"/>
  <c r="J92" i="3" s="1"/>
  <c r="G93" i="3"/>
  <c r="H93" i="3" s="1"/>
  <c r="I93" i="3" s="1"/>
  <c r="J93" i="3" s="1"/>
  <c r="G94" i="3"/>
  <c r="H94" i="3" s="1"/>
  <c r="I94" i="3" s="1"/>
  <c r="J94" i="3" s="1"/>
  <c r="G95" i="3"/>
  <c r="H95" i="3" s="1"/>
  <c r="I95" i="3" s="1"/>
  <c r="J95" i="3" s="1"/>
  <c r="G96" i="3"/>
  <c r="H96" i="3" s="1"/>
  <c r="I96" i="3" s="1"/>
  <c r="J96" i="3" s="1"/>
  <c r="G97" i="3"/>
  <c r="H97" i="3" s="1"/>
  <c r="I97" i="3" s="1"/>
  <c r="J97" i="3" s="1"/>
  <c r="G98" i="3"/>
  <c r="H98" i="3" s="1"/>
  <c r="I98" i="3" s="1"/>
  <c r="J98" i="3" s="1"/>
  <c r="G99" i="3"/>
  <c r="H99" i="3" s="1"/>
  <c r="I99" i="3" s="1"/>
  <c r="J99" i="3" s="1"/>
  <c r="G100" i="3"/>
  <c r="H100" i="3" s="1"/>
  <c r="I100" i="3" s="1"/>
  <c r="J100" i="3" s="1"/>
  <c r="G101" i="3"/>
  <c r="H101" i="3" s="1"/>
  <c r="I101" i="3" s="1"/>
  <c r="J101" i="3" s="1"/>
  <c r="G102" i="3"/>
  <c r="H102" i="3" s="1"/>
  <c r="I102" i="3" s="1"/>
  <c r="J102" i="3" s="1"/>
  <c r="G103" i="3"/>
  <c r="H103" i="3" s="1"/>
  <c r="I103" i="3" s="1"/>
  <c r="J103" i="3" s="1"/>
  <c r="G104" i="3"/>
  <c r="H104" i="3" s="1"/>
  <c r="I104" i="3" s="1"/>
  <c r="J104" i="3" s="1"/>
  <c r="G105" i="3"/>
  <c r="H105" i="3" s="1"/>
  <c r="I105" i="3" s="1"/>
  <c r="J105" i="3" s="1"/>
  <c r="G106" i="3"/>
  <c r="H106" i="3" s="1"/>
  <c r="I106" i="3" s="1"/>
  <c r="J106" i="3" s="1"/>
  <c r="G107" i="3"/>
  <c r="H107" i="3" s="1"/>
  <c r="I107" i="3" s="1"/>
  <c r="J107" i="3" s="1"/>
  <c r="G108" i="3"/>
  <c r="H108" i="3" s="1"/>
  <c r="I108" i="3" s="1"/>
  <c r="J108" i="3" s="1"/>
  <c r="G109" i="3"/>
  <c r="H109" i="3" s="1"/>
  <c r="I109" i="3" s="1"/>
  <c r="J109" i="3" s="1"/>
  <c r="G110" i="3"/>
  <c r="H110" i="3" s="1"/>
  <c r="I110" i="3" s="1"/>
  <c r="J110" i="3" s="1"/>
  <c r="G111" i="3"/>
  <c r="H111" i="3" s="1"/>
  <c r="I111" i="3" s="1"/>
  <c r="J111" i="3" s="1"/>
  <c r="G112" i="3"/>
  <c r="H112" i="3" s="1"/>
  <c r="I112" i="3" s="1"/>
  <c r="J112" i="3" s="1"/>
  <c r="G113" i="3"/>
  <c r="H113" i="3" s="1"/>
  <c r="I113" i="3" s="1"/>
  <c r="J113" i="3" s="1"/>
  <c r="G114" i="3"/>
  <c r="H114" i="3" s="1"/>
  <c r="I114" i="3" s="1"/>
  <c r="J114" i="3" s="1"/>
  <c r="G115" i="3"/>
  <c r="H115" i="3" s="1"/>
  <c r="I115" i="3" s="1"/>
  <c r="J115" i="3" s="1"/>
  <c r="G116" i="3"/>
  <c r="H116" i="3" s="1"/>
  <c r="I116" i="3" s="1"/>
  <c r="J116" i="3" s="1"/>
  <c r="G117" i="3"/>
  <c r="H117" i="3" s="1"/>
  <c r="I117" i="3" s="1"/>
  <c r="J117" i="3" s="1"/>
  <c r="G118" i="3"/>
  <c r="H118" i="3" s="1"/>
  <c r="I118" i="3" s="1"/>
  <c r="J118" i="3" s="1"/>
  <c r="G119" i="3"/>
  <c r="H119" i="3" s="1"/>
  <c r="I119" i="3" s="1"/>
  <c r="J119" i="3" s="1"/>
  <c r="G120" i="3"/>
  <c r="H120" i="3" s="1"/>
  <c r="I120" i="3" s="1"/>
  <c r="J120" i="3" s="1"/>
  <c r="G121" i="3"/>
  <c r="H121" i="3" s="1"/>
  <c r="I121" i="3" s="1"/>
  <c r="J121" i="3" s="1"/>
  <c r="G122" i="3"/>
  <c r="H122" i="3" s="1"/>
  <c r="I122" i="3" s="1"/>
  <c r="J122" i="3" s="1"/>
  <c r="G123" i="3"/>
  <c r="H123" i="3" s="1"/>
  <c r="I123" i="3" s="1"/>
  <c r="J123" i="3" s="1"/>
  <c r="G124" i="3"/>
  <c r="H124" i="3" s="1"/>
  <c r="I124" i="3" s="1"/>
  <c r="J124" i="3" s="1"/>
  <c r="G125" i="3"/>
  <c r="H125" i="3" s="1"/>
  <c r="I125" i="3" s="1"/>
  <c r="J125" i="3" s="1"/>
  <c r="G126" i="3"/>
  <c r="H126" i="3" s="1"/>
  <c r="I126" i="3" s="1"/>
  <c r="J126" i="3" s="1"/>
  <c r="G127" i="3"/>
  <c r="H127" i="3" s="1"/>
  <c r="I127" i="3" s="1"/>
  <c r="J127" i="3" s="1"/>
  <c r="G128" i="3"/>
  <c r="H128" i="3" s="1"/>
  <c r="I128" i="3" s="1"/>
  <c r="J128" i="3" s="1"/>
  <c r="G129" i="3"/>
  <c r="H129" i="3" s="1"/>
  <c r="I129" i="3" s="1"/>
  <c r="J129" i="3" s="1"/>
  <c r="G130" i="3"/>
  <c r="H130" i="3" s="1"/>
  <c r="I130" i="3" s="1"/>
  <c r="J130" i="3" s="1"/>
  <c r="G131" i="3"/>
  <c r="H131" i="3" s="1"/>
  <c r="I131" i="3" s="1"/>
  <c r="J131" i="3" s="1"/>
  <c r="G132" i="3"/>
  <c r="H132" i="3" s="1"/>
  <c r="I132" i="3" s="1"/>
  <c r="J132" i="3" s="1"/>
  <c r="G133" i="3"/>
  <c r="H133" i="3" s="1"/>
  <c r="I133" i="3" s="1"/>
  <c r="J133" i="3" s="1"/>
  <c r="G134" i="3"/>
  <c r="H134" i="3" s="1"/>
  <c r="I134" i="3" s="1"/>
  <c r="J134" i="3" s="1"/>
  <c r="G135" i="3"/>
  <c r="H135" i="3" s="1"/>
  <c r="I135" i="3" s="1"/>
  <c r="J135" i="3" s="1"/>
  <c r="G136" i="3"/>
  <c r="H136" i="3" s="1"/>
  <c r="I136" i="3" s="1"/>
  <c r="J136" i="3" s="1"/>
  <c r="G137" i="3"/>
  <c r="H137" i="3" s="1"/>
  <c r="I137" i="3" s="1"/>
  <c r="J137" i="3" s="1"/>
  <c r="G138" i="3"/>
  <c r="H138" i="3" s="1"/>
  <c r="I138" i="3" s="1"/>
  <c r="J138" i="3" s="1"/>
  <c r="G139" i="3"/>
  <c r="H139" i="3" s="1"/>
  <c r="I139" i="3" s="1"/>
  <c r="J139" i="3" s="1"/>
  <c r="G140" i="3"/>
  <c r="H140" i="3" s="1"/>
  <c r="I140" i="3" s="1"/>
  <c r="J140" i="3" s="1"/>
  <c r="G141" i="3"/>
  <c r="H141" i="3" s="1"/>
  <c r="I141" i="3" s="1"/>
  <c r="J141" i="3" s="1"/>
  <c r="G142" i="3"/>
  <c r="H142" i="3" s="1"/>
  <c r="I142" i="3" s="1"/>
  <c r="J142" i="3" s="1"/>
  <c r="G143" i="3"/>
  <c r="H143" i="3" s="1"/>
  <c r="I143" i="3" s="1"/>
  <c r="J143" i="3" s="1"/>
  <c r="G144" i="3"/>
  <c r="H144" i="3" s="1"/>
  <c r="I144" i="3" s="1"/>
  <c r="J144" i="3" s="1"/>
  <c r="G145" i="3"/>
  <c r="H145" i="3" s="1"/>
  <c r="I145" i="3" s="1"/>
  <c r="J145" i="3" s="1"/>
  <c r="G146" i="3"/>
  <c r="H146" i="3" s="1"/>
  <c r="I146" i="3" s="1"/>
  <c r="J146" i="3" s="1"/>
  <c r="G147" i="3"/>
  <c r="H147" i="3" s="1"/>
  <c r="I147" i="3" s="1"/>
  <c r="J147" i="3" s="1"/>
  <c r="G148" i="3"/>
  <c r="H148" i="3" s="1"/>
  <c r="I148" i="3" s="1"/>
  <c r="J148" i="3" s="1"/>
  <c r="G149" i="3"/>
  <c r="H149" i="3" s="1"/>
  <c r="I149" i="3" s="1"/>
  <c r="J149" i="3" s="1"/>
  <c r="G150" i="3"/>
  <c r="H150" i="3" s="1"/>
  <c r="I150" i="3" s="1"/>
  <c r="J150" i="3" s="1"/>
  <c r="G151" i="3"/>
  <c r="H151" i="3" s="1"/>
  <c r="I151" i="3" s="1"/>
  <c r="J151" i="3" s="1"/>
  <c r="G152" i="3"/>
  <c r="H152" i="3" s="1"/>
  <c r="I152" i="3" s="1"/>
  <c r="J152" i="3" s="1"/>
  <c r="G153" i="3"/>
  <c r="H153" i="3" s="1"/>
  <c r="I153" i="3" s="1"/>
  <c r="J153" i="3" s="1"/>
  <c r="G154" i="3"/>
  <c r="H154" i="3" s="1"/>
  <c r="I154" i="3" s="1"/>
  <c r="J154" i="3" s="1"/>
  <c r="G155" i="3"/>
  <c r="H155" i="3" s="1"/>
  <c r="I155" i="3" s="1"/>
  <c r="J155" i="3" s="1"/>
  <c r="G156" i="3"/>
  <c r="H156" i="3" s="1"/>
  <c r="I156" i="3" s="1"/>
  <c r="J156" i="3" s="1"/>
  <c r="G157" i="3"/>
  <c r="H157" i="3" s="1"/>
  <c r="I157" i="3" s="1"/>
  <c r="J157" i="3" s="1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H4" i="1"/>
  <c r="H5" i="1"/>
  <c r="I5" i="1" s="1"/>
  <c r="J5" i="1" s="1"/>
  <c r="H6" i="1"/>
  <c r="I6" i="1" s="1"/>
  <c r="J6" i="1" s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I18" i="1" s="1"/>
  <c r="J18" i="1" s="1"/>
  <c r="H19" i="1"/>
  <c r="H20" i="1"/>
  <c r="H21" i="1"/>
  <c r="I21" i="1" s="1"/>
  <c r="J21" i="1" s="1"/>
  <c r="H22" i="1"/>
  <c r="I22" i="1" s="1"/>
  <c r="J22" i="1" s="1"/>
  <c r="H23" i="1"/>
  <c r="H24" i="1"/>
  <c r="H25" i="1"/>
  <c r="I25" i="1" s="1"/>
  <c r="H26" i="1"/>
  <c r="H27" i="1"/>
  <c r="H28" i="1"/>
  <c r="H29" i="1"/>
  <c r="I29" i="1" s="1"/>
  <c r="H30" i="1"/>
  <c r="H31" i="1"/>
  <c r="H32" i="1"/>
  <c r="H33" i="1"/>
  <c r="I33" i="1" s="1"/>
  <c r="H34" i="1"/>
  <c r="I34" i="1" s="1"/>
  <c r="J34" i="1" s="1"/>
  <c r="H35" i="1"/>
  <c r="H36" i="1"/>
  <c r="H37" i="1"/>
  <c r="I37" i="1" s="1"/>
  <c r="J37" i="1" s="1"/>
  <c r="H38" i="1"/>
  <c r="I38" i="1" s="1"/>
  <c r="J38" i="1" s="1"/>
  <c r="H39" i="1"/>
  <c r="H40" i="1"/>
  <c r="H41" i="1"/>
  <c r="I41" i="1" s="1"/>
  <c r="H42" i="1"/>
  <c r="H43" i="1"/>
  <c r="H44" i="1"/>
  <c r="H45" i="1"/>
  <c r="I45" i="1" s="1"/>
  <c r="H46" i="1"/>
  <c r="H47" i="1"/>
  <c r="H48" i="1"/>
  <c r="H49" i="1"/>
  <c r="I49" i="1" s="1"/>
  <c r="H50" i="1"/>
  <c r="I50" i="1" s="1"/>
  <c r="J50" i="1" s="1"/>
  <c r="H51" i="1"/>
  <c r="H52" i="1"/>
  <c r="H53" i="1"/>
  <c r="I53" i="1" s="1"/>
  <c r="J53" i="1" s="1"/>
  <c r="H54" i="1"/>
  <c r="I54" i="1" s="1"/>
  <c r="J54" i="1" s="1"/>
  <c r="H55" i="1"/>
  <c r="H56" i="1"/>
  <c r="H57" i="1"/>
  <c r="I57" i="1" s="1"/>
  <c r="H58" i="1"/>
  <c r="H59" i="1"/>
  <c r="H60" i="1"/>
  <c r="H61" i="1"/>
  <c r="I61" i="1" s="1"/>
  <c r="H62" i="1"/>
  <c r="H63" i="1"/>
  <c r="H64" i="1"/>
  <c r="H65" i="1"/>
  <c r="I65" i="1" s="1"/>
  <c r="H66" i="1"/>
  <c r="I66" i="1" s="1"/>
  <c r="J66" i="1" s="1"/>
  <c r="H67" i="1"/>
  <c r="H68" i="1"/>
  <c r="H69" i="1"/>
  <c r="I69" i="1" s="1"/>
  <c r="J69" i="1" s="1"/>
  <c r="H70" i="1"/>
  <c r="I70" i="1" s="1"/>
  <c r="J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81" i="1"/>
  <c r="I81" i="1" s="1"/>
  <c r="H82" i="1"/>
  <c r="H83" i="1"/>
  <c r="H84" i="1"/>
  <c r="H85" i="1"/>
  <c r="I85" i="1" s="1"/>
  <c r="J85" i="1" s="1"/>
  <c r="H86" i="1"/>
  <c r="I86" i="1" s="1"/>
  <c r="J86" i="1" s="1"/>
  <c r="H87" i="1"/>
  <c r="H88" i="1"/>
  <c r="H89" i="1"/>
  <c r="H90" i="1"/>
  <c r="I90" i="1" s="1"/>
  <c r="J90" i="1" s="1"/>
  <c r="H91" i="1"/>
  <c r="H92" i="1"/>
  <c r="H93" i="1"/>
  <c r="H94" i="1"/>
  <c r="I94" i="1" s="1"/>
  <c r="J94" i="1" s="1"/>
  <c r="H95" i="1"/>
  <c r="H96" i="1"/>
  <c r="H97" i="1"/>
  <c r="H98" i="1"/>
  <c r="I98" i="1" s="1"/>
  <c r="J98" i="1" s="1"/>
  <c r="H99" i="1"/>
  <c r="H100" i="1"/>
  <c r="H101" i="1"/>
  <c r="H102" i="1"/>
  <c r="I102" i="1" s="1"/>
  <c r="J102" i="1" s="1"/>
  <c r="H103" i="1"/>
  <c r="H104" i="1"/>
  <c r="H105" i="1"/>
  <c r="H106" i="1"/>
  <c r="I106" i="1" s="1"/>
  <c r="J106" i="1" s="1"/>
  <c r="H107" i="1"/>
  <c r="H108" i="1"/>
  <c r="H109" i="1"/>
  <c r="H110" i="1"/>
  <c r="I110" i="1" s="1"/>
  <c r="J110" i="1" s="1"/>
  <c r="H111" i="1"/>
  <c r="H112" i="1"/>
  <c r="H113" i="1"/>
  <c r="H114" i="1"/>
  <c r="I114" i="1" s="1"/>
  <c r="J114" i="1" s="1"/>
  <c r="H115" i="1"/>
  <c r="H116" i="1"/>
  <c r="H117" i="1"/>
  <c r="H118" i="1"/>
  <c r="I118" i="1" s="1"/>
  <c r="J118" i="1" s="1"/>
  <c r="H119" i="1"/>
  <c r="H120" i="1"/>
  <c r="H121" i="1"/>
  <c r="H122" i="1"/>
  <c r="I122" i="1" s="1"/>
  <c r="J122" i="1" s="1"/>
  <c r="H123" i="1"/>
  <c r="H124" i="1"/>
  <c r="H125" i="1"/>
  <c r="H126" i="1"/>
  <c r="I126" i="1" s="1"/>
  <c r="J126" i="1" s="1"/>
  <c r="H127" i="1"/>
  <c r="H128" i="1"/>
  <c r="H129" i="1"/>
  <c r="H130" i="1"/>
  <c r="I130" i="1" s="1"/>
  <c r="J130" i="1" s="1"/>
  <c r="H131" i="1"/>
  <c r="H132" i="1"/>
  <c r="H133" i="1"/>
  <c r="H134" i="1"/>
  <c r="I134" i="1" s="1"/>
  <c r="J134" i="1" s="1"/>
  <c r="H135" i="1"/>
  <c r="H136" i="1"/>
  <c r="H137" i="1"/>
  <c r="H138" i="1"/>
  <c r="I138" i="1" s="1"/>
  <c r="J138" i="1" s="1"/>
  <c r="H139" i="1"/>
  <c r="H140" i="1"/>
  <c r="H141" i="1"/>
  <c r="H142" i="1"/>
  <c r="I142" i="1" s="1"/>
  <c r="J142" i="1" s="1"/>
  <c r="H143" i="1"/>
  <c r="H144" i="1"/>
  <c r="H145" i="1"/>
  <c r="H146" i="1"/>
  <c r="I146" i="1" s="1"/>
  <c r="J146" i="1" s="1"/>
  <c r="H147" i="1"/>
  <c r="H148" i="1"/>
  <c r="H149" i="1"/>
  <c r="H150" i="1"/>
  <c r="I150" i="1" s="1"/>
  <c r="J150" i="1" s="1"/>
  <c r="H151" i="1"/>
  <c r="H152" i="1"/>
  <c r="H153" i="1"/>
  <c r="H154" i="1"/>
  <c r="I154" i="1" s="1"/>
  <c r="J154" i="1" s="1"/>
  <c r="H155" i="1"/>
  <c r="H156" i="1"/>
  <c r="H157" i="1"/>
  <c r="H158" i="1"/>
  <c r="I158" i="1" s="1"/>
  <c r="J158" i="1" s="1"/>
  <c r="H159" i="1"/>
  <c r="H160" i="1"/>
  <c r="H161" i="1"/>
  <c r="H162" i="1"/>
  <c r="I162" i="1" s="1"/>
  <c r="J162" i="1" s="1"/>
  <c r="H163" i="1"/>
  <c r="H164" i="1"/>
  <c r="H165" i="1"/>
  <c r="H166" i="1"/>
  <c r="I166" i="1" s="1"/>
  <c r="J166" i="1" s="1"/>
  <c r="H167" i="1"/>
  <c r="H168" i="1"/>
  <c r="H169" i="1"/>
  <c r="H170" i="1"/>
  <c r="I170" i="1" s="1"/>
  <c r="J170" i="1" s="1"/>
  <c r="H171" i="1"/>
  <c r="H172" i="1"/>
  <c r="H173" i="1"/>
  <c r="H174" i="1"/>
  <c r="I174" i="1" s="1"/>
  <c r="J174" i="1" s="1"/>
  <c r="H175" i="1"/>
  <c r="H176" i="1"/>
  <c r="H177" i="1"/>
  <c r="H178" i="1"/>
  <c r="I178" i="1" s="1"/>
  <c r="J178" i="1" s="1"/>
  <c r="H179" i="1"/>
  <c r="H180" i="1"/>
  <c r="H181" i="1"/>
  <c r="H182" i="1"/>
  <c r="I182" i="1" s="1"/>
  <c r="J182" i="1" s="1"/>
  <c r="H183" i="1"/>
  <c r="H184" i="1"/>
  <c r="H185" i="1"/>
  <c r="H186" i="1"/>
  <c r="I186" i="1" s="1"/>
  <c r="J186" i="1" s="1"/>
  <c r="H187" i="1"/>
  <c r="H188" i="1"/>
  <c r="H189" i="1"/>
  <c r="H190" i="1"/>
  <c r="I190" i="1" s="1"/>
  <c r="J190" i="1" s="1"/>
  <c r="H191" i="1"/>
  <c r="H192" i="1"/>
  <c r="H193" i="1"/>
  <c r="H194" i="1"/>
  <c r="I194" i="1" s="1"/>
  <c r="J194" i="1" s="1"/>
  <c r="H195" i="1"/>
  <c r="H196" i="1"/>
  <c r="H197" i="1"/>
  <c r="H198" i="1"/>
  <c r="I198" i="1" s="1"/>
  <c r="J198" i="1" s="1"/>
  <c r="H199" i="1"/>
  <c r="H200" i="1"/>
  <c r="H201" i="1"/>
  <c r="H202" i="1"/>
  <c r="I202" i="1" s="1"/>
  <c r="J202" i="1" s="1"/>
  <c r="H203" i="1"/>
  <c r="H204" i="1"/>
  <c r="H205" i="1"/>
  <c r="H206" i="1"/>
  <c r="I206" i="1" s="1"/>
  <c r="J206" i="1" s="1"/>
  <c r="H207" i="1"/>
  <c r="H208" i="1"/>
  <c r="H209" i="1"/>
  <c r="H210" i="1"/>
  <c r="I210" i="1" s="1"/>
  <c r="J210" i="1" s="1"/>
  <c r="H211" i="1"/>
  <c r="H212" i="1"/>
  <c r="H213" i="1"/>
  <c r="H214" i="1"/>
  <c r="I214" i="1" s="1"/>
  <c r="J214" i="1" s="1"/>
  <c r="H215" i="1"/>
  <c r="H216" i="1"/>
  <c r="H217" i="1"/>
  <c r="H218" i="1"/>
  <c r="I218" i="1" s="1"/>
  <c r="J218" i="1" s="1"/>
  <c r="H219" i="1"/>
  <c r="H220" i="1"/>
  <c r="H221" i="1"/>
  <c r="H222" i="1"/>
  <c r="I222" i="1" s="1"/>
  <c r="J222" i="1" s="1"/>
  <c r="H223" i="1"/>
  <c r="H224" i="1"/>
  <c r="H225" i="1"/>
  <c r="H226" i="1"/>
  <c r="I226" i="1" s="1"/>
  <c r="J226" i="1" s="1"/>
  <c r="H227" i="1"/>
  <c r="H228" i="1"/>
  <c r="H229" i="1"/>
  <c r="H230" i="1"/>
  <c r="I230" i="1" s="1"/>
  <c r="J230" i="1" s="1"/>
  <c r="H231" i="1"/>
  <c r="H232" i="1"/>
  <c r="H233" i="1"/>
  <c r="H234" i="1"/>
  <c r="I234" i="1" s="1"/>
  <c r="J234" i="1" s="1"/>
  <c r="H235" i="1"/>
  <c r="H236" i="1"/>
  <c r="H237" i="1"/>
  <c r="H238" i="1"/>
  <c r="I238" i="1" s="1"/>
  <c r="J238" i="1" s="1"/>
  <c r="H239" i="1"/>
  <c r="H240" i="1"/>
  <c r="H241" i="1"/>
  <c r="H242" i="1"/>
  <c r="I242" i="1" s="1"/>
  <c r="J242" i="1" s="1"/>
  <c r="H243" i="1"/>
  <c r="H244" i="1"/>
  <c r="H245" i="1"/>
  <c r="H246" i="1"/>
  <c r="I246" i="1" s="1"/>
  <c r="J246" i="1" s="1"/>
  <c r="H247" i="1"/>
  <c r="H248" i="1"/>
  <c r="H249" i="1"/>
  <c r="H250" i="1"/>
  <c r="I250" i="1" s="1"/>
  <c r="J250" i="1" s="1"/>
  <c r="H251" i="1"/>
  <c r="H252" i="1"/>
  <c r="H253" i="1"/>
  <c r="H254" i="1"/>
  <c r="I254" i="1" s="1"/>
  <c r="J254" i="1" s="1"/>
  <c r="H255" i="1"/>
  <c r="H256" i="1"/>
  <c r="H2" i="1"/>
  <c r="I2" i="1" s="1"/>
  <c r="J2" i="1" s="1"/>
  <c r="J7" i="1"/>
  <c r="J9" i="1"/>
  <c r="J11" i="1"/>
  <c r="J13" i="1"/>
  <c r="J17" i="1"/>
  <c r="J23" i="1"/>
  <c r="J25" i="1"/>
  <c r="J27" i="1"/>
  <c r="J29" i="1"/>
  <c r="J33" i="1"/>
  <c r="J39" i="1"/>
  <c r="J41" i="1"/>
  <c r="J43" i="1"/>
  <c r="J45" i="1"/>
  <c r="J49" i="1"/>
  <c r="J55" i="1"/>
  <c r="J57" i="1"/>
  <c r="J59" i="1"/>
  <c r="J61" i="1"/>
  <c r="J65" i="1"/>
  <c r="J71" i="1"/>
  <c r="J73" i="1"/>
  <c r="J75" i="1"/>
  <c r="J77" i="1"/>
  <c r="J81" i="1"/>
  <c r="J82" i="1"/>
  <c r="J87" i="1"/>
  <c r="J93" i="1"/>
  <c r="J103" i="1"/>
  <c r="J109" i="1"/>
  <c r="J119" i="1"/>
  <c r="J125" i="1"/>
  <c r="J135" i="1"/>
  <c r="J141" i="1"/>
  <c r="J151" i="1"/>
  <c r="J157" i="1"/>
  <c r="J167" i="1"/>
  <c r="J173" i="1"/>
  <c r="J183" i="1"/>
  <c r="J189" i="1"/>
  <c r="J199" i="1"/>
  <c r="J205" i="1"/>
  <c r="J215" i="1"/>
  <c r="J221" i="1"/>
  <c r="J231" i="1"/>
  <c r="J237" i="1"/>
  <c r="J247" i="1"/>
  <c r="J253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I4" i="1"/>
  <c r="J4" i="1" s="1"/>
  <c r="I7" i="1"/>
  <c r="I8" i="1"/>
  <c r="J8" i="1" s="1"/>
  <c r="I10" i="1"/>
  <c r="J10" i="1" s="1"/>
  <c r="I11" i="1"/>
  <c r="I12" i="1"/>
  <c r="J12" i="1" s="1"/>
  <c r="I14" i="1"/>
  <c r="J14" i="1" s="1"/>
  <c r="I15" i="1"/>
  <c r="J15" i="1" s="1"/>
  <c r="I16" i="1"/>
  <c r="J16" i="1" s="1"/>
  <c r="I19" i="1"/>
  <c r="J19" i="1" s="1"/>
  <c r="I20" i="1"/>
  <c r="J20" i="1" s="1"/>
  <c r="I23" i="1"/>
  <c r="I24" i="1"/>
  <c r="J24" i="1" s="1"/>
  <c r="I26" i="1"/>
  <c r="J26" i="1" s="1"/>
  <c r="I27" i="1"/>
  <c r="I28" i="1"/>
  <c r="J28" i="1" s="1"/>
  <c r="I30" i="1"/>
  <c r="J30" i="1" s="1"/>
  <c r="I31" i="1"/>
  <c r="J31" i="1" s="1"/>
  <c r="I32" i="1"/>
  <c r="J32" i="1" s="1"/>
  <c r="I35" i="1"/>
  <c r="J35" i="1" s="1"/>
  <c r="I36" i="1"/>
  <c r="J36" i="1" s="1"/>
  <c r="I39" i="1"/>
  <c r="I40" i="1"/>
  <c r="J40" i="1" s="1"/>
  <c r="I42" i="1"/>
  <c r="J42" i="1" s="1"/>
  <c r="I43" i="1"/>
  <c r="I44" i="1"/>
  <c r="J44" i="1" s="1"/>
  <c r="I46" i="1"/>
  <c r="J46" i="1" s="1"/>
  <c r="I47" i="1"/>
  <c r="J47" i="1" s="1"/>
  <c r="I48" i="1"/>
  <c r="J48" i="1" s="1"/>
  <c r="I51" i="1"/>
  <c r="J51" i="1" s="1"/>
  <c r="I52" i="1"/>
  <c r="J52" i="1" s="1"/>
  <c r="I55" i="1"/>
  <c r="I56" i="1"/>
  <c r="J56" i="1" s="1"/>
  <c r="I58" i="1"/>
  <c r="J58" i="1" s="1"/>
  <c r="I59" i="1"/>
  <c r="I60" i="1"/>
  <c r="J60" i="1" s="1"/>
  <c r="I62" i="1"/>
  <c r="J62" i="1" s="1"/>
  <c r="I63" i="1"/>
  <c r="J63" i="1" s="1"/>
  <c r="I64" i="1"/>
  <c r="J64" i="1" s="1"/>
  <c r="I67" i="1"/>
  <c r="J67" i="1" s="1"/>
  <c r="I68" i="1"/>
  <c r="J68" i="1" s="1"/>
  <c r="I71" i="1"/>
  <c r="I72" i="1"/>
  <c r="J72" i="1" s="1"/>
  <c r="I74" i="1"/>
  <c r="J74" i="1" s="1"/>
  <c r="I75" i="1"/>
  <c r="I76" i="1"/>
  <c r="J76" i="1" s="1"/>
  <c r="I78" i="1"/>
  <c r="J78" i="1" s="1"/>
  <c r="I79" i="1"/>
  <c r="J79" i="1" s="1"/>
  <c r="I80" i="1"/>
  <c r="J80" i="1" s="1"/>
  <c r="I82" i="1"/>
  <c r="I83" i="1"/>
  <c r="J83" i="1" s="1"/>
  <c r="I84" i="1"/>
  <c r="J84" i="1" s="1"/>
  <c r="I87" i="1"/>
  <c r="I88" i="1"/>
  <c r="J88" i="1" s="1"/>
  <c r="I89" i="1"/>
  <c r="J89" i="1" s="1"/>
  <c r="I91" i="1"/>
  <c r="J91" i="1" s="1"/>
  <c r="I92" i="1"/>
  <c r="J92" i="1" s="1"/>
  <c r="I93" i="1"/>
  <c r="I95" i="1"/>
  <c r="J95" i="1" s="1"/>
  <c r="I96" i="1"/>
  <c r="J96" i="1" s="1"/>
  <c r="I97" i="1"/>
  <c r="J97" i="1" s="1"/>
  <c r="I99" i="1"/>
  <c r="J99" i="1" s="1"/>
  <c r="I100" i="1"/>
  <c r="J100" i="1" s="1"/>
  <c r="I101" i="1"/>
  <c r="J101" i="1" s="1"/>
  <c r="I103" i="1"/>
  <c r="I104" i="1"/>
  <c r="J104" i="1" s="1"/>
  <c r="I105" i="1"/>
  <c r="J105" i="1" s="1"/>
  <c r="I107" i="1"/>
  <c r="J107" i="1" s="1"/>
  <c r="I108" i="1"/>
  <c r="J108" i="1" s="1"/>
  <c r="I109" i="1"/>
  <c r="I111" i="1"/>
  <c r="J111" i="1" s="1"/>
  <c r="I112" i="1"/>
  <c r="J112" i="1" s="1"/>
  <c r="I113" i="1"/>
  <c r="J113" i="1" s="1"/>
  <c r="I115" i="1"/>
  <c r="J115" i="1" s="1"/>
  <c r="I116" i="1"/>
  <c r="J116" i="1" s="1"/>
  <c r="I117" i="1"/>
  <c r="J117" i="1" s="1"/>
  <c r="I119" i="1"/>
  <c r="I120" i="1"/>
  <c r="J120" i="1" s="1"/>
  <c r="I121" i="1"/>
  <c r="J121" i="1" s="1"/>
  <c r="I123" i="1"/>
  <c r="J123" i="1" s="1"/>
  <c r="I124" i="1"/>
  <c r="J124" i="1" s="1"/>
  <c r="I125" i="1"/>
  <c r="I127" i="1"/>
  <c r="J127" i="1" s="1"/>
  <c r="I128" i="1"/>
  <c r="J128" i="1" s="1"/>
  <c r="I129" i="1"/>
  <c r="J129" i="1" s="1"/>
  <c r="I131" i="1"/>
  <c r="J131" i="1" s="1"/>
  <c r="I132" i="1"/>
  <c r="J132" i="1" s="1"/>
  <c r="I133" i="1"/>
  <c r="J133" i="1" s="1"/>
  <c r="I135" i="1"/>
  <c r="I136" i="1"/>
  <c r="J136" i="1" s="1"/>
  <c r="I137" i="1"/>
  <c r="J137" i="1" s="1"/>
  <c r="I139" i="1"/>
  <c r="J139" i="1" s="1"/>
  <c r="I140" i="1"/>
  <c r="J140" i="1" s="1"/>
  <c r="I141" i="1"/>
  <c r="I143" i="1"/>
  <c r="J143" i="1" s="1"/>
  <c r="I144" i="1"/>
  <c r="J144" i="1" s="1"/>
  <c r="I145" i="1"/>
  <c r="J145" i="1" s="1"/>
  <c r="I147" i="1"/>
  <c r="J147" i="1" s="1"/>
  <c r="I148" i="1"/>
  <c r="J148" i="1" s="1"/>
  <c r="I149" i="1"/>
  <c r="J149" i="1" s="1"/>
  <c r="I151" i="1"/>
  <c r="I152" i="1"/>
  <c r="J152" i="1" s="1"/>
  <c r="I153" i="1"/>
  <c r="J153" i="1" s="1"/>
  <c r="I155" i="1"/>
  <c r="J155" i="1" s="1"/>
  <c r="I156" i="1"/>
  <c r="J156" i="1" s="1"/>
  <c r="I157" i="1"/>
  <c r="I159" i="1"/>
  <c r="J159" i="1" s="1"/>
  <c r="I160" i="1"/>
  <c r="J160" i="1" s="1"/>
  <c r="I161" i="1"/>
  <c r="J161" i="1" s="1"/>
  <c r="I163" i="1"/>
  <c r="J163" i="1" s="1"/>
  <c r="I164" i="1"/>
  <c r="J164" i="1" s="1"/>
  <c r="I165" i="1"/>
  <c r="J165" i="1" s="1"/>
  <c r="I167" i="1"/>
  <c r="I168" i="1"/>
  <c r="J168" i="1" s="1"/>
  <c r="I169" i="1"/>
  <c r="J169" i="1" s="1"/>
  <c r="I171" i="1"/>
  <c r="J171" i="1" s="1"/>
  <c r="I172" i="1"/>
  <c r="J172" i="1" s="1"/>
  <c r="I173" i="1"/>
  <c r="I175" i="1"/>
  <c r="J175" i="1" s="1"/>
  <c r="I176" i="1"/>
  <c r="J176" i="1" s="1"/>
  <c r="I177" i="1"/>
  <c r="J177" i="1" s="1"/>
  <c r="I179" i="1"/>
  <c r="J179" i="1" s="1"/>
  <c r="I180" i="1"/>
  <c r="J180" i="1" s="1"/>
  <c r="I181" i="1"/>
  <c r="J181" i="1" s="1"/>
  <c r="I183" i="1"/>
  <c r="I184" i="1"/>
  <c r="J184" i="1" s="1"/>
  <c r="I185" i="1"/>
  <c r="J185" i="1" s="1"/>
  <c r="I187" i="1"/>
  <c r="J187" i="1" s="1"/>
  <c r="I188" i="1"/>
  <c r="J188" i="1" s="1"/>
  <c r="I189" i="1"/>
  <c r="I191" i="1"/>
  <c r="J191" i="1" s="1"/>
  <c r="I192" i="1"/>
  <c r="J192" i="1" s="1"/>
  <c r="I193" i="1"/>
  <c r="J193" i="1" s="1"/>
  <c r="I195" i="1"/>
  <c r="J195" i="1" s="1"/>
  <c r="I196" i="1"/>
  <c r="J196" i="1" s="1"/>
  <c r="I197" i="1"/>
  <c r="J197" i="1" s="1"/>
  <c r="I199" i="1"/>
  <c r="I200" i="1"/>
  <c r="J200" i="1" s="1"/>
  <c r="I201" i="1"/>
  <c r="J201" i="1" s="1"/>
  <c r="I203" i="1"/>
  <c r="J203" i="1" s="1"/>
  <c r="I204" i="1"/>
  <c r="J204" i="1" s="1"/>
  <c r="I205" i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5" i="1"/>
  <c r="I216" i="1"/>
  <c r="J216" i="1" s="1"/>
  <c r="I217" i="1"/>
  <c r="J217" i="1" s="1"/>
  <c r="I219" i="1"/>
  <c r="J219" i="1" s="1"/>
  <c r="I220" i="1"/>
  <c r="J220" i="1" s="1"/>
  <c r="I221" i="1"/>
  <c r="I223" i="1"/>
  <c r="J223" i="1" s="1"/>
  <c r="I224" i="1"/>
  <c r="J224" i="1" s="1"/>
  <c r="I225" i="1"/>
  <c r="J225" i="1" s="1"/>
  <c r="I227" i="1"/>
  <c r="J227" i="1" s="1"/>
  <c r="I228" i="1"/>
  <c r="J228" i="1" s="1"/>
  <c r="I229" i="1"/>
  <c r="J229" i="1" s="1"/>
  <c r="I231" i="1"/>
  <c r="I232" i="1"/>
  <c r="J232" i="1" s="1"/>
  <c r="I233" i="1"/>
  <c r="J233" i="1" s="1"/>
  <c r="I235" i="1"/>
  <c r="J235" i="1" s="1"/>
  <c r="I236" i="1"/>
  <c r="J236" i="1" s="1"/>
  <c r="I237" i="1"/>
  <c r="I239" i="1"/>
  <c r="J239" i="1" s="1"/>
  <c r="I240" i="1"/>
  <c r="J240" i="1" s="1"/>
  <c r="I241" i="1"/>
  <c r="J241" i="1" s="1"/>
  <c r="I243" i="1"/>
  <c r="J243" i="1" s="1"/>
  <c r="I244" i="1"/>
  <c r="J244" i="1" s="1"/>
  <c r="I245" i="1"/>
  <c r="J245" i="1" s="1"/>
  <c r="I247" i="1"/>
  <c r="I248" i="1"/>
  <c r="J248" i="1" s="1"/>
  <c r="I249" i="1"/>
  <c r="J249" i="1" s="1"/>
  <c r="I251" i="1"/>
  <c r="J251" i="1" s="1"/>
  <c r="I252" i="1"/>
  <c r="J252" i="1" s="1"/>
  <c r="I253" i="1"/>
  <c r="I255" i="1"/>
  <c r="J255" i="1" s="1"/>
  <c r="I256" i="1"/>
  <c r="J256" i="1" s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N9" i="3" l="1"/>
  <c r="N11" i="3"/>
  <c r="N13" i="3"/>
  <c r="N15" i="3"/>
  <c r="R15" i="3" s="1"/>
  <c r="N17" i="3"/>
  <c r="N18" i="3"/>
  <c r="N20" i="3"/>
  <c r="N23" i="3"/>
  <c r="R23" i="3" s="1"/>
  <c r="N24" i="3"/>
  <c r="N25" i="3"/>
  <c r="N26" i="3"/>
  <c r="N28" i="3"/>
  <c r="N30" i="3"/>
  <c r="N31" i="3"/>
  <c r="N33" i="3"/>
  <c r="N36" i="3"/>
  <c r="N38" i="3"/>
  <c r="N41" i="3"/>
  <c r="N45" i="3"/>
  <c r="N53" i="3"/>
  <c r="N55" i="3"/>
  <c r="N56" i="3"/>
  <c r="N58" i="3"/>
  <c r="N62" i="3"/>
  <c r="N64" i="3"/>
  <c r="N65" i="3"/>
  <c r="N70" i="3"/>
  <c r="N76" i="3"/>
  <c r="R76" i="3" s="1"/>
  <c r="N80" i="3"/>
  <c r="N81" i="3"/>
  <c r="N85" i="3"/>
  <c r="N90" i="3"/>
  <c r="N93" i="3"/>
  <c r="N94" i="3"/>
  <c r="N95" i="3"/>
  <c r="R95" i="3" s="1"/>
  <c r="N98" i="3"/>
  <c r="N102" i="3"/>
  <c r="N103" i="3"/>
  <c r="N106" i="3"/>
  <c r="N110" i="3"/>
  <c r="R110" i="3" s="1"/>
  <c r="N112" i="3"/>
  <c r="N113" i="3"/>
  <c r="N120" i="3"/>
  <c r="N122" i="3"/>
  <c r="R122" i="3" s="1"/>
  <c r="N123" i="3"/>
  <c r="N127" i="3"/>
  <c r="N129" i="3"/>
  <c r="N131" i="3"/>
  <c r="R131" i="3" s="1"/>
  <c r="N132" i="3"/>
  <c r="N135" i="3"/>
  <c r="N136" i="3"/>
  <c r="N141" i="3"/>
  <c r="R141" i="3" s="1"/>
  <c r="N142" i="3"/>
  <c r="N145" i="3"/>
  <c r="R145" i="3" s="1"/>
  <c r="N146" i="3"/>
  <c r="N147" i="3"/>
  <c r="N149" i="3"/>
  <c r="N150" i="3"/>
  <c r="R150" i="3" s="1"/>
  <c r="N151" i="3"/>
  <c r="N155" i="3"/>
  <c r="R155" i="3" s="1"/>
  <c r="N5" i="3"/>
  <c r="N6" i="3"/>
  <c r="R149" i="3"/>
  <c r="R135" i="3"/>
  <c r="R134" i="3"/>
  <c r="R133" i="3"/>
  <c r="R132" i="3"/>
  <c r="R126" i="3"/>
  <c r="R125" i="3"/>
  <c r="R121" i="3"/>
  <c r="R119" i="3"/>
  <c r="R113" i="3"/>
  <c r="R112" i="3"/>
  <c r="R107" i="3"/>
  <c r="R106" i="3"/>
  <c r="R102" i="3"/>
  <c r="R97" i="3"/>
  <c r="R94" i="3"/>
  <c r="R93" i="3"/>
  <c r="R85" i="3"/>
  <c r="R66" i="3"/>
  <c r="R65" i="3"/>
  <c r="R64" i="3"/>
  <c r="R55" i="3"/>
  <c r="R30" i="3"/>
  <c r="R25" i="3"/>
  <c r="R24" i="3"/>
  <c r="R17" i="3"/>
  <c r="R13" i="3"/>
  <c r="R5" i="3"/>
  <c r="R10" i="3"/>
  <c r="R12" i="3"/>
  <c r="R16" i="3"/>
  <c r="R19" i="3"/>
  <c r="R21" i="3"/>
  <c r="R22" i="3"/>
  <c r="R27" i="3"/>
  <c r="R29" i="3"/>
  <c r="R32" i="3"/>
  <c r="R34" i="3"/>
  <c r="R35" i="3"/>
  <c r="R37" i="3"/>
  <c r="R39" i="3"/>
  <c r="R40" i="3"/>
  <c r="R42" i="3"/>
  <c r="R43" i="3"/>
  <c r="R45" i="3"/>
  <c r="R47" i="3"/>
  <c r="R48" i="3"/>
  <c r="R50" i="3"/>
  <c r="R52" i="3"/>
  <c r="R54" i="3"/>
  <c r="R57" i="3"/>
  <c r="R59" i="3"/>
  <c r="R60" i="3"/>
  <c r="R61" i="3"/>
  <c r="R63" i="3"/>
  <c r="R67" i="3"/>
  <c r="R71" i="3"/>
  <c r="R72" i="3"/>
  <c r="R73" i="3"/>
  <c r="R74" i="3"/>
  <c r="R78" i="3"/>
  <c r="R79" i="3"/>
  <c r="R80" i="3"/>
  <c r="R82" i="3"/>
  <c r="R83" i="3"/>
  <c r="R84" i="3"/>
  <c r="R87" i="3"/>
  <c r="R92" i="3"/>
  <c r="R99" i="3"/>
  <c r="R101" i="3"/>
  <c r="R104" i="3"/>
  <c r="R105" i="3"/>
  <c r="R109" i="3"/>
  <c r="R115" i="3"/>
  <c r="R116" i="3"/>
  <c r="R120" i="3"/>
  <c r="R124" i="3"/>
  <c r="R128" i="3"/>
  <c r="R130" i="3"/>
  <c r="R137" i="3"/>
  <c r="R138" i="3"/>
  <c r="R139" i="3"/>
  <c r="R140" i="3"/>
  <c r="R143" i="3"/>
  <c r="R144" i="3"/>
  <c r="R148" i="3"/>
  <c r="R152" i="3"/>
  <c r="R153" i="3"/>
  <c r="R154" i="3"/>
  <c r="R157" i="3"/>
  <c r="N161" i="3"/>
  <c r="R161" i="3" s="1"/>
  <c r="N163" i="3"/>
  <c r="R163" i="3" s="1"/>
  <c r="N164" i="3"/>
  <c r="R164" i="3" s="1"/>
  <c r="N166" i="3"/>
  <c r="R166" i="3" s="1"/>
  <c r="N168" i="3"/>
  <c r="R168" i="3" s="1"/>
  <c r="N171" i="3"/>
  <c r="R171" i="3" s="1"/>
  <c r="N173" i="3"/>
  <c r="R173" i="3" s="1"/>
  <c r="N176" i="3"/>
  <c r="R176" i="3" s="1"/>
  <c r="N179" i="3"/>
  <c r="R179" i="3" s="1"/>
  <c r="N180" i="3"/>
  <c r="R180" i="3" s="1"/>
  <c r="N181" i="3"/>
  <c r="R181" i="3" s="1"/>
  <c r="N185" i="3"/>
  <c r="R185" i="3" s="1"/>
  <c r="N188" i="3"/>
  <c r="R188" i="3" s="1"/>
  <c r="N189" i="3"/>
  <c r="R189" i="3" s="1"/>
  <c r="N193" i="3"/>
  <c r="R193" i="3" s="1"/>
  <c r="N194" i="3"/>
  <c r="R194" i="3" s="1"/>
  <c r="N198" i="3"/>
  <c r="R198" i="3" s="1"/>
  <c r="N200" i="3"/>
  <c r="R200" i="3" s="1"/>
  <c r="N203" i="3"/>
  <c r="R203" i="3" s="1"/>
  <c r="N206" i="3"/>
  <c r="R206" i="3" s="1"/>
  <c r="N210" i="3"/>
  <c r="R210" i="3" s="1"/>
  <c r="N212" i="3"/>
  <c r="R212" i="3" s="1"/>
  <c r="N213" i="3"/>
  <c r="R213" i="3" s="1"/>
  <c r="N214" i="3"/>
  <c r="R214" i="3" s="1"/>
  <c r="N215" i="3"/>
  <c r="R215" i="3" s="1"/>
  <c r="N216" i="3"/>
  <c r="R216" i="3" s="1"/>
  <c r="N218" i="3"/>
  <c r="R218" i="3" s="1"/>
  <c r="N221" i="3"/>
  <c r="R221" i="3" s="1"/>
  <c r="N225" i="3"/>
  <c r="R225" i="3" s="1"/>
  <c r="N230" i="3"/>
  <c r="R230" i="3" s="1"/>
  <c r="N234" i="3"/>
  <c r="R234" i="3" s="1"/>
  <c r="N244" i="3"/>
  <c r="R244" i="3" s="1"/>
  <c r="N246" i="3"/>
  <c r="R246" i="3" s="1"/>
  <c r="N251" i="3"/>
  <c r="R251" i="3" s="1"/>
  <c r="N257" i="3"/>
  <c r="R257" i="3" s="1"/>
  <c r="N259" i="3"/>
  <c r="R259" i="3" s="1"/>
  <c r="N262" i="3"/>
  <c r="R262" i="3" s="1"/>
  <c r="N267" i="3"/>
  <c r="R267" i="3" s="1"/>
  <c r="N270" i="3"/>
  <c r="R270" i="3" s="1"/>
  <c r="N272" i="3"/>
  <c r="R272" i="3" s="1"/>
  <c r="N275" i="3"/>
  <c r="R275" i="3" s="1"/>
  <c r="N278" i="3"/>
  <c r="R278" i="3" s="1"/>
  <c r="N279" i="3"/>
  <c r="R279" i="3" s="1"/>
  <c r="N280" i="3"/>
  <c r="R280" i="3" s="1"/>
  <c r="N281" i="3"/>
  <c r="R281" i="3" s="1"/>
  <c r="N282" i="3"/>
  <c r="R282" i="3" s="1"/>
  <c r="N283" i="3"/>
  <c r="R283" i="3" s="1"/>
  <c r="N286" i="3"/>
  <c r="R286" i="3" s="1"/>
  <c r="N287" i="3"/>
  <c r="R287" i="3" s="1"/>
  <c r="N288" i="3"/>
  <c r="R288" i="3" s="1"/>
  <c r="N293" i="3"/>
  <c r="R293" i="3" s="1"/>
  <c r="N294" i="3"/>
  <c r="R294" i="3" s="1"/>
  <c r="N296" i="3"/>
  <c r="R296" i="3" s="1"/>
  <c r="N298" i="3"/>
  <c r="R298" i="3" s="1"/>
  <c r="N300" i="3"/>
  <c r="R300" i="3" s="1"/>
  <c r="N302" i="3"/>
  <c r="R302" i="3" s="1"/>
  <c r="N303" i="3"/>
  <c r="R303" i="3" s="1"/>
  <c r="N304" i="3"/>
  <c r="R304" i="3" s="1"/>
  <c r="N307" i="3"/>
  <c r="R307" i="3" s="1"/>
  <c r="N308" i="3"/>
  <c r="R308" i="3" s="1"/>
  <c r="N309" i="3"/>
  <c r="R309" i="3" s="1"/>
  <c r="N311" i="3"/>
  <c r="R311" i="3" s="1"/>
  <c r="N313" i="3"/>
  <c r="R313" i="3" s="1"/>
  <c r="N314" i="3"/>
  <c r="R314" i="3" s="1"/>
  <c r="N316" i="3"/>
  <c r="R316" i="3" s="1"/>
  <c r="N318" i="3"/>
  <c r="R318" i="3" s="1"/>
  <c r="N319" i="3"/>
  <c r="R319" i="3" s="1"/>
  <c r="N321" i="3"/>
  <c r="R321" i="3" s="1"/>
  <c r="N324" i="3"/>
  <c r="R324" i="3" s="1"/>
  <c r="N326" i="3"/>
  <c r="R326" i="3" s="1"/>
  <c r="R4" i="3"/>
  <c r="R7" i="3"/>
  <c r="R8" i="3"/>
  <c r="R3" i="3"/>
  <c r="H326" i="3"/>
  <c r="I326" i="3" s="1"/>
  <c r="J326" i="3" s="1"/>
  <c r="H325" i="3"/>
  <c r="I325" i="3" s="1"/>
  <c r="J325" i="3" s="1"/>
  <c r="H324" i="3"/>
  <c r="I324" i="3" s="1"/>
  <c r="J324" i="3" s="1"/>
  <c r="H323" i="3"/>
  <c r="I323" i="3" s="1"/>
  <c r="J323" i="3" s="1"/>
  <c r="H322" i="3"/>
  <c r="I322" i="3" s="1"/>
  <c r="J322" i="3" s="1"/>
  <c r="H321" i="3"/>
  <c r="I321" i="3" s="1"/>
  <c r="J321" i="3" s="1"/>
  <c r="H320" i="3"/>
  <c r="I320" i="3" s="1"/>
  <c r="J320" i="3" s="1"/>
  <c r="H319" i="3"/>
  <c r="I319" i="3" s="1"/>
  <c r="J319" i="3" s="1"/>
  <c r="H318" i="3"/>
  <c r="I318" i="3" s="1"/>
  <c r="J318" i="3" s="1"/>
  <c r="H317" i="3"/>
  <c r="I317" i="3" s="1"/>
  <c r="J317" i="3" s="1"/>
  <c r="H316" i="3"/>
  <c r="I316" i="3" s="1"/>
  <c r="J316" i="3" s="1"/>
  <c r="H315" i="3"/>
  <c r="I315" i="3" s="1"/>
  <c r="J315" i="3" s="1"/>
  <c r="H314" i="3"/>
  <c r="I314" i="3" s="1"/>
  <c r="J314" i="3" s="1"/>
  <c r="H313" i="3"/>
  <c r="I313" i="3" s="1"/>
  <c r="J313" i="3" s="1"/>
  <c r="H312" i="3"/>
  <c r="I312" i="3" s="1"/>
  <c r="J312" i="3" s="1"/>
  <c r="H311" i="3"/>
  <c r="I311" i="3" s="1"/>
  <c r="J311" i="3" s="1"/>
  <c r="H310" i="3"/>
  <c r="I310" i="3" s="1"/>
  <c r="J310" i="3" s="1"/>
  <c r="H309" i="3"/>
  <c r="I309" i="3" s="1"/>
  <c r="J309" i="3" s="1"/>
  <c r="H308" i="3"/>
  <c r="I308" i="3" s="1"/>
  <c r="J308" i="3" s="1"/>
  <c r="H307" i="3"/>
  <c r="I307" i="3" s="1"/>
  <c r="J307" i="3" s="1"/>
  <c r="H306" i="3"/>
  <c r="I306" i="3" s="1"/>
  <c r="J306" i="3" s="1"/>
  <c r="H305" i="3"/>
  <c r="I305" i="3" s="1"/>
  <c r="J305" i="3" s="1"/>
  <c r="H304" i="3"/>
  <c r="I304" i="3" s="1"/>
  <c r="J304" i="3" s="1"/>
  <c r="H303" i="3"/>
  <c r="I303" i="3" s="1"/>
  <c r="J303" i="3" s="1"/>
  <c r="H302" i="3"/>
  <c r="I302" i="3" s="1"/>
  <c r="J302" i="3" s="1"/>
  <c r="H301" i="3"/>
  <c r="I301" i="3" s="1"/>
  <c r="J301" i="3" s="1"/>
  <c r="H300" i="3"/>
  <c r="I300" i="3" s="1"/>
  <c r="J300" i="3" s="1"/>
  <c r="H299" i="3"/>
  <c r="I299" i="3" s="1"/>
  <c r="J299" i="3" s="1"/>
  <c r="H298" i="3"/>
  <c r="I298" i="3" s="1"/>
  <c r="J298" i="3" s="1"/>
  <c r="H297" i="3"/>
  <c r="I297" i="3" s="1"/>
  <c r="J297" i="3" s="1"/>
  <c r="H296" i="3"/>
  <c r="I296" i="3" s="1"/>
  <c r="J296" i="3" s="1"/>
  <c r="H295" i="3"/>
  <c r="I295" i="3" s="1"/>
  <c r="J295" i="3" s="1"/>
  <c r="H294" i="3"/>
  <c r="I294" i="3" s="1"/>
  <c r="J294" i="3" s="1"/>
  <c r="H293" i="3"/>
  <c r="I293" i="3" s="1"/>
  <c r="J293" i="3" s="1"/>
  <c r="H292" i="3"/>
  <c r="I292" i="3" s="1"/>
  <c r="J292" i="3" s="1"/>
  <c r="H291" i="3"/>
  <c r="I291" i="3" s="1"/>
  <c r="J291" i="3" s="1"/>
  <c r="H290" i="3"/>
  <c r="I290" i="3" s="1"/>
  <c r="J290" i="3" s="1"/>
  <c r="H289" i="3"/>
  <c r="I289" i="3" s="1"/>
  <c r="J289" i="3" s="1"/>
  <c r="H288" i="3"/>
  <c r="I288" i="3" s="1"/>
  <c r="J288" i="3" s="1"/>
  <c r="H287" i="3"/>
  <c r="I287" i="3" s="1"/>
  <c r="J287" i="3" s="1"/>
  <c r="H286" i="3"/>
  <c r="I286" i="3" s="1"/>
  <c r="J286" i="3" s="1"/>
  <c r="H285" i="3"/>
  <c r="I285" i="3" s="1"/>
  <c r="J285" i="3" s="1"/>
  <c r="H284" i="3"/>
  <c r="I284" i="3" s="1"/>
  <c r="J284" i="3" s="1"/>
  <c r="H283" i="3"/>
  <c r="I283" i="3" s="1"/>
  <c r="J283" i="3" s="1"/>
  <c r="H282" i="3"/>
  <c r="I282" i="3" s="1"/>
  <c r="J282" i="3" s="1"/>
  <c r="H281" i="3"/>
  <c r="I281" i="3" s="1"/>
  <c r="J281" i="3" s="1"/>
  <c r="H280" i="3"/>
  <c r="I280" i="3" s="1"/>
  <c r="J280" i="3" s="1"/>
  <c r="H279" i="3"/>
  <c r="I279" i="3" s="1"/>
  <c r="J279" i="3" s="1"/>
  <c r="H278" i="3"/>
  <c r="I278" i="3" s="1"/>
  <c r="J278" i="3" s="1"/>
  <c r="H277" i="3"/>
  <c r="I277" i="3" s="1"/>
  <c r="J277" i="3" s="1"/>
  <c r="H276" i="3"/>
  <c r="I276" i="3" s="1"/>
  <c r="J276" i="3" s="1"/>
  <c r="H275" i="3"/>
  <c r="I275" i="3" s="1"/>
  <c r="J275" i="3" s="1"/>
  <c r="H274" i="3"/>
  <c r="I274" i="3" s="1"/>
  <c r="J274" i="3" s="1"/>
  <c r="H273" i="3"/>
  <c r="I273" i="3" s="1"/>
  <c r="J273" i="3" s="1"/>
  <c r="H272" i="3"/>
  <c r="I272" i="3" s="1"/>
  <c r="J272" i="3" s="1"/>
  <c r="H271" i="3"/>
  <c r="I271" i="3" s="1"/>
  <c r="J271" i="3" s="1"/>
  <c r="H270" i="3"/>
  <c r="I270" i="3" s="1"/>
  <c r="J270" i="3" s="1"/>
  <c r="H269" i="3"/>
  <c r="I269" i="3" s="1"/>
  <c r="J269" i="3" s="1"/>
  <c r="H268" i="3"/>
  <c r="I268" i="3" s="1"/>
  <c r="J268" i="3" s="1"/>
  <c r="H267" i="3"/>
  <c r="I267" i="3" s="1"/>
  <c r="J267" i="3" s="1"/>
  <c r="H266" i="3"/>
  <c r="I266" i="3" s="1"/>
  <c r="J266" i="3" s="1"/>
  <c r="H265" i="3"/>
  <c r="I265" i="3" s="1"/>
  <c r="J265" i="3" s="1"/>
  <c r="H264" i="3"/>
  <c r="I264" i="3" s="1"/>
  <c r="J264" i="3" s="1"/>
  <c r="H263" i="3"/>
  <c r="I263" i="3" s="1"/>
  <c r="J263" i="3" s="1"/>
  <c r="H262" i="3"/>
  <c r="I262" i="3" s="1"/>
  <c r="J262" i="3" s="1"/>
  <c r="H261" i="3"/>
  <c r="I261" i="3" s="1"/>
  <c r="J261" i="3" s="1"/>
  <c r="H260" i="3"/>
  <c r="I260" i="3" s="1"/>
  <c r="J260" i="3" s="1"/>
  <c r="H259" i="3"/>
  <c r="I259" i="3" s="1"/>
  <c r="J259" i="3" s="1"/>
  <c r="H258" i="3"/>
  <c r="I258" i="3" s="1"/>
  <c r="J258" i="3" s="1"/>
  <c r="H257" i="3"/>
  <c r="I257" i="3" s="1"/>
  <c r="J257" i="3" s="1"/>
  <c r="H256" i="3"/>
  <c r="I256" i="3" s="1"/>
  <c r="J256" i="3" s="1"/>
  <c r="H255" i="3"/>
  <c r="I255" i="3" s="1"/>
  <c r="J255" i="3" s="1"/>
  <c r="H254" i="3"/>
  <c r="I254" i="3" s="1"/>
  <c r="J254" i="3" s="1"/>
  <c r="H253" i="3"/>
  <c r="I253" i="3" s="1"/>
  <c r="J253" i="3" s="1"/>
  <c r="H252" i="3"/>
  <c r="I252" i="3" s="1"/>
  <c r="J252" i="3" s="1"/>
  <c r="H251" i="3"/>
  <c r="I251" i="3" s="1"/>
  <c r="J251" i="3" s="1"/>
  <c r="H250" i="3"/>
  <c r="I250" i="3" s="1"/>
  <c r="J250" i="3" s="1"/>
  <c r="H249" i="3"/>
  <c r="I249" i="3" s="1"/>
  <c r="J249" i="3" s="1"/>
  <c r="H248" i="3"/>
  <c r="I248" i="3" s="1"/>
  <c r="J248" i="3" s="1"/>
  <c r="H247" i="3"/>
  <c r="I247" i="3" s="1"/>
  <c r="J247" i="3" s="1"/>
  <c r="H246" i="3"/>
  <c r="I246" i="3" s="1"/>
  <c r="J246" i="3" s="1"/>
  <c r="H245" i="3"/>
  <c r="I245" i="3" s="1"/>
  <c r="J245" i="3" s="1"/>
  <c r="H244" i="3"/>
  <c r="I244" i="3" s="1"/>
  <c r="J244" i="3" s="1"/>
  <c r="H243" i="3"/>
  <c r="I243" i="3" s="1"/>
  <c r="J243" i="3" s="1"/>
  <c r="H242" i="3"/>
  <c r="I242" i="3" s="1"/>
  <c r="J242" i="3" s="1"/>
  <c r="H241" i="3"/>
  <c r="I241" i="3" s="1"/>
  <c r="J241" i="3" s="1"/>
  <c r="H240" i="3"/>
  <c r="I240" i="3" s="1"/>
  <c r="J240" i="3" s="1"/>
  <c r="H239" i="3"/>
  <c r="I239" i="3" s="1"/>
  <c r="J239" i="3" s="1"/>
  <c r="H238" i="3"/>
  <c r="I238" i="3" s="1"/>
  <c r="J238" i="3" s="1"/>
  <c r="H237" i="3"/>
  <c r="I237" i="3" s="1"/>
  <c r="J237" i="3" s="1"/>
  <c r="H236" i="3"/>
  <c r="I236" i="3" s="1"/>
  <c r="J236" i="3" s="1"/>
  <c r="H235" i="3"/>
  <c r="I235" i="3" s="1"/>
  <c r="J235" i="3" s="1"/>
  <c r="H234" i="3"/>
  <c r="I234" i="3" s="1"/>
  <c r="J234" i="3" s="1"/>
  <c r="H233" i="3"/>
  <c r="I233" i="3" s="1"/>
  <c r="J233" i="3" s="1"/>
  <c r="H232" i="3"/>
  <c r="I232" i="3" s="1"/>
  <c r="J232" i="3" s="1"/>
  <c r="H231" i="3"/>
  <c r="I231" i="3" s="1"/>
  <c r="J231" i="3" s="1"/>
  <c r="H230" i="3"/>
  <c r="I230" i="3" s="1"/>
  <c r="J230" i="3" s="1"/>
  <c r="H229" i="3"/>
  <c r="I229" i="3" s="1"/>
  <c r="J229" i="3" s="1"/>
  <c r="H228" i="3"/>
  <c r="I228" i="3" s="1"/>
  <c r="J228" i="3" s="1"/>
  <c r="H227" i="3"/>
  <c r="I227" i="3" s="1"/>
  <c r="J227" i="3" s="1"/>
  <c r="H226" i="3"/>
  <c r="I226" i="3" s="1"/>
  <c r="J226" i="3" s="1"/>
  <c r="H225" i="3"/>
  <c r="I225" i="3" s="1"/>
  <c r="J225" i="3" s="1"/>
  <c r="H224" i="3"/>
  <c r="I224" i="3" s="1"/>
  <c r="J224" i="3" s="1"/>
  <c r="H223" i="3"/>
  <c r="I223" i="3" s="1"/>
  <c r="J223" i="3" s="1"/>
  <c r="H222" i="3"/>
  <c r="I222" i="3" s="1"/>
  <c r="J222" i="3" s="1"/>
  <c r="H221" i="3"/>
  <c r="I221" i="3" s="1"/>
  <c r="J221" i="3" s="1"/>
  <c r="H220" i="3"/>
  <c r="I220" i="3" s="1"/>
  <c r="J220" i="3" s="1"/>
  <c r="H219" i="3"/>
  <c r="I219" i="3" s="1"/>
  <c r="J219" i="3" s="1"/>
  <c r="H218" i="3"/>
  <c r="I218" i="3" s="1"/>
  <c r="J218" i="3" s="1"/>
  <c r="H217" i="3"/>
  <c r="I217" i="3" s="1"/>
  <c r="J217" i="3" s="1"/>
  <c r="H216" i="3"/>
  <c r="I216" i="3" s="1"/>
  <c r="J216" i="3" s="1"/>
  <c r="H215" i="3"/>
  <c r="I215" i="3" s="1"/>
  <c r="J215" i="3" s="1"/>
  <c r="H214" i="3"/>
  <c r="I214" i="3" s="1"/>
  <c r="J214" i="3" s="1"/>
  <c r="H213" i="3"/>
  <c r="I213" i="3" s="1"/>
  <c r="J213" i="3" s="1"/>
  <c r="H212" i="3"/>
  <c r="I212" i="3" s="1"/>
  <c r="J212" i="3" s="1"/>
  <c r="H211" i="3"/>
  <c r="I211" i="3" s="1"/>
  <c r="J211" i="3" s="1"/>
  <c r="H210" i="3"/>
  <c r="I210" i="3" s="1"/>
  <c r="J210" i="3" s="1"/>
  <c r="H209" i="3"/>
  <c r="I209" i="3" s="1"/>
  <c r="J209" i="3" s="1"/>
  <c r="H208" i="3"/>
  <c r="I208" i="3" s="1"/>
  <c r="J208" i="3" s="1"/>
  <c r="H207" i="3"/>
  <c r="I207" i="3" s="1"/>
  <c r="J207" i="3" s="1"/>
  <c r="H206" i="3"/>
  <c r="I206" i="3" s="1"/>
  <c r="J206" i="3" s="1"/>
  <c r="H205" i="3"/>
  <c r="I205" i="3" s="1"/>
  <c r="J205" i="3" s="1"/>
  <c r="H204" i="3"/>
  <c r="I204" i="3" s="1"/>
  <c r="J204" i="3" s="1"/>
  <c r="H203" i="3"/>
  <c r="I203" i="3" s="1"/>
  <c r="J203" i="3" s="1"/>
  <c r="H202" i="3"/>
  <c r="I202" i="3" s="1"/>
  <c r="J202" i="3" s="1"/>
  <c r="H201" i="3"/>
  <c r="I201" i="3" s="1"/>
  <c r="J201" i="3" s="1"/>
  <c r="H200" i="3"/>
  <c r="I200" i="3" s="1"/>
  <c r="J200" i="3" s="1"/>
  <c r="H199" i="3"/>
  <c r="I199" i="3" s="1"/>
  <c r="J199" i="3" s="1"/>
  <c r="H198" i="3"/>
  <c r="I198" i="3" s="1"/>
  <c r="J198" i="3" s="1"/>
  <c r="H197" i="3"/>
  <c r="I197" i="3" s="1"/>
  <c r="J197" i="3" s="1"/>
  <c r="H196" i="3"/>
  <c r="I196" i="3" s="1"/>
  <c r="J196" i="3" s="1"/>
  <c r="H195" i="3"/>
  <c r="I195" i="3" s="1"/>
  <c r="J195" i="3" s="1"/>
  <c r="H194" i="3"/>
  <c r="I194" i="3" s="1"/>
  <c r="J194" i="3" s="1"/>
  <c r="H193" i="3"/>
  <c r="I193" i="3" s="1"/>
  <c r="J193" i="3" s="1"/>
  <c r="H192" i="3"/>
  <c r="I192" i="3" s="1"/>
  <c r="J192" i="3" s="1"/>
  <c r="H191" i="3"/>
  <c r="I191" i="3" s="1"/>
  <c r="J191" i="3" s="1"/>
  <c r="H190" i="3"/>
  <c r="I190" i="3" s="1"/>
  <c r="J190" i="3" s="1"/>
  <c r="H189" i="3"/>
  <c r="I189" i="3" s="1"/>
  <c r="J189" i="3" s="1"/>
  <c r="H188" i="3"/>
  <c r="I188" i="3" s="1"/>
  <c r="J188" i="3" s="1"/>
  <c r="H187" i="3"/>
  <c r="I187" i="3" s="1"/>
  <c r="J187" i="3" s="1"/>
  <c r="H186" i="3"/>
  <c r="I186" i="3" s="1"/>
  <c r="J186" i="3" s="1"/>
  <c r="H185" i="3"/>
  <c r="I185" i="3" s="1"/>
  <c r="J185" i="3" s="1"/>
  <c r="H184" i="3"/>
  <c r="I184" i="3" s="1"/>
  <c r="J184" i="3" s="1"/>
  <c r="H183" i="3"/>
  <c r="I183" i="3" s="1"/>
  <c r="J183" i="3" s="1"/>
  <c r="H182" i="3"/>
  <c r="I182" i="3" s="1"/>
  <c r="J182" i="3" s="1"/>
  <c r="H181" i="3"/>
  <c r="I181" i="3" s="1"/>
  <c r="J181" i="3" s="1"/>
  <c r="H180" i="3"/>
  <c r="I180" i="3" s="1"/>
  <c r="J180" i="3" s="1"/>
  <c r="H179" i="3"/>
  <c r="I179" i="3" s="1"/>
  <c r="J179" i="3" s="1"/>
  <c r="H178" i="3"/>
  <c r="I178" i="3" s="1"/>
  <c r="J178" i="3" s="1"/>
  <c r="H177" i="3"/>
  <c r="I177" i="3" s="1"/>
  <c r="J177" i="3" s="1"/>
  <c r="H176" i="3"/>
  <c r="I176" i="3" s="1"/>
  <c r="J176" i="3" s="1"/>
  <c r="H175" i="3"/>
  <c r="I175" i="3" s="1"/>
  <c r="J175" i="3" s="1"/>
  <c r="H174" i="3"/>
  <c r="I174" i="3" s="1"/>
  <c r="J174" i="3" s="1"/>
  <c r="H173" i="3"/>
  <c r="I173" i="3" s="1"/>
  <c r="J173" i="3" s="1"/>
  <c r="H172" i="3"/>
  <c r="I172" i="3" s="1"/>
  <c r="J172" i="3" s="1"/>
  <c r="H171" i="3"/>
  <c r="I171" i="3" s="1"/>
  <c r="J171" i="3" s="1"/>
  <c r="H170" i="3"/>
  <c r="I170" i="3" s="1"/>
  <c r="J170" i="3" s="1"/>
  <c r="H169" i="3"/>
  <c r="I169" i="3" s="1"/>
  <c r="J169" i="3" s="1"/>
  <c r="H168" i="3"/>
  <c r="I168" i="3" s="1"/>
  <c r="J168" i="3" s="1"/>
  <c r="H167" i="3"/>
  <c r="I167" i="3" s="1"/>
  <c r="J167" i="3" s="1"/>
  <c r="H166" i="3"/>
  <c r="I166" i="3" s="1"/>
  <c r="J166" i="3" s="1"/>
  <c r="H165" i="3"/>
  <c r="I165" i="3" s="1"/>
  <c r="J165" i="3" s="1"/>
  <c r="H164" i="3"/>
  <c r="I164" i="3" s="1"/>
  <c r="J164" i="3" s="1"/>
  <c r="H163" i="3"/>
  <c r="I163" i="3" s="1"/>
  <c r="J163" i="3" s="1"/>
  <c r="H162" i="3"/>
  <c r="I162" i="3" s="1"/>
  <c r="J162" i="3" s="1"/>
  <c r="H161" i="3"/>
  <c r="I161" i="3" s="1"/>
  <c r="J161" i="3" s="1"/>
  <c r="H160" i="3"/>
  <c r="I160" i="3" s="1"/>
  <c r="J160" i="3" s="1"/>
  <c r="N156" i="3"/>
  <c r="M2" i="3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K105" i="1" s="1"/>
  <c r="F106" i="1"/>
  <c r="K106" i="1" s="1"/>
  <c r="F107" i="1"/>
  <c r="K107" i="1" s="1"/>
  <c r="F108" i="1"/>
  <c r="K108" i="1" s="1"/>
  <c r="F109" i="1"/>
  <c r="K109" i="1" s="1"/>
  <c r="F110" i="1"/>
  <c r="K110" i="1" s="1"/>
  <c r="F111" i="1"/>
  <c r="K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F118" i="1"/>
  <c r="K118" i="1" s="1"/>
  <c r="F119" i="1"/>
  <c r="K119" i="1" s="1"/>
  <c r="F120" i="1"/>
  <c r="K120" i="1" s="1"/>
  <c r="F121" i="1"/>
  <c r="K121" i="1" s="1"/>
  <c r="F122" i="1"/>
  <c r="K122" i="1" s="1"/>
  <c r="F123" i="1"/>
  <c r="K123" i="1" s="1"/>
  <c r="F124" i="1"/>
  <c r="K124" i="1" s="1"/>
  <c r="F125" i="1"/>
  <c r="K125" i="1" s="1"/>
  <c r="F126" i="1"/>
  <c r="K126" i="1" s="1"/>
  <c r="F127" i="1"/>
  <c r="K127" i="1" s="1"/>
  <c r="F128" i="1"/>
  <c r="K128" i="1" s="1"/>
  <c r="F129" i="1"/>
  <c r="K129" i="1" s="1"/>
  <c r="F130" i="1"/>
  <c r="K130" i="1" s="1"/>
  <c r="F131" i="1"/>
  <c r="K131" i="1" s="1"/>
  <c r="F132" i="1"/>
  <c r="K132" i="1" s="1"/>
  <c r="F133" i="1"/>
  <c r="K133" i="1" s="1"/>
  <c r="F134" i="1"/>
  <c r="K134" i="1" s="1"/>
  <c r="F135" i="1"/>
  <c r="K135" i="1" s="1"/>
  <c r="F136" i="1"/>
  <c r="K136" i="1" s="1"/>
  <c r="F137" i="1"/>
  <c r="K137" i="1" s="1"/>
  <c r="F138" i="1"/>
  <c r="K138" i="1" s="1"/>
  <c r="F139" i="1"/>
  <c r="K139" i="1" s="1"/>
  <c r="F140" i="1"/>
  <c r="K140" i="1" s="1"/>
  <c r="F141" i="1"/>
  <c r="K141" i="1" s="1"/>
  <c r="F142" i="1"/>
  <c r="K142" i="1" s="1"/>
  <c r="F143" i="1"/>
  <c r="K143" i="1" s="1"/>
  <c r="F144" i="1"/>
  <c r="K144" i="1" s="1"/>
  <c r="F145" i="1"/>
  <c r="K145" i="1" s="1"/>
  <c r="F146" i="1"/>
  <c r="K146" i="1" s="1"/>
  <c r="F147" i="1"/>
  <c r="K147" i="1" s="1"/>
  <c r="F148" i="1"/>
  <c r="K148" i="1" s="1"/>
  <c r="F149" i="1"/>
  <c r="K149" i="1" s="1"/>
  <c r="F150" i="1"/>
  <c r="K150" i="1" s="1"/>
  <c r="F151" i="1"/>
  <c r="K151" i="1" s="1"/>
  <c r="F152" i="1"/>
  <c r="K152" i="1" s="1"/>
  <c r="F153" i="1"/>
  <c r="K153" i="1" s="1"/>
  <c r="F154" i="1"/>
  <c r="K154" i="1" s="1"/>
  <c r="F155" i="1"/>
  <c r="K155" i="1" s="1"/>
  <c r="F156" i="1"/>
  <c r="K156" i="1" s="1"/>
  <c r="F157" i="1"/>
  <c r="K157" i="1" s="1"/>
  <c r="F158" i="1"/>
  <c r="K158" i="1" s="1"/>
  <c r="F159" i="1"/>
  <c r="K159" i="1" s="1"/>
  <c r="F160" i="1"/>
  <c r="K160" i="1" s="1"/>
  <c r="F161" i="1"/>
  <c r="K161" i="1" s="1"/>
  <c r="F162" i="1"/>
  <c r="K162" i="1" s="1"/>
  <c r="F163" i="1"/>
  <c r="K163" i="1" s="1"/>
  <c r="F164" i="1"/>
  <c r="K164" i="1" s="1"/>
  <c r="F165" i="1"/>
  <c r="K165" i="1" s="1"/>
  <c r="F166" i="1"/>
  <c r="K166" i="1" s="1"/>
  <c r="F167" i="1"/>
  <c r="K167" i="1" s="1"/>
  <c r="F168" i="1"/>
  <c r="K168" i="1" s="1"/>
  <c r="F169" i="1"/>
  <c r="K169" i="1" s="1"/>
  <c r="F170" i="1"/>
  <c r="K170" i="1" s="1"/>
  <c r="F171" i="1"/>
  <c r="K171" i="1" s="1"/>
  <c r="F172" i="1"/>
  <c r="K172" i="1" s="1"/>
  <c r="F173" i="1"/>
  <c r="K173" i="1" s="1"/>
  <c r="F174" i="1"/>
  <c r="K174" i="1" s="1"/>
  <c r="F175" i="1"/>
  <c r="K175" i="1" s="1"/>
  <c r="F176" i="1"/>
  <c r="K176" i="1" s="1"/>
  <c r="F177" i="1"/>
  <c r="K177" i="1" s="1"/>
  <c r="F178" i="1"/>
  <c r="K178" i="1" s="1"/>
  <c r="F179" i="1"/>
  <c r="K179" i="1" s="1"/>
  <c r="F180" i="1"/>
  <c r="K180" i="1" s="1"/>
  <c r="F181" i="1"/>
  <c r="K181" i="1" s="1"/>
  <c r="F182" i="1"/>
  <c r="K182" i="1" s="1"/>
  <c r="F183" i="1"/>
  <c r="K183" i="1" s="1"/>
  <c r="F184" i="1"/>
  <c r="K184" i="1" s="1"/>
  <c r="F185" i="1"/>
  <c r="K185" i="1" s="1"/>
  <c r="F186" i="1"/>
  <c r="K186" i="1" s="1"/>
  <c r="F187" i="1"/>
  <c r="K187" i="1" s="1"/>
  <c r="F188" i="1"/>
  <c r="K188" i="1" s="1"/>
  <c r="F189" i="1"/>
  <c r="K189" i="1" s="1"/>
  <c r="F190" i="1"/>
  <c r="K190" i="1" s="1"/>
  <c r="F191" i="1"/>
  <c r="K191" i="1" s="1"/>
  <c r="F192" i="1"/>
  <c r="K192" i="1" s="1"/>
  <c r="F193" i="1"/>
  <c r="K193" i="1" s="1"/>
  <c r="F194" i="1"/>
  <c r="K194" i="1" s="1"/>
  <c r="F195" i="1"/>
  <c r="K195" i="1" s="1"/>
  <c r="F196" i="1"/>
  <c r="K196" i="1" s="1"/>
  <c r="F197" i="1"/>
  <c r="K197" i="1" s="1"/>
  <c r="F198" i="1"/>
  <c r="K198" i="1" s="1"/>
  <c r="F199" i="1"/>
  <c r="K199" i="1" s="1"/>
  <c r="F200" i="1"/>
  <c r="K200" i="1" s="1"/>
  <c r="F201" i="1"/>
  <c r="K201" i="1" s="1"/>
  <c r="F202" i="1"/>
  <c r="K202" i="1" s="1"/>
  <c r="F203" i="1"/>
  <c r="K203" i="1" s="1"/>
  <c r="F204" i="1"/>
  <c r="K204" i="1" s="1"/>
  <c r="F205" i="1"/>
  <c r="K205" i="1" s="1"/>
  <c r="F206" i="1"/>
  <c r="K206" i="1" s="1"/>
  <c r="F207" i="1"/>
  <c r="K207" i="1" s="1"/>
  <c r="F208" i="1"/>
  <c r="K208" i="1" s="1"/>
  <c r="F209" i="1"/>
  <c r="K209" i="1" s="1"/>
  <c r="F210" i="1"/>
  <c r="K210" i="1" s="1"/>
  <c r="F211" i="1"/>
  <c r="K211" i="1" s="1"/>
  <c r="F212" i="1"/>
  <c r="K212" i="1" s="1"/>
  <c r="F213" i="1"/>
  <c r="K213" i="1" s="1"/>
  <c r="F214" i="1"/>
  <c r="K214" i="1" s="1"/>
  <c r="F215" i="1"/>
  <c r="K215" i="1" s="1"/>
  <c r="F216" i="1"/>
  <c r="K216" i="1" s="1"/>
  <c r="F217" i="1"/>
  <c r="K217" i="1" s="1"/>
  <c r="F218" i="1"/>
  <c r="K218" i="1" s="1"/>
  <c r="F219" i="1"/>
  <c r="K219" i="1" s="1"/>
  <c r="F220" i="1"/>
  <c r="K220" i="1" s="1"/>
  <c r="F221" i="1"/>
  <c r="K221" i="1" s="1"/>
  <c r="F222" i="1"/>
  <c r="K222" i="1" s="1"/>
  <c r="F223" i="1"/>
  <c r="K223" i="1" s="1"/>
  <c r="F224" i="1"/>
  <c r="K224" i="1" s="1"/>
  <c r="F225" i="1"/>
  <c r="K225" i="1" s="1"/>
  <c r="F226" i="1"/>
  <c r="K226" i="1" s="1"/>
  <c r="F227" i="1"/>
  <c r="K227" i="1" s="1"/>
  <c r="F228" i="1"/>
  <c r="K228" i="1" s="1"/>
  <c r="F229" i="1"/>
  <c r="K229" i="1" s="1"/>
  <c r="F230" i="1"/>
  <c r="K230" i="1" s="1"/>
  <c r="F231" i="1"/>
  <c r="K231" i="1" s="1"/>
  <c r="F232" i="1"/>
  <c r="K232" i="1" s="1"/>
  <c r="F233" i="1"/>
  <c r="K233" i="1" s="1"/>
  <c r="F234" i="1"/>
  <c r="K234" i="1" s="1"/>
  <c r="F235" i="1"/>
  <c r="K235" i="1" s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K241" i="1" s="1"/>
  <c r="F242" i="1"/>
  <c r="K242" i="1" s="1"/>
  <c r="F243" i="1"/>
  <c r="K243" i="1" s="1"/>
  <c r="F244" i="1"/>
  <c r="K244" i="1" s="1"/>
  <c r="F245" i="1"/>
  <c r="K245" i="1" s="1"/>
  <c r="F246" i="1"/>
  <c r="K246" i="1" s="1"/>
  <c r="F247" i="1"/>
  <c r="K247" i="1" s="1"/>
  <c r="F248" i="1"/>
  <c r="K248" i="1" s="1"/>
  <c r="F249" i="1"/>
  <c r="K249" i="1" s="1"/>
  <c r="F250" i="1"/>
  <c r="K250" i="1" s="1"/>
  <c r="F251" i="1"/>
  <c r="K251" i="1" s="1"/>
  <c r="F252" i="1"/>
  <c r="K252" i="1" s="1"/>
  <c r="F253" i="1"/>
  <c r="K253" i="1" s="1"/>
  <c r="F254" i="1"/>
  <c r="K254" i="1" s="1"/>
  <c r="F255" i="1"/>
  <c r="K255" i="1" s="1"/>
  <c r="F256" i="1"/>
  <c r="K256" i="1" s="1"/>
  <c r="K257" i="1"/>
  <c r="K258" i="1"/>
  <c r="F259" i="1"/>
  <c r="K259" i="1" s="1"/>
  <c r="F260" i="1"/>
  <c r="K260" i="1" s="1"/>
  <c r="F261" i="1"/>
  <c r="K261" i="1" s="1"/>
  <c r="F262" i="1"/>
  <c r="K262" i="1" s="1"/>
  <c r="F263" i="1"/>
  <c r="K263" i="1" s="1"/>
  <c r="F264" i="1"/>
  <c r="K264" i="1" s="1"/>
  <c r="F265" i="1"/>
  <c r="K265" i="1" s="1"/>
  <c r="F266" i="1"/>
  <c r="K266" i="1" s="1"/>
  <c r="F267" i="1"/>
  <c r="K267" i="1" s="1"/>
  <c r="F268" i="1"/>
  <c r="K268" i="1" s="1"/>
  <c r="F269" i="1"/>
  <c r="K269" i="1" s="1"/>
  <c r="F270" i="1"/>
  <c r="K270" i="1" s="1"/>
  <c r="F271" i="1"/>
  <c r="K271" i="1" s="1"/>
  <c r="F272" i="1"/>
  <c r="K272" i="1" s="1"/>
  <c r="F273" i="1"/>
  <c r="K273" i="1" s="1"/>
  <c r="F274" i="1"/>
  <c r="K274" i="1" s="1"/>
  <c r="F275" i="1"/>
  <c r="K275" i="1" s="1"/>
  <c r="F276" i="1"/>
  <c r="K276" i="1" s="1"/>
  <c r="F277" i="1"/>
  <c r="K277" i="1" s="1"/>
  <c r="F278" i="1"/>
  <c r="K278" i="1" s="1"/>
  <c r="F279" i="1"/>
  <c r="K279" i="1" s="1"/>
  <c r="F280" i="1"/>
  <c r="K280" i="1" s="1"/>
  <c r="F281" i="1"/>
  <c r="K281" i="1" s="1"/>
  <c r="F282" i="1"/>
  <c r="K282" i="1" s="1"/>
  <c r="F283" i="1"/>
  <c r="K283" i="1" s="1"/>
  <c r="F284" i="1"/>
  <c r="K284" i="1" s="1"/>
  <c r="F285" i="1"/>
  <c r="K285" i="1" s="1"/>
  <c r="F286" i="1"/>
  <c r="K286" i="1" s="1"/>
  <c r="F287" i="1"/>
  <c r="K287" i="1" s="1"/>
  <c r="F288" i="1"/>
  <c r="K288" i="1" s="1"/>
  <c r="F289" i="1"/>
  <c r="K289" i="1" s="1"/>
  <c r="F290" i="1"/>
  <c r="K290" i="1" s="1"/>
  <c r="F291" i="1"/>
  <c r="K291" i="1" s="1"/>
  <c r="F292" i="1"/>
  <c r="K292" i="1" s="1"/>
  <c r="F293" i="1"/>
  <c r="K293" i="1" s="1"/>
  <c r="F294" i="1"/>
  <c r="K294" i="1" s="1"/>
  <c r="F295" i="1"/>
  <c r="K295" i="1" s="1"/>
  <c r="F296" i="1"/>
  <c r="K296" i="1" s="1"/>
  <c r="F297" i="1"/>
  <c r="K297" i="1" s="1"/>
  <c r="F298" i="1"/>
  <c r="K298" i="1" s="1"/>
  <c r="F299" i="1"/>
  <c r="K299" i="1" s="1"/>
  <c r="F300" i="1"/>
  <c r="K300" i="1" s="1"/>
  <c r="F301" i="1"/>
  <c r="K301" i="1" s="1"/>
  <c r="F302" i="1"/>
  <c r="K302" i="1" s="1"/>
  <c r="F303" i="1"/>
  <c r="K303" i="1" s="1"/>
  <c r="F304" i="1"/>
  <c r="K304" i="1" s="1"/>
  <c r="F305" i="1"/>
  <c r="K305" i="1" s="1"/>
  <c r="F306" i="1"/>
  <c r="K306" i="1" s="1"/>
  <c r="F307" i="1"/>
  <c r="K307" i="1" s="1"/>
  <c r="F308" i="1"/>
  <c r="K308" i="1" s="1"/>
  <c r="F309" i="1"/>
  <c r="K309" i="1" s="1"/>
  <c r="F310" i="1"/>
  <c r="K310" i="1" s="1"/>
  <c r="F311" i="1"/>
  <c r="K311" i="1" s="1"/>
  <c r="F312" i="1"/>
  <c r="K312" i="1" s="1"/>
  <c r="F313" i="1"/>
  <c r="K313" i="1" s="1"/>
  <c r="F314" i="1"/>
  <c r="K314" i="1" s="1"/>
  <c r="F315" i="1"/>
  <c r="K315" i="1" s="1"/>
  <c r="F316" i="1"/>
  <c r="K316" i="1" s="1"/>
  <c r="F317" i="1"/>
  <c r="K317" i="1" s="1"/>
  <c r="F318" i="1"/>
  <c r="K318" i="1" s="1"/>
  <c r="F319" i="1"/>
  <c r="K319" i="1" s="1"/>
  <c r="F320" i="1"/>
  <c r="K320" i="1" s="1"/>
  <c r="F321" i="1"/>
  <c r="K321" i="1" s="1"/>
  <c r="F322" i="1"/>
  <c r="K322" i="1" s="1"/>
  <c r="F323" i="1"/>
  <c r="K323" i="1" s="1"/>
  <c r="F324" i="1"/>
  <c r="K324" i="1" s="1"/>
  <c r="F325" i="1"/>
  <c r="K325" i="1" s="1"/>
  <c r="F326" i="1"/>
  <c r="K326" i="1" s="1"/>
  <c r="F327" i="1"/>
  <c r="K327" i="1" s="1"/>
  <c r="F328" i="1"/>
  <c r="K328" i="1" s="1"/>
  <c r="F329" i="1"/>
  <c r="K329" i="1" s="1"/>
  <c r="F330" i="1"/>
  <c r="K330" i="1" s="1"/>
  <c r="F331" i="1"/>
  <c r="K331" i="1" s="1"/>
  <c r="F332" i="1"/>
  <c r="K332" i="1" s="1"/>
  <c r="F333" i="1"/>
  <c r="K333" i="1" s="1"/>
  <c r="F334" i="1"/>
  <c r="K334" i="1" s="1"/>
  <c r="F335" i="1"/>
  <c r="K335" i="1" s="1"/>
  <c r="F336" i="1"/>
  <c r="K336" i="1" s="1"/>
  <c r="F337" i="1"/>
  <c r="K337" i="1" s="1"/>
  <c r="F338" i="1"/>
  <c r="K338" i="1" s="1"/>
  <c r="F339" i="1"/>
  <c r="K339" i="1" s="1"/>
  <c r="F340" i="1"/>
  <c r="K340" i="1" s="1"/>
  <c r="F341" i="1"/>
  <c r="K341" i="1" s="1"/>
  <c r="F342" i="1"/>
  <c r="K342" i="1" s="1"/>
  <c r="F343" i="1"/>
  <c r="K343" i="1" s="1"/>
  <c r="F344" i="1"/>
  <c r="K344" i="1" s="1"/>
  <c r="F345" i="1"/>
  <c r="K345" i="1" s="1"/>
  <c r="F346" i="1"/>
  <c r="K346" i="1" s="1"/>
  <c r="F347" i="1"/>
  <c r="K347" i="1" s="1"/>
  <c r="F348" i="1"/>
  <c r="K348" i="1" s="1"/>
  <c r="F349" i="1"/>
  <c r="K349" i="1" s="1"/>
  <c r="F350" i="1"/>
  <c r="K350" i="1" s="1"/>
  <c r="F351" i="1"/>
  <c r="K351" i="1" s="1"/>
  <c r="F352" i="1"/>
  <c r="K352" i="1" s="1"/>
  <c r="F353" i="1"/>
  <c r="K353" i="1" s="1"/>
  <c r="F354" i="1"/>
  <c r="K354" i="1" s="1"/>
  <c r="F355" i="1"/>
  <c r="K355" i="1" s="1"/>
  <c r="F356" i="1"/>
  <c r="K356" i="1" s="1"/>
  <c r="F357" i="1"/>
  <c r="K357" i="1" s="1"/>
  <c r="F358" i="1"/>
  <c r="K358" i="1" s="1"/>
  <c r="F359" i="1"/>
  <c r="K359" i="1" s="1"/>
  <c r="F360" i="1"/>
  <c r="K360" i="1" s="1"/>
  <c r="F361" i="1"/>
  <c r="K361" i="1" s="1"/>
  <c r="F362" i="1"/>
  <c r="K362" i="1" s="1"/>
  <c r="F363" i="1"/>
  <c r="K363" i="1" s="1"/>
  <c r="F364" i="1"/>
  <c r="K364" i="1" s="1"/>
  <c r="F365" i="1"/>
  <c r="K365" i="1" s="1"/>
  <c r="F366" i="1"/>
  <c r="K366" i="1" s="1"/>
  <c r="F367" i="1"/>
  <c r="K367" i="1" s="1"/>
  <c r="F368" i="1"/>
  <c r="K368" i="1" s="1"/>
  <c r="F369" i="1"/>
  <c r="K369" i="1" s="1"/>
  <c r="F370" i="1"/>
  <c r="K370" i="1" s="1"/>
  <c r="F371" i="1"/>
  <c r="K371" i="1" s="1"/>
  <c r="F372" i="1"/>
  <c r="K372" i="1" s="1"/>
  <c r="F373" i="1"/>
  <c r="K373" i="1" s="1"/>
  <c r="F374" i="1"/>
  <c r="K374" i="1" s="1"/>
  <c r="F375" i="1"/>
  <c r="K375" i="1" s="1"/>
  <c r="F376" i="1"/>
  <c r="K376" i="1" s="1"/>
  <c r="F377" i="1"/>
  <c r="K377" i="1" s="1"/>
  <c r="F378" i="1"/>
  <c r="K378" i="1" s="1"/>
  <c r="F379" i="1"/>
  <c r="K379" i="1" s="1"/>
  <c r="F380" i="1"/>
  <c r="K380" i="1" s="1"/>
  <c r="F381" i="1"/>
  <c r="K381" i="1" s="1"/>
  <c r="F382" i="1"/>
  <c r="K382" i="1" s="1"/>
  <c r="F383" i="1"/>
  <c r="K383" i="1" s="1"/>
  <c r="F384" i="1"/>
  <c r="K384" i="1" s="1"/>
  <c r="F385" i="1"/>
  <c r="K385" i="1" s="1"/>
  <c r="F386" i="1"/>
  <c r="K386" i="1" s="1"/>
  <c r="F387" i="1"/>
  <c r="K387" i="1" s="1"/>
  <c r="F388" i="1"/>
  <c r="K388" i="1" s="1"/>
  <c r="F389" i="1"/>
  <c r="K389" i="1" s="1"/>
  <c r="F390" i="1"/>
  <c r="K390" i="1" s="1"/>
  <c r="F391" i="1"/>
  <c r="K391" i="1" s="1"/>
  <c r="F392" i="1"/>
  <c r="K392" i="1" s="1"/>
  <c r="F393" i="1"/>
  <c r="K393" i="1" s="1"/>
  <c r="F394" i="1"/>
  <c r="K394" i="1" s="1"/>
  <c r="F395" i="1"/>
  <c r="K395" i="1" s="1"/>
  <c r="F396" i="1"/>
  <c r="K396" i="1" s="1"/>
  <c r="F397" i="1"/>
  <c r="K397" i="1" s="1"/>
  <c r="F398" i="1"/>
  <c r="K398" i="1" s="1"/>
  <c r="F399" i="1"/>
  <c r="K399" i="1" s="1"/>
  <c r="F400" i="1"/>
  <c r="K400" i="1" s="1"/>
  <c r="F401" i="1"/>
  <c r="K401" i="1" s="1"/>
  <c r="F402" i="1"/>
  <c r="K402" i="1" s="1"/>
  <c r="F403" i="1"/>
  <c r="K403" i="1" s="1"/>
  <c r="F404" i="1"/>
  <c r="K404" i="1" s="1"/>
  <c r="F405" i="1"/>
  <c r="K405" i="1" s="1"/>
  <c r="F406" i="1"/>
  <c r="K406" i="1" s="1"/>
  <c r="F407" i="1"/>
  <c r="K407" i="1" s="1"/>
  <c r="F408" i="1"/>
  <c r="K408" i="1" s="1"/>
  <c r="F409" i="1"/>
  <c r="K409" i="1" s="1"/>
  <c r="F410" i="1"/>
  <c r="K410" i="1" s="1"/>
  <c r="F411" i="1"/>
  <c r="K411" i="1" s="1"/>
  <c r="F412" i="1"/>
  <c r="K412" i="1" s="1"/>
  <c r="F413" i="1"/>
  <c r="K413" i="1" s="1"/>
  <c r="F414" i="1"/>
  <c r="K414" i="1" s="1"/>
  <c r="F415" i="1"/>
  <c r="K415" i="1" s="1"/>
  <c r="F416" i="1"/>
  <c r="K416" i="1" s="1"/>
  <c r="F417" i="1"/>
  <c r="K417" i="1" s="1"/>
  <c r="F418" i="1"/>
  <c r="K418" i="1" s="1"/>
  <c r="F419" i="1"/>
  <c r="K419" i="1" s="1"/>
  <c r="F420" i="1"/>
  <c r="K420" i="1" s="1"/>
  <c r="F421" i="1"/>
  <c r="K421" i="1" s="1"/>
  <c r="F422" i="1"/>
  <c r="K422" i="1" s="1"/>
  <c r="F423" i="1"/>
  <c r="K423" i="1" s="1"/>
  <c r="F424" i="1"/>
  <c r="K424" i="1" s="1"/>
  <c r="F425" i="1"/>
  <c r="K425" i="1" s="1"/>
  <c r="F426" i="1"/>
  <c r="K426" i="1" s="1"/>
  <c r="F427" i="1"/>
  <c r="K427" i="1" s="1"/>
  <c r="F428" i="1"/>
  <c r="K428" i="1" s="1"/>
  <c r="F429" i="1"/>
  <c r="K429" i="1" s="1"/>
  <c r="F430" i="1"/>
  <c r="K430" i="1" s="1"/>
  <c r="F431" i="1"/>
  <c r="K431" i="1" s="1"/>
  <c r="F432" i="1"/>
  <c r="K432" i="1" s="1"/>
  <c r="F433" i="1"/>
  <c r="K433" i="1" s="1"/>
  <c r="F434" i="1"/>
  <c r="K434" i="1" s="1"/>
  <c r="F435" i="1"/>
  <c r="K435" i="1" s="1"/>
  <c r="F436" i="1"/>
  <c r="K436" i="1" s="1"/>
  <c r="F437" i="1"/>
  <c r="K437" i="1" s="1"/>
  <c r="F438" i="1"/>
  <c r="K438" i="1" s="1"/>
  <c r="F439" i="1"/>
  <c r="K439" i="1" s="1"/>
  <c r="F440" i="1"/>
  <c r="K440" i="1" s="1"/>
  <c r="F441" i="1"/>
  <c r="K441" i="1" s="1"/>
  <c r="F442" i="1"/>
  <c r="K442" i="1" s="1"/>
  <c r="F443" i="1"/>
  <c r="K443" i="1" s="1"/>
  <c r="F444" i="1"/>
  <c r="K444" i="1" s="1"/>
  <c r="F445" i="1"/>
  <c r="K445" i="1" s="1"/>
  <c r="F446" i="1"/>
  <c r="K446" i="1" s="1"/>
  <c r="F447" i="1"/>
  <c r="K447" i="1" s="1"/>
  <c r="F448" i="1"/>
  <c r="K448" i="1" s="1"/>
  <c r="F449" i="1"/>
  <c r="K449" i="1" s="1"/>
  <c r="F450" i="1"/>
  <c r="K450" i="1" s="1"/>
  <c r="F451" i="1"/>
  <c r="K451" i="1" s="1"/>
  <c r="F452" i="1"/>
  <c r="K452" i="1" s="1"/>
  <c r="F453" i="1"/>
  <c r="K453" i="1" s="1"/>
  <c r="F454" i="1"/>
  <c r="K454" i="1" s="1"/>
  <c r="F455" i="1"/>
  <c r="K455" i="1" s="1"/>
  <c r="F456" i="1"/>
  <c r="K456" i="1" s="1"/>
  <c r="F457" i="1"/>
  <c r="K457" i="1" s="1"/>
  <c r="F458" i="1"/>
  <c r="K458" i="1" s="1"/>
  <c r="F459" i="1"/>
  <c r="K459" i="1" s="1"/>
  <c r="F460" i="1"/>
  <c r="K460" i="1" s="1"/>
  <c r="F461" i="1"/>
  <c r="K461" i="1" s="1"/>
  <c r="F462" i="1"/>
  <c r="K462" i="1" s="1"/>
  <c r="F463" i="1"/>
  <c r="K463" i="1" s="1"/>
  <c r="F464" i="1"/>
  <c r="K464" i="1" s="1"/>
  <c r="F465" i="1"/>
  <c r="K465" i="1" s="1"/>
  <c r="F466" i="1"/>
  <c r="K466" i="1" s="1"/>
  <c r="F467" i="1"/>
  <c r="K467" i="1" s="1"/>
  <c r="F468" i="1"/>
  <c r="K468" i="1" s="1"/>
  <c r="F469" i="1"/>
  <c r="K469" i="1" s="1"/>
  <c r="F470" i="1"/>
  <c r="K470" i="1" s="1"/>
  <c r="F471" i="1"/>
  <c r="K471" i="1" s="1"/>
  <c r="F472" i="1"/>
  <c r="K472" i="1" s="1"/>
  <c r="F473" i="1"/>
  <c r="K473" i="1" s="1"/>
  <c r="F474" i="1"/>
  <c r="K474" i="1" s="1"/>
  <c r="F475" i="1"/>
  <c r="K475" i="1" s="1"/>
  <c r="F476" i="1"/>
  <c r="K476" i="1" s="1"/>
  <c r="F477" i="1"/>
  <c r="K477" i="1" s="1"/>
  <c r="F478" i="1"/>
  <c r="K478" i="1" s="1"/>
  <c r="F479" i="1"/>
  <c r="K479" i="1" s="1"/>
  <c r="F480" i="1"/>
  <c r="K480" i="1" s="1"/>
  <c r="F481" i="1"/>
  <c r="K481" i="1" s="1"/>
  <c r="F482" i="1"/>
  <c r="K482" i="1" s="1"/>
  <c r="F483" i="1"/>
  <c r="K483" i="1" s="1"/>
  <c r="F484" i="1"/>
  <c r="K484" i="1" s="1"/>
  <c r="F485" i="1"/>
  <c r="K485" i="1" s="1"/>
  <c r="F486" i="1"/>
  <c r="K486" i="1" s="1"/>
  <c r="F487" i="1"/>
  <c r="K487" i="1" s="1"/>
  <c r="F488" i="1"/>
  <c r="K488" i="1" s="1"/>
  <c r="F489" i="1"/>
  <c r="K489" i="1" s="1"/>
  <c r="F490" i="1"/>
  <c r="K490" i="1" s="1"/>
  <c r="F491" i="1"/>
  <c r="K491" i="1" s="1"/>
  <c r="F492" i="1"/>
  <c r="K492" i="1" s="1"/>
  <c r="F493" i="1"/>
  <c r="K493" i="1" s="1"/>
  <c r="F494" i="1"/>
  <c r="K494" i="1" s="1"/>
  <c r="F495" i="1"/>
  <c r="K495" i="1" s="1"/>
  <c r="F496" i="1"/>
  <c r="K496" i="1" s="1"/>
  <c r="F497" i="1"/>
  <c r="K497" i="1" s="1"/>
  <c r="F498" i="1"/>
  <c r="K498" i="1" s="1"/>
  <c r="F499" i="1"/>
  <c r="K499" i="1" s="1"/>
  <c r="F500" i="1"/>
  <c r="K500" i="1" s="1"/>
  <c r="F501" i="1"/>
  <c r="K501" i="1" s="1"/>
  <c r="F502" i="1"/>
  <c r="K502" i="1" s="1"/>
  <c r="F503" i="1"/>
  <c r="K503" i="1" s="1"/>
  <c r="F504" i="1"/>
  <c r="K504" i="1" s="1"/>
  <c r="F505" i="1"/>
  <c r="K505" i="1" s="1"/>
  <c r="F506" i="1"/>
  <c r="K506" i="1" s="1"/>
  <c r="F507" i="1"/>
  <c r="K507" i="1" s="1"/>
  <c r="F508" i="1"/>
  <c r="K508" i="1" s="1"/>
  <c r="F509" i="1"/>
  <c r="K509" i="1" s="1"/>
  <c r="F510" i="1"/>
  <c r="K510" i="1" s="1"/>
  <c r="F511" i="1"/>
  <c r="K511" i="1" s="1"/>
  <c r="F512" i="1"/>
  <c r="K512" i="1" s="1"/>
  <c r="F513" i="1"/>
  <c r="K513" i="1" s="1"/>
  <c r="F514" i="1"/>
  <c r="K514" i="1" s="1"/>
  <c r="F515" i="1"/>
  <c r="K515" i="1" s="1"/>
  <c r="F516" i="1"/>
  <c r="K516" i="1" s="1"/>
  <c r="F517" i="1"/>
  <c r="K517" i="1" s="1"/>
  <c r="F518" i="1"/>
  <c r="K518" i="1" s="1"/>
  <c r="F519" i="1"/>
  <c r="K519" i="1" s="1"/>
  <c r="F520" i="1"/>
  <c r="K520" i="1" s="1"/>
  <c r="F521" i="1"/>
  <c r="K521" i="1" s="1"/>
  <c r="F522" i="1"/>
  <c r="K522" i="1" s="1"/>
  <c r="F523" i="1"/>
  <c r="K523" i="1" s="1"/>
  <c r="F524" i="1"/>
  <c r="K524" i="1" s="1"/>
  <c r="F525" i="1"/>
  <c r="K525" i="1" s="1"/>
  <c r="F526" i="1"/>
  <c r="K526" i="1" s="1"/>
  <c r="F527" i="1"/>
  <c r="K527" i="1" s="1"/>
  <c r="F528" i="1"/>
  <c r="K528" i="1" s="1"/>
  <c r="F529" i="1"/>
  <c r="K529" i="1" s="1"/>
  <c r="F530" i="1"/>
  <c r="K530" i="1" s="1"/>
  <c r="F531" i="1"/>
  <c r="K531" i="1" s="1"/>
  <c r="F532" i="1"/>
  <c r="K532" i="1" s="1"/>
  <c r="F533" i="1"/>
  <c r="K533" i="1" s="1"/>
  <c r="F534" i="1"/>
  <c r="K534" i="1" s="1"/>
  <c r="F535" i="1"/>
  <c r="K535" i="1" s="1"/>
  <c r="F536" i="1"/>
  <c r="K536" i="1" s="1"/>
  <c r="F537" i="1"/>
  <c r="K537" i="1" s="1"/>
  <c r="F538" i="1"/>
  <c r="K538" i="1" s="1"/>
  <c r="F539" i="1"/>
  <c r="K539" i="1" s="1"/>
  <c r="F540" i="1"/>
  <c r="K540" i="1" s="1"/>
  <c r="F541" i="1"/>
  <c r="K541" i="1" s="1"/>
  <c r="F542" i="1"/>
  <c r="K542" i="1" s="1"/>
  <c r="F543" i="1"/>
  <c r="K543" i="1" s="1"/>
  <c r="F544" i="1"/>
  <c r="K544" i="1" s="1"/>
  <c r="F545" i="1"/>
  <c r="K545" i="1" s="1"/>
  <c r="F546" i="1"/>
  <c r="K546" i="1" s="1"/>
  <c r="F547" i="1"/>
  <c r="K547" i="1" s="1"/>
  <c r="F548" i="1"/>
  <c r="K548" i="1" s="1"/>
  <c r="F549" i="1"/>
  <c r="K549" i="1" s="1"/>
  <c r="F550" i="1"/>
  <c r="K550" i="1" s="1"/>
  <c r="F551" i="1"/>
  <c r="K551" i="1" s="1"/>
  <c r="F552" i="1"/>
  <c r="K552" i="1" s="1"/>
  <c r="F553" i="1"/>
  <c r="K553" i="1" s="1"/>
  <c r="F554" i="1"/>
  <c r="K554" i="1" s="1"/>
  <c r="F555" i="1"/>
  <c r="K555" i="1" s="1"/>
  <c r="F556" i="1"/>
  <c r="K556" i="1" s="1"/>
  <c r="F557" i="1"/>
  <c r="K557" i="1" s="1"/>
  <c r="F558" i="1"/>
  <c r="K558" i="1" s="1"/>
  <c r="F559" i="1"/>
  <c r="K559" i="1" s="1"/>
  <c r="F560" i="1"/>
  <c r="K560" i="1" s="1"/>
  <c r="F561" i="1"/>
  <c r="K561" i="1" s="1"/>
  <c r="F562" i="1"/>
  <c r="K562" i="1" s="1"/>
  <c r="F563" i="1"/>
  <c r="K563" i="1" s="1"/>
  <c r="F564" i="1"/>
  <c r="K564" i="1" s="1"/>
  <c r="F565" i="1"/>
  <c r="K565" i="1" s="1"/>
  <c r="F566" i="1"/>
  <c r="K566" i="1" s="1"/>
  <c r="F567" i="1"/>
  <c r="K567" i="1" s="1"/>
  <c r="F568" i="1"/>
  <c r="K568" i="1" s="1"/>
  <c r="F569" i="1"/>
  <c r="K569" i="1" s="1"/>
  <c r="F570" i="1"/>
  <c r="K570" i="1" s="1"/>
  <c r="F571" i="1"/>
  <c r="K571" i="1" s="1"/>
  <c r="F572" i="1"/>
  <c r="K572" i="1" s="1"/>
  <c r="F573" i="1"/>
  <c r="K573" i="1" s="1"/>
  <c r="F574" i="1"/>
  <c r="K574" i="1" s="1"/>
  <c r="F575" i="1"/>
  <c r="K575" i="1" s="1"/>
  <c r="F576" i="1"/>
  <c r="K576" i="1" s="1"/>
  <c r="F577" i="1"/>
  <c r="K577" i="1" s="1"/>
  <c r="F578" i="1"/>
  <c r="K578" i="1" s="1"/>
  <c r="F579" i="1"/>
  <c r="K579" i="1" s="1"/>
  <c r="F580" i="1"/>
  <c r="K580" i="1" s="1"/>
  <c r="F581" i="1"/>
  <c r="K581" i="1" s="1"/>
  <c r="F582" i="1"/>
  <c r="K582" i="1" s="1"/>
  <c r="F583" i="1"/>
  <c r="K583" i="1" s="1"/>
  <c r="F584" i="1"/>
  <c r="K584" i="1" s="1"/>
  <c r="F585" i="1"/>
  <c r="K585" i="1" s="1"/>
  <c r="F586" i="1"/>
  <c r="K586" i="1" s="1"/>
  <c r="F587" i="1"/>
  <c r="K587" i="1" s="1"/>
  <c r="F588" i="1"/>
  <c r="K588" i="1" s="1"/>
  <c r="F589" i="1"/>
  <c r="K589" i="1" s="1"/>
  <c r="F590" i="1"/>
  <c r="K590" i="1" s="1"/>
  <c r="F591" i="1"/>
  <c r="K591" i="1" s="1"/>
  <c r="F592" i="1"/>
  <c r="K592" i="1" s="1"/>
  <c r="F593" i="1"/>
  <c r="K593" i="1" s="1"/>
  <c r="F3" i="1"/>
  <c r="G3" i="1" s="1"/>
  <c r="H3" i="1" s="1"/>
  <c r="I3" i="1" s="1"/>
  <c r="J3" i="1" s="1"/>
  <c r="F4" i="1"/>
  <c r="F5" i="1"/>
  <c r="F6" i="1"/>
  <c r="F7" i="1"/>
  <c r="F8" i="1"/>
  <c r="F9" i="1"/>
  <c r="F10" i="1"/>
  <c r="F11" i="1"/>
  <c r="F12" i="1"/>
  <c r="F13" i="1"/>
  <c r="K13" i="1" s="1"/>
  <c r="F14" i="1"/>
  <c r="K14" i="1" s="1"/>
  <c r="F15" i="1"/>
  <c r="K15" i="1" s="1"/>
  <c r="F16" i="1"/>
  <c r="K16" i="1" s="1"/>
  <c r="F17" i="1"/>
  <c r="K17" i="1" s="1"/>
  <c r="F2" i="1"/>
  <c r="Q3" i="3" l="1"/>
  <c r="Q8" i="3"/>
  <c r="Q7" i="3"/>
  <c r="Q4" i="3"/>
  <c r="Q326" i="3"/>
  <c r="Q324" i="3"/>
  <c r="Q321" i="3"/>
  <c r="Q319" i="3"/>
  <c r="Q318" i="3"/>
  <c r="Q316" i="3"/>
  <c r="Q314" i="3"/>
  <c r="Q313" i="3"/>
  <c r="Q311" i="3"/>
  <c r="Q309" i="3"/>
  <c r="Q308" i="3"/>
  <c r="Q307" i="3"/>
  <c r="Q304" i="3"/>
  <c r="Q303" i="3"/>
  <c r="Q302" i="3"/>
  <c r="Q300" i="3"/>
  <c r="Q298" i="3"/>
  <c r="Q296" i="3"/>
  <c r="Q294" i="3"/>
  <c r="Q293" i="3"/>
  <c r="Q288" i="3"/>
  <c r="Q287" i="3"/>
  <c r="Q286" i="3"/>
  <c r="Q283" i="3"/>
  <c r="Q282" i="3"/>
  <c r="Q281" i="3"/>
  <c r="Q280" i="3"/>
  <c r="Q279" i="3"/>
  <c r="Q278" i="3"/>
  <c r="Q275" i="3"/>
  <c r="Q272" i="3"/>
  <c r="Q270" i="3"/>
  <c r="Q267" i="3"/>
  <c r="Q262" i="3"/>
  <c r="Q259" i="3"/>
  <c r="Q257" i="3"/>
  <c r="Q251" i="3"/>
  <c r="Q246" i="3"/>
  <c r="Q244" i="3"/>
  <c r="Q234" i="3"/>
  <c r="Q230" i="3"/>
  <c r="Q225" i="3"/>
  <c r="Q221" i="3"/>
  <c r="Q218" i="3"/>
  <c r="Q216" i="3"/>
  <c r="Q215" i="3"/>
  <c r="Q214" i="3"/>
  <c r="Q213" i="3"/>
  <c r="Q212" i="3"/>
  <c r="Q210" i="3"/>
  <c r="Q206" i="3"/>
  <c r="Q203" i="3"/>
  <c r="Q200" i="3"/>
  <c r="Q198" i="3"/>
  <c r="Q194" i="3"/>
  <c r="Q193" i="3"/>
  <c r="Q189" i="3"/>
  <c r="Q188" i="3"/>
  <c r="Q185" i="3"/>
  <c r="Q181" i="3"/>
  <c r="Q180" i="3"/>
  <c r="Q179" i="3"/>
  <c r="Q176" i="3"/>
  <c r="Q173" i="3"/>
  <c r="Q171" i="3"/>
  <c r="Q168" i="3"/>
  <c r="Q166" i="3"/>
  <c r="Q164" i="3"/>
  <c r="Q163" i="3"/>
  <c r="Q161" i="3"/>
  <c r="Q157" i="3"/>
  <c r="Q154" i="3"/>
  <c r="Q153" i="3"/>
  <c r="Q152" i="3"/>
  <c r="Q148" i="3"/>
  <c r="Q144" i="3"/>
  <c r="Q143" i="3"/>
  <c r="Q140" i="3"/>
  <c r="Q139" i="3"/>
  <c r="Q138" i="3"/>
  <c r="Q137" i="3"/>
  <c r="Q130" i="3"/>
  <c r="Q128" i="3"/>
  <c r="Q124" i="3"/>
  <c r="Q120" i="3"/>
  <c r="Q116" i="3"/>
  <c r="Q115" i="3"/>
  <c r="Q109" i="3"/>
  <c r="Q105" i="3"/>
  <c r="Q104" i="3"/>
  <c r="Q101" i="3"/>
  <c r="Q99" i="3"/>
  <c r="Q92" i="3"/>
  <c r="Q87" i="3"/>
  <c r="Q84" i="3"/>
  <c r="Q83" i="3"/>
  <c r="Q82" i="3"/>
  <c r="Q80" i="3"/>
  <c r="Q79" i="3"/>
  <c r="Q78" i="3"/>
  <c r="Q74" i="3"/>
  <c r="Q73" i="3"/>
  <c r="Q72" i="3"/>
  <c r="Q71" i="3"/>
  <c r="Q67" i="3"/>
  <c r="Q63" i="3"/>
  <c r="Q61" i="3"/>
  <c r="Q60" i="3"/>
  <c r="Q59" i="3"/>
  <c r="Q57" i="3"/>
  <c r="Q54" i="3"/>
  <c r="Q52" i="3"/>
  <c r="Q50" i="3"/>
  <c r="Q48" i="3"/>
  <c r="Q47" i="3"/>
  <c r="Q45" i="3"/>
  <c r="Q43" i="3"/>
  <c r="Q42" i="3"/>
  <c r="Q40" i="3"/>
  <c r="Q39" i="3"/>
  <c r="Q37" i="3"/>
  <c r="Q35" i="3"/>
  <c r="Q34" i="3"/>
  <c r="Q32" i="3"/>
  <c r="Q29" i="3"/>
  <c r="Q27" i="3"/>
  <c r="Q22" i="3"/>
  <c r="Q21" i="3"/>
  <c r="Q19" i="3"/>
  <c r="Q16" i="3"/>
  <c r="Q15" i="3"/>
  <c r="Q12" i="3"/>
  <c r="Q10" i="3"/>
  <c r="Q5" i="3"/>
  <c r="Q13" i="3"/>
  <c r="Q17" i="3"/>
  <c r="Q23" i="3"/>
  <c r="Q24" i="3"/>
  <c r="Q25" i="3"/>
  <c r="Q30" i="3"/>
  <c r="Q55" i="3"/>
  <c r="Q64" i="3"/>
  <c r="Q65" i="3"/>
  <c r="Q66" i="3"/>
  <c r="Q76" i="3"/>
  <c r="Q85" i="3"/>
  <c r="Q93" i="3"/>
  <c r="Q94" i="3"/>
  <c r="Q95" i="3"/>
  <c r="Q97" i="3"/>
  <c r="Q102" i="3"/>
  <c r="Q106" i="3"/>
  <c r="Q107" i="3"/>
  <c r="Q110" i="3"/>
  <c r="Q112" i="3"/>
  <c r="Q113" i="3"/>
  <c r="Q119" i="3"/>
  <c r="Q121" i="3"/>
  <c r="Q122" i="3"/>
  <c r="Q125" i="3"/>
  <c r="Q126" i="3"/>
  <c r="Q131" i="3"/>
  <c r="Q132" i="3"/>
  <c r="Q133" i="3"/>
  <c r="Q134" i="3"/>
  <c r="Q135" i="3"/>
  <c r="Q141" i="3"/>
  <c r="Q145" i="3"/>
  <c r="Q149" i="3"/>
  <c r="Q150" i="3"/>
  <c r="Q155" i="3"/>
  <c r="N160" i="3"/>
  <c r="R160" i="3" s="1"/>
  <c r="N162" i="3"/>
  <c r="R162" i="3" s="1"/>
  <c r="N165" i="3"/>
  <c r="R165" i="3" s="1"/>
  <c r="N167" i="3"/>
  <c r="R167" i="3" s="1"/>
  <c r="N170" i="3"/>
  <c r="R170" i="3" s="1"/>
  <c r="N172" i="3"/>
  <c r="R172" i="3" s="1"/>
  <c r="N175" i="3"/>
  <c r="R175" i="3" s="1"/>
  <c r="N178" i="3"/>
  <c r="R178" i="3" s="1"/>
  <c r="N184" i="3"/>
  <c r="R184" i="3" s="1"/>
  <c r="N187" i="3"/>
  <c r="R187" i="3" s="1"/>
  <c r="N192" i="3"/>
  <c r="R192" i="3" s="1"/>
  <c r="N195" i="3"/>
  <c r="R195" i="3" s="1"/>
  <c r="N197" i="3"/>
  <c r="R197" i="3" s="1"/>
  <c r="N199" i="3"/>
  <c r="R199" i="3" s="1"/>
  <c r="N202" i="3"/>
  <c r="R202" i="3" s="1"/>
  <c r="N205" i="3"/>
  <c r="R205" i="3" s="1"/>
  <c r="N207" i="3"/>
  <c r="R207" i="3" s="1"/>
  <c r="N209" i="3"/>
  <c r="R209" i="3" s="1"/>
  <c r="N211" i="3"/>
  <c r="R211" i="3" s="1"/>
  <c r="N217" i="3"/>
  <c r="R217" i="3" s="1"/>
  <c r="N220" i="3"/>
  <c r="R220" i="3" s="1"/>
  <c r="N224" i="3"/>
  <c r="R224" i="3" s="1"/>
  <c r="N229" i="3"/>
  <c r="R229" i="3" s="1"/>
  <c r="N233" i="3"/>
  <c r="R233" i="3" s="1"/>
  <c r="N237" i="3"/>
  <c r="R237" i="3" s="1"/>
  <c r="N243" i="3"/>
  <c r="R243" i="3" s="1"/>
  <c r="N245" i="3"/>
  <c r="R245" i="3" s="1"/>
  <c r="N248" i="3"/>
  <c r="R248" i="3" s="1"/>
  <c r="N250" i="3"/>
  <c r="R250" i="3" s="1"/>
  <c r="N256" i="3"/>
  <c r="R256" i="3" s="1"/>
  <c r="N258" i="3"/>
  <c r="R258" i="3" s="1"/>
  <c r="N261" i="3"/>
  <c r="R261" i="3" s="1"/>
  <c r="N263" i="3"/>
  <c r="R263" i="3" s="1"/>
  <c r="N266" i="3"/>
  <c r="R266" i="3" s="1"/>
  <c r="N269" i="3"/>
  <c r="R269" i="3" s="1"/>
  <c r="N271" i="3"/>
  <c r="R271" i="3" s="1"/>
  <c r="N274" i="3"/>
  <c r="R274" i="3" s="1"/>
  <c r="N277" i="3"/>
  <c r="R277" i="3" s="1"/>
  <c r="N285" i="3"/>
  <c r="R285" i="3" s="1"/>
  <c r="N292" i="3"/>
  <c r="R292" i="3" s="1"/>
  <c r="N295" i="3"/>
  <c r="R295" i="3" s="1"/>
  <c r="N297" i="3"/>
  <c r="R297" i="3" s="1"/>
  <c r="N299" i="3"/>
  <c r="R299" i="3" s="1"/>
  <c r="N301" i="3"/>
  <c r="R301" i="3" s="1"/>
  <c r="N306" i="3"/>
  <c r="R306" i="3" s="1"/>
  <c r="N310" i="3"/>
  <c r="R310" i="3" s="1"/>
  <c r="N312" i="3"/>
  <c r="R312" i="3" s="1"/>
  <c r="N315" i="3"/>
  <c r="R315" i="3" s="1"/>
  <c r="N317" i="3"/>
  <c r="R317" i="3" s="1"/>
  <c r="N320" i="3"/>
  <c r="R320" i="3" s="1"/>
  <c r="N323" i="3"/>
  <c r="R323" i="3" s="1"/>
  <c r="N325" i="3"/>
  <c r="R325" i="3" s="1"/>
  <c r="R20" i="3"/>
  <c r="R18" i="3"/>
  <c r="R14" i="3"/>
  <c r="R11" i="3"/>
  <c r="R9" i="3"/>
  <c r="R6" i="3"/>
  <c r="R26" i="3"/>
  <c r="R28" i="3"/>
  <c r="R31" i="3"/>
  <c r="R33" i="3"/>
  <c r="R36" i="3"/>
  <c r="R38" i="3"/>
  <c r="R41" i="3"/>
  <c r="R44" i="3"/>
  <c r="R46" i="3"/>
  <c r="R49" i="3"/>
  <c r="R51" i="3"/>
  <c r="R53" i="3"/>
  <c r="R56" i="3"/>
  <c r="R58" i="3"/>
  <c r="R62" i="3"/>
  <c r="R68" i="3"/>
  <c r="R69" i="3"/>
  <c r="R70" i="3"/>
  <c r="R75" i="3"/>
  <c r="R77" i="3"/>
  <c r="R81" i="3"/>
  <c r="R86" i="3"/>
  <c r="R88" i="3"/>
  <c r="R89" i="3"/>
  <c r="R90" i="3"/>
  <c r="R91" i="3"/>
  <c r="R96" i="3"/>
  <c r="R98" i="3"/>
  <c r="R100" i="3"/>
  <c r="R103" i="3"/>
  <c r="R108" i="3"/>
  <c r="R111" i="3"/>
  <c r="R114" i="3"/>
  <c r="R117" i="3"/>
  <c r="R118" i="3"/>
  <c r="R123" i="3"/>
  <c r="R127" i="3"/>
  <c r="R129" i="3"/>
  <c r="R136" i="3"/>
  <c r="R142" i="3"/>
  <c r="R146" i="3"/>
  <c r="R147" i="3"/>
  <c r="R151" i="3"/>
  <c r="R156" i="3"/>
  <c r="N169" i="3"/>
  <c r="R169" i="3" s="1"/>
  <c r="N174" i="3"/>
  <c r="R174" i="3" s="1"/>
  <c r="N177" i="3"/>
  <c r="R177" i="3" s="1"/>
  <c r="N182" i="3"/>
  <c r="R182" i="3" s="1"/>
  <c r="N183" i="3"/>
  <c r="R183" i="3" s="1"/>
  <c r="N186" i="3"/>
  <c r="R186" i="3" s="1"/>
  <c r="N190" i="3"/>
  <c r="R190" i="3" s="1"/>
  <c r="N191" i="3"/>
  <c r="R191" i="3" s="1"/>
  <c r="N196" i="3"/>
  <c r="R196" i="3" s="1"/>
  <c r="N201" i="3"/>
  <c r="R201" i="3" s="1"/>
  <c r="N204" i="3"/>
  <c r="R204" i="3" s="1"/>
  <c r="N208" i="3"/>
  <c r="R208" i="3" s="1"/>
  <c r="N219" i="3"/>
  <c r="R219" i="3" s="1"/>
  <c r="N222" i="3"/>
  <c r="R222" i="3" s="1"/>
  <c r="N223" i="3"/>
  <c r="R223" i="3" s="1"/>
  <c r="N226" i="3"/>
  <c r="R226" i="3" s="1"/>
  <c r="N227" i="3"/>
  <c r="R227" i="3" s="1"/>
  <c r="N228" i="3"/>
  <c r="R228" i="3" s="1"/>
  <c r="N231" i="3"/>
  <c r="R231" i="3" s="1"/>
  <c r="N232" i="3"/>
  <c r="R232" i="3" s="1"/>
  <c r="N235" i="3"/>
  <c r="R235" i="3" s="1"/>
  <c r="N236" i="3"/>
  <c r="R236" i="3" s="1"/>
  <c r="N238" i="3"/>
  <c r="R238" i="3" s="1"/>
  <c r="N239" i="3"/>
  <c r="R239" i="3" s="1"/>
  <c r="N240" i="3"/>
  <c r="R240" i="3" s="1"/>
  <c r="N241" i="3"/>
  <c r="R241" i="3" s="1"/>
  <c r="N242" i="3"/>
  <c r="R242" i="3" s="1"/>
  <c r="N247" i="3"/>
  <c r="R247" i="3" s="1"/>
  <c r="N249" i="3"/>
  <c r="R249" i="3" s="1"/>
  <c r="N252" i="3"/>
  <c r="R252" i="3" s="1"/>
  <c r="N253" i="3"/>
  <c r="R253" i="3" s="1"/>
  <c r="N254" i="3"/>
  <c r="R254" i="3" s="1"/>
  <c r="N255" i="3"/>
  <c r="R255" i="3" s="1"/>
  <c r="N260" i="3"/>
  <c r="R260" i="3" s="1"/>
  <c r="N264" i="3"/>
  <c r="R264" i="3" s="1"/>
  <c r="N265" i="3"/>
  <c r="R265" i="3" s="1"/>
  <c r="N268" i="3"/>
  <c r="R268" i="3" s="1"/>
  <c r="N273" i="3"/>
  <c r="R273" i="3" s="1"/>
  <c r="N276" i="3"/>
  <c r="R276" i="3" s="1"/>
  <c r="N284" i="3"/>
  <c r="R284" i="3" s="1"/>
  <c r="N289" i="3"/>
  <c r="R289" i="3" s="1"/>
  <c r="N290" i="3"/>
  <c r="R290" i="3" s="1"/>
  <c r="N291" i="3"/>
  <c r="R291" i="3" s="1"/>
  <c r="N305" i="3"/>
  <c r="R305" i="3" s="1"/>
  <c r="N322" i="3"/>
  <c r="R322" i="3" s="1"/>
  <c r="N2" i="3"/>
  <c r="R2" i="3" s="1"/>
  <c r="K2" i="1"/>
  <c r="K6" i="1"/>
  <c r="K9" i="1"/>
  <c r="K5" i="1"/>
  <c r="K12" i="1"/>
  <c r="K8" i="1"/>
  <c r="K4" i="1"/>
  <c r="K11" i="1"/>
  <c r="K7" i="1"/>
  <c r="K3" i="1"/>
  <c r="Q322" i="3" l="1"/>
  <c r="Q305" i="3"/>
  <c r="Q291" i="3"/>
  <c r="Q290" i="3"/>
  <c r="Q289" i="3"/>
  <c r="Q284" i="3"/>
  <c r="Q276" i="3"/>
  <c r="Q273" i="3"/>
  <c r="Q268" i="3"/>
  <c r="Q265" i="3"/>
  <c r="Q264" i="3"/>
  <c r="Q260" i="3"/>
  <c r="Q255" i="3"/>
  <c r="Q254" i="3"/>
  <c r="Q253" i="3"/>
  <c r="Q252" i="3"/>
  <c r="Q249" i="3"/>
  <c r="Q247" i="3"/>
  <c r="Q242" i="3"/>
  <c r="Q241" i="3"/>
  <c r="Q240" i="3"/>
  <c r="Q239" i="3"/>
  <c r="Q238" i="3"/>
  <c r="Q236" i="3"/>
  <c r="Q235" i="3"/>
  <c r="Q232" i="3"/>
  <c r="Q231" i="3"/>
  <c r="Q228" i="3"/>
  <c r="Q227" i="3"/>
  <c r="Q226" i="3"/>
  <c r="Q223" i="3"/>
  <c r="Q222" i="3"/>
  <c r="Q219" i="3"/>
  <c r="Q208" i="3"/>
  <c r="Q204" i="3"/>
  <c r="Q201" i="3"/>
  <c r="Q196" i="3"/>
  <c r="Q191" i="3"/>
  <c r="Q190" i="3"/>
  <c r="Q186" i="3"/>
  <c r="Q183" i="3"/>
  <c r="Q182" i="3"/>
  <c r="Q177" i="3"/>
  <c r="Q174" i="3"/>
  <c r="Q169" i="3"/>
  <c r="Q156" i="3"/>
  <c r="Q151" i="3"/>
  <c r="Q147" i="3"/>
  <c r="Q146" i="3"/>
  <c r="Q142" i="3"/>
  <c r="Q136" i="3"/>
  <c r="Q129" i="3"/>
  <c r="Q127" i="3"/>
  <c r="Q123" i="3"/>
  <c r="Q118" i="3"/>
  <c r="Q117" i="3"/>
  <c r="Q114" i="3"/>
  <c r="Q111" i="3"/>
  <c r="Q108" i="3"/>
  <c r="Q103" i="3"/>
  <c r="Q100" i="3"/>
  <c r="Q98" i="3"/>
  <c r="Q96" i="3"/>
  <c r="Q91" i="3"/>
  <c r="Q90" i="3"/>
  <c r="Q89" i="3"/>
  <c r="Q88" i="3"/>
  <c r="Q86" i="3"/>
  <c r="Q81" i="3"/>
  <c r="Q77" i="3"/>
  <c r="Q75" i="3"/>
  <c r="Q70" i="3"/>
  <c r="Q69" i="3"/>
  <c r="Q68" i="3"/>
  <c r="Q62" i="3"/>
  <c r="Q58" i="3"/>
  <c r="Q56" i="3"/>
  <c r="Q53" i="3"/>
  <c r="Q51" i="3"/>
  <c r="Q49" i="3"/>
  <c r="Q46" i="3"/>
  <c r="Q44" i="3"/>
  <c r="Q41" i="3"/>
  <c r="Q38" i="3"/>
  <c r="Q36" i="3"/>
  <c r="Q33" i="3"/>
  <c r="Q31" i="3"/>
  <c r="Q28" i="3"/>
  <c r="Q26" i="3"/>
  <c r="Q6" i="3"/>
  <c r="Q9" i="3"/>
  <c r="Q11" i="3"/>
  <c r="Q14" i="3"/>
  <c r="Q18" i="3"/>
  <c r="Q20" i="3"/>
  <c r="Q325" i="3"/>
  <c r="Q323" i="3"/>
  <c r="Q320" i="3"/>
  <c r="Q317" i="3"/>
  <c r="Q315" i="3"/>
  <c r="Q312" i="3"/>
  <c r="Q310" i="3"/>
  <c r="Q306" i="3"/>
  <c r="Q301" i="3"/>
  <c r="Q299" i="3"/>
  <c r="Q297" i="3"/>
  <c r="Q295" i="3"/>
  <c r="Q292" i="3"/>
  <c r="Q285" i="3"/>
  <c r="Q277" i="3"/>
  <c r="Q274" i="3"/>
  <c r="Q271" i="3"/>
  <c r="Q269" i="3"/>
  <c r="Q266" i="3"/>
  <c r="Q263" i="3"/>
  <c r="Q261" i="3"/>
  <c r="Q258" i="3"/>
  <c r="Q256" i="3"/>
  <c r="Q250" i="3"/>
  <c r="Q248" i="3"/>
  <c r="Q245" i="3"/>
  <c r="Q243" i="3"/>
  <c r="Q237" i="3"/>
  <c r="Q233" i="3"/>
  <c r="Q229" i="3"/>
  <c r="Q224" i="3"/>
  <c r="Q220" i="3"/>
  <c r="Q217" i="3"/>
  <c r="Q211" i="3"/>
  <c r="Q209" i="3"/>
  <c r="Q207" i="3"/>
  <c r="Q205" i="3"/>
  <c r="Q202" i="3"/>
  <c r="Q199" i="3"/>
  <c r="Q197" i="3"/>
  <c r="Q195" i="3"/>
  <c r="Q192" i="3"/>
  <c r="Q187" i="3"/>
  <c r="Q184" i="3"/>
  <c r="Q178" i="3"/>
  <c r="Q175" i="3"/>
  <c r="Q172" i="3"/>
  <c r="Q170" i="3"/>
  <c r="Q167" i="3"/>
  <c r="Q165" i="3"/>
  <c r="Q162" i="3"/>
  <c r="Q160" i="3"/>
  <c r="Q2" i="3"/>
</calcChain>
</file>

<file path=xl/sharedStrings.xml><?xml version="1.0" encoding="utf-8"?>
<sst xmlns="http://schemas.openxmlformats.org/spreadsheetml/2006/main" count="1223" uniqueCount="309">
  <si>
    <t>Time</t>
  </si>
  <si>
    <t>UMSL</t>
  </si>
  <si>
    <t>Score</t>
  </si>
  <si>
    <t>Maryville</t>
  </si>
  <si>
    <t>Event but all in one column</t>
  </si>
  <si>
    <t>Event</t>
  </si>
  <si>
    <t>If Shot, type</t>
  </si>
  <si>
    <t>If shot, make or miss</t>
  </si>
  <si>
    <t>If shot made, points</t>
  </si>
  <si>
    <t xml:space="preserve"> Change of Possesion</t>
  </si>
  <si>
    <t>Sum of Points in possession</t>
  </si>
  <si>
    <t>Team Possession</t>
  </si>
  <si>
    <t>Events----</t>
  </si>
  <si>
    <t>Opponent Made Shot</t>
  </si>
  <si>
    <t>Opponent Missed Shot</t>
  </si>
  <si>
    <t>Opponent Liveball Turnover</t>
  </si>
  <si>
    <t>Opponent Deadball Turnover</t>
  </si>
  <si>
    <t>MISS 3PTR by CARSON,RONNIE</t>
  </si>
  <si>
    <t>--</t>
  </si>
  <si>
    <t>REBOUND OFF by TEAM</t>
  </si>
  <si>
    <t>GOOD 3PTR by HUGHES,ANTHONY</t>
  </si>
  <si>
    <t>3 (+3)</t>
  </si>
  <si>
    <t>MISS JUMPER by JONES,EUGENE</t>
  </si>
  <si>
    <t>REBOUND DEF by WISSINK,SHANE</t>
  </si>
  <si>
    <t>GOOD LAYUP by TOWERY,JASON(fastbreak)(in the paint)</t>
  </si>
  <si>
    <t>5 (+5)</t>
  </si>
  <si>
    <t>TURNOVER by DAVIS,JEROME</t>
  </si>
  <si>
    <t>STEAL by HUGHES,ANTHONY</t>
  </si>
  <si>
    <t>MISS LAYUP by CARSON,RONNIE</t>
  </si>
  <si>
    <t>REBOUND DEF by GLOTTA,CHAZ</t>
  </si>
  <si>
    <t>TURNOVER by JONES,EUGENE</t>
  </si>
  <si>
    <t>FOUL by JONES,EUGENE</t>
  </si>
  <si>
    <t>MISS 3PTR by HUGHES,ANTHONY</t>
  </si>
  <si>
    <t>REBOUND OFF by TOWERY,JASON</t>
  </si>
  <si>
    <t>FOUL by COLLETTA,ZACH</t>
  </si>
  <si>
    <t>GOOD FT by TOWERY,JASON</t>
  </si>
  <si>
    <t>6 (+6)</t>
  </si>
  <si>
    <t>7 (+7)</t>
  </si>
  <si>
    <t>MISS 3PTR by HARVEY,BOBBY</t>
  </si>
  <si>
    <t>REBOUND OFF by COLLETTA,ZACH</t>
  </si>
  <si>
    <t>MISS JUMPER by COLLETTA,ZACH</t>
  </si>
  <si>
    <t>REBOUND DEF by TOWERY,JASON</t>
  </si>
  <si>
    <t>10 (+7)</t>
  </si>
  <si>
    <t>GOOD 3PTR by GLOTTA,CHAZ</t>
  </si>
  <si>
    <t>TURNOVER by DUST,ERIC</t>
  </si>
  <si>
    <t>STEAL by JONES,EUGENE</t>
  </si>
  <si>
    <t>MISS 3PTR by GLOTTA,CHAZ</t>
  </si>
  <si>
    <t>REBOUND DEF by DUST,ERIC</t>
  </si>
  <si>
    <t>GOOD 3PTR by CARSON,RONNIE</t>
  </si>
  <si>
    <t>13 (+10)</t>
  </si>
  <si>
    <t>MISS JUMPER by GLOTTA,CHAZ</t>
  </si>
  <si>
    <t>REBOUND DEF by HUGHES,ANTHONY</t>
  </si>
  <si>
    <t>MISS JUMPER by HUGHES,ANTHONY</t>
  </si>
  <si>
    <t>BLOCK by COLLETTA,ZACH</t>
  </si>
  <si>
    <t>REBOUND DEF by COLLETTA,ZACH</t>
  </si>
  <si>
    <t>TURNOVER by COLLETTA,ZACH</t>
  </si>
  <si>
    <t>TURNOVER by HUGHES,ANTHONY</t>
  </si>
  <si>
    <t>REBOUND OFF by THOMPSON,ROBIN</t>
  </si>
  <si>
    <t>MISS JUMPER by THOMPSON,ROBIN</t>
  </si>
  <si>
    <t>REBOUND DEF by WILKINS-MCCOY,JALEN</t>
  </si>
  <si>
    <t>REBOUND OFF by DUST,ERIC</t>
  </si>
  <si>
    <t>FOUL by GLOTTA,CHAZ</t>
  </si>
  <si>
    <t>MISS 3PTR by MATTHEWS,JOHNATHAN</t>
  </si>
  <si>
    <t>REBOUND DEF by JONES,EUGENE</t>
  </si>
  <si>
    <t>13 (+7)</t>
  </si>
  <si>
    <t>GOOD 3PTR by HARVEY,BOBBY</t>
  </si>
  <si>
    <t>MISS FT by WISSINK,SHANE</t>
  </si>
  <si>
    <t>REBOUND DEADB by TEAM</t>
  </si>
  <si>
    <t>GOOD FT by WISSINK,SHANE</t>
  </si>
  <si>
    <t>14 (+8)</t>
  </si>
  <si>
    <t>FOUL by TOWERY,JASON</t>
  </si>
  <si>
    <t>14 (+7)</t>
  </si>
  <si>
    <t>GOOD FT by DAVIS,JEROME</t>
  </si>
  <si>
    <t>14 (+6)</t>
  </si>
  <si>
    <t>MISS LAYUP by COLLETTA,ZACH</t>
  </si>
  <si>
    <t>REBOUND DEF by TEAM</t>
  </si>
  <si>
    <t>MISS JUMPER by WILKINS-MCCOY,JALEN</t>
  </si>
  <si>
    <t>REBOUND OFF by WEBB,STEVE</t>
  </si>
  <si>
    <t>REBOUND DEF by HARVEY,BOBBY</t>
  </si>
  <si>
    <t>MISS JUMPER by HARVEY,BOBBY</t>
  </si>
  <si>
    <t>REBOUND DEF by MATTHEWS,JOHNATHAN</t>
  </si>
  <si>
    <t>GOOD FT by WEBB,STEVE(fastbreak)</t>
  </si>
  <si>
    <t>15 (+7)</t>
  </si>
  <si>
    <t>16 (+8)</t>
  </si>
  <si>
    <t>16 (+5)</t>
  </si>
  <si>
    <t>19 (+8)</t>
  </si>
  <si>
    <t>REBOUND OFF by HARVEY,BOBBY</t>
  </si>
  <si>
    <t>MISS LAYUP by HARVEY,BOBBY</t>
  </si>
  <si>
    <t>REBOUND OFF by DAVIS,JEROME</t>
  </si>
  <si>
    <t>19 (+6)</t>
  </si>
  <si>
    <t>GOOD LAYUP by DAVIS,JEROME(in the paint)</t>
  </si>
  <si>
    <t>GOOD LAYUP by WEBB,STEVE(in the paint)</t>
  </si>
  <si>
    <t>21 (+8)</t>
  </si>
  <si>
    <t>REBOUND DEF by GRUBBS,JOSE</t>
  </si>
  <si>
    <t>GOOD 3PTR by GRUBBS,JOSE(fastbreak)</t>
  </si>
  <si>
    <t>24 (+11)</t>
  </si>
  <si>
    <t>FOUL by GRUBBS,JOSE</t>
  </si>
  <si>
    <t>MISS JUMPER by MCDANIEL,DEZMOND</t>
  </si>
  <si>
    <t>26 (+13)</t>
  </si>
  <si>
    <t>TURNOVER by HARVEY,BOBBY</t>
  </si>
  <si>
    <t>STEAL by WEBB,STEVE</t>
  </si>
  <si>
    <t>GOOD LAYUP by WISSINK,SHANE(fastbreak)(in the paint)</t>
  </si>
  <si>
    <t>28 (+15)</t>
  </si>
  <si>
    <t>28 (+12)</t>
  </si>
  <si>
    <t>GOOD 3PTR by MCDANIEL,DEZMOND</t>
  </si>
  <si>
    <t>TURNOVER by CARSON,RONNIE</t>
  </si>
  <si>
    <t>28 (+9)</t>
  </si>
  <si>
    <t>GOOD LAYUP by TOWERY,JASON(in the paint)</t>
  </si>
  <si>
    <t>30 (+11)</t>
  </si>
  <si>
    <t>FOUL by HUGHES,ANTHONY</t>
  </si>
  <si>
    <t>MISS JUMPER by DAVIS,JEROME</t>
  </si>
  <si>
    <t>FOUL by THOMPSON,ROBIN</t>
  </si>
  <si>
    <t>31 (+12)</t>
  </si>
  <si>
    <t>MISS FT by TOWERY,JASON</t>
  </si>
  <si>
    <t>REBOUND DEF by DAVIS,JEROME</t>
  </si>
  <si>
    <t>GOOD JUMPER by TOWERY,JASON(in the paint)</t>
  </si>
  <si>
    <t>33 (+14)</t>
  </si>
  <si>
    <t>GOOD FT by DUST,ERIC(fastbreak)</t>
  </si>
  <si>
    <t>34 (+15)</t>
  </si>
  <si>
    <t>35 (+16)</t>
  </si>
  <si>
    <t>35 (+14)</t>
  </si>
  <si>
    <t>35 (+13)</t>
  </si>
  <si>
    <t>TURNOVER by TOWERY,JASON</t>
  </si>
  <si>
    <t>STEAL by DAVIS,JEROME</t>
  </si>
  <si>
    <t>MISS 3PTR by JONES,EUGENE</t>
  </si>
  <si>
    <t>35 (+10)</t>
  </si>
  <si>
    <t>GOOD DUNK by DUST,ERIC(in the paint)</t>
  </si>
  <si>
    <t>37 (+12)</t>
  </si>
  <si>
    <t>TURNOVER by WEBB,STEVE</t>
  </si>
  <si>
    <t>FOUL by WEBB,STEVE</t>
  </si>
  <si>
    <t>37 (+11)</t>
  </si>
  <si>
    <t>GOOD FT by JONES,EUGENE</t>
  </si>
  <si>
    <t>MISS FT by JONES,EUGENE</t>
  </si>
  <si>
    <t>MISS 3PTR by WISSINK,SHANE</t>
  </si>
  <si>
    <t>REBOUND DEF by THOMPSON,ROBIN</t>
  </si>
  <si>
    <t>REBOUND DEF by WEBB,STEVE</t>
  </si>
  <si>
    <t>FOUL by CARTER,JOSH</t>
  </si>
  <si>
    <t>37 (+10)</t>
  </si>
  <si>
    <t>GOOD FT by DAVIS,JEROME(fastbreak)</t>
  </si>
  <si>
    <t>37 (+9)</t>
  </si>
  <si>
    <t>MISS LAYUP by WILKINS-MCCOY,JALEN</t>
  </si>
  <si>
    <t>BLOCK by DAVIS,JEROME</t>
  </si>
  <si>
    <t>37 (+7)</t>
  </si>
  <si>
    <t>GOOD LAYUP by THOMPSON,ROBIN(in the paint)</t>
  </si>
  <si>
    <t>MISS LAYUP by CARTER,JOSH</t>
  </si>
  <si>
    <t>37 (+6)</t>
  </si>
  <si>
    <t>GOOD FT by GLOTTA,CHAZ</t>
  </si>
  <si>
    <t>37 (+5)</t>
  </si>
  <si>
    <t>GOOD JUMPER by GRUBBS,JOSE</t>
  </si>
  <si>
    <t>39 (+7)</t>
  </si>
  <si>
    <t>MISS LAYUP by WEBB,STEVE</t>
  </si>
  <si>
    <t>REBOUND OFF by WILKINS-MCCOY,JALEN</t>
  </si>
  <si>
    <t>GOOD LAYUP by WILKINS-MCCOY,JALEN(in the paint)</t>
  </si>
  <si>
    <t>41 (+9)</t>
  </si>
  <si>
    <t>44 (+12)</t>
  </si>
  <si>
    <t>TURNOVER by THOMPSON,ROBIN</t>
  </si>
  <si>
    <t>MISS FT by DUST,ERIC</t>
  </si>
  <si>
    <t>GOOD 3PTR by TOWERY,JASON(fastbreak)</t>
  </si>
  <si>
    <t>47 (+15)</t>
  </si>
  <si>
    <t>STEAL by WISSINK,SHANE</t>
  </si>
  <si>
    <t>MISS JUMPER by CARSON,RONNIE</t>
  </si>
  <si>
    <t>BLOCK by THOMPSON,ROBIN</t>
  </si>
  <si>
    <t>FOUL by CARSON,RONNIE</t>
  </si>
  <si>
    <t>47 (+14)</t>
  </si>
  <si>
    <t>47 (+13)</t>
  </si>
  <si>
    <t>REBOUND OFF by JONES,EUGENE</t>
  </si>
  <si>
    <t>47 (+11)</t>
  </si>
  <si>
    <t>GOOD LAYUP by JONES,EUGENE(in the paint)</t>
  </si>
  <si>
    <t>49 (+13)</t>
  </si>
  <si>
    <t>MISS 3PTR by MCDANIEL,DEZMOND</t>
  </si>
  <si>
    <t>MISS JUMPER by DUST,ERIC</t>
  </si>
  <si>
    <t>52 (+16)</t>
  </si>
  <si>
    <t>FOUL by WILKINS-MCCOY,JALEN</t>
  </si>
  <si>
    <t>52 (+13)</t>
  </si>
  <si>
    <t>STEAL by COLLETTA,ZACH</t>
  </si>
  <si>
    <t>52 (+11)</t>
  </si>
  <si>
    <t>GOOD LAYUP by GLOTTA,CHAZ(fastbreak)(in the paint)</t>
  </si>
  <si>
    <t>MISS JUMPER by GRUBBS,JOSE</t>
  </si>
  <si>
    <t>GOOD FT by WILKINS-MCCOY,JALEN</t>
  </si>
  <si>
    <t>53 (+12)</t>
  </si>
  <si>
    <t>54 (+13)</t>
  </si>
  <si>
    <t>GOOD JUMPER by CARSON,RONNIE</t>
  </si>
  <si>
    <t>56 (+15)</t>
  </si>
  <si>
    <t>56 (+12)</t>
  </si>
  <si>
    <t>MISS JUMPER by TOWERY,JASON</t>
  </si>
  <si>
    <t>56 (+10)</t>
  </si>
  <si>
    <t>MISS 3PTR by GRUBBS,JOSE</t>
  </si>
  <si>
    <t>REBOUND OFF by GRUBBS,JOSE</t>
  </si>
  <si>
    <t>58 (+12)</t>
  </si>
  <si>
    <t>58 (+9)</t>
  </si>
  <si>
    <t>GOOD FT by CARSON,RONNIE</t>
  </si>
  <si>
    <t>59 (+10)</t>
  </si>
  <si>
    <t>60 (+11)</t>
  </si>
  <si>
    <t>FOUL by DAVIS,JEROME</t>
  </si>
  <si>
    <t>FOUL by HARVEY,BOBBY</t>
  </si>
  <si>
    <t>GOOD FT by DUST,ERIC</t>
  </si>
  <si>
    <t>61 (+12)</t>
  </si>
  <si>
    <t>62 (+13)</t>
  </si>
  <si>
    <t>STEAL by HARVEY,BOBBY</t>
  </si>
  <si>
    <t>FOUL by DUST,ERIC</t>
  </si>
  <si>
    <t>62 (+12)</t>
  </si>
  <si>
    <t>GOOD FT by HARVEY,BOBBY</t>
  </si>
  <si>
    <t>62 (+11)</t>
  </si>
  <si>
    <t>STEAL by THOMPSON,ROBIN</t>
  </si>
  <si>
    <t>FOUL by MCDANIEL,DEZMOND</t>
  </si>
  <si>
    <t>GOOD FT by HUGHES,ANTHONY(fastbreak)</t>
  </si>
  <si>
    <t>63 (+12)</t>
  </si>
  <si>
    <t>MISS FT by HUGHES,ANTHONY(fastbreak)</t>
  </si>
  <si>
    <t>63 (+11)</t>
  </si>
  <si>
    <t>MISS FT by DAVIS,JEROME(fastbreak)</t>
  </si>
  <si>
    <t>MISS 3PTR by TOWERY,JASON</t>
  </si>
  <si>
    <t>63 (+8)</t>
  </si>
  <si>
    <t>63 (+6)</t>
  </si>
  <si>
    <t>GOOD LAYUP by DAVIS,JEROME(fastbreak)(in the paint)</t>
  </si>
  <si>
    <t>FOUL by WISSINK,SHANE</t>
  </si>
  <si>
    <t>63 (+5)</t>
  </si>
  <si>
    <t>63 (+3)</t>
  </si>
  <si>
    <t>GOOD JUMPER by COLLETTA,ZACH(in the paint)</t>
  </si>
  <si>
    <t>63 (+2)</t>
  </si>
  <si>
    <t>GOOD FT by COLLETTA,ZACH</t>
  </si>
  <si>
    <t>64 (+3)</t>
  </si>
  <si>
    <t>65 (+4)</t>
  </si>
  <si>
    <t>STEAL by GRUBBS,JOSE</t>
  </si>
  <si>
    <t>GOOD LAYUP by GRUBBS,JOSE(fastbreak)(in the paint)</t>
  </si>
  <si>
    <t>67 (+6)</t>
  </si>
  <si>
    <t>MISS LAYUP by DAVIS,JEROME</t>
  </si>
  <si>
    <t>BLOCK by TOWERY,JASON</t>
  </si>
  <si>
    <t>69 (+8)</t>
  </si>
  <si>
    <t>MISS LAYUP by THOMPSON,ROBIN</t>
  </si>
  <si>
    <t>MISS FT by THOMPSON,ROBIN</t>
  </si>
  <si>
    <t>69 (+7)</t>
  </si>
  <si>
    <t>GOOD FT by THOMPSON,ROBIN</t>
  </si>
  <si>
    <t>70 (+8)</t>
  </si>
  <si>
    <t>71 (+9)</t>
  </si>
  <si>
    <t>71 (+7)</t>
  </si>
  <si>
    <t>GOOD JUMPER by THOMPSON,ROBIN(in the paint)</t>
  </si>
  <si>
    <t>MISS 3PTR by COLLETTA,ZACH</t>
  </si>
  <si>
    <t>MISS JUMPER by MATTHEWS,JOHNATHAN</t>
  </si>
  <si>
    <t>GOOD LAYUP by DUST,ERIC(in the paint)</t>
  </si>
  <si>
    <t>73 (+9)</t>
  </si>
  <si>
    <t>MISS LAYUP by JONES,EUGENE</t>
  </si>
  <si>
    <t>REBOUND DEF by CARSON,RONNIE</t>
  </si>
  <si>
    <t>75 (+11)</t>
  </si>
  <si>
    <t>STEAL by MATTHEWS,JOHNATHAN</t>
  </si>
  <si>
    <t>75 (+8)</t>
  </si>
  <si>
    <t>GOOD 3PTR by GLOTTA,CHAZ(fastbreak)</t>
  </si>
  <si>
    <t>GOOD FT by MATTHEWS,JOHNATHAN</t>
  </si>
  <si>
    <t>76 (+9)</t>
  </si>
  <si>
    <t>77 (+10)</t>
  </si>
  <si>
    <t>MISS DUNK by WILKINS-MCCOY,JALEN</t>
  </si>
  <si>
    <t>77 (+8)</t>
  </si>
  <si>
    <t>GOOD JUMPER by MCDANIEL,DEZMOND</t>
  </si>
  <si>
    <t>ASSIST by TOWERY,JASON</t>
  </si>
  <si>
    <t>ASSIST by CARSON,RONNIE</t>
  </si>
  <si>
    <t>`</t>
  </si>
  <si>
    <t>SUB OUT by THOMPSON,ROBIN</t>
  </si>
  <si>
    <t>SUB IN by HARVEY,BOBBY</t>
  </si>
  <si>
    <t>10 (+10)</t>
  </si>
  <si>
    <t>ASSIST by HUGHES,ANTHONY</t>
  </si>
  <si>
    <t>ASSIST by JONES,EUGENE</t>
  </si>
  <si>
    <t>TIMEOUT 30SEC by TEAM</t>
  </si>
  <si>
    <t>SUB OUT by JONES,EUGENE</t>
  </si>
  <si>
    <t>SUB IN by THOMPSON,ROBIN</t>
  </si>
  <si>
    <t>SUB OUT by DAVIS,JEROME</t>
  </si>
  <si>
    <t>SUB IN by MCDANIEL,DEZMOND</t>
  </si>
  <si>
    <t>SUB OUT by TOWERY,JASON</t>
  </si>
  <si>
    <t>SUB IN by MATTHEWS,JOHNATHAN</t>
  </si>
  <si>
    <t>SUB OUT by WISSINK,SHANE</t>
  </si>
  <si>
    <t>SUB IN by WILKINS-MCCOY,JALEN</t>
  </si>
  <si>
    <t>SUB OUT by COLLETTA,ZACH</t>
  </si>
  <si>
    <t>SUB IN by JONES,EUGENE</t>
  </si>
  <si>
    <t>SUB OUT by GLOTTA,CHAZ</t>
  </si>
  <si>
    <t>SUB IN by COLLETTA,ZACH</t>
  </si>
  <si>
    <t>SUB IN by DAVIS,JEROME</t>
  </si>
  <si>
    <t>SUB OUT by CARSON,RONNIE</t>
  </si>
  <si>
    <t>SUB IN by TOWERY,JASON</t>
  </si>
  <si>
    <t>SUB OUT by HUGHES,ANTHONY</t>
  </si>
  <si>
    <t>SUB IN by WISSINK,SHANE</t>
  </si>
  <si>
    <t>SUB OUT by DUST,ERIC</t>
  </si>
  <si>
    <t>SUB IN by WEBB,STEVE</t>
  </si>
  <si>
    <t>ASSIST by COLLETTA,ZACH</t>
  </si>
  <si>
    <t>SUB IN by GLOTTA,CHAZ</t>
  </si>
  <si>
    <t>SUB IN by GRUBBS,JOSE</t>
  </si>
  <si>
    <t>SUB OUT by WILKINS-MCCOY,JALEN</t>
  </si>
  <si>
    <t>SUB IN by DUST,ERIC</t>
  </si>
  <si>
    <t>SUB OUT by MATTHEWS,JOHNATHAN</t>
  </si>
  <si>
    <t>SUB IN by CARSON,RONNIE</t>
  </si>
  <si>
    <t>ASSIST by MCDANIEL,DEZMOND</t>
  </si>
  <si>
    <t>ASSIST by DUST,ERIC</t>
  </si>
  <si>
    <t>ASSIST by GRUBBS,JOSE</t>
  </si>
  <si>
    <t>TIMEOUT MEDIA by TEAM</t>
  </si>
  <si>
    <t>ASSIST by WEBB,STEVE</t>
  </si>
  <si>
    <t>ASSIST by THOMPSON,ROBIN</t>
  </si>
  <si>
    <t>SUB OUT by HARVEY,BOBBY</t>
  </si>
  <si>
    <t>SUB OUT by WEBB,STEVE</t>
  </si>
  <si>
    <t>SUB IN by HUGHES,ANTHONY</t>
  </si>
  <si>
    <t>ASSIST by WISSINK,SHANE</t>
  </si>
  <si>
    <t>SUB OUT by GRUBBS,JOSE</t>
  </si>
  <si>
    <t>SUB IN by CARTER,JOSH</t>
  </si>
  <si>
    <t>SUB OUT by MCDANIEL,DEZMOND</t>
  </si>
  <si>
    <t>SUB OUT by CARTER,JOSH</t>
  </si>
  <si>
    <t>ASSIST by HARVEY,BOBBY</t>
  </si>
  <si>
    <t>ASSIST by MATTHEWS,JOHNATHAN</t>
  </si>
  <si>
    <t>TIMEOUT TEAM by TEAM</t>
  </si>
  <si>
    <t>3PTR</t>
  </si>
  <si>
    <t>JUMPER</t>
  </si>
  <si>
    <t>FT</t>
  </si>
  <si>
    <t>DUNK</t>
  </si>
  <si>
    <t>LAYUP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</si>
</sst>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quotePrefix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8A4C-04D6-4675-99A7-0567EC0FE52B}">
  <sheetPr codeName="Sheet2"/>
  <dimension ref="A1:T398"/>
  <sheetViews>
    <sheetView tabSelected="1" zoomScale="130" zoomScaleNormal="130" workbookViewId="0">
      <selection activeCell="R150" sqref="R150"/>
    </sheetView>
  </sheetViews>
  <sheetFormatPr defaultColWidth="8.88671875" defaultRowHeight="14.4" x14ac:dyDescent="0.3"/>
  <cols>
    <col min="1" max="1" width="5.6640625" bestFit="1" customWidth="1"/>
    <col min="2" max="2" width="52.44140625" customWidth="1"/>
    <col min="3" max="4" width="16.88671875" customWidth="1"/>
    <col min="5" max="5" width="45" customWidth="1"/>
    <col min="6" max="8" width="44.109375" customWidth="1"/>
    <col min="9" max="9" width="18.44140625" bestFit="1" customWidth="1"/>
    <col min="10" max="10" width="16" bestFit="1" customWidth="1"/>
    <col min="11" max="11" width="9.109375"/>
    <col min="12" max="12" width="17.6640625" customWidth="1"/>
    <col min="13" max="13" width="26.109375" bestFit="1" customWidth="1"/>
    <col min="14" max="14" width="9.109375"/>
    <col min="15" max="15" width="13.6640625" bestFit="1" customWidth="1"/>
    <col min="16" max="16" width="11.44140625" bestFit="1" customWidth="1"/>
    <col min="17" max="17" width="20.33203125" bestFit="1" customWidth="1"/>
    <col min="18" max="18" width="21.6640625" bestFit="1" customWidth="1"/>
    <col min="19" max="19" width="26.44140625" bestFit="1" customWidth="1"/>
    <col min="20" max="20" width="27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">
      <c r="A2" s="1">
        <v>0.81458333333333333</v>
      </c>
      <c r="B2" t="s">
        <v>17</v>
      </c>
      <c r="F2" t="str">
        <f t="shared" ref="F2:F44" si="0">B2&amp;E2</f>
        <v>MISS 3PTR by CARSON,RONNIE</v>
      </c>
      <c r="G2" t="str">
        <f t="shared" ref="G2:G44" si="1">LEFT(F2,FIND("by",F2)-2)</f>
        <v>MISS 3PTR</v>
      </c>
      <c r="H2" t="str">
        <f>IF(OR(LEFT(G2,4)="Miss",LEFT(G2,4)="Good"),RIGHT(G2,LEN(G2)-5),"")</f>
        <v>3PTR</v>
      </c>
      <c r="I2" t="str">
        <f>IF(H2&lt;&gt;"",LEFT(G2,4),"")</f>
        <v>MISS</v>
      </c>
      <c r="J2">
        <f>_xlfn.IFS(I2="GOOD",LOOKUP(H2,'Points per shot'!$A$1:$A$5,'Points per shot'!$B$1:$B$5), I2="MISS", 0, I2= "","")</f>
        <v>0</v>
      </c>
      <c r="K2" t="str">
        <f>IF(E2 = "", "UMSL","MARYVILLE")</f>
        <v>UMSL</v>
      </c>
      <c r="M2">
        <f ca="1">IF(K1&lt;&gt;K2,SUM(OFFSET(J2,,,IF(L3&lt;&gt;"",1,IF(L4&lt;&gt;"",2,IF(L5&lt;&gt;"",3,IF(L6&lt;&gt;"",4,5)))))),"")</f>
        <v>3</v>
      </c>
      <c r="N2" t="str">
        <f ca="1">IF(M2&lt;&gt;"",K2,"")</f>
        <v>UMSL</v>
      </c>
      <c r="Q2" t="str">
        <f t="shared" ref="Q2:Q33" ca="1" si="2">IF(AND(M2&lt;&gt;0,N2&lt;&gt;"Maryville",M2&lt;&gt;""),"Made Shot","")</f>
        <v>Made Shot</v>
      </c>
      <c r="R2" t="str">
        <f t="shared" ref="R2:R33" ca="1" si="3">IF(AND(M2=0,N2&lt;&gt;"Maryville",M2&lt;&gt;""),"Missed Shot","")</f>
        <v/>
      </c>
    </row>
    <row r="3" spans="1:20" x14ac:dyDescent="0.3">
      <c r="A3" t="s">
        <v>18</v>
      </c>
      <c r="B3" t="s">
        <v>19</v>
      </c>
      <c r="F3" t="str">
        <f t="shared" si="0"/>
        <v>REBOUND OFF by TEAM</v>
      </c>
      <c r="G3" t="str">
        <f t="shared" si="1"/>
        <v>REBOUND OFF</v>
      </c>
      <c r="H3" t="str">
        <f t="shared" ref="H3:H44" si="4">IF(OR(LEFT(G3,4)="Miss",LEFT(G3,4)="Good"),RIGHT(G3,LEN(G3)-5),"")</f>
        <v/>
      </c>
      <c r="I3" t="str">
        <f t="shared" ref="I3:I44" si="5">IF(H3&lt;&gt;"",LEFT(G3,4),"")</f>
        <v/>
      </c>
      <c r="J3" t="str">
        <f>_xlfn.IFS(I3="GOOD",LOOKUP(H3,'Points per shot'!$A$1:$A$5,'Points per shot'!$B$1:$B$5), I3="MISS", 0, I3= "","")</f>
        <v/>
      </c>
      <c r="K3" t="str">
        <f t="shared" ref="K3:K44" si="6">IF(E3 = "", "UMSL","MARYVILLE")</f>
        <v>UMSL</v>
      </c>
      <c r="L3" t="str">
        <f t="shared" ref="L3:L66" si="7">IF(K2&lt;&gt;K3,  "CHANGE", "")</f>
        <v/>
      </c>
      <c r="M3" t="str">
        <f t="shared" ref="M3:M66" ca="1" si="8">IF(K2&lt;&gt;K3,SUM(OFFSET(J3,,,IF(L4&lt;&gt;"",1,IF(L5&lt;&gt;"",2,IF(L6&lt;&gt;"",3,IF(L7&lt;&gt;"",4,5)))))),"")</f>
        <v/>
      </c>
      <c r="N3" t="str">
        <f t="shared" ref="N3:N66" ca="1" si="9">IF(M3&lt;&gt;"",K3,"")</f>
        <v/>
      </c>
      <c r="Q3" t="str">
        <f t="shared" ca="1" si="2"/>
        <v/>
      </c>
      <c r="R3" t="str">
        <f t="shared" ca="1" si="3"/>
        <v/>
      </c>
    </row>
    <row r="4" spans="1:20" x14ac:dyDescent="0.3">
      <c r="A4" s="1">
        <v>0.80694444444444446</v>
      </c>
      <c r="B4" t="s">
        <v>20</v>
      </c>
      <c r="C4" t="s">
        <v>21</v>
      </c>
      <c r="D4">
        <v>0</v>
      </c>
      <c r="F4" t="str">
        <f t="shared" si="0"/>
        <v>GOOD 3PTR by HUGHES,ANTHONY</v>
      </c>
      <c r="G4" t="str">
        <f t="shared" si="1"/>
        <v>GOOD 3PTR</v>
      </c>
      <c r="H4" t="str">
        <f t="shared" si="4"/>
        <v>3PTR</v>
      </c>
      <c r="I4" t="str">
        <f t="shared" si="5"/>
        <v>GOOD</v>
      </c>
      <c r="J4">
        <f>_xlfn.IFS(I4="GOOD",LOOKUP(H4,'Points per shot'!$A$1:$A$5,'Points per shot'!$B$1:$B$5), I4="MISS", 0, I4= "","")</f>
        <v>3</v>
      </c>
      <c r="K4" t="str">
        <f t="shared" si="6"/>
        <v>UMSL</v>
      </c>
      <c r="L4" t="str">
        <f t="shared" si="7"/>
        <v/>
      </c>
      <c r="M4" t="str">
        <f t="shared" ca="1" si="8"/>
        <v/>
      </c>
      <c r="N4" t="str">
        <f t="shared" ca="1" si="9"/>
        <v/>
      </c>
      <c r="Q4" t="str">
        <f t="shared" ca="1" si="2"/>
        <v/>
      </c>
      <c r="R4" t="str">
        <f t="shared" ca="1" si="3"/>
        <v/>
      </c>
    </row>
    <row r="5" spans="1:20" x14ac:dyDescent="0.3">
      <c r="A5" s="1">
        <v>0.79375000000000007</v>
      </c>
      <c r="E5" t="s">
        <v>22</v>
      </c>
      <c r="F5" t="str">
        <f t="shared" si="0"/>
        <v>MISS JUMPER by JONES,EUGENE</v>
      </c>
      <c r="G5" t="str">
        <f t="shared" si="1"/>
        <v>MISS JUMPER</v>
      </c>
      <c r="H5" t="str">
        <f t="shared" si="4"/>
        <v>JUMPER</v>
      </c>
      <c r="I5" t="str">
        <f t="shared" si="5"/>
        <v>MISS</v>
      </c>
      <c r="J5">
        <f>_xlfn.IFS(I5="GOOD",LOOKUP(H5,'Points per shot'!$A$1:$A$5,'Points per shot'!$B$1:$B$5), I5="MISS", 0, I5= "","")</f>
        <v>0</v>
      </c>
      <c r="K5" t="str">
        <f t="shared" si="6"/>
        <v>MARYVILLE</v>
      </c>
      <c r="L5" t="str">
        <f t="shared" si="7"/>
        <v>CHANGE</v>
      </c>
      <c r="M5">
        <f t="shared" ca="1" si="8"/>
        <v>0</v>
      </c>
      <c r="N5" t="str">
        <f t="shared" ca="1" si="9"/>
        <v>MARYVILLE</v>
      </c>
      <c r="Q5" t="str">
        <f t="shared" ca="1" si="2"/>
        <v/>
      </c>
      <c r="R5" t="str">
        <f t="shared" ca="1" si="3"/>
        <v/>
      </c>
    </row>
    <row r="6" spans="1:20" x14ac:dyDescent="0.3">
      <c r="A6" t="s">
        <v>18</v>
      </c>
      <c r="B6" t="s">
        <v>23</v>
      </c>
      <c r="F6" t="str">
        <f t="shared" si="0"/>
        <v>REBOUND DEF by WISSINK,SHANE</v>
      </c>
      <c r="G6" t="str">
        <f t="shared" si="1"/>
        <v>REBOUND DEF</v>
      </c>
      <c r="H6" t="str">
        <f t="shared" si="4"/>
        <v/>
      </c>
      <c r="I6" t="str">
        <f t="shared" si="5"/>
        <v/>
      </c>
      <c r="J6" t="str">
        <f>_xlfn.IFS(I6="GOOD",LOOKUP(H6,'Points per shot'!$A$1:$A$5,'Points per shot'!$B$1:$B$5), I6="MISS", 0, I6= "","")</f>
        <v/>
      </c>
      <c r="K6" t="str">
        <f t="shared" si="6"/>
        <v>UMSL</v>
      </c>
      <c r="L6" t="str">
        <f t="shared" si="7"/>
        <v>CHANGE</v>
      </c>
      <c r="M6">
        <f t="shared" ca="1" si="8"/>
        <v>2</v>
      </c>
      <c r="N6" t="str">
        <f t="shared" ca="1" si="9"/>
        <v>UMSL</v>
      </c>
      <c r="Q6" t="str">
        <f t="shared" ca="1" si="2"/>
        <v>Made Shot</v>
      </c>
      <c r="R6" t="str">
        <f t="shared" ca="1" si="3"/>
        <v/>
      </c>
    </row>
    <row r="7" spans="1:20" x14ac:dyDescent="0.3">
      <c r="A7" s="1">
        <v>0.78888888888888886</v>
      </c>
      <c r="B7" t="s">
        <v>24</v>
      </c>
      <c r="C7" t="s">
        <v>25</v>
      </c>
      <c r="D7">
        <v>0</v>
      </c>
      <c r="F7" t="str">
        <f t="shared" si="0"/>
        <v>GOOD LAYUP by TOWERY,JASON(fastbreak)(in the paint)</v>
      </c>
      <c r="G7" t="str">
        <f t="shared" si="1"/>
        <v>GOOD LAYUP</v>
      </c>
      <c r="H7" t="str">
        <f t="shared" si="4"/>
        <v>LAYUP</v>
      </c>
      <c r="I7" t="str">
        <f t="shared" si="5"/>
        <v>GOOD</v>
      </c>
      <c r="J7">
        <f>_xlfn.IFS(I7="GOOD",LOOKUP(H7,'Points per shot'!$A$1:$A$5,'Points per shot'!$B$1:$B$5), I7="MISS", 0, I7= "","")</f>
        <v>2</v>
      </c>
      <c r="K7" t="str">
        <f t="shared" si="6"/>
        <v>UMSL</v>
      </c>
      <c r="L7" t="str">
        <f t="shared" si="7"/>
        <v/>
      </c>
      <c r="M7" t="str">
        <f t="shared" ca="1" si="8"/>
        <v/>
      </c>
      <c r="N7" t="str">
        <f t="shared" ca="1" si="9"/>
        <v/>
      </c>
      <c r="Q7" t="str">
        <f t="shared" ca="1" si="2"/>
        <v/>
      </c>
      <c r="R7" t="str">
        <f t="shared" ca="1" si="3"/>
        <v/>
      </c>
    </row>
    <row r="8" spans="1:20" x14ac:dyDescent="0.3">
      <c r="A8" s="1">
        <v>0.77013888888888893</v>
      </c>
      <c r="E8" t="s">
        <v>26</v>
      </c>
      <c r="F8" t="str">
        <f t="shared" si="0"/>
        <v>TURNOVER by DAVIS,JEROME</v>
      </c>
      <c r="G8" t="str">
        <f t="shared" si="1"/>
        <v>TURNOVER</v>
      </c>
      <c r="H8" t="str">
        <f t="shared" si="4"/>
        <v/>
      </c>
      <c r="I8" t="str">
        <f t="shared" si="5"/>
        <v/>
      </c>
      <c r="J8" t="str">
        <f>_xlfn.IFS(I8="GOOD",LOOKUP(H8,'Points per shot'!$A$1:$A$5,'Points per shot'!$B$1:$B$5), I8="MISS", 0, I8= "","")</f>
        <v/>
      </c>
      <c r="K8" t="str">
        <f t="shared" si="6"/>
        <v>MARYVILLE</v>
      </c>
      <c r="L8" t="str">
        <f t="shared" si="7"/>
        <v>CHANGE</v>
      </c>
      <c r="M8">
        <f t="shared" ca="1" si="8"/>
        <v>0</v>
      </c>
      <c r="N8" t="str">
        <f t="shared" ca="1" si="9"/>
        <v>MARYVILLE</v>
      </c>
      <c r="Q8" t="str">
        <f t="shared" ca="1" si="2"/>
        <v/>
      </c>
      <c r="R8" t="str">
        <f t="shared" ca="1" si="3"/>
        <v/>
      </c>
    </row>
    <row r="9" spans="1:20" x14ac:dyDescent="0.3">
      <c r="A9" s="1">
        <v>0.77013888888888893</v>
      </c>
      <c r="B9" t="s">
        <v>27</v>
      </c>
      <c r="F9" t="str">
        <f t="shared" si="0"/>
        <v>STEAL by HUGHES,ANTHONY</v>
      </c>
      <c r="G9" t="str">
        <f t="shared" si="1"/>
        <v>STEAL</v>
      </c>
      <c r="H9" t="str">
        <f t="shared" si="4"/>
        <v/>
      </c>
      <c r="I9" t="str">
        <f t="shared" si="5"/>
        <v/>
      </c>
      <c r="J9" t="str">
        <f>_xlfn.IFS(I9="GOOD",LOOKUP(H9,'Points per shot'!$A$1:$A$5,'Points per shot'!$B$1:$B$5), I9="MISS", 0, I9= "","")</f>
        <v/>
      </c>
      <c r="K9" t="str">
        <f t="shared" si="6"/>
        <v>UMSL</v>
      </c>
      <c r="L9" t="str">
        <f t="shared" si="7"/>
        <v>CHANGE</v>
      </c>
      <c r="M9">
        <f t="shared" ca="1" si="8"/>
        <v>0</v>
      </c>
      <c r="N9" t="str">
        <f t="shared" ca="1" si="9"/>
        <v>UMSL</v>
      </c>
      <c r="Q9" t="str">
        <f t="shared" ca="1" si="2"/>
        <v/>
      </c>
      <c r="R9" t="str">
        <f t="shared" ca="1" si="3"/>
        <v>Missed Shot</v>
      </c>
    </row>
    <row r="10" spans="1:20" x14ac:dyDescent="0.3">
      <c r="A10" s="1">
        <v>0.76666666666666661</v>
      </c>
      <c r="B10" t="s">
        <v>28</v>
      </c>
      <c r="F10" t="str">
        <f t="shared" si="0"/>
        <v>MISS LAYUP by CARSON,RONNIE</v>
      </c>
      <c r="G10" t="str">
        <f t="shared" si="1"/>
        <v>MISS LAYUP</v>
      </c>
      <c r="H10" t="str">
        <f t="shared" si="4"/>
        <v>LAYUP</v>
      </c>
      <c r="I10" t="str">
        <f t="shared" si="5"/>
        <v>MISS</v>
      </c>
      <c r="J10">
        <f>_xlfn.IFS(I10="GOOD",LOOKUP(H10,'Points per shot'!$A$1:$A$5,'Points per shot'!$B$1:$B$5), I10="MISS", 0, I10= "","")</f>
        <v>0</v>
      </c>
      <c r="K10" t="str">
        <f t="shared" si="6"/>
        <v>UMSL</v>
      </c>
      <c r="L10" t="str">
        <f t="shared" si="7"/>
        <v/>
      </c>
      <c r="M10" t="str">
        <f t="shared" ca="1" si="8"/>
        <v/>
      </c>
      <c r="N10" t="str">
        <f t="shared" ca="1" si="9"/>
        <v/>
      </c>
      <c r="Q10" t="str">
        <f t="shared" ca="1" si="2"/>
        <v/>
      </c>
      <c r="R10" t="str">
        <f t="shared" ca="1" si="3"/>
        <v/>
      </c>
    </row>
    <row r="11" spans="1:20" x14ac:dyDescent="0.3">
      <c r="A11" t="s">
        <v>18</v>
      </c>
      <c r="E11" t="s">
        <v>29</v>
      </c>
      <c r="F11" t="str">
        <f t="shared" si="0"/>
        <v>REBOUND DEF by GLOTTA,CHAZ</v>
      </c>
      <c r="G11" t="str">
        <f t="shared" si="1"/>
        <v>REBOUND DEF</v>
      </c>
      <c r="H11" t="str">
        <f t="shared" si="4"/>
        <v/>
      </c>
      <c r="I11" t="str">
        <f t="shared" si="5"/>
        <v/>
      </c>
      <c r="J11" t="str">
        <f>_xlfn.IFS(I11="GOOD",LOOKUP(H11,'Points per shot'!$A$1:$A$5,'Points per shot'!$B$1:$B$5), I11="MISS", 0, I11= "","")</f>
        <v/>
      </c>
      <c r="K11" t="str">
        <f t="shared" si="6"/>
        <v>MARYVILLE</v>
      </c>
      <c r="L11" t="str">
        <f t="shared" si="7"/>
        <v>CHANGE</v>
      </c>
      <c r="M11">
        <f t="shared" ca="1" si="8"/>
        <v>0</v>
      </c>
      <c r="N11" t="str">
        <f t="shared" ca="1" si="9"/>
        <v>MARYVILLE</v>
      </c>
      <c r="Q11" t="str">
        <f t="shared" ca="1" si="2"/>
        <v/>
      </c>
      <c r="R11" t="str">
        <f t="shared" ca="1" si="3"/>
        <v/>
      </c>
    </row>
    <row r="12" spans="1:20" x14ac:dyDescent="0.3">
      <c r="A12" s="1">
        <v>0.76180555555555562</v>
      </c>
      <c r="E12" t="s">
        <v>30</v>
      </c>
      <c r="F12" t="str">
        <f t="shared" si="0"/>
        <v>TURNOVER by JONES,EUGENE</v>
      </c>
      <c r="G12" t="str">
        <f t="shared" si="1"/>
        <v>TURNOVER</v>
      </c>
      <c r="H12" t="str">
        <f t="shared" si="4"/>
        <v/>
      </c>
      <c r="I12" t="str">
        <f t="shared" si="5"/>
        <v/>
      </c>
      <c r="J12" t="str">
        <f>_xlfn.IFS(I12="GOOD",LOOKUP(H12,'Points per shot'!$A$1:$A$5,'Points per shot'!$B$1:$B$5), I12="MISS", 0, I12= "","")</f>
        <v/>
      </c>
      <c r="K12" t="str">
        <f t="shared" si="6"/>
        <v>MARYVILLE</v>
      </c>
      <c r="L12" t="str">
        <f t="shared" si="7"/>
        <v/>
      </c>
      <c r="M12" t="str">
        <f t="shared" ca="1" si="8"/>
        <v/>
      </c>
      <c r="N12" t="str">
        <f t="shared" ca="1" si="9"/>
        <v/>
      </c>
      <c r="Q12" t="str">
        <f t="shared" ca="1" si="2"/>
        <v/>
      </c>
      <c r="R12" t="str">
        <f t="shared" ca="1" si="3"/>
        <v/>
      </c>
    </row>
    <row r="13" spans="1:20" x14ac:dyDescent="0.3">
      <c r="A13" s="1">
        <v>0.76180555555555562</v>
      </c>
      <c r="B13" t="s">
        <v>27</v>
      </c>
      <c r="F13" t="str">
        <f t="shared" si="0"/>
        <v>STEAL by HUGHES,ANTHONY</v>
      </c>
      <c r="G13" t="str">
        <f t="shared" si="1"/>
        <v>STEAL</v>
      </c>
      <c r="H13" t="str">
        <f t="shared" si="4"/>
        <v/>
      </c>
      <c r="I13" t="str">
        <f t="shared" si="5"/>
        <v/>
      </c>
      <c r="J13" t="str">
        <f>_xlfn.IFS(I13="GOOD",LOOKUP(H13,'Points per shot'!$A$1:$A$5,'Points per shot'!$B$1:$B$5), I13="MISS", 0, I13= "","")</f>
        <v/>
      </c>
      <c r="K13" t="str">
        <f t="shared" si="6"/>
        <v>UMSL</v>
      </c>
      <c r="L13" t="str">
        <f t="shared" si="7"/>
        <v>CHANGE</v>
      </c>
      <c r="M13">
        <f t="shared" ca="1" si="8"/>
        <v>0</v>
      </c>
      <c r="N13" t="str">
        <f t="shared" ca="1" si="9"/>
        <v>UMSL</v>
      </c>
      <c r="Q13" t="str">
        <f t="shared" ca="1" si="2"/>
        <v/>
      </c>
      <c r="R13" t="str">
        <f t="shared" ca="1" si="3"/>
        <v>Missed Shot</v>
      </c>
    </row>
    <row r="14" spans="1:20" x14ac:dyDescent="0.3">
      <c r="A14" s="1">
        <v>0.76180555555555562</v>
      </c>
      <c r="E14" t="s">
        <v>31</v>
      </c>
      <c r="F14" t="str">
        <f t="shared" si="0"/>
        <v>FOUL by JONES,EUGENE</v>
      </c>
      <c r="G14" t="str">
        <f t="shared" si="1"/>
        <v>FOUL</v>
      </c>
      <c r="H14" t="str">
        <f t="shared" si="4"/>
        <v/>
      </c>
      <c r="I14" t="str">
        <f t="shared" si="5"/>
        <v/>
      </c>
      <c r="J14" t="str">
        <f>_xlfn.IFS(I14="GOOD",LOOKUP(H14,'Points per shot'!$A$1:$A$5,'Points per shot'!$B$1:$B$5), I14="MISS", 0, I14= "","")</f>
        <v/>
      </c>
      <c r="K14" t="str">
        <f t="shared" si="6"/>
        <v>MARYVILLE</v>
      </c>
      <c r="L14" t="str">
        <f t="shared" si="7"/>
        <v>CHANGE</v>
      </c>
      <c r="M14">
        <f t="shared" ca="1" si="8"/>
        <v>0</v>
      </c>
      <c r="N14" t="str">
        <f t="shared" ca="1" si="9"/>
        <v>MARYVILLE</v>
      </c>
      <c r="Q14" t="str">
        <f t="shared" ca="1" si="2"/>
        <v/>
      </c>
      <c r="R14" t="str">
        <f t="shared" ca="1" si="3"/>
        <v/>
      </c>
    </row>
    <row r="15" spans="1:20" x14ac:dyDescent="0.3">
      <c r="A15" s="1">
        <v>0.75208333333333333</v>
      </c>
      <c r="B15" t="s">
        <v>32</v>
      </c>
      <c r="F15" t="str">
        <f t="shared" si="0"/>
        <v>MISS 3PTR by HUGHES,ANTHONY</v>
      </c>
      <c r="G15" t="str">
        <f t="shared" si="1"/>
        <v>MISS 3PTR</v>
      </c>
      <c r="H15" t="str">
        <f t="shared" si="4"/>
        <v>3PTR</v>
      </c>
      <c r="I15" t="str">
        <f t="shared" si="5"/>
        <v>MISS</v>
      </c>
      <c r="J15">
        <f>_xlfn.IFS(I15="GOOD",LOOKUP(H15,'Points per shot'!$A$1:$A$5,'Points per shot'!$B$1:$B$5), I15="MISS", 0, I15= "","")</f>
        <v>0</v>
      </c>
      <c r="K15" t="str">
        <f t="shared" si="6"/>
        <v>UMSL</v>
      </c>
      <c r="L15" t="str">
        <f t="shared" si="7"/>
        <v>CHANGE</v>
      </c>
      <c r="M15">
        <f t="shared" ca="1" si="8"/>
        <v>0</v>
      </c>
      <c r="N15" t="str">
        <f t="shared" ca="1" si="9"/>
        <v>UMSL</v>
      </c>
      <c r="P15" s="4"/>
      <c r="Q15" t="str">
        <f t="shared" ca="1" si="2"/>
        <v/>
      </c>
      <c r="R15" t="str">
        <f t="shared" ca="1" si="3"/>
        <v>Missed Shot</v>
      </c>
    </row>
    <row r="16" spans="1:20" x14ac:dyDescent="0.3">
      <c r="A16" t="s">
        <v>18</v>
      </c>
      <c r="B16" t="s">
        <v>33</v>
      </c>
      <c r="F16" t="str">
        <f t="shared" si="0"/>
        <v>REBOUND OFF by TOWERY,JASON</v>
      </c>
      <c r="G16" t="str">
        <f t="shared" si="1"/>
        <v>REBOUND OFF</v>
      </c>
      <c r="H16" t="str">
        <f t="shared" si="4"/>
        <v/>
      </c>
      <c r="I16" t="str">
        <f t="shared" si="5"/>
        <v/>
      </c>
      <c r="J16" t="str">
        <f>_xlfn.IFS(I16="GOOD",LOOKUP(H16,'Points per shot'!$A$1:$A$5,'Points per shot'!$B$1:$B$5), I16="MISS", 0, I16= "","")</f>
        <v/>
      </c>
      <c r="K16" t="str">
        <f t="shared" si="6"/>
        <v>UMSL</v>
      </c>
      <c r="L16" t="str">
        <f t="shared" si="7"/>
        <v/>
      </c>
      <c r="M16" t="str">
        <f t="shared" ca="1" si="8"/>
        <v/>
      </c>
      <c r="N16" t="str">
        <f t="shared" ca="1" si="9"/>
        <v/>
      </c>
      <c r="Q16" t="str">
        <f t="shared" ca="1" si="2"/>
        <v/>
      </c>
      <c r="R16" t="str">
        <f t="shared" ca="1" si="3"/>
        <v/>
      </c>
    </row>
    <row r="17" spans="1:18" x14ac:dyDescent="0.3">
      <c r="A17" s="1">
        <v>0.75069444444444444</v>
      </c>
      <c r="C17" s="3"/>
      <c r="E17" t="s">
        <v>34</v>
      </c>
      <c r="F17" t="str">
        <f t="shared" si="0"/>
        <v>FOUL by COLLETTA,ZACH</v>
      </c>
      <c r="G17" t="str">
        <f t="shared" si="1"/>
        <v>FOUL</v>
      </c>
      <c r="H17" t="str">
        <f t="shared" si="4"/>
        <v/>
      </c>
      <c r="I17" t="str">
        <f t="shared" si="5"/>
        <v/>
      </c>
      <c r="J17" t="str">
        <f>_xlfn.IFS(I17="GOOD",LOOKUP(H17,'Points per shot'!$A$1:$A$5,'Points per shot'!$B$1:$B$5), I17="MISS", 0, I17= "","")</f>
        <v/>
      </c>
      <c r="K17" t="str">
        <f t="shared" si="6"/>
        <v>MARYVILLE</v>
      </c>
      <c r="L17" t="str">
        <f t="shared" si="7"/>
        <v>CHANGE</v>
      </c>
      <c r="M17">
        <f t="shared" ca="1" si="8"/>
        <v>0</v>
      </c>
      <c r="N17" t="str">
        <f t="shared" ca="1" si="9"/>
        <v>MARYVILLE</v>
      </c>
      <c r="Q17" t="str">
        <f t="shared" ca="1" si="2"/>
        <v/>
      </c>
      <c r="R17" s="6" t="str">
        <f t="shared" ca="1" si="3"/>
        <v/>
      </c>
    </row>
    <row r="18" spans="1:18" x14ac:dyDescent="0.3">
      <c r="A18" s="1">
        <v>0.75069444444444444</v>
      </c>
      <c r="B18" t="s">
        <v>35</v>
      </c>
      <c r="C18" t="s">
        <v>36</v>
      </c>
      <c r="D18">
        <v>0</v>
      </c>
      <c r="F18" t="str">
        <f t="shared" si="0"/>
        <v>GOOD FT by TOWERY,JASON</v>
      </c>
      <c r="G18" t="str">
        <f t="shared" si="1"/>
        <v>GOOD FT</v>
      </c>
      <c r="H18" t="str">
        <f t="shared" si="4"/>
        <v>FT</v>
      </c>
      <c r="I18" t="str">
        <f t="shared" si="5"/>
        <v>GOOD</v>
      </c>
      <c r="J18">
        <f>_xlfn.IFS(I18="GOOD",LOOKUP(H18,'Points per shot'!$A$1:$A$5,'Points per shot'!$B$1:$B$5), I18="MISS", 0, I18= "","")</f>
        <v>1</v>
      </c>
      <c r="K18" t="str">
        <f t="shared" si="6"/>
        <v>UMSL</v>
      </c>
      <c r="L18" t="str">
        <f t="shared" si="7"/>
        <v>CHANGE</v>
      </c>
      <c r="M18">
        <f t="shared" ca="1" si="8"/>
        <v>2</v>
      </c>
      <c r="N18" t="str">
        <f t="shared" ca="1" si="9"/>
        <v>UMSL</v>
      </c>
      <c r="Q18" t="str">
        <f t="shared" ca="1" si="2"/>
        <v>Made Shot</v>
      </c>
      <c r="R18" t="str">
        <f t="shared" ca="1" si="3"/>
        <v/>
      </c>
    </row>
    <row r="19" spans="1:18" x14ac:dyDescent="0.3">
      <c r="A19" s="1">
        <v>0.75069444444444444</v>
      </c>
      <c r="B19" t="s">
        <v>35</v>
      </c>
      <c r="C19" t="s">
        <v>37</v>
      </c>
      <c r="D19">
        <v>0</v>
      </c>
      <c r="F19" t="str">
        <f t="shared" si="0"/>
        <v>GOOD FT by TOWERY,JASON</v>
      </c>
      <c r="G19" t="str">
        <f t="shared" si="1"/>
        <v>GOOD FT</v>
      </c>
      <c r="H19" t="str">
        <f t="shared" si="4"/>
        <v>FT</v>
      </c>
      <c r="I19" t="str">
        <f t="shared" si="5"/>
        <v>GOOD</v>
      </c>
      <c r="J19">
        <f>_xlfn.IFS(I19="GOOD",LOOKUP(H19,'Points per shot'!$A$1:$A$5,'Points per shot'!$B$1:$B$5), I19="MISS", 0, I19= "","")</f>
        <v>1</v>
      </c>
      <c r="K19" t="str">
        <f t="shared" si="6"/>
        <v>UMSL</v>
      </c>
      <c r="L19" t="str">
        <f t="shared" si="7"/>
        <v/>
      </c>
      <c r="M19" t="str">
        <f t="shared" ca="1" si="8"/>
        <v/>
      </c>
      <c r="N19" t="str">
        <f t="shared" ca="1" si="9"/>
        <v/>
      </c>
      <c r="Q19" t="str">
        <f t="shared" ca="1" si="2"/>
        <v/>
      </c>
      <c r="R19" t="str">
        <f t="shared" ca="1" si="3"/>
        <v/>
      </c>
    </row>
    <row r="20" spans="1:18" x14ac:dyDescent="0.3">
      <c r="A20" s="1">
        <v>0.74305555555555547</v>
      </c>
      <c r="E20" t="s">
        <v>38</v>
      </c>
      <c r="F20" t="str">
        <f t="shared" si="0"/>
        <v>MISS 3PTR by HARVEY,BOBBY</v>
      </c>
      <c r="G20" t="str">
        <f t="shared" si="1"/>
        <v>MISS 3PTR</v>
      </c>
      <c r="H20" t="str">
        <f t="shared" si="4"/>
        <v>3PTR</v>
      </c>
      <c r="I20" t="str">
        <f t="shared" si="5"/>
        <v>MISS</v>
      </c>
      <c r="J20">
        <f>_xlfn.IFS(I20="GOOD",LOOKUP(H20,'Points per shot'!$A$1:$A$5,'Points per shot'!$B$1:$B$5), I20="MISS", 0, I20= "","")</f>
        <v>0</v>
      </c>
      <c r="K20" t="str">
        <f t="shared" si="6"/>
        <v>MARYVILLE</v>
      </c>
      <c r="L20" t="str">
        <f t="shared" si="7"/>
        <v>CHANGE</v>
      </c>
      <c r="M20">
        <f t="shared" ca="1" si="8"/>
        <v>0</v>
      </c>
      <c r="N20" t="str">
        <f t="shared" ca="1" si="9"/>
        <v>MARYVILLE</v>
      </c>
      <c r="Q20" t="str">
        <f t="shared" ca="1" si="2"/>
        <v/>
      </c>
      <c r="R20" t="str">
        <f t="shared" ca="1" si="3"/>
        <v/>
      </c>
    </row>
    <row r="21" spans="1:18" x14ac:dyDescent="0.3">
      <c r="A21" t="s">
        <v>18</v>
      </c>
      <c r="E21" t="s">
        <v>39</v>
      </c>
      <c r="F21" t="str">
        <f t="shared" si="0"/>
        <v>REBOUND OFF by COLLETTA,ZACH</v>
      </c>
      <c r="G21" t="str">
        <f t="shared" si="1"/>
        <v>REBOUND OFF</v>
      </c>
      <c r="H21" t="str">
        <f t="shared" si="4"/>
        <v/>
      </c>
      <c r="I21" t="str">
        <f t="shared" si="5"/>
        <v/>
      </c>
      <c r="J21" t="str">
        <f>_xlfn.IFS(I21="GOOD",LOOKUP(H21,'Points per shot'!$A$1:$A$5,'Points per shot'!$B$1:$B$5), I21="MISS", 0, I21= "","")</f>
        <v/>
      </c>
      <c r="K21" t="str">
        <f t="shared" si="6"/>
        <v>MARYVILLE</v>
      </c>
      <c r="L21" t="str">
        <f t="shared" si="7"/>
        <v/>
      </c>
      <c r="M21" t="str">
        <f t="shared" ca="1" si="8"/>
        <v/>
      </c>
      <c r="N21" t="str">
        <f t="shared" ca="1" si="9"/>
        <v/>
      </c>
      <c r="Q21" t="str">
        <f t="shared" ca="1" si="2"/>
        <v/>
      </c>
      <c r="R21" t="str">
        <f t="shared" ca="1" si="3"/>
        <v/>
      </c>
    </row>
    <row r="22" spans="1:18" x14ac:dyDescent="0.3">
      <c r="A22" s="1">
        <v>0.73749999999999993</v>
      </c>
      <c r="E22" t="s">
        <v>40</v>
      </c>
      <c r="F22" t="str">
        <f t="shared" si="0"/>
        <v>MISS JUMPER by COLLETTA,ZACH</v>
      </c>
      <c r="G22" t="str">
        <f t="shared" si="1"/>
        <v>MISS JUMPER</v>
      </c>
      <c r="H22" t="str">
        <f t="shared" si="4"/>
        <v>JUMPER</v>
      </c>
      <c r="I22" t="str">
        <f t="shared" si="5"/>
        <v>MISS</v>
      </c>
      <c r="J22">
        <f>_xlfn.IFS(I22="GOOD",LOOKUP(H22,'Points per shot'!$A$1:$A$5,'Points per shot'!$B$1:$B$5), I22="MISS", 0, I22= "","")</f>
        <v>0</v>
      </c>
      <c r="K22" t="str">
        <f t="shared" si="6"/>
        <v>MARYVILLE</v>
      </c>
      <c r="L22" t="str">
        <f t="shared" si="7"/>
        <v/>
      </c>
      <c r="M22" t="str">
        <f t="shared" ca="1" si="8"/>
        <v/>
      </c>
      <c r="N22" t="str">
        <f t="shared" ca="1" si="9"/>
        <v/>
      </c>
      <c r="Q22" t="str">
        <f t="shared" ca="1" si="2"/>
        <v/>
      </c>
      <c r="R22" t="str">
        <f t="shared" ca="1" si="3"/>
        <v/>
      </c>
    </row>
    <row r="23" spans="1:18" x14ac:dyDescent="0.3">
      <c r="A23" t="s">
        <v>18</v>
      </c>
      <c r="B23" t="s">
        <v>41</v>
      </c>
      <c r="F23" t="str">
        <f t="shared" si="0"/>
        <v>REBOUND DEF by TOWERY,JASON</v>
      </c>
      <c r="G23" t="str">
        <f t="shared" si="1"/>
        <v>REBOUND DEF</v>
      </c>
      <c r="H23" t="str">
        <f t="shared" si="4"/>
        <v/>
      </c>
      <c r="I23" t="str">
        <f t="shared" si="5"/>
        <v/>
      </c>
      <c r="J23" t="str">
        <f>_xlfn.IFS(I23="GOOD",LOOKUP(H23,'Points per shot'!$A$1:$A$5,'Points per shot'!$B$1:$B$5), I23="MISS", 0, I23= "","")</f>
        <v/>
      </c>
      <c r="K23" t="str">
        <f t="shared" si="6"/>
        <v>UMSL</v>
      </c>
      <c r="L23" t="str">
        <f t="shared" si="7"/>
        <v>CHANGE</v>
      </c>
      <c r="M23">
        <f t="shared" ca="1" si="8"/>
        <v>0</v>
      </c>
      <c r="N23" t="str">
        <f t="shared" ca="1" si="9"/>
        <v>UMSL</v>
      </c>
      <c r="Q23" t="str">
        <f t="shared" ca="1" si="2"/>
        <v/>
      </c>
      <c r="R23" t="str">
        <f t="shared" ca="1" si="3"/>
        <v>Missed Shot</v>
      </c>
    </row>
    <row r="24" spans="1:18" x14ac:dyDescent="0.3">
      <c r="A24" s="1">
        <v>0.70000000000000007</v>
      </c>
      <c r="C24" t="s">
        <v>42</v>
      </c>
      <c r="D24">
        <v>3</v>
      </c>
      <c r="E24" t="s">
        <v>43</v>
      </c>
      <c r="F24" t="str">
        <f t="shared" si="0"/>
        <v>GOOD 3PTR by GLOTTA,CHAZ</v>
      </c>
      <c r="G24" t="str">
        <f t="shared" si="1"/>
        <v>GOOD 3PTR</v>
      </c>
      <c r="H24" t="str">
        <f t="shared" si="4"/>
        <v>3PTR</v>
      </c>
      <c r="I24" t="str">
        <f t="shared" si="5"/>
        <v>GOOD</v>
      </c>
      <c r="J24">
        <f>_xlfn.IFS(I24="GOOD",LOOKUP(H24,'Points per shot'!$A$1:$A$5,'Points per shot'!$B$1:$B$5), I24="MISS", 0, I24= "","")</f>
        <v>3</v>
      </c>
      <c r="K24" t="str">
        <f t="shared" si="6"/>
        <v>MARYVILLE</v>
      </c>
      <c r="L24" t="str">
        <f t="shared" si="7"/>
        <v>CHANGE</v>
      </c>
      <c r="M24">
        <f t="shared" ca="1" si="8"/>
        <v>3</v>
      </c>
      <c r="N24" t="str">
        <f t="shared" ca="1" si="9"/>
        <v>MARYVILLE</v>
      </c>
      <c r="Q24" t="str">
        <f t="shared" ca="1" si="2"/>
        <v/>
      </c>
      <c r="R24" t="str">
        <f t="shared" ca="1" si="3"/>
        <v/>
      </c>
    </row>
    <row r="25" spans="1:18" x14ac:dyDescent="0.3">
      <c r="A25" s="1">
        <v>0.68402777777777779</v>
      </c>
      <c r="B25" t="s">
        <v>44</v>
      </c>
      <c r="F25" t="str">
        <f t="shared" si="0"/>
        <v>TURNOVER by DUST,ERIC</v>
      </c>
      <c r="G25" t="str">
        <f t="shared" si="1"/>
        <v>TURNOVER</v>
      </c>
      <c r="H25" t="str">
        <f t="shared" si="4"/>
        <v/>
      </c>
      <c r="I25" t="str">
        <f t="shared" si="5"/>
        <v/>
      </c>
      <c r="J25" t="str">
        <f>_xlfn.IFS(I25="GOOD",LOOKUP(H25,'Points per shot'!$A$1:$A$5,'Points per shot'!$B$1:$B$5), I25="MISS", 0, I25= "","")</f>
        <v/>
      </c>
      <c r="K25" t="str">
        <f t="shared" si="6"/>
        <v>UMSL</v>
      </c>
      <c r="L25" t="str">
        <f t="shared" si="7"/>
        <v>CHANGE</v>
      </c>
      <c r="M25">
        <f t="shared" ca="1" si="8"/>
        <v>0</v>
      </c>
      <c r="N25" t="str">
        <f t="shared" ca="1" si="9"/>
        <v>UMSL</v>
      </c>
      <c r="Q25" t="str">
        <f t="shared" ca="1" si="2"/>
        <v/>
      </c>
      <c r="R25" t="str">
        <f t="shared" ca="1" si="3"/>
        <v>Missed Shot</v>
      </c>
    </row>
    <row r="26" spans="1:18" x14ac:dyDescent="0.3">
      <c r="A26" s="1">
        <v>0.68402777777777779</v>
      </c>
      <c r="E26" t="s">
        <v>45</v>
      </c>
      <c r="F26" t="str">
        <f t="shared" si="0"/>
        <v>STEAL by JONES,EUGENE</v>
      </c>
      <c r="G26" t="str">
        <f t="shared" si="1"/>
        <v>STEAL</v>
      </c>
      <c r="H26" t="str">
        <f t="shared" si="4"/>
        <v/>
      </c>
      <c r="I26" t="str">
        <f t="shared" si="5"/>
        <v/>
      </c>
      <c r="J26" t="str">
        <f>_xlfn.IFS(I26="GOOD",LOOKUP(H26,'Points per shot'!$A$1:$A$5,'Points per shot'!$B$1:$B$5), I26="MISS", 0, I26= "","")</f>
        <v/>
      </c>
      <c r="K26" t="str">
        <f t="shared" si="6"/>
        <v>MARYVILLE</v>
      </c>
      <c r="L26" t="str">
        <f t="shared" si="7"/>
        <v>CHANGE</v>
      </c>
      <c r="M26">
        <f t="shared" ca="1" si="8"/>
        <v>0</v>
      </c>
      <c r="N26" t="str">
        <f t="shared" ca="1" si="9"/>
        <v>MARYVILLE</v>
      </c>
      <c r="Q26" t="str">
        <f t="shared" ca="1" si="2"/>
        <v/>
      </c>
      <c r="R26" t="str">
        <f t="shared" ca="1" si="3"/>
        <v/>
      </c>
    </row>
    <row r="27" spans="1:18" x14ac:dyDescent="0.3">
      <c r="A27" s="1">
        <v>0.67986111111111114</v>
      </c>
      <c r="E27" t="s">
        <v>46</v>
      </c>
      <c r="F27" t="str">
        <f t="shared" si="0"/>
        <v>MISS 3PTR by GLOTTA,CHAZ</v>
      </c>
      <c r="G27" t="str">
        <f t="shared" si="1"/>
        <v>MISS 3PTR</v>
      </c>
      <c r="H27" t="str">
        <f t="shared" si="4"/>
        <v>3PTR</v>
      </c>
      <c r="I27" t="str">
        <f t="shared" si="5"/>
        <v>MISS</v>
      </c>
      <c r="J27">
        <f>_xlfn.IFS(I27="GOOD",LOOKUP(H27,'Points per shot'!$A$1:$A$5,'Points per shot'!$B$1:$B$5), I27="MISS", 0, I27= "","")</f>
        <v>0</v>
      </c>
      <c r="K27" t="str">
        <f t="shared" si="6"/>
        <v>MARYVILLE</v>
      </c>
      <c r="L27" t="str">
        <f t="shared" si="7"/>
        <v/>
      </c>
      <c r="M27" t="str">
        <f t="shared" ca="1" si="8"/>
        <v/>
      </c>
      <c r="N27" t="str">
        <f t="shared" ca="1" si="9"/>
        <v/>
      </c>
      <c r="Q27" t="str">
        <f t="shared" ca="1" si="2"/>
        <v/>
      </c>
      <c r="R27" t="str">
        <f t="shared" ca="1" si="3"/>
        <v/>
      </c>
    </row>
    <row r="28" spans="1:18" x14ac:dyDescent="0.3">
      <c r="A28" t="s">
        <v>18</v>
      </c>
      <c r="B28" t="s">
        <v>47</v>
      </c>
      <c r="F28" t="str">
        <f t="shared" si="0"/>
        <v>REBOUND DEF by DUST,ERIC</v>
      </c>
      <c r="G28" t="str">
        <f t="shared" si="1"/>
        <v>REBOUND DEF</v>
      </c>
      <c r="H28" t="str">
        <f t="shared" si="4"/>
        <v/>
      </c>
      <c r="I28" t="str">
        <f t="shared" si="5"/>
        <v/>
      </c>
      <c r="J28" t="str">
        <f>_xlfn.IFS(I28="GOOD",LOOKUP(H28,'Points per shot'!$A$1:$A$5,'Points per shot'!$B$1:$B$5), I28="MISS", 0, I28= "","")</f>
        <v/>
      </c>
      <c r="K28" t="str">
        <f t="shared" si="6"/>
        <v>UMSL</v>
      </c>
      <c r="L28" t="str">
        <f t="shared" si="7"/>
        <v>CHANGE</v>
      </c>
      <c r="M28">
        <f t="shared" ca="1" si="8"/>
        <v>3</v>
      </c>
      <c r="N28" t="str">
        <f t="shared" ca="1" si="9"/>
        <v>UMSL</v>
      </c>
      <c r="Q28" t="str">
        <f t="shared" ca="1" si="2"/>
        <v>Made Shot</v>
      </c>
      <c r="R28" t="str">
        <f t="shared" ca="1" si="3"/>
        <v/>
      </c>
    </row>
    <row r="29" spans="1:18" x14ac:dyDescent="0.3">
      <c r="A29" s="1">
        <v>0.6694444444444444</v>
      </c>
      <c r="B29" t="s">
        <v>48</v>
      </c>
      <c r="C29" t="s">
        <v>49</v>
      </c>
      <c r="D29">
        <v>3</v>
      </c>
      <c r="F29" t="str">
        <f t="shared" si="0"/>
        <v>GOOD 3PTR by CARSON,RONNIE</v>
      </c>
      <c r="G29" t="str">
        <f t="shared" si="1"/>
        <v>GOOD 3PTR</v>
      </c>
      <c r="H29" t="str">
        <f t="shared" si="4"/>
        <v>3PTR</v>
      </c>
      <c r="I29" t="str">
        <f t="shared" si="5"/>
        <v>GOOD</v>
      </c>
      <c r="J29">
        <f>_xlfn.IFS(I29="GOOD",LOOKUP(H29,'Points per shot'!$A$1:$A$5,'Points per shot'!$B$1:$B$5), I29="MISS", 0, I29= "","")</f>
        <v>3</v>
      </c>
      <c r="K29" t="str">
        <f t="shared" si="6"/>
        <v>UMSL</v>
      </c>
      <c r="L29" t="str">
        <f t="shared" si="7"/>
        <v/>
      </c>
      <c r="M29" t="str">
        <f t="shared" ca="1" si="8"/>
        <v/>
      </c>
      <c r="N29" t="str">
        <f t="shared" ca="1" si="9"/>
        <v/>
      </c>
      <c r="Q29" t="str">
        <f t="shared" ca="1" si="2"/>
        <v/>
      </c>
      <c r="R29" t="str">
        <f t="shared" ca="1" si="3"/>
        <v/>
      </c>
    </row>
    <row r="30" spans="1:18" x14ac:dyDescent="0.3">
      <c r="A30" s="1">
        <v>0.6479166666666667</v>
      </c>
      <c r="E30" t="s">
        <v>50</v>
      </c>
      <c r="F30" t="str">
        <f t="shared" si="0"/>
        <v>MISS JUMPER by GLOTTA,CHAZ</v>
      </c>
      <c r="G30" t="str">
        <f t="shared" si="1"/>
        <v>MISS JUMPER</v>
      </c>
      <c r="H30" t="str">
        <f t="shared" si="4"/>
        <v>JUMPER</v>
      </c>
      <c r="I30" t="str">
        <f t="shared" si="5"/>
        <v>MISS</v>
      </c>
      <c r="J30">
        <f>_xlfn.IFS(I30="GOOD",LOOKUP(H30,'Points per shot'!$A$1:$A$5,'Points per shot'!$B$1:$B$5), I30="MISS", 0, I30= "","")</f>
        <v>0</v>
      </c>
      <c r="K30" t="str">
        <f t="shared" si="6"/>
        <v>MARYVILLE</v>
      </c>
      <c r="L30" t="str">
        <f t="shared" si="7"/>
        <v>CHANGE</v>
      </c>
      <c r="M30">
        <f t="shared" ca="1" si="8"/>
        <v>0</v>
      </c>
      <c r="N30" t="str">
        <f t="shared" ca="1" si="9"/>
        <v>MARYVILLE</v>
      </c>
      <c r="Q30" t="str">
        <f t="shared" ca="1" si="2"/>
        <v/>
      </c>
      <c r="R30" t="str">
        <f t="shared" ca="1" si="3"/>
        <v/>
      </c>
    </row>
    <row r="31" spans="1:18" x14ac:dyDescent="0.3">
      <c r="A31" t="s">
        <v>18</v>
      </c>
      <c r="B31" t="s">
        <v>51</v>
      </c>
      <c r="F31" t="str">
        <f t="shared" si="0"/>
        <v>REBOUND DEF by HUGHES,ANTHONY</v>
      </c>
      <c r="G31" t="str">
        <f t="shared" si="1"/>
        <v>REBOUND DEF</v>
      </c>
      <c r="H31" t="str">
        <f t="shared" si="4"/>
        <v/>
      </c>
      <c r="I31" t="str">
        <f t="shared" si="5"/>
        <v/>
      </c>
      <c r="J31" t="str">
        <f>_xlfn.IFS(I31="GOOD",LOOKUP(H31,'Points per shot'!$A$1:$A$5,'Points per shot'!$B$1:$B$5), I31="MISS", 0, I31= "","")</f>
        <v/>
      </c>
      <c r="K31" t="str">
        <f t="shared" si="6"/>
        <v>UMSL</v>
      </c>
      <c r="L31" t="str">
        <f t="shared" si="7"/>
        <v>CHANGE</v>
      </c>
      <c r="M31">
        <f t="shared" ca="1" si="8"/>
        <v>0</v>
      </c>
      <c r="N31" t="str">
        <f t="shared" ca="1" si="9"/>
        <v>UMSL</v>
      </c>
      <c r="Q31" t="str">
        <f t="shared" ca="1" si="2"/>
        <v/>
      </c>
      <c r="R31" t="str">
        <f t="shared" ca="1" si="3"/>
        <v>Missed Shot</v>
      </c>
    </row>
    <row r="32" spans="1:18" x14ac:dyDescent="0.3">
      <c r="A32" s="1">
        <v>0.63958333333333328</v>
      </c>
      <c r="B32" t="s">
        <v>52</v>
      </c>
      <c r="F32" t="str">
        <f t="shared" si="0"/>
        <v>MISS JUMPER by HUGHES,ANTHONY</v>
      </c>
      <c r="G32" t="str">
        <f t="shared" si="1"/>
        <v>MISS JUMPER</v>
      </c>
      <c r="H32" t="str">
        <f t="shared" si="4"/>
        <v>JUMPER</v>
      </c>
      <c r="I32" t="str">
        <f t="shared" si="5"/>
        <v>MISS</v>
      </c>
      <c r="J32">
        <f>_xlfn.IFS(I32="GOOD",LOOKUP(H32,'Points per shot'!$A$1:$A$5,'Points per shot'!$B$1:$B$5), I32="MISS", 0, I32= "","")</f>
        <v>0</v>
      </c>
      <c r="K32" t="str">
        <f t="shared" si="6"/>
        <v>UMSL</v>
      </c>
      <c r="L32" t="str">
        <f t="shared" si="7"/>
        <v/>
      </c>
      <c r="M32" t="str">
        <f t="shared" ca="1" si="8"/>
        <v/>
      </c>
      <c r="N32" t="str">
        <f t="shared" ca="1" si="9"/>
        <v/>
      </c>
      <c r="Q32" t="str">
        <f t="shared" ca="1" si="2"/>
        <v/>
      </c>
      <c r="R32" t="str">
        <f t="shared" ca="1" si="3"/>
        <v/>
      </c>
    </row>
    <row r="33" spans="1:18" x14ac:dyDescent="0.3">
      <c r="A33" s="1">
        <v>0.63958333333333328</v>
      </c>
      <c r="E33" t="s">
        <v>53</v>
      </c>
      <c r="F33" t="str">
        <f t="shared" si="0"/>
        <v>BLOCK by COLLETTA,ZACH</v>
      </c>
      <c r="G33" t="str">
        <f t="shared" si="1"/>
        <v>BLOCK</v>
      </c>
      <c r="H33" t="str">
        <f t="shared" si="4"/>
        <v/>
      </c>
      <c r="I33" t="str">
        <f t="shared" si="5"/>
        <v/>
      </c>
      <c r="J33" t="str">
        <f>_xlfn.IFS(I33="GOOD",LOOKUP(H33,'Points per shot'!$A$1:$A$5,'Points per shot'!$B$1:$B$5), I33="MISS", 0, I33= "","")</f>
        <v/>
      </c>
      <c r="K33" t="str">
        <f t="shared" si="6"/>
        <v>MARYVILLE</v>
      </c>
      <c r="L33" t="str">
        <f t="shared" si="7"/>
        <v>CHANGE</v>
      </c>
      <c r="M33">
        <f t="shared" ca="1" si="8"/>
        <v>0</v>
      </c>
      <c r="N33" t="str">
        <f t="shared" ca="1" si="9"/>
        <v>MARYVILLE</v>
      </c>
      <c r="Q33" t="str">
        <f t="shared" ca="1" si="2"/>
        <v/>
      </c>
      <c r="R33" t="str">
        <f t="shared" ca="1" si="3"/>
        <v/>
      </c>
    </row>
    <row r="34" spans="1:18" x14ac:dyDescent="0.3">
      <c r="A34" t="s">
        <v>18</v>
      </c>
      <c r="E34" t="s">
        <v>54</v>
      </c>
      <c r="F34" t="str">
        <f t="shared" si="0"/>
        <v>REBOUND DEF by COLLETTA,ZACH</v>
      </c>
      <c r="G34" t="str">
        <f t="shared" si="1"/>
        <v>REBOUND DEF</v>
      </c>
      <c r="H34" t="str">
        <f t="shared" si="4"/>
        <v/>
      </c>
      <c r="I34" t="str">
        <f t="shared" si="5"/>
        <v/>
      </c>
      <c r="J34" t="str">
        <f>_xlfn.IFS(I34="GOOD",LOOKUP(H34,'Points per shot'!$A$1:$A$5,'Points per shot'!$B$1:$B$5), I34="MISS", 0, I34= "","")</f>
        <v/>
      </c>
      <c r="K34" t="str">
        <f t="shared" si="6"/>
        <v>MARYVILLE</v>
      </c>
      <c r="L34" t="str">
        <f t="shared" si="7"/>
        <v/>
      </c>
      <c r="M34" t="str">
        <f t="shared" ca="1" si="8"/>
        <v/>
      </c>
      <c r="N34" t="str">
        <f t="shared" ca="1" si="9"/>
        <v/>
      </c>
      <c r="Q34" t="str">
        <f t="shared" ref="Q34:Q65" ca="1" si="10">IF(AND(M34&lt;&gt;0,N34&lt;&gt;"Maryville",M34&lt;&gt;""),"Made Shot","")</f>
        <v/>
      </c>
      <c r="R34" t="str">
        <f t="shared" ref="R34:R65" ca="1" si="11">IF(AND(M34=0,N34&lt;&gt;"Maryville",M34&lt;&gt;""),"Missed Shot","")</f>
        <v/>
      </c>
    </row>
    <row r="35" spans="1:18" x14ac:dyDescent="0.3">
      <c r="A35" s="1">
        <v>0.63124999999999998</v>
      </c>
      <c r="E35" t="s">
        <v>55</v>
      </c>
      <c r="F35" t="str">
        <f t="shared" si="0"/>
        <v>TURNOVER by COLLETTA,ZACH</v>
      </c>
      <c r="G35" t="str">
        <f t="shared" si="1"/>
        <v>TURNOVER</v>
      </c>
      <c r="H35" t="str">
        <f t="shared" si="4"/>
        <v/>
      </c>
      <c r="I35" t="str">
        <f t="shared" si="5"/>
        <v/>
      </c>
      <c r="J35" t="str">
        <f>_xlfn.IFS(I35="GOOD",LOOKUP(H35,'Points per shot'!$A$1:$A$5,'Points per shot'!$B$1:$B$5), I35="MISS", 0, I35= "","")</f>
        <v/>
      </c>
      <c r="K35" t="str">
        <f t="shared" si="6"/>
        <v>MARYVILLE</v>
      </c>
      <c r="L35" t="str">
        <f t="shared" si="7"/>
        <v/>
      </c>
      <c r="M35" t="str">
        <f t="shared" ca="1" si="8"/>
        <v/>
      </c>
      <c r="N35" t="str">
        <f t="shared" ca="1" si="9"/>
        <v/>
      </c>
      <c r="Q35" t="str">
        <f t="shared" ca="1" si="10"/>
        <v/>
      </c>
      <c r="R35" t="str">
        <f t="shared" ca="1" si="11"/>
        <v/>
      </c>
    </row>
    <row r="36" spans="1:18" x14ac:dyDescent="0.3">
      <c r="A36" s="1">
        <v>0.63124999999999998</v>
      </c>
      <c r="B36" t="s">
        <v>27</v>
      </c>
      <c r="F36" t="str">
        <f t="shared" si="0"/>
        <v>STEAL by HUGHES,ANTHONY</v>
      </c>
      <c r="G36" t="str">
        <f t="shared" si="1"/>
        <v>STEAL</v>
      </c>
      <c r="H36" t="str">
        <f t="shared" si="4"/>
        <v/>
      </c>
      <c r="I36" t="str">
        <f t="shared" si="5"/>
        <v/>
      </c>
      <c r="J36" t="str">
        <f>_xlfn.IFS(I36="GOOD",LOOKUP(H36,'Points per shot'!$A$1:$A$5,'Points per shot'!$B$1:$B$5), I36="MISS", 0, I36= "","")</f>
        <v/>
      </c>
      <c r="K36" t="str">
        <f t="shared" si="6"/>
        <v>UMSL</v>
      </c>
      <c r="L36" t="str">
        <f t="shared" si="7"/>
        <v>CHANGE</v>
      </c>
      <c r="M36">
        <f t="shared" ca="1" si="8"/>
        <v>0</v>
      </c>
      <c r="N36" t="str">
        <f t="shared" ca="1" si="9"/>
        <v>UMSL</v>
      </c>
      <c r="Q36" t="str">
        <f t="shared" ca="1" si="10"/>
        <v/>
      </c>
      <c r="R36" t="str">
        <f t="shared" ca="1" si="11"/>
        <v>Missed Shot</v>
      </c>
    </row>
    <row r="37" spans="1:18" x14ac:dyDescent="0.3">
      <c r="A37" s="1">
        <v>0.63124999999999998</v>
      </c>
      <c r="B37" t="s">
        <v>56</v>
      </c>
      <c r="F37" t="str">
        <f t="shared" si="0"/>
        <v>TURNOVER by HUGHES,ANTHONY</v>
      </c>
      <c r="G37" t="str">
        <f t="shared" si="1"/>
        <v>TURNOVER</v>
      </c>
      <c r="H37" t="str">
        <f t="shared" si="4"/>
        <v/>
      </c>
      <c r="I37" t="str">
        <f t="shared" si="5"/>
        <v/>
      </c>
      <c r="J37" t="str">
        <f>_xlfn.IFS(I37="GOOD",LOOKUP(H37,'Points per shot'!$A$1:$A$5,'Points per shot'!$B$1:$B$5), I37="MISS", 0, I37= "","")</f>
        <v/>
      </c>
      <c r="K37" t="str">
        <f t="shared" si="6"/>
        <v>UMSL</v>
      </c>
      <c r="L37" t="str">
        <f t="shared" si="7"/>
        <v/>
      </c>
      <c r="M37" t="str">
        <f t="shared" ca="1" si="8"/>
        <v/>
      </c>
      <c r="N37" t="str">
        <f t="shared" ca="1" si="9"/>
        <v/>
      </c>
      <c r="Q37" t="str">
        <f t="shared" ca="1" si="10"/>
        <v/>
      </c>
      <c r="R37" t="str">
        <f t="shared" ca="1" si="11"/>
        <v/>
      </c>
    </row>
    <row r="38" spans="1:18" x14ac:dyDescent="0.3">
      <c r="A38" s="1">
        <v>0.61875000000000002</v>
      </c>
      <c r="E38" t="s">
        <v>50</v>
      </c>
      <c r="F38" t="str">
        <f t="shared" si="0"/>
        <v>MISS JUMPER by GLOTTA,CHAZ</v>
      </c>
      <c r="G38" t="str">
        <f t="shared" si="1"/>
        <v>MISS JUMPER</v>
      </c>
      <c r="H38" t="str">
        <f t="shared" si="4"/>
        <v>JUMPER</v>
      </c>
      <c r="I38" t="str">
        <f t="shared" si="5"/>
        <v>MISS</v>
      </c>
      <c r="J38">
        <f>_xlfn.IFS(I38="GOOD",LOOKUP(H38,'Points per shot'!$A$1:$A$5,'Points per shot'!$B$1:$B$5), I38="MISS", 0, I38= "","")</f>
        <v>0</v>
      </c>
      <c r="K38" t="str">
        <f t="shared" si="6"/>
        <v>MARYVILLE</v>
      </c>
      <c r="L38" t="str">
        <f t="shared" si="7"/>
        <v>CHANGE</v>
      </c>
      <c r="M38">
        <f t="shared" ca="1" si="8"/>
        <v>0</v>
      </c>
      <c r="N38" t="str">
        <f t="shared" ca="1" si="9"/>
        <v>MARYVILLE</v>
      </c>
      <c r="Q38" t="str">
        <f t="shared" ca="1" si="10"/>
        <v/>
      </c>
      <c r="R38" t="str">
        <f t="shared" ca="1" si="11"/>
        <v/>
      </c>
    </row>
    <row r="39" spans="1:18" x14ac:dyDescent="0.3">
      <c r="A39" t="s">
        <v>18</v>
      </c>
      <c r="E39" t="s">
        <v>57</v>
      </c>
      <c r="F39" t="str">
        <f t="shared" si="0"/>
        <v>REBOUND OFF by THOMPSON,ROBIN</v>
      </c>
      <c r="G39" t="str">
        <f t="shared" si="1"/>
        <v>REBOUND OFF</v>
      </c>
      <c r="H39" t="str">
        <f t="shared" si="4"/>
        <v/>
      </c>
      <c r="I39" t="str">
        <f t="shared" si="5"/>
        <v/>
      </c>
      <c r="J39" t="str">
        <f>_xlfn.IFS(I39="GOOD",LOOKUP(H39,'Points per shot'!$A$1:$A$5,'Points per shot'!$B$1:$B$5), I39="MISS", 0, I39= "","")</f>
        <v/>
      </c>
      <c r="K39" t="str">
        <f t="shared" si="6"/>
        <v>MARYVILLE</v>
      </c>
      <c r="L39" t="str">
        <f t="shared" si="7"/>
        <v/>
      </c>
      <c r="M39" t="str">
        <f t="shared" ca="1" si="8"/>
        <v/>
      </c>
      <c r="N39" t="str">
        <f t="shared" ca="1" si="9"/>
        <v/>
      </c>
      <c r="Q39" t="str">
        <f t="shared" ca="1" si="10"/>
        <v/>
      </c>
      <c r="R39" t="str">
        <f t="shared" ca="1" si="11"/>
        <v/>
      </c>
    </row>
    <row r="40" spans="1:18" x14ac:dyDescent="0.3">
      <c r="A40" s="1">
        <v>0.61527777777777781</v>
      </c>
      <c r="E40" t="s">
        <v>58</v>
      </c>
      <c r="F40" t="str">
        <f t="shared" si="0"/>
        <v>MISS JUMPER by THOMPSON,ROBIN</v>
      </c>
      <c r="G40" t="str">
        <f t="shared" si="1"/>
        <v>MISS JUMPER</v>
      </c>
      <c r="H40" t="str">
        <f t="shared" si="4"/>
        <v>JUMPER</v>
      </c>
      <c r="I40" t="str">
        <f t="shared" si="5"/>
        <v>MISS</v>
      </c>
      <c r="J40">
        <f>_xlfn.IFS(I40="GOOD",LOOKUP(H40,'Points per shot'!$A$1:$A$5,'Points per shot'!$B$1:$B$5), I40="MISS", 0, I40= "","")</f>
        <v>0</v>
      </c>
      <c r="K40" t="str">
        <f t="shared" si="6"/>
        <v>MARYVILLE</v>
      </c>
      <c r="L40" t="str">
        <f t="shared" si="7"/>
        <v/>
      </c>
      <c r="M40" t="str">
        <f t="shared" ca="1" si="8"/>
        <v/>
      </c>
      <c r="N40" t="str">
        <f t="shared" ca="1" si="9"/>
        <v/>
      </c>
      <c r="Q40" t="str">
        <f t="shared" ca="1" si="10"/>
        <v/>
      </c>
      <c r="R40" t="str">
        <f t="shared" ca="1" si="11"/>
        <v/>
      </c>
    </row>
    <row r="41" spans="1:18" x14ac:dyDescent="0.3">
      <c r="A41" t="s">
        <v>18</v>
      </c>
      <c r="B41" t="s">
        <v>59</v>
      </c>
      <c r="F41" t="str">
        <f t="shared" si="0"/>
        <v>REBOUND DEF by WILKINS-MCCOY,JALEN</v>
      </c>
      <c r="G41" t="str">
        <f t="shared" si="1"/>
        <v>REBOUND DEF</v>
      </c>
      <c r="H41" t="str">
        <f t="shared" si="4"/>
        <v/>
      </c>
      <c r="I41" t="str">
        <f t="shared" si="5"/>
        <v/>
      </c>
      <c r="J41" t="str">
        <f>_xlfn.IFS(I41="GOOD",LOOKUP(H41,'Points per shot'!$A$1:$A$5,'Points per shot'!$B$1:$B$5), I41="MISS", 0, I41= "","")</f>
        <v/>
      </c>
      <c r="K41" t="str">
        <f t="shared" si="6"/>
        <v>UMSL</v>
      </c>
      <c r="L41" t="str">
        <f t="shared" si="7"/>
        <v>CHANGE</v>
      </c>
      <c r="M41">
        <f t="shared" ca="1" si="8"/>
        <v>0</v>
      </c>
      <c r="N41" t="str">
        <f t="shared" ca="1" si="9"/>
        <v>UMSL</v>
      </c>
      <c r="Q41" t="str">
        <f t="shared" ca="1" si="10"/>
        <v/>
      </c>
      <c r="R41" t="str">
        <f t="shared" ca="1" si="11"/>
        <v>Missed Shot</v>
      </c>
    </row>
    <row r="42" spans="1:18" x14ac:dyDescent="0.3">
      <c r="A42" s="1">
        <v>0.6</v>
      </c>
      <c r="B42" t="s">
        <v>32</v>
      </c>
      <c r="F42" t="str">
        <f t="shared" si="0"/>
        <v>MISS 3PTR by HUGHES,ANTHONY</v>
      </c>
      <c r="G42" t="str">
        <f t="shared" si="1"/>
        <v>MISS 3PTR</v>
      </c>
      <c r="H42" t="str">
        <f t="shared" si="4"/>
        <v>3PTR</v>
      </c>
      <c r="I42" t="str">
        <f t="shared" si="5"/>
        <v>MISS</v>
      </c>
      <c r="J42">
        <f>_xlfn.IFS(I42="GOOD",LOOKUP(H42,'Points per shot'!$A$1:$A$5,'Points per shot'!$B$1:$B$5), I42="MISS", 0, I42= "","")</f>
        <v>0</v>
      </c>
      <c r="K42" t="str">
        <f t="shared" si="6"/>
        <v>UMSL</v>
      </c>
      <c r="L42" t="str">
        <f t="shared" si="7"/>
        <v/>
      </c>
      <c r="M42" t="str">
        <f t="shared" ca="1" si="8"/>
        <v/>
      </c>
      <c r="N42" t="str">
        <f t="shared" ca="1" si="9"/>
        <v/>
      </c>
      <c r="Q42" t="str">
        <f t="shared" ca="1" si="10"/>
        <v/>
      </c>
      <c r="R42" t="str">
        <f t="shared" ca="1" si="11"/>
        <v/>
      </c>
    </row>
    <row r="43" spans="1:18" x14ac:dyDescent="0.3">
      <c r="A43" t="s">
        <v>18</v>
      </c>
      <c r="B43" t="s">
        <v>60</v>
      </c>
      <c r="F43" t="str">
        <f t="shared" si="0"/>
        <v>REBOUND OFF by DUST,ERIC</v>
      </c>
      <c r="G43" t="str">
        <f t="shared" si="1"/>
        <v>REBOUND OFF</v>
      </c>
      <c r="H43" t="str">
        <f t="shared" si="4"/>
        <v/>
      </c>
      <c r="I43" t="str">
        <f t="shared" si="5"/>
        <v/>
      </c>
      <c r="J43" t="str">
        <f>_xlfn.IFS(I43="GOOD",LOOKUP(H43,'Points per shot'!$A$1:$A$5,'Points per shot'!$B$1:$B$5), I43="MISS", 0, I43= "","")</f>
        <v/>
      </c>
      <c r="K43" t="str">
        <f t="shared" si="6"/>
        <v>UMSL</v>
      </c>
      <c r="L43" t="str">
        <f t="shared" si="7"/>
        <v/>
      </c>
      <c r="M43" t="str">
        <f t="shared" ca="1" si="8"/>
        <v/>
      </c>
      <c r="N43" t="str">
        <f t="shared" ca="1" si="9"/>
        <v/>
      </c>
      <c r="Q43" t="str">
        <f t="shared" ca="1" si="10"/>
        <v/>
      </c>
      <c r="R43" t="str">
        <f t="shared" ca="1" si="11"/>
        <v/>
      </c>
    </row>
    <row r="44" spans="1:18" x14ac:dyDescent="0.3">
      <c r="A44" s="1">
        <v>0.59652777777777777</v>
      </c>
      <c r="E44" t="s">
        <v>61</v>
      </c>
      <c r="F44" t="str">
        <f t="shared" si="0"/>
        <v>FOUL by GLOTTA,CHAZ</v>
      </c>
      <c r="G44" t="str">
        <f t="shared" si="1"/>
        <v>FOUL</v>
      </c>
      <c r="H44" t="str">
        <f t="shared" si="4"/>
        <v/>
      </c>
      <c r="I44" t="str">
        <f t="shared" si="5"/>
        <v/>
      </c>
      <c r="J44" t="str">
        <f>_xlfn.IFS(I44="GOOD",LOOKUP(H44,'Points per shot'!$A$1:$A$5,'Points per shot'!$B$1:$B$5), I44="MISS", 0, I44= "","")</f>
        <v/>
      </c>
      <c r="K44" t="str">
        <f t="shared" si="6"/>
        <v>MARYVILLE</v>
      </c>
      <c r="L44" t="str">
        <f t="shared" si="7"/>
        <v>CHANGE</v>
      </c>
      <c r="M44">
        <f t="shared" ca="1" si="8"/>
        <v>0</v>
      </c>
      <c r="N44" t="str">
        <f t="shared" ca="1" si="9"/>
        <v>MARYVILLE</v>
      </c>
      <c r="Q44" t="str">
        <f t="shared" ca="1" si="10"/>
        <v/>
      </c>
      <c r="R44" t="str">
        <f t="shared" ca="1" si="11"/>
        <v/>
      </c>
    </row>
    <row r="45" spans="1:18" x14ac:dyDescent="0.3">
      <c r="A45" s="1">
        <v>0.59097222222222223</v>
      </c>
      <c r="B45" t="s">
        <v>62</v>
      </c>
      <c r="F45" t="str">
        <f t="shared" ref="F45:F80" si="12">B45&amp;E45</f>
        <v>MISS 3PTR by MATTHEWS,JOHNATHAN</v>
      </c>
      <c r="G45" t="str">
        <f t="shared" ref="G45:G80" si="13">LEFT(F45,FIND("by",F45)-2)</f>
        <v>MISS 3PTR</v>
      </c>
      <c r="H45" t="str">
        <f t="shared" ref="H45:H81" si="14">IF(OR(LEFT(G45,4)="Miss",LEFT(G45,4)="Good"),RIGHT(G45,LEN(G45)-5),"")</f>
        <v>3PTR</v>
      </c>
      <c r="I45" t="str">
        <f t="shared" ref="I45:I81" si="15">IF(H45&lt;&gt;"",LEFT(G45,4),"")</f>
        <v>MISS</v>
      </c>
      <c r="J45">
        <f>_xlfn.IFS(I45="GOOD",LOOKUP(H45,'Points per shot'!$A$1:$A$5,'Points per shot'!$B$1:$B$5), I45="MISS", 0, I45= "","")</f>
        <v>0</v>
      </c>
      <c r="K45" t="str">
        <f t="shared" ref="K45:K81" si="16">IF(E45 = "", "UMSL","MARYVILLE")</f>
        <v>UMSL</v>
      </c>
      <c r="L45" t="str">
        <f t="shared" si="7"/>
        <v>CHANGE</v>
      </c>
      <c r="M45">
        <f t="shared" ca="1" si="8"/>
        <v>0</v>
      </c>
      <c r="N45" t="str">
        <f t="shared" ca="1" si="9"/>
        <v>UMSL</v>
      </c>
      <c r="Q45" t="str">
        <f t="shared" ca="1" si="10"/>
        <v/>
      </c>
      <c r="R45" t="str">
        <f t="shared" ca="1" si="11"/>
        <v>Missed Shot</v>
      </c>
    </row>
    <row r="46" spans="1:18" x14ac:dyDescent="0.3">
      <c r="A46" t="s">
        <v>18</v>
      </c>
      <c r="E46" t="s">
        <v>63</v>
      </c>
      <c r="F46" t="str">
        <f t="shared" si="12"/>
        <v>REBOUND DEF by JONES,EUGENE</v>
      </c>
      <c r="G46" t="str">
        <f t="shared" si="13"/>
        <v>REBOUND DEF</v>
      </c>
      <c r="H46" t="str">
        <f t="shared" si="14"/>
        <v/>
      </c>
      <c r="I46" t="str">
        <f t="shared" si="15"/>
        <v/>
      </c>
      <c r="J46" t="str">
        <f>_xlfn.IFS(I46="GOOD",LOOKUP(H46,'Points per shot'!$A$1:$A$5,'Points per shot'!$B$1:$B$5), I46="MISS", 0, I46= "","")</f>
        <v/>
      </c>
      <c r="K46" t="str">
        <f t="shared" si="16"/>
        <v>MARYVILLE</v>
      </c>
      <c r="L46" t="str">
        <f t="shared" si="7"/>
        <v>CHANGE</v>
      </c>
      <c r="M46">
        <f t="shared" ca="1" si="8"/>
        <v>3</v>
      </c>
      <c r="N46" t="str">
        <f t="shared" ca="1" si="9"/>
        <v>MARYVILLE</v>
      </c>
      <c r="Q46" t="str">
        <f t="shared" ca="1" si="10"/>
        <v/>
      </c>
      <c r="R46" t="str">
        <f t="shared" ca="1" si="11"/>
        <v/>
      </c>
    </row>
    <row r="47" spans="1:18" x14ac:dyDescent="0.3">
      <c r="A47" s="1">
        <v>0.58750000000000002</v>
      </c>
      <c r="C47" t="s">
        <v>64</v>
      </c>
      <c r="D47">
        <v>6</v>
      </c>
      <c r="E47" t="s">
        <v>65</v>
      </c>
      <c r="F47" t="str">
        <f t="shared" si="12"/>
        <v>GOOD 3PTR by HARVEY,BOBBY</v>
      </c>
      <c r="G47" t="str">
        <f t="shared" si="13"/>
        <v>GOOD 3PTR</v>
      </c>
      <c r="H47" t="str">
        <f t="shared" si="14"/>
        <v>3PTR</v>
      </c>
      <c r="I47" t="str">
        <f t="shared" si="15"/>
        <v>GOOD</v>
      </c>
      <c r="J47">
        <f>_xlfn.IFS(I47="GOOD",LOOKUP(H47,'Points per shot'!$A$1:$A$5,'Points per shot'!$B$1:$B$5), I47="MISS", 0, I47= "","")</f>
        <v>3</v>
      </c>
      <c r="K47" t="str">
        <f t="shared" si="16"/>
        <v>MARYVILLE</v>
      </c>
      <c r="L47" t="str">
        <f t="shared" si="7"/>
        <v/>
      </c>
      <c r="M47" t="str">
        <f t="shared" ca="1" si="8"/>
        <v/>
      </c>
      <c r="N47" t="str">
        <f t="shared" ca="1" si="9"/>
        <v/>
      </c>
      <c r="Q47" t="str">
        <f t="shared" ca="1" si="10"/>
        <v/>
      </c>
      <c r="R47" t="str">
        <f t="shared" ca="1" si="11"/>
        <v/>
      </c>
    </row>
    <row r="48" spans="1:18" x14ac:dyDescent="0.3">
      <c r="A48" s="1">
        <v>0.56736111111111109</v>
      </c>
      <c r="E48" t="s">
        <v>31</v>
      </c>
      <c r="F48" t="str">
        <f t="shared" si="12"/>
        <v>FOUL by JONES,EUGENE</v>
      </c>
      <c r="G48" t="str">
        <f t="shared" si="13"/>
        <v>FOUL</v>
      </c>
      <c r="H48" t="str">
        <f t="shared" si="14"/>
        <v/>
      </c>
      <c r="I48" t="str">
        <f t="shared" si="15"/>
        <v/>
      </c>
      <c r="J48" t="str">
        <f>_xlfn.IFS(I48="GOOD",LOOKUP(H48,'Points per shot'!$A$1:$A$5,'Points per shot'!$B$1:$B$5), I48="MISS", 0, I48= "","")</f>
        <v/>
      </c>
      <c r="K48" t="str">
        <f t="shared" si="16"/>
        <v>MARYVILLE</v>
      </c>
      <c r="L48" t="str">
        <f t="shared" si="7"/>
        <v/>
      </c>
      <c r="M48" t="str">
        <f t="shared" ca="1" si="8"/>
        <v/>
      </c>
      <c r="N48" t="str">
        <f t="shared" ca="1" si="9"/>
        <v/>
      </c>
      <c r="Q48" t="str">
        <f t="shared" ca="1" si="10"/>
        <v/>
      </c>
      <c r="R48" t="str">
        <f t="shared" ca="1" si="11"/>
        <v/>
      </c>
    </row>
    <row r="49" spans="1:18" x14ac:dyDescent="0.3">
      <c r="A49" s="1">
        <v>0.56736111111111109</v>
      </c>
      <c r="B49" t="s">
        <v>66</v>
      </c>
      <c r="F49" t="str">
        <f t="shared" si="12"/>
        <v>MISS FT by WISSINK,SHANE</v>
      </c>
      <c r="G49" t="str">
        <f t="shared" si="13"/>
        <v>MISS FT</v>
      </c>
      <c r="H49" t="str">
        <f t="shared" si="14"/>
        <v>FT</v>
      </c>
      <c r="I49" t="str">
        <f t="shared" si="15"/>
        <v>MISS</v>
      </c>
      <c r="J49">
        <f>_xlfn.IFS(I49="GOOD",LOOKUP(H49,'Points per shot'!$A$1:$A$5,'Points per shot'!$B$1:$B$5), I49="MISS", 0, I49= "","")</f>
        <v>0</v>
      </c>
      <c r="K49" t="str">
        <f t="shared" si="16"/>
        <v>UMSL</v>
      </c>
      <c r="L49" t="str">
        <f t="shared" si="7"/>
        <v>CHANGE</v>
      </c>
      <c r="M49">
        <f t="shared" ca="1" si="8"/>
        <v>1</v>
      </c>
      <c r="N49" t="str">
        <f t="shared" ca="1" si="9"/>
        <v>UMSL</v>
      </c>
      <c r="Q49" t="str">
        <f t="shared" ca="1" si="10"/>
        <v>Made Shot</v>
      </c>
      <c r="R49" t="str">
        <f t="shared" ca="1" si="11"/>
        <v/>
      </c>
    </row>
    <row r="50" spans="1:18" x14ac:dyDescent="0.3">
      <c r="A50" t="s">
        <v>18</v>
      </c>
      <c r="B50" t="s">
        <v>67</v>
      </c>
      <c r="F50" t="str">
        <f t="shared" si="12"/>
        <v>REBOUND DEADB by TEAM</v>
      </c>
      <c r="G50" t="str">
        <f t="shared" si="13"/>
        <v>REBOUND DEADB</v>
      </c>
      <c r="H50" t="str">
        <f t="shared" si="14"/>
        <v/>
      </c>
      <c r="I50" t="str">
        <f t="shared" si="15"/>
        <v/>
      </c>
      <c r="J50" t="str">
        <f>_xlfn.IFS(I50="GOOD",LOOKUP(H50,'Points per shot'!$A$1:$A$5,'Points per shot'!$B$1:$B$5), I50="MISS", 0, I50= "","")</f>
        <v/>
      </c>
      <c r="K50" t="str">
        <f t="shared" si="16"/>
        <v>UMSL</v>
      </c>
      <c r="L50" t="str">
        <f t="shared" si="7"/>
        <v/>
      </c>
      <c r="M50" t="str">
        <f t="shared" ca="1" si="8"/>
        <v/>
      </c>
      <c r="N50" t="str">
        <f t="shared" ca="1" si="9"/>
        <v/>
      </c>
      <c r="Q50" t="str">
        <f t="shared" ca="1" si="10"/>
        <v/>
      </c>
      <c r="R50" t="str">
        <f t="shared" ca="1" si="11"/>
        <v/>
      </c>
    </row>
    <row r="51" spans="1:18" x14ac:dyDescent="0.3">
      <c r="A51" s="1">
        <v>0.56736111111111109</v>
      </c>
      <c r="B51" t="s">
        <v>68</v>
      </c>
      <c r="C51" t="s">
        <v>69</v>
      </c>
      <c r="D51">
        <v>6</v>
      </c>
      <c r="F51" t="str">
        <f t="shared" si="12"/>
        <v>GOOD FT by WISSINK,SHANE</v>
      </c>
      <c r="G51" t="str">
        <f t="shared" si="13"/>
        <v>GOOD FT</v>
      </c>
      <c r="H51" t="str">
        <f t="shared" si="14"/>
        <v>FT</v>
      </c>
      <c r="I51" t="str">
        <f t="shared" si="15"/>
        <v>GOOD</v>
      </c>
      <c r="J51">
        <f>_xlfn.IFS(I51="GOOD",LOOKUP(H51,'Points per shot'!$A$1:$A$5,'Points per shot'!$B$1:$B$5), I51="MISS", 0, I51= "","")</f>
        <v>1</v>
      </c>
      <c r="K51" t="str">
        <f t="shared" si="16"/>
        <v>UMSL</v>
      </c>
      <c r="L51" t="str">
        <f t="shared" si="7"/>
        <v/>
      </c>
      <c r="M51" t="str">
        <f t="shared" ca="1" si="8"/>
        <v/>
      </c>
      <c r="N51" t="str">
        <f t="shared" ca="1" si="9"/>
        <v/>
      </c>
      <c r="Q51" t="str">
        <f t="shared" ca="1" si="10"/>
        <v/>
      </c>
      <c r="R51" t="str">
        <f t="shared" ca="1" si="11"/>
        <v/>
      </c>
    </row>
    <row r="52" spans="1:18" x14ac:dyDescent="0.3">
      <c r="A52" s="1">
        <v>0.55972222222222223</v>
      </c>
      <c r="B52" t="s">
        <v>70</v>
      </c>
      <c r="F52" t="str">
        <f t="shared" si="12"/>
        <v>FOUL by TOWERY,JASON</v>
      </c>
      <c r="G52" t="str">
        <f t="shared" si="13"/>
        <v>FOUL</v>
      </c>
      <c r="H52" t="str">
        <f t="shared" si="14"/>
        <v/>
      </c>
      <c r="I52" t="str">
        <f t="shared" si="15"/>
        <v/>
      </c>
      <c r="J52" t="str">
        <f>_xlfn.IFS(I52="GOOD",LOOKUP(H52,'Points per shot'!$A$1:$A$5,'Points per shot'!$B$1:$B$5), I52="MISS", 0, I52= "","")</f>
        <v/>
      </c>
      <c r="K52" t="str">
        <f t="shared" si="16"/>
        <v>UMSL</v>
      </c>
      <c r="L52" t="str">
        <f t="shared" si="7"/>
        <v/>
      </c>
      <c r="M52" t="str">
        <f t="shared" ca="1" si="8"/>
        <v/>
      </c>
      <c r="N52" t="str">
        <f t="shared" ca="1" si="9"/>
        <v/>
      </c>
      <c r="Q52" t="str">
        <f t="shared" ca="1" si="10"/>
        <v/>
      </c>
      <c r="R52" t="str">
        <f t="shared" ca="1" si="11"/>
        <v/>
      </c>
    </row>
    <row r="53" spans="1:18" x14ac:dyDescent="0.3">
      <c r="A53" s="1">
        <v>0.55972222222222223</v>
      </c>
      <c r="C53" t="s">
        <v>71</v>
      </c>
      <c r="D53">
        <v>7</v>
      </c>
      <c r="E53" t="s">
        <v>72</v>
      </c>
      <c r="F53" t="str">
        <f t="shared" si="12"/>
        <v>GOOD FT by DAVIS,JEROME</v>
      </c>
      <c r="G53" t="str">
        <f t="shared" si="13"/>
        <v>GOOD FT</v>
      </c>
      <c r="H53" t="str">
        <f t="shared" si="14"/>
        <v>FT</v>
      </c>
      <c r="I53" t="str">
        <f t="shared" si="15"/>
        <v>GOOD</v>
      </c>
      <c r="J53">
        <f>_xlfn.IFS(I53="GOOD",LOOKUP(H53,'Points per shot'!$A$1:$A$5,'Points per shot'!$B$1:$B$5), I53="MISS", 0, I53= "","")</f>
        <v>1</v>
      </c>
      <c r="K53" t="str">
        <f t="shared" si="16"/>
        <v>MARYVILLE</v>
      </c>
      <c r="L53" t="str">
        <f t="shared" si="7"/>
        <v>CHANGE</v>
      </c>
      <c r="M53">
        <f t="shared" ca="1" si="8"/>
        <v>2</v>
      </c>
      <c r="N53" t="str">
        <f t="shared" ca="1" si="9"/>
        <v>MARYVILLE</v>
      </c>
      <c r="Q53" t="str">
        <f t="shared" ca="1" si="10"/>
        <v/>
      </c>
      <c r="R53" t="str">
        <f t="shared" ca="1" si="11"/>
        <v/>
      </c>
    </row>
    <row r="54" spans="1:18" x14ac:dyDescent="0.3">
      <c r="A54" s="1">
        <v>0.55972222222222223</v>
      </c>
      <c r="C54" t="s">
        <v>73</v>
      </c>
      <c r="D54">
        <v>8</v>
      </c>
      <c r="E54" t="s">
        <v>72</v>
      </c>
      <c r="F54" t="str">
        <f t="shared" si="12"/>
        <v>GOOD FT by DAVIS,JEROME</v>
      </c>
      <c r="G54" t="str">
        <f t="shared" si="13"/>
        <v>GOOD FT</v>
      </c>
      <c r="H54" t="str">
        <f t="shared" si="14"/>
        <v>FT</v>
      </c>
      <c r="I54" t="str">
        <f t="shared" si="15"/>
        <v>GOOD</v>
      </c>
      <c r="J54">
        <f>_xlfn.IFS(I54="GOOD",LOOKUP(H54,'Points per shot'!$A$1:$A$5,'Points per shot'!$B$1:$B$5), I54="MISS", 0, I54= "","")</f>
        <v>1</v>
      </c>
      <c r="K54" t="str">
        <f t="shared" si="16"/>
        <v>MARYVILLE</v>
      </c>
      <c r="L54" t="str">
        <f t="shared" si="7"/>
        <v/>
      </c>
      <c r="M54" t="str">
        <f t="shared" ca="1" si="8"/>
        <v/>
      </c>
      <c r="N54" t="str">
        <f t="shared" ca="1" si="9"/>
        <v/>
      </c>
      <c r="Q54" t="str">
        <f t="shared" ca="1" si="10"/>
        <v/>
      </c>
      <c r="R54" t="str">
        <f t="shared" ca="1" si="11"/>
        <v/>
      </c>
    </row>
    <row r="55" spans="1:18" x14ac:dyDescent="0.3">
      <c r="A55" s="1">
        <v>0.55208333333333337</v>
      </c>
      <c r="B55" t="s">
        <v>62</v>
      </c>
      <c r="F55" t="str">
        <f t="shared" si="12"/>
        <v>MISS 3PTR by MATTHEWS,JOHNATHAN</v>
      </c>
      <c r="G55" t="str">
        <f t="shared" si="13"/>
        <v>MISS 3PTR</v>
      </c>
      <c r="H55" t="str">
        <f t="shared" si="14"/>
        <v>3PTR</v>
      </c>
      <c r="I55" t="str">
        <f t="shared" si="15"/>
        <v>MISS</v>
      </c>
      <c r="J55">
        <f>_xlfn.IFS(I55="GOOD",LOOKUP(H55,'Points per shot'!$A$1:$A$5,'Points per shot'!$B$1:$B$5), I55="MISS", 0, I55= "","")</f>
        <v>0</v>
      </c>
      <c r="K55" t="str">
        <f t="shared" si="16"/>
        <v>UMSL</v>
      </c>
      <c r="L55" t="str">
        <f t="shared" si="7"/>
        <v>CHANGE</v>
      </c>
      <c r="M55">
        <f t="shared" ca="1" si="8"/>
        <v>0</v>
      </c>
      <c r="N55" t="str">
        <f t="shared" ca="1" si="9"/>
        <v>UMSL</v>
      </c>
      <c r="Q55" t="str">
        <f t="shared" ca="1" si="10"/>
        <v/>
      </c>
      <c r="R55" t="str">
        <f t="shared" ca="1" si="11"/>
        <v>Missed Shot</v>
      </c>
    </row>
    <row r="56" spans="1:18" x14ac:dyDescent="0.3">
      <c r="A56" t="s">
        <v>18</v>
      </c>
      <c r="E56" t="s">
        <v>54</v>
      </c>
      <c r="F56" t="str">
        <f t="shared" si="12"/>
        <v>REBOUND DEF by COLLETTA,ZACH</v>
      </c>
      <c r="G56" t="str">
        <f t="shared" si="13"/>
        <v>REBOUND DEF</v>
      </c>
      <c r="H56" t="str">
        <f t="shared" si="14"/>
        <v/>
      </c>
      <c r="I56" t="str">
        <f t="shared" si="15"/>
        <v/>
      </c>
      <c r="J56" t="str">
        <f>_xlfn.IFS(I56="GOOD",LOOKUP(H56,'Points per shot'!$A$1:$A$5,'Points per shot'!$B$1:$B$5), I56="MISS", 0, I56= "","")</f>
        <v/>
      </c>
      <c r="K56" t="str">
        <f t="shared" si="16"/>
        <v>MARYVILLE</v>
      </c>
      <c r="L56" t="str">
        <f t="shared" si="7"/>
        <v>CHANGE</v>
      </c>
      <c r="M56">
        <f t="shared" ca="1" si="8"/>
        <v>0</v>
      </c>
      <c r="N56" t="str">
        <f t="shared" ca="1" si="9"/>
        <v>MARYVILLE</v>
      </c>
      <c r="Q56" t="str">
        <f t="shared" ca="1" si="10"/>
        <v/>
      </c>
      <c r="R56" t="str">
        <f t="shared" ca="1" si="11"/>
        <v/>
      </c>
    </row>
    <row r="57" spans="1:18" x14ac:dyDescent="0.3">
      <c r="A57" s="1">
        <v>0.54652777777777783</v>
      </c>
      <c r="E57" t="s">
        <v>74</v>
      </c>
      <c r="F57" t="str">
        <f t="shared" si="12"/>
        <v>MISS LAYUP by COLLETTA,ZACH</v>
      </c>
      <c r="G57" t="str">
        <f t="shared" si="13"/>
        <v>MISS LAYUP</v>
      </c>
      <c r="H57" t="str">
        <f t="shared" si="14"/>
        <v>LAYUP</v>
      </c>
      <c r="I57" t="str">
        <f t="shared" si="15"/>
        <v>MISS</v>
      </c>
      <c r="J57">
        <f>_xlfn.IFS(I57="GOOD",LOOKUP(H57,'Points per shot'!$A$1:$A$5,'Points per shot'!$B$1:$B$5), I57="MISS", 0, I57= "","")</f>
        <v>0</v>
      </c>
      <c r="K57" t="str">
        <f t="shared" si="16"/>
        <v>MARYVILLE</v>
      </c>
      <c r="L57" t="str">
        <f t="shared" si="7"/>
        <v/>
      </c>
      <c r="M57" t="str">
        <f t="shared" ca="1" si="8"/>
        <v/>
      </c>
      <c r="N57" t="str">
        <f t="shared" ca="1" si="9"/>
        <v/>
      </c>
      <c r="Q57" t="str">
        <f t="shared" ca="1" si="10"/>
        <v/>
      </c>
      <c r="R57" t="str">
        <f t="shared" ca="1" si="11"/>
        <v/>
      </c>
    </row>
    <row r="58" spans="1:18" x14ac:dyDescent="0.3">
      <c r="A58" t="s">
        <v>18</v>
      </c>
      <c r="B58" t="s">
        <v>75</v>
      </c>
      <c r="F58" t="str">
        <f t="shared" si="12"/>
        <v>REBOUND DEF by TEAM</v>
      </c>
      <c r="G58" t="str">
        <f t="shared" si="13"/>
        <v>REBOUND DEF</v>
      </c>
      <c r="H58" t="str">
        <f t="shared" si="14"/>
        <v/>
      </c>
      <c r="I58" t="str">
        <f t="shared" si="15"/>
        <v/>
      </c>
      <c r="J58" t="str">
        <f>_xlfn.IFS(I58="GOOD",LOOKUP(H58,'Points per shot'!$A$1:$A$5,'Points per shot'!$B$1:$B$5), I58="MISS", 0, I58= "","")</f>
        <v/>
      </c>
      <c r="K58" t="str">
        <f t="shared" si="16"/>
        <v>UMSL</v>
      </c>
      <c r="L58" t="str">
        <f t="shared" si="7"/>
        <v>CHANGE</v>
      </c>
      <c r="M58">
        <f t="shared" ca="1" si="8"/>
        <v>0</v>
      </c>
      <c r="N58" t="str">
        <f t="shared" ca="1" si="9"/>
        <v>UMSL</v>
      </c>
      <c r="Q58" t="str">
        <f t="shared" ca="1" si="10"/>
        <v/>
      </c>
      <c r="R58" t="str">
        <f t="shared" ca="1" si="11"/>
        <v>Missed Shot</v>
      </c>
    </row>
    <row r="59" spans="1:18" x14ac:dyDescent="0.3">
      <c r="A59" s="1">
        <v>0.53541666666666665</v>
      </c>
      <c r="B59" t="s">
        <v>76</v>
      </c>
      <c r="F59" t="str">
        <f t="shared" si="12"/>
        <v>MISS JUMPER by WILKINS-MCCOY,JALEN</v>
      </c>
      <c r="G59" t="str">
        <f t="shared" si="13"/>
        <v>MISS JUMPER</v>
      </c>
      <c r="H59" t="str">
        <f t="shared" si="14"/>
        <v>JUMPER</v>
      </c>
      <c r="I59" t="str">
        <f t="shared" si="15"/>
        <v>MISS</v>
      </c>
      <c r="J59">
        <f>_xlfn.IFS(I59="GOOD",LOOKUP(H59,'Points per shot'!$A$1:$A$5,'Points per shot'!$B$1:$B$5), I59="MISS", 0, I59= "","")</f>
        <v>0</v>
      </c>
      <c r="K59" t="str">
        <f t="shared" si="16"/>
        <v>UMSL</v>
      </c>
      <c r="L59" t="str">
        <f t="shared" si="7"/>
        <v/>
      </c>
      <c r="M59" t="str">
        <f t="shared" ca="1" si="8"/>
        <v/>
      </c>
      <c r="N59" t="str">
        <f t="shared" ca="1" si="9"/>
        <v/>
      </c>
      <c r="Q59" t="str">
        <f t="shared" ca="1" si="10"/>
        <v/>
      </c>
      <c r="R59" t="str">
        <f t="shared" ca="1" si="11"/>
        <v/>
      </c>
    </row>
    <row r="60" spans="1:18" x14ac:dyDescent="0.3">
      <c r="A60" t="s">
        <v>18</v>
      </c>
      <c r="B60" t="s">
        <v>77</v>
      </c>
      <c r="F60" t="str">
        <f t="shared" si="12"/>
        <v>REBOUND OFF by WEBB,STEVE</v>
      </c>
      <c r="G60" t="str">
        <f t="shared" si="13"/>
        <v>REBOUND OFF</v>
      </c>
      <c r="H60" t="str">
        <f t="shared" si="14"/>
        <v/>
      </c>
      <c r="I60" t="str">
        <f t="shared" si="15"/>
        <v/>
      </c>
      <c r="J60" t="str">
        <f>_xlfn.IFS(I60="GOOD",LOOKUP(H60,'Points per shot'!$A$1:$A$5,'Points per shot'!$B$1:$B$5), I60="MISS", 0, I60= "","")</f>
        <v/>
      </c>
      <c r="K60" t="str">
        <f t="shared" si="16"/>
        <v>UMSL</v>
      </c>
      <c r="L60" t="str">
        <f t="shared" si="7"/>
        <v/>
      </c>
      <c r="M60" t="str">
        <f t="shared" ca="1" si="8"/>
        <v/>
      </c>
      <c r="N60" t="str">
        <f t="shared" ca="1" si="9"/>
        <v/>
      </c>
      <c r="Q60" t="str">
        <f t="shared" ca="1" si="10"/>
        <v/>
      </c>
      <c r="R60" t="str">
        <f t="shared" ca="1" si="11"/>
        <v/>
      </c>
    </row>
    <row r="61" spans="1:18" x14ac:dyDescent="0.3">
      <c r="A61" s="1">
        <v>0.52847222222222223</v>
      </c>
      <c r="B61" t="s">
        <v>62</v>
      </c>
      <c r="F61" t="str">
        <f t="shared" si="12"/>
        <v>MISS 3PTR by MATTHEWS,JOHNATHAN</v>
      </c>
      <c r="G61" t="str">
        <f t="shared" si="13"/>
        <v>MISS 3PTR</v>
      </c>
      <c r="H61" t="str">
        <f t="shared" si="14"/>
        <v>3PTR</v>
      </c>
      <c r="I61" t="str">
        <f t="shared" si="15"/>
        <v>MISS</v>
      </c>
      <c r="J61">
        <f>_xlfn.IFS(I61="GOOD",LOOKUP(H61,'Points per shot'!$A$1:$A$5,'Points per shot'!$B$1:$B$5), I61="MISS", 0, I61= "","")</f>
        <v>0</v>
      </c>
      <c r="K61" t="str">
        <f t="shared" si="16"/>
        <v>UMSL</v>
      </c>
      <c r="L61" t="str">
        <f t="shared" si="7"/>
        <v/>
      </c>
      <c r="M61" t="str">
        <f t="shared" ca="1" si="8"/>
        <v/>
      </c>
      <c r="N61" t="str">
        <f t="shared" ca="1" si="9"/>
        <v/>
      </c>
      <c r="Q61" t="str">
        <f t="shared" ca="1" si="10"/>
        <v/>
      </c>
      <c r="R61" t="str">
        <f t="shared" ca="1" si="11"/>
        <v/>
      </c>
    </row>
    <row r="62" spans="1:18" x14ac:dyDescent="0.3">
      <c r="A62" t="s">
        <v>18</v>
      </c>
      <c r="E62" t="s">
        <v>78</v>
      </c>
      <c r="F62" t="str">
        <f t="shared" si="12"/>
        <v>REBOUND DEF by HARVEY,BOBBY</v>
      </c>
      <c r="G62" t="str">
        <f t="shared" si="13"/>
        <v>REBOUND DEF</v>
      </c>
      <c r="H62" t="str">
        <f t="shared" si="14"/>
        <v/>
      </c>
      <c r="I62" t="str">
        <f t="shared" si="15"/>
        <v/>
      </c>
      <c r="J62" t="str">
        <f>_xlfn.IFS(I62="GOOD",LOOKUP(H62,'Points per shot'!$A$1:$A$5,'Points per shot'!$B$1:$B$5), I62="MISS", 0, I62= "","")</f>
        <v/>
      </c>
      <c r="K62" t="str">
        <f t="shared" si="16"/>
        <v>MARYVILLE</v>
      </c>
      <c r="L62" t="str">
        <f t="shared" si="7"/>
        <v>CHANGE</v>
      </c>
      <c r="M62">
        <f t="shared" ca="1" si="8"/>
        <v>0</v>
      </c>
      <c r="N62" t="str">
        <f t="shared" ca="1" si="9"/>
        <v>MARYVILLE</v>
      </c>
      <c r="Q62" t="str">
        <f t="shared" ca="1" si="10"/>
        <v/>
      </c>
      <c r="R62" t="str">
        <f t="shared" ca="1" si="11"/>
        <v/>
      </c>
    </row>
    <row r="63" spans="1:18" x14ac:dyDescent="0.3">
      <c r="A63" s="1">
        <v>0.51944444444444449</v>
      </c>
      <c r="E63" t="s">
        <v>79</v>
      </c>
      <c r="F63" t="str">
        <f t="shared" si="12"/>
        <v>MISS JUMPER by HARVEY,BOBBY</v>
      </c>
      <c r="G63" t="str">
        <f t="shared" si="13"/>
        <v>MISS JUMPER</v>
      </c>
      <c r="H63" t="str">
        <f t="shared" si="14"/>
        <v>JUMPER</v>
      </c>
      <c r="I63" t="str">
        <f t="shared" si="15"/>
        <v>MISS</v>
      </c>
      <c r="J63">
        <f>_xlfn.IFS(I63="GOOD",LOOKUP(H63,'Points per shot'!$A$1:$A$5,'Points per shot'!$B$1:$B$5), I63="MISS", 0, I63= "","")</f>
        <v>0</v>
      </c>
      <c r="K63" t="str">
        <f t="shared" si="16"/>
        <v>MARYVILLE</v>
      </c>
      <c r="L63" t="str">
        <f t="shared" si="7"/>
        <v/>
      </c>
      <c r="M63" t="str">
        <f t="shared" ca="1" si="8"/>
        <v/>
      </c>
      <c r="N63" t="str">
        <f t="shared" ca="1" si="9"/>
        <v/>
      </c>
      <c r="Q63" t="str">
        <f t="shared" ca="1" si="10"/>
        <v/>
      </c>
      <c r="R63" t="str">
        <f t="shared" ca="1" si="11"/>
        <v/>
      </c>
    </row>
    <row r="64" spans="1:18" x14ac:dyDescent="0.3">
      <c r="A64" t="s">
        <v>18</v>
      </c>
      <c r="B64" t="s">
        <v>80</v>
      </c>
      <c r="F64" t="str">
        <f t="shared" si="12"/>
        <v>REBOUND DEF by MATTHEWS,JOHNATHAN</v>
      </c>
      <c r="G64" t="str">
        <f t="shared" si="13"/>
        <v>REBOUND DEF</v>
      </c>
      <c r="H64" t="str">
        <f t="shared" si="14"/>
        <v/>
      </c>
      <c r="I64" t="str">
        <f t="shared" si="15"/>
        <v/>
      </c>
      <c r="J64" t="str">
        <f>_xlfn.IFS(I64="GOOD",LOOKUP(H64,'Points per shot'!$A$1:$A$5,'Points per shot'!$B$1:$B$5), I64="MISS", 0, I64= "","")</f>
        <v/>
      </c>
      <c r="K64" t="str">
        <f t="shared" si="16"/>
        <v>UMSL</v>
      </c>
      <c r="L64" t="str">
        <f t="shared" si="7"/>
        <v>CHANGE</v>
      </c>
      <c r="M64">
        <f t="shared" ca="1" si="8"/>
        <v>0</v>
      </c>
      <c r="N64" t="str">
        <f t="shared" ca="1" si="9"/>
        <v>UMSL</v>
      </c>
      <c r="Q64" t="str">
        <f t="shared" ca="1" si="10"/>
        <v/>
      </c>
      <c r="R64" t="str">
        <f t="shared" ca="1" si="11"/>
        <v>Missed Shot</v>
      </c>
    </row>
    <row r="65" spans="1:18" x14ac:dyDescent="0.3">
      <c r="A65" s="1">
        <v>0.51597222222222217</v>
      </c>
      <c r="E65" t="s">
        <v>34</v>
      </c>
      <c r="F65" t="str">
        <f t="shared" si="12"/>
        <v>FOUL by COLLETTA,ZACH</v>
      </c>
      <c r="G65" t="str">
        <f t="shared" si="13"/>
        <v>FOUL</v>
      </c>
      <c r="H65" t="str">
        <f t="shared" si="14"/>
        <v/>
      </c>
      <c r="I65" t="str">
        <f t="shared" si="15"/>
        <v/>
      </c>
      <c r="J65" t="str">
        <f>_xlfn.IFS(I65="GOOD",LOOKUP(H65,'Points per shot'!$A$1:$A$5,'Points per shot'!$B$1:$B$5), I65="MISS", 0, I65= "","")</f>
        <v/>
      </c>
      <c r="K65" t="str">
        <f t="shared" si="16"/>
        <v>MARYVILLE</v>
      </c>
      <c r="L65" t="str">
        <f t="shared" si="7"/>
        <v>CHANGE</v>
      </c>
      <c r="M65">
        <f t="shared" ca="1" si="8"/>
        <v>0</v>
      </c>
      <c r="N65" t="str">
        <f t="shared" ca="1" si="9"/>
        <v>MARYVILLE</v>
      </c>
      <c r="Q65" t="str">
        <f t="shared" ca="1" si="10"/>
        <v/>
      </c>
      <c r="R65" t="str">
        <f t="shared" ca="1" si="11"/>
        <v/>
      </c>
    </row>
    <row r="66" spans="1:18" x14ac:dyDescent="0.3">
      <c r="A66" s="1">
        <v>0.51597222222222217</v>
      </c>
      <c r="B66" t="s">
        <v>81</v>
      </c>
      <c r="C66" t="s">
        <v>82</v>
      </c>
      <c r="D66">
        <v>8</v>
      </c>
      <c r="F66" t="str">
        <f t="shared" si="12"/>
        <v>GOOD FT by WEBB,STEVE(fastbreak)</v>
      </c>
      <c r="G66" t="str">
        <f t="shared" si="13"/>
        <v>GOOD FT</v>
      </c>
      <c r="H66" t="str">
        <f t="shared" si="14"/>
        <v>FT</v>
      </c>
      <c r="I66" t="str">
        <f t="shared" si="15"/>
        <v>GOOD</v>
      </c>
      <c r="J66">
        <f>_xlfn.IFS(I66="GOOD",LOOKUP(H66,'Points per shot'!$A$1:$A$5,'Points per shot'!$B$1:$B$5), I66="MISS", 0, I66= "","")</f>
        <v>1</v>
      </c>
      <c r="K66" t="str">
        <f t="shared" si="16"/>
        <v>UMSL</v>
      </c>
      <c r="L66" t="str">
        <f t="shared" si="7"/>
        <v>CHANGE</v>
      </c>
      <c r="M66">
        <f t="shared" ca="1" si="8"/>
        <v>2</v>
      </c>
      <c r="N66" t="str">
        <f t="shared" ca="1" si="9"/>
        <v>UMSL</v>
      </c>
      <c r="Q66" t="str">
        <f t="shared" ref="Q66:Q97" ca="1" si="17">IF(AND(M66&lt;&gt;0,N66&lt;&gt;"Maryville",M66&lt;&gt;""),"Made Shot","")</f>
        <v>Made Shot</v>
      </c>
      <c r="R66" t="str">
        <f t="shared" ref="R66:R97" ca="1" si="18">IF(AND(M66=0,N66&lt;&gt;"Maryville",M66&lt;&gt;""),"Missed Shot","")</f>
        <v/>
      </c>
    </row>
    <row r="67" spans="1:18" x14ac:dyDescent="0.3">
      <c r="A67" s="1">
        <v>0.51597222222222217</v>
      </c>
      <c r="B67" t="s">
        <v>81</v>
      </c>
      <c r="C67" t="s">
        <v>83</v>
      </c>
      <c r="D67">
        <v>8</v>
      </c>
      <c r="F67" t="str">
        <f t="shared" si="12"/>
        <v>GOOD FT by WEBB,STEVE(fastbreak)</v>
      </c>
      <c r="G67" t="str">
        <f t="shared" si="13"/>
        <v>GOOD FT</v>
      </c>
      <c r="H67" t="str">
        <f t="shared" si="14"/>
        <v>FT</v>
      </c>
      <c r="I67" t="str">
        <f t="shared" si="15"/>
        <v>GOOD</v>
      </c>
      <c r="J67">
        <f>_xlfn.IFS(I67="GOOD",LOOKUP(H67,'Points per shot'!$A$1:$A$5,'Points per shot'!$B$1:$B$5), I67="MISS", 0, I67= "","")</f>
        <v>1</v>
      </c>
      <c r="K67" t="str">
        <f t="shared" si="16"/>
        <v>UMSL</v>
      </c>
      <c r="L67" t="str">
        <f t="shared" ref="L67:L130" si="19">IF(K66&lt;&gt;K67,  "CHANGE", "")</f>
        <v/>
      </c>
      <c r="M67" t="str">
        <f t="shared" ref="M67:M130" ca="1" si="20">IF(K66&lt;&gt;K67,SUM(OFFSET(J67,,,IF(L68&lt;&gt;"",1,IF(L69&lt;&gt;"",2,IF(L70&lt;&gt;"",3,IF(L71&lt;&gt;"",4,5)))))),"")</f>
        <v/>
      </c>
      <c r="N67" t="str">
        <f t="shared" ref="N67:N127" ca="1" si="21">IF(M67&lt;&gt;"",K67,"")</f>
        <v/>
      </c>
      <c r="Q67" t="str">
        <f t="shared" ca="1" si="17"/>
        <v/>
      </c>
      <c r="R67" t="str">
        <f t="shared" ca="1" si="18"/>
        <v/>
      </c>
    </row>
    <row r="68" spans="1:18" x14ac:dyDescent="0.3">
      <c r="A68" s="1">
        <v>0.50624999999999998</v>
      </c>
      <c r="C68" t="s">
        <v>84</v>
      </c>
      <c r="D68">
        <v>11</v>
      </c>
      <c r="E68" t="s">
        <v>43</v>
      </c>
      <c r="F68" t="str">
        <f t="shared" si="12"/>
        <v>GOOD 3PTR by GLOTTA,CHAZ</v>
      </c>
      <c r="G68" t="str">
        <f t="shared" si="13"/>
        <v>GOOD 3PTR</v>
      </c>
      <c r="H68" t="str">
        <f t="shared" si="14"/>
        <v>3PTR</v>
      </c>
      <c r="I68" t="str">
        <f t="shared" si="15"/>
        <v>GOOD</v>
      </c>
      <c r="J68">
        <f>_xlfn.IFS(I68="GOOD",LOOKUP(H68,'Points per shot'!$A$1:$A$5,'Points per shot'!$B$1:$B$5), I68="MISS", 0, I68= "","")</f>
        <v>3</v>
      </c>
      <c r="K68" t="str">
        <f t="shared" si="16"/>
        <v>MARYVILLE</v>
      </c>
      <c r="L68" t="str">
        <f t="shared" si="19"/>
        <v>CHANGE</v>
      </c>
      <c r="M68">
        <f t="shared" ca="1" si="20"/>
        <v>3</v>
      </c>
      <c r="N68" t="str">
        <f t="shared" ca="1" si="21"/>
        <v>MARYVILLE</v>
      </c>
      <c r="Q68" t="str">
        <f t="shared" ca="1" si="17"/>
        <v/>
      </c>
      <c r="R68" t="str">
        <f t="shared" ca="1" si="18"/>
        <v/>
      </c>
    </row>
    <row r="69" spans="1:18" x14ac:dyDescent="0.3">
      <c r="A69" s="1">
        <v>0.49374999999999997</v>
      </c>
      <c r="B69" t="s">
        <v>48</v>
      </c>
      <c r="C69" t="s">
        <v>85</v>
      </c>
      <c r="D69">
        <v>11</v>
      </c>
      <c r="F69" t="str">
        <f t="shared" si="12"/>
        <v>GOOD 3PTR by CARSON,RONNIE</v>
      </c>
      <c r="G69" t="str">
        <f t="shared" si="13"/>
        <v>GOOD 3PTR</v>
      </c>
      <c r="H69" t="str">
        <f t="shared" si="14"/>
        <v>3PTR</v>
      </c>
      <c r="I69" t="str">
        <f t="shared" si="15"/>
        <v>GOOD</v>
      </c>
      <c r="J69">
        <f>_xlfn.IFS(I69="GOOD",LOOKUP(H69,'Points per shot'!$A$1:$A$5,'Points per shot'!$B$1:$B$5), I69="MISS", 0, I69= "","")</f>
        <v>3</v>
      </c>
      <c r="K69" t="str">
        <f t="shared" si="16"/>
        <v>UMSL</v>
      </c>
      <c r="L69" t="str">
        <f t="shared" si="19"/>
        <v>CHANGE</v>
      </c>
      <c r="M69">
        <f t="shared" ca="1" si="20"/>
        <v>3</v>
      </c>
      <c r="N69" t="str">
        <f t="shared" ca="1" si="21"/>
        <v>UMSL</v>
      </c>
      <c r="Q69" t="str">
        <f t="shared" ca="1" si="17"/>
        <v>Made Shot</v>
      </c>
      <c r="R69" t="str">
        <f t="shared" ca="1" si="18"/>
        <v/>
      </c>
    </row>
    <row r="70" spans="1:18" x14ac:dyDescent="0.3">
      <c r="A70" s="1">
        <v>0.48125000000000001</v>
      </c>
      <c r="E70" t="s">
        <v>38</v>
      </c>
      <c r="F70" t="str">
        <f t="shared" si="12"/>
        <v>MISS 3PTR by HARVEY,BOBBY</v>
      </c>
      <c r="G70" t="str">
        <f t="shared" si="13"/>
        <v>MISS 3PTR</v>
      </c>
      <c r="H70" t="str">
        <f t="shared" si="14"/>
        <v>3PTR</v>
      </c>
      <c r="I70" t="str">
        <f t="shared" si="15"/>
        <v>MISS</v>
      </c>
      <c r="J70">
        <f>_xlfn.IFS(I70="GOOD",LOOKUP(H70,'Points per shot'!$A$1:$A$5,'Points per shot'!$B$1:$B$5), I70="MISS", 0, I70= "","")</f>
        <v>0</v>
      </c>
      <c r="K70" t="str">
        <f t="shared" si="16"/>
        <v>MARYVILLE</v>
      </c>
      <c r="L70" t="str">
        <f t="shared" si="19"/>
        <v>CHANGE</v>
      </c>
      <c r="M70">
        <f t="shared" ca="1" si="20"/>
        <v>2</v>
      </c>
      <c r="N70" t="str">
        <f t="shared" ca="1" si="21"/>
        <v>MARYVILLE</v>
      </c>
      <c r="Q70" t="str">
        <f t="shared" ca="1" si="17"/>
        <v/>
      </c>
      <c r="R70" t="str">
        <f t="shared" ca="1" si="18"/>
        <v/>
      </c>
    </row>
    <row r="71" spans="1:18" x14ac:dyDescent="0.3">
      <c r="A71" t="s">
        <v>18</v>
      </c>
      <c r="E71" t="s">
        <v>86</v>
      </c>
      <c r="F71" t="str">
        <f t="shared" si="12"/>
        <v>REBOUND OFF by HARVEY,BOBBY</v>
      </c>
      <c r="G71" t="str">
        <f t="shared" si="13"/>
        <v>REBOUND OFF</v>
      </c>
      <c r="H71" t="str">
        <f t="shared" si="14"/>
        <v/>
      </c>
      <c r="I71" t="str">
        <f t="shared" si="15"/>
        <v/>
      </c>
      <c r="J71" t="str">
        <f>_xlfn.IFS(I71="GOOD",LOOKUP(H71,'Points per shot'!$A$1:$A$5,'Points per shot'!$B$1:$B$5), I71="MISS", 0, I71= "","")</f>
        <v/>
      </c>
      <c r="K71" t="str">
        <f t="shared" si="16"/>
        <v>MARYVILLE</v>
      </c>
      <c r="L71" t="str">
        <f t="shared" si="19"/>
        <v/>
      </c>
      <c r="M71" t="str">
        <f t="shared" ca="1" si="20"/>
        <v/>
      </c>
      <c r="N71" t="str">
        <f t="shared" ca="1" si="21"/>
        <v/>
      </c>
      <c r="Q71" t="str">
        <f t="shared" ca="1" si="17"/>
        <v/>
      </c>
      <c r="R71" t="str">
        <f t="shared" ca="1" si="18"/>
        <v/>
      </c>
    </row>
    <row r="72" spans="1:18" x14ac:dyDescent="0.3">
      <c r="A72" s="1">
        <v>0.47361111111111115</v>
      </c>
      <c r="E72" t="s">
        <v>87</v>
      </c>
      <c r="F72" t="str">
        <f t="shared" si="12"/>
        <v>MISS LAYUP by HARVEY,BOBBY</v>
      </c>
      <c r="G72" t="str">
        <f t="shared" si="13"/>
        <v>MISS LAYUP</v>
      </c>
      <c r="H72" t="str">
        <f t="shared" si="14"/>
        <v>LAYUP</v>
      </c>
      <c r="I72" t="str">
        <f t="shared" si="15"/>
        <v>MISS</v>
      </c>
      <c r="J72">
        <f>_xlfn.IFS(I72="GOOD",LOOKUP(H72,'Points per shot'!$A$1:$A$5,'Points per shot'!$B$1:$B$5), I72="MISS", 0, I72= "","")</f>
        <v>0</v>
      </c>
      <c r="K72" t="str">
        <f t="shared" si="16"/>
        <v>MARYVILLE</v>
      </c>
      <c r="L72" t="str">
        <f t="shared" si="19"/>
        <v/>
      </c>
      <c r="M72" t="str">
        <f t="shared" ca="1" si="20"/>
        <v/>
      </c>
      <c r="N72" t="str">
        <f t="shared" ca="1" si="21"/>
        <v/>
      </c>
      <c r="Q72" t="str">
        <f t="shared" ca="1" si="17"/>
        <v/>
      </c>
      <c r="R72" t="str">
        <f t="shared" ca="1" si="18"/>
        <v/>
      </c>
    </row>
    <row r="73" spans="1:18" x14ac:dyDescent="0.3">
      <c r="A73" t="s">
        <v>18</v>
      </c>
      <c r="E73" t="s">
        <v>88</v>
      </c>
      <c r="F73" t="str">
        <f t="shared" si="12"/>
        <v>REBOUND OFF by DAVIS,JEROME</v>
      </c>
      <c r="G73" t="str">
        <f t="shared" si="13"/>
        <v>REBOUND OFF</v>
      </c>
      <c r="H73" t="str">
        <f t="shared" si="14"/>
        <v/>
      </c>
      <c r="I73" t="str">
        <f t="shared" si="15"/>
        <v/>
      </c>
      <c r="J73" t="str">
        <f>_xlfn.IFS(I73="GOOD",LOOKUP(H73,'Points per shot'!$A$1:$A$5,'Points per shot'!$B$1:$B$5), I73="MISS", 0, I73= "","")</f>
        <v/>
      </c>
      <c r="K73" t="str">
        <f t="shared" si="16"/>
        <v>MARYVILLE</v>
      </c>
      <c r="L73" t="str">
        <f t="shared" si="19"/>
        <v/>
      </c>
      <c r="M73" t="str">
        <f t="shared" ca="1" si="20"/>
        <v/>
      </c>
      <c r="N73" t="str">
        <f t="shared" ca="1" si="21"/>
        <v/>
      </c>
      <c r="Q73" t="str">
        <f t="shared" ca="1" si="17"/>
        <v/>
      </c>
      <c r="R73" t="str">
        <f t="shared" ca="1" si="18"/>
        <v/>
      </c>
    </row>
    <row r="74" spans="1:18" x14ac:dyDescent="0.3">
      <c r="A74" s="1">
        <v>0.47013888888888888</v>
      </c>
      <c r="C74" t="s">
        <v>89</v>
      </c>
      <c r="D74">
        <v>13</v>
      </c>
      <c r="E74" t="s">
        <v>90</v>
      </c>
      <c r="F74" t="str">
        <f t="shared" si="12"/>
        <v>GOOD LAYUP by DAVIS,JEROME(in the paint)</v>
      </c>
      <c r="G74" t="str">
        <f t="shared" si="13"/>
        <v>GOOD LAYUP</v>
      </c>
      <c r="H74" t="str">
        <f t="shared" si="14"/>
        <v>LAYUP</v>
      </c>
      <c r="I74" t="str">
        <f t="shared" si="15"/>
        <v>GOOD</v>
      </c>
      <c r="J74">
        <f>_xlfn.IFS(I74="GOOD",LOOKUP(H74,'Points per shot'!$A$1:$A$5,'Points per shot'!$B$1:$B$5), I74="MISS", 0, I74= "","")</f>
        <v>2</v>
      </c>
      <c r="K74" t="str">
        <f t="shared" si="16"/>
        <v>MARYVILLE</v>
      </c>
      <c r="L74" t="str">
        <f t="shared" si="19"/>
        <v/>
      </c>
      <c r="M74" t="str">
        <f t="shared" ca="1" si="20"/>
        <v/>
      </c>
      <c r="N74" t="str">
        <f t="shared" ca="1" si="21"/>
        <v/>
      </c>
      <c r="Q74" t="str">
        <f t="shared" ca="1" si="17"/>
        <v/>
      </c>
      <c r="R74" t="str">
        <f t="shared" ca="1" si="18"/>
        <v/>
      </c>
    </row>
    <row r="75" spans="1:18" x14ac:dyDescent="0.3">
      <c r="A75" s="1">
        <v>0.45763888888888887</v>
      </c>
      <c r="B75" t="s">
        <v>91</v>
      </c>
      <c r="C75" t="s">
        <v>92</v>
      </c>
      <c r="D75">
        <v>13</v>
      </c>
      <c r="F75" t="str">
        <f t="shared" si="12"/>
        <v>GOOD LAYUP by WEBB,STEVE(in the paint)</v>
      </c>
      <c r="G75" t="str">
        <f t="shared" si="13"/>
        <v>GOOD LAYUP</v>
      </c>
      <c r="H75" t="str">
        <f t="shared" si="14"/>
        <v>LAYUP</v>
      </c>
      <c r="I75" t="str">
        <f t="shared" si="15"/>
        <v>GOOD</v>
      </c>
      <c r="J75">
        <f>_xlfn.IFS(I75="GOOD",LOOKUP(H75,'Points per shot'!$A$1:$A$5,'Points per shot'!$B$1:$B$5), I75="MISS", 0, I75= "","")</f>
        <v>2</v>
      </c>
      <c r="K75" t="str">
        <f t="shared" si="16"/>
        <v>UMSL</v>
      </c>
      <c r="L75" t="str">
        <f t="shared" si="19"/>
        <v>CHANGE</v>
      </c>
      <c r="M75">
        <f t="shared" ca="1" si="20"/>
        <v>2</v>
      </c>
      <c r="N75" t="str">
        <f t="shared" ca="1" si="21"/>
        <v>UMSL</v>
      </c>
      <c r="Q75" t="str">
        <f t="shared" ca="1" si="17"/>
        <v>Made Shot</v>
      </c>
      <c r="R75" t="str">
        <f t="shared" ca="1" si="18"/>
        <v/>
      </c>
    </row>
    <row r="76" spans="1:18" x14ac:dyDescent="0.3">
      <c r="A76" s="1">
        <v>0.44861111111111113</v>
      </c>
      <c r="E76" t="s">
        <v>46</v>
      </c>
      <c r="F76" t="str">
        <f t="shared" si="12"/>
        <v>MISS 3PTR by GLOTTA,CHAZ</v>
      </c>
      <c r="G76" t="str">
        <f t="shared" si="13"/>
        <v>MISS 3PTR</v>
      </c>
      <c r="H76" t="str">
        <f t="shared" si="14"/>
        <v>3PTR</v>
      </c>
      <c r="I76" t="str">
        <f t="shared" si="15"/>
        <v>MISS</v>
      </c>
      <c r="J76">
        <f>_xlfn.IFS(I76="GOOD",LOOKUP(H76,'Points per shot'!$A$1:$A$5,'Points per shot'!$B$1:$B$5), I76="MISS", 0, I76= "","")</f>
        <v>0</v>
      </c>
      <c r="K76" t="str">
        <f t="shared" si="16"/>
        <v>MARYVILLE</v>
      </c>
      <c r="L76" t="str">
        <f t="shared" si="19"/>
        <v>CHANGE</v>
      </c>
      <c r="M76">
        <f t="shared" ca="1" si="20"/>
        <v>0</v>
      </c>
      <c r="N76" t="str">
        <f t="shared" ca="1" si="21"/>
        <v>MARYVILLE</v>
      </c>
      <c r="Q76" t="str">
        <f t="shared" ca="1" si="17"/>
        <v/>
      </c>
      <c r="R76" t="str">
        <f t="shared" ca="1" si="18"/>
        <v/>
      </c>
    </row>
    <row r="77" spans="1:18" x14ac:dyDescent="0.3">
      <c r="A77" t="s">
        <v>18</v>
      </c>
      <c r="B77" t="s">
        <v>93</v>
      </c>
      <c r="F77" t="str">
        <f t="shared" si="12"/>
        <v>REBOUND DEF by GRUBBS,JOSE</v>
      </c>
      <c r="G77" t="str">
        <f t="shared" si="13"/>
        <v>REBOUND DEF</v>
      </c>
      <c r="H77" t="str">
        <f t="shared" si="14"/>
        <v/>
      </c>
      <c r="I77" t="str">
        <f t="shared" si="15"/>
        <v/>
      </c>
      <c r="J77" t="str">
        <f>_xlfn.IFS(I77="GOOD",LOOKUP(H77,'Points per shot'!$A$1:$A$5,'Points per shot'!$B$1:$B$5), I77="MISS", 0, I77= "","")</f>
        <v/>
      </c>
      <c r="K77" t="str">
        <f t="shared" si="16"/>
        <v>UMSL</v>
      </c>
      <c r="L77" t="str">
        <f t="shared" si="19"/>
        <v>CHANGE</v>
      </c>
      <c r="M77">
        <f t="shared" ca="1" si="20"/>
        <v>3</v>
      </c>
      <c r="N77" t="str">
        <f t="shared" ca="1" si="21"/>
        <v>UMSL</v>
      </c>
      <c r="Q77" t="str">
        <f t="shared" ca="1" si="17"/>
        <v>Made Shot</v>
      </c>
      <c r="R77" t="str">
        <f t="shared" ca="1" si="18"/>
        <v/>
      </c>
    </row>
    <row r="78" spans="1:18" x14ac:dyDescent="0.3">
      <c r="A78" s="1">
        <v>0.44166666666666665</v>
      </c>
      <c r="B78" t="s">
        <v>94</v>
      </c>
      <c r="C78" t="s">
        <v>95</v>
      </c>
      <c r="D78">
        <v>13</v>
      </c>
      <c r="F78" t="str">
        <f t="shared" si="12"/>
        <v>GOOD 3PTR by GRUBBS,JOSE(fastbreak)</v>
      </c>
      <c r="G78" t="str">
        <f t="shared" si="13"/>
        <v>GOOD 3PTR</v>
      </c>
      <c r="H78" t="str">
        <f t="shared" si="14"/>
        <v>3PTR</v>
      </c>
      <c r="I78" t="str">
        <f t="shared" si="15"/>
        <v>GOOD</v>
      </c>
      <c r="J78">
        <f>_xlfn.IFS(I78="GOOD",LOOKUP(H78,'Points per shot'!$A$1:$A$5,'Points per shot'!$B$1:$B$5), I78="MISS", 0, I78= "","")</f>
        <v>3</v>
      </c>
      <c r="K78" t="str">
        <f t="shared" si="16"/>
        <v>UMSL</v>
      </c>
      <c r="L78" t="str">
        <f t="shared" si="19"/>
        <v/>
      </c>
      <c r="M78" t="str">
        <f t="shared" ca="1" si="20"/>
        <v/>
      </c>
      <c r="N78" t="str">
        <f t="shared" ca="1" si="21"/>
        <v/>
      </c>
      <c r="Q78" t="str">
        <f t="shared" ca="1" si="17"/>
        <v/>
      </c>
      <c r="R78" t="str">
        <f t="shared" ca="1" si="18"/>
        <v/>
      </c>
    </row>
    <row r="79" spans="1:18" x14ac:dyDescent="0.3">
      <c r="A79" s="1">
        <v>0.42499999999999999</v>
      </c>
      <c r="B79" t="s">
        <v>96</v>
      </c>
      <c r="F79" t="str">
        <f t="shared" si="12"/>
        <v>FOUL by GRUBBS,JOSE</v>
      </c>
      <c r="G79" t="str">
        <f t="shared" si="13"/>
        <v>FOUL</v>
      </c>
      <c r="H79" t="str">
        <f t="shared" si="14"/>
        <v/>
      </c>
      <c r="I79" t="str">
        <f t="shared" si="15"/>
        <v/>
      </c>
      <c r="J79" t="str">
        <f>_xlfn.IFS(I79="GOOD",LOOKUP(H79,'Points per shot'!$A$1:$A$5,'Points per shot'!$B$1:$B$5), I79="MISS", 0, I79= "","")</f>
        <v/>
      </c>
      <c r="K79" t="str">
        <f t="shared" si="16"/>
        <v>UMSL</v>
      </c>
      <c r="L79" t="str">
        <f t="shared" si="19"/>
        <v/>
      </c>
      <c r="M79" t="str">
        <f t="shared" ca="1" si="20"/>
        <v/>
      </c>
      <c r="N79" t="str">
        <f t="shared" ca="1" si="21"/>
        <v/>
      </c>
      <c r="Q79" t="str">
        <f t="shared" ca="1" si="17"/>
        <v/>
      </c>
      <c r="R79" t="str">
        <f t="shared" ca="1" si="18"/>
        <v/>
      </c>
    </row>
    <row r="80" spans="1:18" x14ac:dyDescent="0.3">
      <c r="A80" s="1">
        <v>0.41111111111111115</v>
      </c>
      <c r="E80" t="s">
        <v>97</v>
      </c>
      <c r="F80" t="str">
        <f t="shared" si="12"/>
        <v>MISS JUMPER by MCDANIEL,DEZMOND</v>
      </c>
      <c r="G80" t="str">
        <f t="shared" si="13"/>
        <v>MISS JUMPER</v>
      </c>
      <c r="H80" t="str">
        <f t="shared" si="14"/>
        <v>JUMPER</v>
      </c>
      <c r="I80" t="str">
        <f t="shared" si="15"/>
        <v>MISS</v>
      </c>
      <c r="J80">
        <f>_xlfn.IFS(I80="GOOD",LOOKUP(H80,'Points per shot'!$A$1:$A$5,'Points per shot'!$B$1:$B$5), I80="MISS", 0, I80= "","")</f>
        <v>0</v>
      </c>
      <c r="K80" t="str">
        <f t="shared" si="16"/>
        <v>MARYVILLE</v>
      </c>
      <c r="L80" t="str">
        <f t="shared" si="19"/>
        <v>CHANGE</v>
      </c>
      <c r="M80">
        <f t="shared" ca="1" si="20"/>
        <v>0</v>
      </c>
      <c r="N80" t="str">
        <f t="shared" ca="1" si="21"/>
        <v>MARYVILLE</v>
      </c>
      <c r="Q80" t="str">
        <f t="shared" ca="1" si="17"/>
        <v/>
      </c>
      <c r="R80" t="str">
        <f t="shared" ca="1" si="18"/>
        <v/>
      </c>
    </row>
    <row r="81" spans="1:18" x14ac:dyDescent="0.3">
      <c r="A81" t="s">
        <v>18</v>
      </c>
      <c r="B81" t="s">
        <v>67</v>
      </c>
      <c r="F81" t="str">
        <f t="shared" ref="F81:F116" si="22">B81&amp;E81</f>
        <v>REBOUND DEADB by TEAM</v>
      </c>
      <c r="G81" t="str">
        <f t="shared" ref="G81:G116" si="23">LEFT(F81,FIND("by",F81)-2)</f>
        <v>REBOUND DEADB</v>
      </c>
      <c r="H81" t="str">
        <f t="shared" si="14"/>
        <v/>
      </c>
      <c r="I81" t="str">
        <f t="shared" si="15"/>
        <v/>
      </c>
      <c r="J81" t="str">
        <f>_xlfn.IFS(I81="GOOD",LOOKUP(H81,'Points per shot'!$A$1:$A$5,'Points per shot'!$B$1:$B$5), I81="MISS", 0, I81= "","")</f>
        <v/>
      </c>
      <c r="K81" t="str">
        <f t="shared" si="16"/>
        <v>UMSL</v>
      </c>
      <c r="L81" t="str">
        <f t="shared" si="19"/>
        <v>CHANGE</v>
      </c>
      <c r="M81">
        <f t="shared" ca="1" si="20"/>
        <v>2</v>
      </c>
      <c r="N81" t="str">
        <f t="shared" ca="1" si="21"/>
        <v>UMSL</v>
      </c>
      <c r="Q81" t="str">
        <f t="shared" ca="1" si="17"/>
        <v>Made Shot</v>
      </c>
      <c r="R81" t="str">
        <f t="shared" ca="1" si="18"/>
        <v/>
      </c>
    </row>
    <row r="82" spans="1:18" x14ac:dyDescent="0.3">
      <c r="A82" s="1">
        <v>0.39930555555555558</v>
      </c>
      <c r="B82" t="s">
        <v>17</v>
      </c>
      <c r="F82" t="str">
        <f t="shared" si="22"/>
        <v>MISS 3PTR by CARSON,RONNIE</v>
      </c>
      <c r="G82" t="str">
        <f t="shared" si="23"/>
        <v>MISS 3PTR</v>
      </c>
      <c r="H82" t="str">
        <f t="shared" ref="H82:H116" si="24">IF(OR(LEFT(G82,4)="Miss",LEFT(G82,4)="Good"),RIGHT(G82,LEN(G82)-5),"")</f>
        <v>3PTR</v>
      </c>
      <c r="I82" t="str">
        <f t="shared" ref="I82:I116" si="25">IF(H82&lt;&gt;"",LEFT(G82,4),"")</f>
        <v>MISS</v>
      </c>
      <c r="J82">
        <f>_xlfn.IFS(I82="GOOD",LOOKUP(H82,'Points per shot'!$A$1:$A$5,'Points per shot'!$B$1:$B$5), I82="MISS", 0, I82= "","")</f>
        <v>0</v>
      </c>
      <c r="K82" t="str">
        <f t="shared" ref="K82:K116" si="26">IF(E82 = "", "UMSL","MARYVILLE")</f>
        <v>UMSL</v>
      </c>
      <c r="L82" t="str">
        <f t="shared" si="19"/>
        <v/>
      </c>
      <c r="M82" t="str">
        <f t="shared" ca="1" si="20"/>
        <v/>
      </c>
      <c r="N82" t="str">
        <f t="shared" ca="1" si="21"/>
        <v/>
      </c>
      <c r="Q82" t="str">
        <f t="shared" ca="1" si="17"/>
        <v/>
      </c>
      <c r="R82" t="str">
        <f t="shared" ca="1" si="18"/>
        <v/>
      </c>
    </row>
    <row r="83" spans="1:18" x14ac:dyDescent="0.3">
      <c r="A83" t="s">
        <v>18</v>
      </c>
      <c r="B83" t="s">
        <v>77</v>
      </c>
      <c r="F83" t="str">
        <f t="shared" si="22"/>
        <v>REBOUND OFF by WEBB,STEVE</v>
      </c>
      <c r="G83" t="str">
        <f t="shared" si="23"/>
        <v>REBOUND OFF</v>
      </c>
      <c r="H83" t="str">
        <f t="shared" si="24"/>
        <v/>
      </c>
      <c r="I83" t="str">
        <f t="shared" si="25"/>
        <v/>
      </c>
      <c r="J83" t="str">
        <f>_xlfn.IFS(I83="GOOD",LOOKUP(H83,'Points per shot'!$A$1:$A$5,'Points per shot'!$B$1:$B$5), I83="MISS", 0, I83= "","")</f>
        <v/>
      </c>
      <c r="K83" t="str">
        <f t="shared" si="26"/>
        <v>UMSL</v>
      </c>
      <c r="L83" t="str">
        <f t="shared" si="19"/>
        <v/>
      </c>
      <c r="M83" t="str">
        <f t="shared" ca="1" si="20"/>
        <v/>
      </c>
      <c r="N83" t="str">
        <f t="shared" ca="1" si="21"/>
        <v/>
      </c>
      <c r="Q83" t="str">
        <f t="shared" ca="1" si="17"/>
        <v/>
      </c>
      <c r="R83" t="str">
        <f t="shared" ca="1" si="18"/>
        <v/>
      </c>
    </row>
    <row r="84" spans="1:18" x14ac:dyDescent="0.3">
      <c r="A84" s="1">
        <v>0.39444444444444443</v>
      </c>
      <c r="B84" t="s">
        <v>91</v>
      </c>
      <c r="C84" t="s">
        <v>98</v>
      </c>
      <c r="D84">
        <v>13</v>
      </c>
      <c r="F84" t="str">
        <f t="shared" si="22"/>
        <v>GOOD LAYUP by WEBB,STEVE(in the paint)</v>
      </c>
      <c r="G84" t="str">
        <f t="shared" si="23"/>
        <v>GOOD LAYUP</v>
      </c>
      <c r="H84" t="str">
        <f t="shared" si="24"/>
        <v>LAYUP</v>
      </c>
      <c r="I84" t="str">
        <f t="shared" si="25"/>
        <v>GOOD</v>
      </c>
      <c r="J84">
        <f>_xlfn.IFS(I84="GOOD",LOOKUP(H84,'Points per shot'!$A$1:$A$5,'Points per shot'!$B$1:$B$5), I84="MISS", 0, I84= "","")</f>
        <v>2</v>
      </c>
      <c r="K84" t="str">
        <f t="shared" si="26"/>
        <v>UMSL</v>
      </c>
      <c r="L84" t="str">
        <f t="shared" si="19"/>
        <v/>
      </c>
      <c r="M84" t="str">
        <f t="shared" ca="1" si="20"/>
        <v/>
      </c>
      <c r="N84" t="str">
        <f t="shared" ca="1" si="21"/>
        <v/>
      </c>
      <c r="Q84" t="str">
        <f t="shared" ca="1" si="17"/>
        <v/>
      </c>
      <c r="R84" t="str">
        <f t="shared" ca="1" si="18"/>
        <v/>
      </c>
    </row>
    <row r="85" spans="1:18" x14ac:dyDescent="0.3">
      <c r="A85" s="1">
        <v>0.38611111111111113</v>
      </c>
      <c r="E85" t="s">
        <v>99</v>
      </c>
      <c r="F85" t="str">
        <f t="shared" si="22"/>
        <v>TURNOVER by HARVEY,BOBBY</v>
      </c>
      <c r="G85" t="str">
        <f t="shared" si="23"/>
        <v>TURNOVER</v>
      </c>
      <c r="H85" t="str">
        <f t="shared" si="24"/>
        <v/>
      </c>
      <c r="I85" t="str">
        <f t="shared" si="25"/>
        <v/>
      </c>
      <c r="J85" t="str">
        <f>_xlfn.IFS(I85="GOOD",LOOKUP(H85,'Points per shot'!$A$1:$A$5,'Points per shot'!$B$1:$B$5), I85="MISS", 0, I85= "","")</f>
        <v/>
      </c>
      <c r="K85" t="str">
        <f t="shared" si="26"/>
        <v>MARYVILLE</v>
      </c>
      <c r="L85" t="str">
        <f t="shared" si="19"/>
        <v>CHANGE</v>
      </c>
      <c r="M85">
        <f t="shared" ca="1" si="20"/>
        <v>0</v>
      </c>
      <c r="N85" t="str">
        <f t="shared" ca="1" si="21"/>
        <v>MARYVILLE</v>
      </c>
      <c r="Q85" t="str">
        <f t="shared" ca="1" si="17"/>
        <v/>
      </c>
      <c r="R85" t="str">
        <f t="shared" ca="1" si="18"/>
        <v/>
      </c>
    </row>
    <row r="86" spans="1:18" x14ac:dyDescent="0.3">
      <c r="A86" s="1">
        <v>0.38611111111111113</v>
      </c>
      <c r="B86" t="s">
        <v>100</v>
      </c>
      <c r="F86" t="str">
        <f t="shared" si="22"/>
        <v>STEAL by WEBB,STEVE</v>
      </c>
      <c r="G86" t="str">
        <f t="shared" si="23"/>
        <v>STEAL</v>
      </c>
      <c r="H86" t="str">
        <f t="shared" si="24"/>
        <v/>
      </c>
      <c r="I86" t="str">
        <f t="shared" si="25"/>
        <v/>
      </c>
      <c r="J86" t="str">
        <f>_xlfn.IFS(I86="GOOD",LOOKUP(H86,'Points per shot'!$A$1:$A$5,'Points per shot'!$B$1:$B$5), I86="MISS", 0, I86= "","")</f>
        <v/>
      </c>
      <c r="K86" t="str">
        <f t="shared" si="26"/>
        <v>UMSL</v>
      </c>
      <c r="L86" t="str">
        <f t="shared" si="19"/>
        <v>CHANGE</v>
      </c>
      <c r="M86">
        <f t="shared" ca="1" si="20"/>
        <v>2</v>
      </c>
      <c r="N86" t="str">
        <f t="shared" ca="1" si="21"/>
        <v>UMSL</v>
      </c>
      <c r="Q86" t="str">
        <f t="shared" ca="1" si="17"/>
        <v>Made Shot</v>
      </c>
      <c r="R86" t="str">
        <f t="shared" ca="1" si="18"/>
        <v/>
      </c>
    </row>
    <row r="87" spans="1:18" x14ac:dyDescent="0.3">
      <c r="A87" s="1">
        <v>0.38194444444444442</v>
      </c>
      <c r="B87" t="s">
        <v>101</v>
      </c>
      <c r="C87" t="s">
        <v>102</v>
      </c>
      <c r="D87">
        <v>13</v>
      </c>
      <c r="F87" t="str">
        <f t="shared" si="22"/>
        <v>GOOD LAYUP by WISSINK,SHANE(fastbreak)(in the paint)</v>
      </c>
      <c r="G87" t="str">
        <f t="shared" si="23"/>
        <v>GOOD LAYUP</v>
      </c>
      <c r="H87" t="str">
        <f t="shared" si="24"/>
        <v>LAYUP</v>
      </c>
      <c r="I87" t="str">
        <f t="shared" si="25"/>
        <v>GOOD</v>
      </c>
      <c r="J87">
        <f>_xlfn.IFS(I87="GOOD",LOOKUP(H87,'Points per shot'!$A$1:$A$5,'Points per shot'!$B$1:$B$5), I87="MISS", 0, I87= "","")</f>
        <v>2</v>
      </c>
      <c r="K87" t="str">
        <f t="shared" si="26"/>
        <v>UMSL</v>
      </c>
      <c r="L87" t="str">
        <f t="shared" si="19"/>
        <v/>
      </c>
      <c r="M87" t="str">
        <f t="shared" ca="1" si="20"/>
        <v/>
      </c>
      <c r="N87" t="str">
        <f t="shared" ca="1" si="21"/>
        <v/>
      </c>
      <c r="Q87" t="str">
        <f t="shared" ca="1" si="17"/>
        <v/>
      </c>
      <c r="R87" t="str">
        <f t="shared" ca="1" si="18"/>
        <v/>
      </c>
    </row>
    <row r="88" spans="1:18" x14ac:dyDescent="0.3">
      <c r="A88" s="1">
        <v>0.37083333333333335</v>
      </c>
      <c r="C88" t="s">
        <v>103</v>
      </c>
      <c r="D88">
        <v>16</v>
      </c>
      <c r="E88" t="s">
        <v>104</v>
      </c>
      <c r="F88" t="str">
        <f t="shared" si="22"/>
        <v>GOOD 3PTR by MCDANIEL,DEZMOND</v>
      </c>
      <c r="G88" t="str">
        <f t="shared" si="23"/>
        <v>GOOD 3PTR</v>
      </c>
      <c r="H88" t="str">
        <f t="shared" si="24"/>
        <v>3PTR</v>
      </c>
      <c r="I88" t="str">
        <f t="shared" si="25"/>
        <v>GOOD</v>
      </c>
      <c r="J88">
        <f>_xlfn.IFS(I88="GOOD",LOOKUP(H88,'Points per shot'!$A$1:$A$5,'Points per shot'!$B$1:$B$5), I88="MISS", 0, I88= "","")</f>
        <v>3</v>
      </c>
      <c r="K88" t="str">
        <f t="shared" si="26"/>
        <v>MARYVILLE</v>
      </c>
      <c r="L88" t="str">
        <f t="shared" si="19"/>
        <v>CHANGE</v>
      </c>
      <c r="M88">
        <f t="shared" ca="1" si="20"/>
        <v>3</v>
      </c>
      <c r="N88" t="str">
        <f t="shared" ca="1" si="21"/>
        <v>MARYVILLE</v>
      </c>
      <c r="Q88" t="str">
        <f t="shared" ca="1" si="17"/>
        <v/>
      </c>
      <c r="R88" t="str">
        <f t="shared" ca="1" si="18"/>
        <v/>
      </c>
    </row>
    <row r="89" spans="1:18" x14ac:dyDescent="0.3">
      <c r="A89" s="1">
        <v>0.35347222222222219</v>
      </c>
      <c r="B89" t="s">
        <v>105</v>
      </c>
      <c r="F89" t="str">
        <f t="shared" si="22"/>
        <v>TURNOVER by CARSON,RONNIE</v>
      </c>
      <c r="G89" t="str">
        <f t="shared" si="23"/>
        <v>TURNOVER</v>
      </c>
      <c r="H89" t="str">
        <f t="shared" si="24"/>
        <v/>
      </c>
      <c r="I89" t="str">
        <f t="shared" si="25"/>
        <v/>
      </c>
      <c r="J89" t="str">
        <f>_xlfn.IFS(I89="GOOD",LOOKUP(H89,'Points per shot'!$A$1:$A$5,'Points per shot'!$B$1:$B$5), I89="MISS", 0, I89= "","")</f>
        <v/>
      </c>
      <c r="K89" t="str">
        <f t="shared" si="26"/>
        <v>UMSL</v>
      </c>
      <c r="L89" t="str">
        <f t="shared" si="19"/>
        <v>CHANGE</v>
      </c>
      <c r="M89">
        <f t="shared" ca="1" si="20"/>
        <v>0</v>
      </c>
      <c r="N89" t="str">
        <f t="shared" ca="1" si="21"/>
        <v>UMSL</v>
      </c>
      <c r="Q89" t="str">
        <f t="shared" ca="1" si="17"/>
        <v/>
      </c>
      <c r="R89" t="str">
        <f t="shared" ca="1" si="18"/>
        <v>Missed Shot</v>
      </c>
    </row>
    <row r="90" spans="1:18" x14ac:dyDescent="0.3">
      <c r="A90" s="1">
        <v>0.34236111111111112</v>
      </c>
      <c r="C90" t="s">
        <v>106</v>
      </c>
      <c r="D90">
        <v>19</v>
      </c>
      <c r="E90" t="s">
        <v>43</v>
      </c>
      <c r="F90" t="str">
        <f t="shared" si="22"/>
        <v>GOOD 3PTR by GLOTTA,CHAZ</v>
      </c>
      <c r="G90" t="str">
        <f t="shared" si="23"/>
        <v>GOOD 3PTR</v>
      </c>
      <c r="H90" t="str">
        <f t="shared" si="24"/>
        <v>3PTR</v>
      </c>
      <c r="I90" t="str">
        <f t="shared" si="25"/>
        <v>GOOD</v>
      </c>
      <c r="J90">
        <f>_xlfn.IFS(I90="GOOD",LOOKUP(H90,'Points per shot'!$A$1:$A$5,'Points per shot'!$B$1:$B$5), I90="MISS", 0, I90= "","")</f>
        <v>3</v>
      </c>
      <c r="K90" t="str">
        <f t="shared" si="26"/>
        <v>MARYVILLE</v>
      </c>
      <c r="L90" t="str">
        <f t="shared" si="19"/>
        <v>CHANGE</v>
      </c>
      <c r="M90">
        <f t="shared" ca="1" si="20"/>
        <v>3</v>
      </c>
      <c r="N90" t="str">
        <f t="shared" ca="1" si="21"/>
        <v>MARYVILLE</v>
      </c>
      <c r="Q90" t="str">
        <f t="shared" ca="1" si="17"/>
        <v/>
      </c>
      <c r="R90" t="str">
        <f t="shared" ca="1" si="18"/>
        <v/>
      </c>
    </row>
    <row r="91" spans="1:18" x14ac:dyDescent="0.3">
      <c r="A91" s="1">
        <v>0.32222222222222224</v>
      </c>
      <c r="B91" t="s">
        <v>107</v>
      </c>
      <c r="C91" t="s">
        <v>108</v>
      </c>
      <c r="D91">
        <v>19</v>
      </c>
      <c r="F91" t="str">
        <f t="shared" si="22"/>
        <v>GOOD LAYUP by TOWERY,JASON(in the paint)</v>
      </c>
      <c r="G91" t="str">
        <f t="shared" si="23"/>
        <v>GOOD LAYUP</v>
      </c>
      <c r="H91" t="str">
        <f t="shared" si="24"/>
        <v>LAYUP</v>
      </c>
      <c r="I91" t="str">
        <f t="shared" si="25"/>
        <v>GOOD</v>
      </c>
      <c r="J91">
        <f>_xlfn.IFS(I91="GOOD",LOOKUP(H91,'Points per shot'!$A$1:$A$5,'Points per shot'!$B$1:$B$5), I91="MISS", 0, I91= "","")</f>
        <v>2</v>
      </c>
      <c r="K91" t="str">
        <f t="shared" si="26"/>
        <v>UMSL</v>
      </c>
      <c r="L91" t="str">
        <f t="shared" si="19"/>
        <v>CHANGE</v>
      </c>
      <c r="M91">
        <f t="shared" ca="1" si="20"/>
        <v>2</v>
      </c>
      <c r="N91" t="str">
        <f t="shared" ca="1" si="21"/>
        <v>UMSL</v>
      </c>
      <c r="Q91" t="str">
        <f t="shared" ca="1" si="17"/>
        <v>Made Shot</v>
      </c>
      <c r="R91" t="str">
        <f t="shared" ca="1" si="18"/>
        <v/>
      </c>
    </row>
    <row r="92" spans="1:18" ht="17.25" customHeight="1" x14ac:dyDescent="0.3">
      <c r="A92" s="1">
        <v>0.30416666666666664</v>
      </c>
      <c r="B92" t="s">
        <v>109</v>
      </c>
      <c r="F92" t="str">
        <f t="shared" si="22"/>
        <v>FOUL by HUGHES,ANTHONY</v>
      </c>
      <c r="G92" t="str">
        <f t="shared" si="23"/>
        <v>FOUL</v>
      </c>
      <c r="H92" t="str">
        <f t="shared" si="24"/>
        <v/>
      </c>
      <c r="I92" t="str">
        <f t="shared" si="25"/>
        <v/>
      </c>
      <c r="J92" t="str">
        <f>_xlfn.IFS(I92="GOOD",LOOKUP(H92,'Points per shot'!$A$1:$A$5,'Points per shot'!$B$1:$B$5), I92="MISS", 0, I92= "","")</f>
        <v/>
      </c>
      <c r="K92" t="str">
        <f t="shared" si="26"/>
        <v>UMSL</v>
      </c>
      <c r="L92" t="str">
        <f t="shared" si="19"/>
        <v/>
      </c>
      <c r="M92" t="str">
        <f t="shared" ca="1" si="20"/>
        <v/>
      </c>
      <c r="N92" t="str">
        <f t="shared" ca="1" si="21"/>
        <v/>
      </c>
      <c r="Q92" t="str">
        <f t="shared" ca="1" si="17"/>
        <v/>
      </c>
      <c r="R92" t="str">
        <f t="shared" ca="1" si="18"/>
        <v/>
      </c>
    </row>
    <row r="93" spans="1:18" x14ac:dyDescent="0.3">
      <c r="A93" s="1">
        <v>0.30138888888888887</v>
      </c>
      <c r="E93" t="s">
        <v>110</v>
      </c>
      <c r="F93" t="str">
        <f t="shared" si="22"/>
        <v>MISS JUMPER by DAVIS,JEROME</v>
      </c>
      <c r="G93" t="str">
        <f t="shared" si="23"/>
        <v>MISS JUMPER</v>
      </c>
      <c r="H93" t="str">
        <f t="shared" si="24"/>
        <v>JUMPER</v>
      </c>
      <c r="I93" t="str">
        <f t="shared" si="25"/>
        <v>MISS</v>
      </c>
      <c r="J93">
        <f>_xlfn.IFS(I93="GOOD",LOOKUP(H93,'Points per shot'!$A$1:$A$5,'Points per shot'!$B$1:$B$5), I93="MISS", 0, I93= "","")</f>
        <v>0</v>
      </c>
      <c r="K93" t="str">
        <f t="shared" si="26"/>
        <v>MARYVILLE</v>
      </c>
      <c r="L93" t="str">
        <f t="shared" si="19"/>
        <v>CHANGE</v>
      </c>
      <c r="M93">
        <f t="shared" ca="1" si="20"/>
        <v>0</v>
      </c>
      <c r="N93" t="str">
        <f t="shared" ca="1" si="21"/>
        <v>MARYVILLE</v>
      </c>
      <c r="Q93" t="str">
        <f t="shared" ca="1" si="17"/>
        <v/>
      </c>
      <c r="R93" t="str">
        <f t="shared" ca="1" si="18"/>
        <v/>
      </c>
    </row>
    <row r="94" spans="1:18" x14ac:dyDescent="0.3">
      <c r="A94" t="s">
        <v>18</v>
      </c>
      <c r="B94" t="s">
        <v>51</v>
      </c>
      <c r="F94" t="str">
        <f t="shared" si="22"/>
        <v>REBOUND DEF by HUGHES,ANTHONY</v>
      </c>
      <c r="G94" t="str">
        <f t="shared" si="23"/>
        <v>REBOUND DEF</v>
      </c>
      <c r="H94" t="str">
        <f t="shared" si="24"/>
        <v/>
      </c>
      <c r="I94" t="str">
        <f t="shared" si="25"/>
        <v/>
      </c>
      <c r="J94" t="str">
        <f>_xlfn.IFS(I94="GOOD",LOOKUP(H94,'Points per shot'!$A$1:$A$5,'Points per shot'!$B$1:$B$5), I94="MISS", 0, I94= "","")</f>
        <v/>
      </c>
      <c r="K94" t="str">
        <f t="shared" si="26"/>
        <v>UMSL</v>
      </c>
      <c r="L94" t="str">
        <f t="shared" si="19"/>
        <v>CHANGE</v>
      </c>
      <c r="M94">
        <f t="shared" ca="1" si="20"/>
        <v>0</v>
      </c>
      <c r="N94" t="str">
        <f t="shared" ca="1" si="21"/>
        <v>UMSL</v>
      </c>
      <c r="Q94" t="str">
        <f t="shared" ca="1" si="17"/>
        <v/>
      </c>
      <c r="R94" t="str">
        <f t="shared" ca="1" si="18"/>
        <v>Missed Shot</v>
      </c>
    </row>
    <row r="95" spans="1:18" x14ac:dyDescent="0.3">
      <c r="A95" s="1">
        <v>0.28611111111111115</v>
      </c>
      <c r="E95" t="s">
        <v>111</v>
      </c>
      <c r="F95" t="str">
        <f t="shared" si="22"/>
        <v>FOUL by THOMPSON,ROBIN</v>
      </c>
      <c r="G95" t="str">
        <f t="shared" si="23"/>
        <v>FOUL</v>
      </c>
      <c r="H95" t="str">
        <f t="shared" si="24"/>
        <v/>
      </c>
      <c r="I95" t="str">
        <f t="shared" si="25"/>
        <v/>
      </c>
      <c r="J95" t="str">
        <f>_xlfn.IFS(I95="GOOD",LOOKUP(H95,'Points per shot'!$A$1:$A$5,'Points per shot'!$B$1:$B$5), I95="MISS", 0, I95= "","")</f>
        <v/>
      </c>
      <c r="K95" t="str">
        <f t="shared" si="26"/>
        <v>MARYVILLE</v>
      </c>
      <c r="L95" t="str">
        <f t="shared" si="19"/>
        <v>CHANGE</v>
      </c>
      <c r="M95">
        <f t="shared" ca="1" si="20"/>
        <v>0</v>
      </c>
      <c r="N95" t="str">
        <f t="shared" ca="1" si="21"/>
        <v>MARYVILLE</v>
      </c>
      <c r="Q95" t="str">
        <f t="shared" ca="1" si="17"/>
        <v/>
      </c>
      <c r="R95" t="str">
        <f t="shared" ca="1" si="18"/>
        <v/>
      </c>
    </row>
    <row r="96" spans="1:18" x14ac:dyDescent="0.3">
      <c r="A96" s="1">
        <v>0.28611111111111115</v>
      </c>
      <c r="B96" t="s">
        <v>35</v>
      </c>
      <c r="C96" t="s">
        <v>112</v>
      </c>
      <c r="D96">
        <v>19</v>
      </c>
      <c r="F96" t="str">
        <f t="shared" si="22"/>
        <v>GOOD FT by TOWERY,JASON</v>
      </c>
      <c r="G96" t="str">
        <f t="shared" si="23"/>
        <v>GOOD FT</v>
      </c>
      <c r="H96" t="str">
        <f t="shared" si="24"/>
        <v>FT</v>
      </c>
      <c r="I96" t="str">
        <f t="shared" si="25"/>
        <v>GOOD</v>
      </c>
      <c r="J96">
        <f>_xlfn.IFS(I96="GOOD",LOOKUP(H96,'Points per shot'!$A$1:$A$5,'Points per shot'!$B$1:$B$5), I96="MISS", 0, I96= "","")</f>
        <v>1</v>
      </c>
      <c r="K96" t="str">
        <f t="shared" si="26"/>
        <v>UMSL</v>
      </c>
      <c r="L96" t="str">
        <f t="shared" si="19"/>
        <v>CHANGE</v>
      </c>
      <c r="M96">
        <f t="shared" ca="1" si="20"/>
        <v>1</v>
      </c>
      <c r="N96" t="str">
        <f t="shared" ca="1" si="21"/>
        <v>UMSL</v>
      </c>
      <c r="Q96" t="str">
        <f t="shared" ca="1" si="17"/>
        <v>Made Shot</v>
      </c>
      <c r="R96" t="str">
        <f t="shared" ca="1" si="18"/>
        <v/>
      </c>
    </row>
    <row r="97" spans="1:18" x14ac:dyDescent="0.3">
      <c r="A97" s="1">
        <v>0.28611111111111115</v>
      </c>
      <c r="B97" t="s">
        <v>113</v>
      </c>
      <c r="F97" t="str">
        <f t="shared" si="22"/>
        <v>MISS FT by TOWERY,JASON</v>
      </c>
      <c r="G97" t="str">
        <f t="shared" si="23"/>
        <v>MISS FT</v>
      </c>
      <c r="H97" t="str">
        <f t="shared" si="24"/>
        <v>FT</v>
      </c>
      <c r="I97" t="str">
        <f t="shared" si="25"/>
        <v>MISS</v>
      </c>
      <c r="J97">
        <f>_xlfn.IFS(I97="GOOD",LOOKUP(H97,'Points per shot'!$A$1:$A$5,'Points per shot'!$B$1:$B$5), I97="MISS", 0, I97= "","")</f>
        <v>0</v>
      </c>
      <c r="K97" t="str">
        <f t="shared" si="26"/>
        <v>UMSL</v>
      </c>
      <c r="L97" t="str">
        <f t="shared" si="19"/>
        <v/>
      </c>
      <c r="M97" t="str">
        <f t="shared" ca="1" si="20"/>
        <v/>
      </c>
      <c r="N97" t="str">
        <f t="shared" ca="1" si="21"/>
        <v/>
      </c>
      <c r="Q97" t="str">
        <f t="shared" ca="1" si="17"/>
        <v/>
      </c>
      <c r="R97" t="str">
        <f t="shared" ca="1" si="18"/>
        <v/>
      </c>
    </row>
    <row r="98" spans="1:18" x14ac:dyDescent="0.3">
      <c r="A98" t="s">
        <v>18</v>
      </c>
      <c r="E98" t="s">
        <v>114</v>
      </c>
      <c r="F98" t="str">
        <f t="shared" si="22"/>
        <v>REBOUND DEF by DAVIS,JEROME</v>
      </c>
      <c r="G98" t="str">
        <f t="shared" si="23"/>
        <v>REBOUND DEF</v>
      </c>
      <c r="H98" t="str">
        <f t="shared" si="24"/>
        <v/>
      </c>
      <c r="I98" t="str">
        <f t="shared" si="25"/>
        <v/>
      </c>
      <c r="J98" t="str">
        <f>_xlfn.IFS(I98="GOOD",LOOKUP(H98,'Points per shot'!$A$1:$A$5,'Points per shot'!$B$1:$B$5), I98="MISS", 0, I98= "","")</f>
        <v/>
      </c>
      <c r="K98" t="str">
        <f t="shared" si="26"/>
        <v>MARYVILLE</v>
      </c>
      <c r="L98" t="str">
        <f t="shared" si="19"/>
        <v>CHANGE</v>
      </c>
      <c r="M98">
        <f t="shared" ca="1" si="20"/>
        <v>0</v>
      </c>
      <c r="N98" t="str">
        <f t="shared" ca="1" si="21"/>
        <v>MARYVILLE</v>
      </c>
      <c r="Q98" t="str">
        <f t="shared" ref="Q98:Q129" ca="1" si="27">IF(AND(M98&lt;&gt;0,N98&lt;&gt;"Maryville",M98&lt;&gt;""),"Made Shot","")</f>
        <v/>
      </c>
      <c r="R98" t="str">
        <f t="shared" ref="R98:R129" ca="1" si="28">IF(AND(M98=0,N98&lt;&gt;"Maryville",M98&lt;&gt;""),"Missed Shot","")</f>
        <v/>
      </c>
    </row>
    <row r="99" spans="1:18" x14ac:dyDescent="0.3">
      <c r="A99" s="1">
        <v>0.27638888888888885</v>
      </c>
      <c r="E99" t="s">
        <v>46</v>
      </c>
      <c r="F99" t="str">
        <f t="shared" si="22"/>
        <v>MISS 3PTR by GLOTTA,CHAZ</v>
      </c>
      <c r="G99" t="str">
        <f t="shared" si="23"/>
        <v>MISS 3PTR</v>
      </c>
      <c r="H99" t="str">
        <f t="shared" si="24"/>
        <v>3PTR</v>
      </c>
      <c r="I99" t="str">
        <f t="shared" si="25"/>
        <v>MISS</v>
      </c>
      <c r="J99">
        <f>_xlfn.IFS(I99="GOOD",LOOKUP(H99,'Points per shot'!$A$1:$A$5,'Points per shot'!$B$1:$B$5), I99="MISS", 0, I99= "","")</f>
        <v>0</v>
      </c>
      <c r="K99" t="str">
        <f t="shared" si="26"/>
        <v>MARYVILLE</v>
      </c>
      <c r="L99" t="str">
        <f t="shared" si="19"/>
        <v/>
      </c>
      <c r="M99" t="str">
        <f t="shared" ca="1" si="20"/>
        <v/>
      </c>
      <c r="N99" t="str">
        <f t="shared" ca="1" si="21"/>
        <v/>
      </c>
      <c r="Q99" t="str">
        <f t="shared" ca="1" si="27"/>
        <v/>
      </c>
      <c r="R99" t="str">
        <f t="shared" ca="1" si="28"/>
        <v/>
      </c>
    </row>
    <row r="100" spans="1:18" x14ac:dyDescent="0.3">
      <c r="A100" t="s">
        <v>18</v>
      </c>
      <c r="B100" t="s">
        <v>80</v>
      </c>
      <c r="F100" t="str">
        <f t="shared" si="22"/>
        <v>REBOUND DEF by MATTHEWS,JOHNATHAN</v>
      </c>
      <c r="G100" t="str">
        <f t="shared" si="23"/>
        <v>REBOUND DEF</v>
      </c>
      <c r="H100" t="str">
        <f t="shared" si="24"/>
        <v/>
      </c>
      <c r="I100" t="str">
        <f t="shared" si="25"/>
        <v/>
      </c>
      <c r="J100" t="str">
        <f>_xlfn.IFS(I100="GOOD",LOOKUP(H100,'Points per shot'!$A$1:$A$5,'Points per shot'!$B$1:$B$5), I100="MISS", 0, I100= "","")</f>
        <v/>
      </c>
      <c r="K100" t="str">
        <f t="shared" si="26"/>
        <v>UMSL</v>
      </c>
      <c r="L100" t="str">
        <f t="shared" si="19"/>
        <v>CHANGE</v>
      </c>
      <c r="M100">
        <f t="shared" ca="1" si="20"/>
        <v>2</v>
      </c>
      <c r="N100" t="str">
        <f t="shared" ca="1" si="21"/>
        <v>UMSL</v>
      </c>
      <c r="Q100" t="str">
        <f t="shared" ca="1" si="27"/>
        <v>Made Shot</v>
      </c>
      <c r="R100" t="str">
        <f t="shared" ca="1" si="28"/>
        <v/>
      </c>
    </row>
    <row r="101" spans="1:18" x14ac:dyDescent="0.3">
      <c r="A101" s="1">
        <v>0.2673611111111111</v>
      </c>
      <c r="B101" t="s">
        <v>115</v>
      </c>
      <c r="C101" t="s">
        <v>116</v>
      </c>
      <c r="D101">
        <v>19</v>
      </c>
      <c r="F101" t="str">
        <f t="shared" si="22"/>
        <v>GOOD JUMPER by TOWERY,JASON(in the paint)</v>
      </c>
      <c r="G101" t="str">
        <f t="shared" si="23"/>
        <v>GOOD JUMPER</v>
      </c>
      <c r="H101" t="str">
        <f t="shared" si="24"/>
        <v>JUMPER</v>
      </c>
      <c r="I101" t="str">
        <f t="shared" si="25"/>
        <v>GOOD</v>
      </c>
      <c r="J101">
        <f>_xlfn.IFS(I101="GOOD",LOOKUP(H101,'Points per shot'!$A$1:$A$5,'Points per shot'!$B$1:$B$5), I101="MISS", 0, I101= "","")</f>
        <v>2</v>
      </c>
      <c r="K101" t="str">
        <f t="shared" si="26"/>
        <v>UMSL</v>
      </c>
      <c r="L101" t="str">
        <f t="shared" si="19"/>
        <v/>
      </c>
      <c r="M101" t="str">
        <f t="shared" ca="1" si="20"/>
        <v/>
      </c>
      <c r="N101" t="str">
        <f t="shared" ca="1" si="21"/>
        <v/>
      </c>
      <c r="Q101" t="str">
        <f t="shared" ca="1" si="27"/>
        <v/>
      </c>
      <c r="R101" t="str">
        <f t="shared" ca="1" si="28"/>
        <v/>
      </c>
    </row>
    <row r="102" spans="1:18" x14ac:dyDescent="0.3">
      <c r="A102" s="1">
        <v>0.25277777777777777</v>
      </c>
      <c r="E102" t="s">
        <v>58</v>
      </c>
      <c r="F102" t="str">
        <f t="shared" si="22"/>
        <v>MISS JUMPER by THOMPSON,ROBIN</v>
      </c>
      <c r="G102" t="str">
        <f t="shared" si="23"/>
        <v>MISS JUMPER</v>
      </c>
      <c r="H102" t="str">
        <f t="shared" si="24"/>
        <v>JUMPER</v>
      </c>
      <c r="I102" t="str">
        <f t="shared" si="25"/>
        <v>MISS</v>
      </c>
      <c r="J102">
        <f>_xlfn.IFS(I102="GOOD",LOOKUP(H102,'Points per shot'!$A$1:$A$5,'Points per shot'!$B$1:$B$5), I102="MISS", 0, I102= "","")</f>
        <v>0</v>
      </c>
      <c r="K102" t="str">
        <f t="shared" si="26"/>
        <v>MARYVILLE</v>
      </c>
      <c r="L102" t="str">
        <f t="shared" si="19"/>
        <v>CHANGE</v>
      </c>
      <c r="M102">
        <f t="shared" ca="1" si="20"/>
        <v>0</v>
      </c>
      <c r="N102" t="str">
        <f t="shared" ca="1" si="21"/>
        <v>MARYVILLE</v>
      </c>
      <c r="Q102" t="str">
        <f t="shared" ca="1" si="27"/>
        <v/>
      </c>
      <c r="R102" t="str">
        <f t="shared" ca="1" si="28"/>
        <v/>
      </c>
    </row>
    <row r="103" spans="1:18" x14ac:dyDescent="0.3">
      <c r="A103" t="s">
        <v>18</v>
      </c>
      <c r="B103" t="s">
        <v>47</v>
      </c>
      <c r="F103" t="str">
        <f t="shared" si="22"/>
        <v>REBOUND DEF by DUST,ERIC</v>
      </c>
      <c r="G103" t="str">
        <f t="shared" si="23"/>
        <v>REBOUND DEF</v>
      </c>
      <c r="H103" t="str">
        <f t="shared" si="24"/>
        <v/>
      </c>
      <c r="I103" t="str">
        <f t="shared" si="25"/>
        <v/>
      </c>
      <c r="J103" t="str">
        <f>_xlfn.IFS(I103="GOOD",LOOKUP(H103,'Points per shot'!$A$1:$A$5,'Points per shot'!$B$1:$B$5), I103="MISS", 0, I103= "","")</f>
        <v/>
      </c>
      <c r="K103" t="str">
        <f t="shared" si="26"/>
        <v>UMSL</v>
      </c>
      <c r="L103" t="str">
        <f t="shared" si="19"/>
        <v>CHANGE</v>
      </c>
      <c r="M103">
        <f t="shared" ca="1" si="20"/>
        <v>0</v>
      </c>
      <c r="N103" t="str">
        <f t="shared" ca="1" si="21"/>
        <v>UMSL</v>
      </c>
      <c r="Q103" t="str">
        <f t="shared" ca="1" si="27"/>
        <v/>
      </c>
      <c r="R103" t="str">
        <f t="shared" ca="1" si="28"/>
        <v>Missed Shot</v>
      </c>
    </row>
    <row r="104" spans="1:18" x14ac:dyDescent="0.3">
      <c r="A104" s="1">
        <v>0.24861111111111112</v>
      </c>
      <c r="B104" t="s">
        <v>62</v>
      </c>
      <c r="F104" t="str">
        <f t="shared" si="22"/>
        <v>MISS 3PTR by MATTHEWS,JOHNATHAN</v>
      </c>
      <c r="G104" t="str">
        <f t="shared" si="23"/>
        <v>MISS 3PTR</v>
      </c>
      <c r="H104" t="str">
        <f t="shared" si="24"/>
        <v>3PTR</v>
      </c>
      <c r="I104" t="str">
        <f t="shared" si="25"/>
        <v>MISS</v>
      </c>
      <c r="J104">
        <f>_xlfn.IFS(I104="GOOD",LOOKUP(H104,'Points per shot'!$A$1:$A$5,'Points per shot'!$B$1:$B$5), I104="MISS", 0, I104= "","")</f>
        <v>0</v>
      </c>
      <c r="K104" t="str">
        <f t="shared" si="26"/>
        <v>UMSL</v>
      </c>
      <c r="L104" t="str">
        <f t="shared" si="19"/>
        <v/>
      </c>
      <c r="M104" t="str">
        <f t="shared" ca="1" si="20"/>
        <v/>
      </c>
      <c r="N104" t="str">
        <f t="shared" ca="1" si="21"/>
        <v/>
      </c>
      <c r="Q104" t="str">
        <f t="shared" ca="1" si="27"/>
        <v/>
      </c>
      <c r="R104" t="str">
        <f t="shared" ca="1" si="28"/>
        <v/>
      </c>
    </row>
    <row r="105" spans="1:18" x14ac:dyDescent="0.3">
      <c r="A105" t="s">
        <v>18</v>
      </c>
      <c r="B105" t="s">
        <v>60</v>
      </c>
      <c r="F105" t="str">
        <f t="shared" si="22"/>
        <v>REBOUND OFF by DUST,ERIC</v>
      </c>
      <c r="G105" t="str">
        <f t="shared" si="23"/>
        <v>REBOUND OFF</v>
      </c>
      <c r="H105" t="str">
        <f t="shared" si="24"/>
        <v/>
      </c>
      <c r="I105" t="str">
        <f t="shared" si="25"/>
        <v/>
      </c>
      <c r="J105" t="str">
        <f>_xlfn.IFS(I105="GOOD",LOOKUP(H105,'Points per shot'!$A$1:$A$5,'Points per shot'!$B$1:$B$5), I105="MISS", 0, I105= "","")</f>
        <v/>
      </c>
      <c r="K105" t="str">
        <f t="shared" si="26"/>
        <v>UMSL</v>
      </c>
      <c r="L105" t="str">
        <f t="shared" si="19"/>
        <v/>
      </c>
      <c r="M105" t="str">
        <f t="shared" ca="1" si="20"/>
        <v/>
      </c>
      <c r="N105" t="str">
        <f t="shared" ca="1" si="21"/>
        <v/>
      </c>
      <c r="Q105" t="str">
        <f t="shared" ca="1" si="27"/>
        <v/>
      </c>
      <c r="R105" t="str">
        <f t="shared" ca="1" si="28"/>
        <v/>
      </c>
    </row>
    <row r="106" spans="1:18" x14ac:dyDescent="0.3">
      <c r="A106" s="1">
        <v>0.24652777777777779</v>
      </c>
      <c r="E106" t="s">
        <v>61</v>
      </c>
      <c r="F106" t="str">
        <f t="shared" si="22"/>
        <v>FOUL by GLOTTA,CHAZ</v>
      </c>
      <c r="G106" t="str">
        <f t="shared" si="23"/>
        <v>FOUL</v>
      </c>
      <c r="H106" t="str">
        <f t="shared" si="24"/>
        <v/>
      </c>
      <c r="I106" t="str">
        <f t="shared" si="25"/>
        <v/>
      </c>
      <c r="J106" t="str">
        <f>_xlfn.IFS(I106="GOOD",LOOKUP(H106,'Points per shot'!$A$1:$A$5,'Points per shot'!$B$1:$B$5), I106="MISS", 0, I106= "","")</f>
        <v/>
      </c>
      <c r="K106" t="str">
        <f t="shared" si="26"/>
        <v>MARYVILLE</v>
      </c>
      <c r="L106" t="str">
        <f t="shared" si="19"/>
        <v>CHANGE</v>
      </c>
      <c r="M106">
        <f t="shared" ca="1" si="20"/>
        <v>0</v>
      </c>
      <c r="N106" t="str">
        <f t="shared" ca="1" si="21"/>
        <v>MARYVILLE</v>
      </c>
      <c r="Q106" t="str">
        <f t="shared" ca="1" si="27"/>
        <v/>
      </c>
      <c r="R106" t="str">
        <f t="shared" ca="1" si="28"/>
        <v/>
      </c>
    </row>
    <row r="107" spans="1:18" ht="17.25" customHeight="1" x14ac:dyDescent="0.3">
      <c r="A107" s="1">
        <v>0.24652777777777779</v>
      </c>
      <c r="B107" t="s">
        <v>117</v>
      </c>
      <c r="C107" t="s">
        <v>118</v>
      </c>
      <c r="D107">
        <v>19</v>
      </c>
      <c r="F107" t="str">
        <f t="shared" si="22"/>
        <v>GOOD FT by DUST,ERIC(fastbreak)</v>
      </c>
      <c r="G107" t="str">
        <f t="shared" si="23"/>
        <v>GOOD FT</v>
      </c>
      <c r="H107" t="str">
        <f t="shared" si="24"/>
        <v>FT</v>
      </c>
      <c r="I107" t="str">
        <f t="shared" si="25"/>
        <v>GOOD</v>
      </c>
      <c r="J107">
        <f>_xlfn.IFS(I107="GOOD",LOOKUP(H107,'Points per shot'!$A$1:$A$5,'Points per shot'!$B$1:$B$5), I107="MISS", 0, I107= "","")</f>
        <v>1</v>
      </c>
      <c r="K107" t="str">
        <f t="shared" si="26"/>
        <v>UMSL</v>
      </c>
      <c r="L107" t="str">
        <f t="shared" si="19"/>
        <v>CHANGE</v>
      </c>
      <c r="M107">
        <f t="shared" ca="1" si="20"/>
        <v>2</v>
      </c>
      <c r="N107" t="str">
        <f t="shared" ca="1" si="21"/>
        <v>UMSL</v>
      </c>
      <c r="Q107" t="str">
        <f t="shared" ca="1" si="27"/>
        <v>Made Shot</v>
      </c>
      <c r="R107" t="str">
        <f t="shared" ca="1" si="28"/>
        <v/>
      </c>
    </row>
    <row r="108" spans="1:18" x14ac:dyDescent="0.3">
      <c r="A108" s="1">
        <v>0.24652777777777779</v>
      </c>
      <c r="B108" t="s">
        <v>117</v>
      </c>
      <c r="C108" t="s">
        <v>119</v>
      </c>
      <c r="D108">
        <v>19</v>
      </c>
      <c r="F108" t="str">
        <f t="shared" si="22"/>
        <v>GOOD FT by DUST,ERIC(fastbreak)</v>
      </c>
      <c r="G108" t="str">
        <f t="shared" si="23"/>
        <v>GOOD FT</v>
      </c>
      <c r="H108" t="str">
        <f t="shared" si="24"/>
        <v>FT</v>
      </c>
      <c r="I108" t="str">
        <f t="shared" si="25"/>
        <v>GOOD</v>
      </c>
      <c r="J108">
        <f>_xlfn.IFS(I108="GOOD",LOOKUP(H108,'Points per shot'!$A$1:$A$5,'Points per shot'!$B$1:$B$5), I108="MISS", 0, I108= "","")</f>
        <v>1</v>
      </c>
      <c r="K108" t="str">
        <f t="shared" si="26"/>
        <v>UMSL</v>
      </c>
      <c r="L108" t="str">
        <f t="shared" si="19"/>
        <v/>
      </c>
      <c r="M108" t="str">
        <f t="shared" ca="1" si="20"/>
        <v/>
      </c>
      <c r="N108" t="str">
        <f t="shared" ca="1" si="21"/>
        <v/>
      </c>
      <c r="Q108" t="str">
        <f t="shared" ca="1" si="27"/>
        <v/>
      </c>
      <c r="R108" t="str">
        <f t="shared" ca="1" si="28"/>
        <v/>
      </c>
    </row>
    <row r="109" spans="1:18" x14ac:dyDescent="0.3">
      <c r="A109" s="1">
        <v>0.23263888888888887</v>
      </c>
      <c r="B109" t="s">
        <v>109</v>
      </c>
      <c r="F109" t="str">
        <f t="shared" si="22"/>
        <v>FOUL by HUGHES,ANTHONY</v>
      </c>
      <c r="G109" t="str">
        <f t="shared" si="23"/>
        <v>FOUL</v>
      </c>
      <c r="H109" t="str">
        <f t="shared" si="24"/>
        <v/>
      </c>
      <c r="I109" t="str">
        <f t="shared" si="25"/>
        <v/>
      </c>
      <c r="J109" t="str">
        <f>_xlfn.IFS(I109="GOOD",LOOKUP(H109,'Points per shot'!$A$1:$A$5,'Points per shot'!$B$1:$B$5), I109="MISS", 0, I109= "","")</f>
        <v/>
      </c>
      <c r="K109" t="str">
        <f t="shared" si="26"/>
        <v>UMSL</v>
      </c>
      <c r="L109" t="str">
        <f t="shared" si="19"/>
        <v/>
      </c>
      <c r="M109" t="str">
        <f t="shared" ca="1" si="20"/>
        <v/>
      </c>
      <c r="N109" t="str">
        <f t="shared" ca="1" si="21"/>
        <v/>
      </c>
      <c r="Q109" t="str">
        <f t="shared" ca="1" si="27"/>
        <v/>
      </c>
      <c r="R109" t="str">
        <f t="shared" ca="1" si="28"/>
        <v/>
      </c>
    </row>
    <row r="110" spans="1:18" x14ac:dyDescent="0.3">
      <c r="A110" s="1">
        <v>0.22847222222222222</v>
      </c>
      <c r="C110" t="s">
        <v>120</v>
      </c>
      <c r="D110">
        <v>21</v>
      </c>
      <c r="E110" t="s">
        <v>90</v>
      </c>
      <c r="F110" t="str">
        <f t="shared" si="22"/>
        <v>GOOD LAYUP by DAVIS,JEROME(in the paint)</v>
      </c>
      <c r="G110" t="str">
        <f t="shared" si="23"/>
        <v>GOOD LAYUP</v>
      </c>
      <c r="H110" t="str">
        <f t="shared" si="24"/>
        <v>LAYUP</v>
      </c>
      <c r="I110" t="str">
        <f t="shared" si="25"/>
        <v>GOOD</v>
      </c>
      <c r="J110">
        <f>_xlfn.IFS(I110="GOOD",LOOKUP(H110,'Points per shot'!$A$1:$A$5,'Points per shot'!$B$1:$B$5), I110="MISS", 0, I110= "","")</f>
        <v>2</v>
      </c>
      <c r="K110" t="str">
        <f t="shared" si="26"/>
        <v>MARYVILLE</v>
      </c>
      <c r="L110" t="str">
        <f t="shared" si="19"/>
        <v>CHANGE</v>
      </c>
      <c r="M110">
        <f t="shared" ca="1" si="20"/>
        <v>2</v>
      </c>
      <c r="N110" t="str">
        <f t="shared" ca="1" si="21"/>
        <v>MARYVILLE</v>
      </c>
      <c r="Q110" t="str">
        <f t="shared" ca="1" si="27"/>
        <v/>
      </c>
      <c r="R110" t="str">
        <f t="shared" ca="1" si="28"/>
        <v/>
      </c>
    </row>
    <row r="111" spans="1:18" x14ac:dyDescent="0.3">
      <c r="A111" s="1">
        <v>0.22847222222222222</v>
      </c>
      <c r="B111" t="s">
        <v>70</v>
      </c>
      <c r="F111" t="str">
        <f t="shared" si="22"/>
        <v>FOUL by TOWERY,JASON</v>
      </c>
      <c r="G111" t="str">
        <f t="shared" si="23"/>
        <v>FOUL</v>
      </c>
      <c r="H111" t="str">
        <f t="shared" si="24"/>
        <v/>
      </c>
      <c r="I111" t="str">
        <f t="shared" si="25"/>
        <v/>
      </c>
      <c r="J111" t="str">
        <f>_xlfn.IFS(I111="GOOD",LOOKUP(H111,'Points per shot'!$A$1:$A$5,'Points per shot'!$B$1:$B$5), I111="MISS", 0, I111= "","")</f>
        <v/>
      </c>
      <c r="K111" t="str">
        <f t="shared" si="26"/>
        <v>UMSL</v>
      </c>
      <c r="L111" t="str">
        <f t="shared" si="19"/>
        <v>CHANGE</v>
      </c>
      <c r="M111">
        <f t="shared" ca="1" si="20"/>
        <v>0</v>
      </c>
      <c r="N111" t="str">
        <f t="shared" ca="1" si="21"/>
        <v>UMSL</v>
      </c>
      <c r="Q111" t="str">
        <f t="shared" ca="1" si="27"/>
        <v/>
      </c>
      <c r="R111" t="str">
        <f t="shared" ca="1" si="28"/>
        <v>Missed Shot</v>
      </c>
    </row>
    <row r="112" spans="1:18" x14ac:dyDescent="0.3">
      <c r="A112" s="1">
        <v>0.22847222222222222</v>
      </c>
      <c r="C112" t="s">
        <v>121</v>
      </c>
      <c r="D112">
        <v>22</v>
      </c>
      <c r="E112" t="s">
        <v>72</v>
      </c>
      <c r="F112" t="str">
        <f t="shared" si="22"/>
        <v>GOOD FT by DAVIS,JEROME</v>
      </c>
      <c r="G112" t="str">
        <f t="shared" si="23"/>
        <v>GOOD FT</v>
      </c>
      <c r="H112" t="str">
        <f t="shared" si="24"/>
        <v>FT</v>
      </c>
      <c r="I112" t="str">
        <f t="shared" si="25"/>
        <v>GOOD</v>
      </c>
      <c r="J112">
        <f>_xlfn.IFS(I112="GOOD",LOOKUP(H112,'Points per shot'!$A$1:$A$5,'Points per shot'!$B$1:$B$5), I112="MISS", 0, I112= "","")</f>
        <v>1</v>
      </c>
      <c r="K112" t="str">
        <f t="shared" si="26"/>
        <v>MARYVILLE</v>
      </c>
      <c r="L112" t="str">
        <f t="shared" si="19"/>
        <v>CHANGE</v>
      </c>
      <c r="M112">
        <f t="shared" ca="1" si="20"/>
        <v>1</v>
      </c>
      <c r="N112" t="str">
        <f t="shared" ca="1" si="21"/>
        <v>MARYVILLE</v>
      </c>
      <c r="Q112" t="str">
        <f t="shared" ca="1" si="27"/>
        <v/>
      </c>
      <c r="R112" t="str">
        <f t="shared" ca="1" si="28"/>
        <v/>
      </c>
    </row>
    <row r="113" spans="1:18" x14ac:dyDescent="0.3">
      <c r="A113" s="1">
        <v>0.21944444444444444</v>
      </c>
      <c r="B113" t="s">
        <v>122</v>
      </c>
      <c r="F113" t="str">
        <f t="shared" si="22"/>
        <v>TURNOVER by TOWERY,JASON</v>
      </c>
      <c r="G113" t="str">
        <f t="shared" si="23"/>
        <v>TURNOVER</v>
      </c>
      <c r="H113" t="str">
        <f t="shared" si="24"/>
        <v/>
      </c>
      <c r="I113" t="str">
        <f t="shared" si="25"/>
        <v/>
      </c>
      <c r="J113" t="str">
        <f>_xlfn.IFS(I113="GOOD",LOOKUP(H113,'Points per shot'!$A$1:$A$5,'Points per shot'!$B$1:$B$5), I113="MISS", 0, I113= "","")</f>
        <v/>
      </c>
      <c r="K113" t="str">
        <f t="shared" si="26"/>
        <v>UMSL</v>
      </c>
      <c r="L113" t="str">
        <f t="shared" si="19"/>
        <v>CHANGE</v>
      </c>
      <c r="M113">
        <f t="shared" ca="1" si="20"/>
        <v>0</v>
      </c>
      <c r="N113" t="str">
        <f t="shared" ca="1" si="21"/>
        <v>UMSL</v>
      </c>
      <c r="Q113" t="str">
        <f t="shared" ca="1" si="27"/>
        <v/>
      </c>
      <c r="R113" t="str">
        <f t="shared" ca="1" si="28"/>
        <v>Missed Shot</v>
      </c>
    </row>
    <row r="114" spans="1:18" x14ac:dyDescent="0.3">
      <c r="A114" s="1">
        <v>0.21944444444444444</v>
      </c>
      <c r="E114" t="s">
        <v>123</v>
      </c>
      <c r="F114" t="str">
        <f t="shared" si="22"/>
        <v>STEAL by DAVIS,JEROME</v>
      </c>
      <c r="G114" t="str">
        <f t="shared" si="23"/>
        <v>STEAL</v>
      </c>
      <c r="H114" t="str">
        <f t="shared" si="24"/>
        <v/>
      </c>
      <c r="I114" t="str">
        <f t="shared" si="25"/>
        <v/>
      </c>
      <c r="J114" t="str">
        <f>_xlfn.IFS(I114="GOOD",LOOKUP(H114,'Points per shot'!$A$1:$A$5,'Points per shot'!$B$1:$B$5), I114="MISS", 0, I114= "","")</f>
        <v/>
      </c>
      <c r="K114" t="str">
        <f t="shared" si="26"/>
        <v>MARYVILLE</v>
      </c>
      <c r="L114" t="str">
        <f t="shared" si="19"/>
        <v>CHANGE</v>
      </c>
      <c r="M114">
        <f t="shared" ca="1" si="20"/>
        <v>3</v>
      </c>
      <c r="N114" t="str">
        <f t="shared" ca="1" si="21"/>
        <v>MARYVILLE</v>
      </c>
      <c r="Q114" t="str">
        <f t="shared" ca="1" si="27"/>
        <v/>
      </c>
      <c r="R114" t="str">
        <f t="shared" ca="1" si="28"/>
        <v/>
      </c>
    </row>
    <row r="115" spans="1:18" x14ac:dyDescent="0.3">
      <c r="A115" s="1">
        <v>0.21527777777777779</v>
      </c>
      <c r="E115" t="s">
        <v>124</v>
      </c>
      <c r="F115" t="str">
        <f t="shared" si="22"/>
        <v>MISS 3PTR by JONES,EUGENE</v>
      </c>
      <c r="G115" t="str">
        <f t="shared" si="23"/>
        <v>MISS 3PTR</v>
      </c>
      <c r="H115" t="str">
        <f t="shared" si="24"/>
        <v>3PTR</v>
      </c>
      <c r="I115" t="str">
        <f t="shared" si="25"/>
        <v>MISS</v>
      </c>
      <c r="J115">
        <f>_xlfn.IFS(I115="GOOD",LOOKUP(H115,'Points per shot'!$A$1:$A$5,'Points per shot'!$B$1:$B$5), I115="MISS", 0, I115= "","")</f>
        <v>0</v>
      </c>
      <c r="K115" t="str">
        <f t="shared" si="26"/>
        <v>MARYVILLE</v>
      </c>
      <c r="L115" t="str">
        <f t="shared" si="19"/>
        <v/>
      </c>
      <c r="M115" t="str">
        <f t="shared" ca="1" si="20"/>
        <v/>
      </c>
      <c r="N115" t="str">
        <f t="shared" ca="1" si="21"/>
        <v/>
      </c>
      <c r="Q115" t="str">
        <f t="shared" ca="1" si="27"/>
        <v/>
      </c>
      <c r="R115" t="str">
        <f t="shared" ca="1" si="28"/>
        <v/>
      </c>
    </row>
    <row r="116" spans="1:18" x14ac:dyDescent="0.3">
      <c r="A116" t="s">
        <v>18</v>
      </c>
      <c r="E116" t="s">
        <v>19</v>
      </c>
      <c r="F116" t="str">
        <f t="shared" si="22"/>
        <v>REBOUND OFF by TEAM</v>
      </c>
      <c r="G116" t="str">
        <f t="shared" si="23"/>
        <v>REBOUND OFF</v>
      </c>
      <c r="H116" t="str">
        <f t="shared" si="24"/>
        <v/>
      </c>
      <c r="I116" t="str">
        <f t="shared" si="25"/>
        <v/>
      </c>
      <c r="J116" t="str">
        <f>_xlfn.IFS(I116="GOOD",LOOKUP(H116,'Points per shot'!$A$1:$A$5,'Points per shot'!$B$1:$B$5), I116="MISS", 0, I116= "","")</f>
        <v/>
      </c>
      <c r="K116" t="str">
        <f t="shared" si="26"/>
        <v>MARYVILLE</v>
      </c>
      <c r="L116" t="str">
        <f t="shared" si="19"/>
        <v/>
      </c>
      <c r="M116" t="str">
        <f t="shared" ca="1" si="20"/>
        <v/>
      </c>
      <c r="N116" t="str">
        <f t="shared" ca="1" si="21"/>
        <v/>
      </c>
      <c r="Q116" t="str">
        <f t="shared" ca="1" si="27"/>
        <v/>
      </c>
      <c r="R116" t="str">
        <f t="shared" ca="1" si="28"/>
        <v/>
      </c>
    </row>
    <row r="117" spans="1:18" x14ac:dyDescent="0.3">
      <c r="A117" s="1">
        <v>0.20416666666666669</v>
      </c>
      <c r="C117" t="s">
        <v>125</v>
      </c>
      <c r="D117">
        <v>25</v>
      </c>
      <c r="E117" t="s">
        <v>65</v>
      </c>
      <c r="F117" t="str">
        <f t="shared" ref="F117:F157" si="29">B117&amp;E117</f>
        <v>GOOD 3PTR by HARVEY,BOBBY</v>
      </c>
      <c r="G117" t="str">
        <f t="shared" ref="G117:G157" si="30">LEFT(F117,FIND("by",F117)-2)</f>
        <v>GOOD 3PTR</v>
      </c>
      <c r="H117" t="str">
        <f t="shared" ref="H117:H157" si="31">IF(OR(LEFT(G117,4)="Miss",LEFT(G117,4)="Good"),RIGHT(G117,LEN(G117)-5),"")</f>
        <v>3PTR</v>
      </c>
      <c r="I117" t="str">
        <f t="shared" ref="I117:I157" si="32">IF(H117&lt;&gt;"",LEFT(G117,4),"")</f>
        <v>GOOD</v>
      </c>
      <c r="J117">
        <f>_xlfn.IFS(I117="GOOD",LOOKUP(H117,'Points per shot'!$A$1:$A$5,'Points per shot'!$B$1:$B$5), I117="MISS", 0, I117= "","")</f>
        <v>3</v>
      </c>
      <c r="K117" t="str">
        <f t="shared" ref="K117:K157" si="33">IF(E117 = "", "UMSL","MARYVILLE")</f>
        <v>MARYVILLE</v>
      </c>
      <c r="L117" t="str">
        <f t="shared" si="19"/>
        <v/>
      </c>
      <c r="M117" t="str">
        <f t="shared" ca="1" si="20"/>
        <v/>
      </c>
      <c r="N117" t="str">
        <f t="shared" ca="1" si="21"/>
        <v/>
      </c>
      <c r="Q117" t="str">
        <f t="shared" ca="1" si="27"/>
        <v/>
      </c>
      <c r="R117" t="str">
        <f t="shared" ca="1" si="28"/>
        <v/>
      </c>
    </row>
    <row r="118" spans="1:18" x14ac:dyDescent="0.3">
      <c r="A118" s="1">
        <v>0.18194444444444444</v>
      </c>
      <c r="B118" t="s">
        <v>126</v>
      </c>
      <c r="C118" t="s">
        <v>127</v>
      </c>
      <c r="D118">
        <v>25</v>
      </c>
      <c r="F118" t="str">
        <f t="shared" si="29"/>
        <v>GOOD DUNK by DUST,ERIC(in the paint)</v>
      </c>
      <c r="G118" t="str">
        <f t="shared" si="30"/>
        <v>GOOD DUNK</v>
      </c>
      <c r="H118" t="str">
        <f t="shared" si="31"/>
        <v>DUNK</v>
      </c>
      <c r="I118" t="str">
        <f t="shared" si="32"/>
        <v>GOOD</v>
      </c>
      <c r="J118">
        <f>_xlfn.IFS(I118="GOOD",LOOKUP(H118,'Points per shot'!$A$1:$A$5,'Points per shot'!$B$1:$B$5), I118="MISS", 0, I118= "","")</f>
        <v>3</v>
      </c>
      <c r="K118" t="str">
        <f t="shared" si="33"/>
        <v>UMSL</v>
      </c>
      <c r="L118" t="str">
        <f t="shared" si="19"/>
        <v>CHANGE</v>
      </c>
      <c r="M118">
        <f t="shared" ca="1" si="20"/>
        <v>3</v>
      </c>
      <c r="N118" t="str">
        <f t="shared" ca="1" si="21"/>
        <v>UMSL</v>
      </c>
      <c r="Q118" t="str">
        <f t="shared" ca="1" si="27"/>
        <v>Made Shot</v>
      </c>
      <c r="R118" t="str">
        <f t="shared" ca="1" si="28"/>
        <v/>
      </c>
    </row>
    <row r="119" spans="1:18" x14ac:dyDescent="0.3">
      <c r="A119" s="1">
        <v>0.17291666666666669</v>
      </c>
      <c r="E119" t="s">
        <v>99</v>
      </c>
      <c r="F119" t="str">
        <f t="shared" si="29"/>
        <v>TURNOVER by HARVEY,BOBBY</v>
      </c>
      <c r="G119" t="str">
        <f t="shared" si="30"/>
        <v>TURNOVER</v>
      </c>
      <c r="H119" t="str">
        <f t="shared" si="31"/>
        <v/>
      </c>
      <c r="I119" t="str">
        <f t="shared" si="32"/>
        <v/>
      </c>
      <c r="J119" t="str">
        <f>_xlfn.IFS(I119="GOOD",LOOKUP(H119,'Points per shot'!$A$1:$A$5,'Points per shot'!$B$1:$B$5), I119="MISS", 0, I119= "","")</f>
        <v/>
      </c>
      <c r="K119" t="str">
        <f t="shared" si="33"/>
        <v>MARYVILLE</v>
      </c>
      <c r="L119" t="str">
        <f t="shared" si="19"/>
        <v>CHANGE</v>
      </c>
      <c r="M119">
        <f t="shared" ca="1" si="20"/>
        <v>0</v>
      </c>
      <c r="N119" t="str">
        <f t="shared" ca="1" si="21"/>
        <v>MARYVILLE</v>
      </c>
      <c r="Q119" t="str">
        <f t="shared" ca="1" si="27"/>
        <v/>
      </c>
      <c r="R119" t="str">
        <f t="shared" ca="1" si="28"/>
        <v/>
      </c>
    </row>
    <row r="120" spans="1:18" x14ac:dyDescent="0.3">
      <c r="A120" s="1">
        <v>0.16527777777777777</v>
      </c>
      <c r="B120" t="s">
        <v>128</v>
      </c>
      <c r="F120" t="str">
        <f t="shared" si="29"/>
        <v>TURNOVER by WEBB,STEVE</v>
      </c>
      <c r="G120" t="str">
        <f t="shared" si="30"/>
        <v>TURNOVER</v>
      </c>
      <c r="H120" t="str">
        <f t="shared" si="31"/>
        <v/>
      </c>
      <c r="I120" t="str">
        <f t="shared" si="32"/>
        <v/>
      </c>
      <c r="J120" t="str">
        <f>_xlfn.IFS(I120="GOOD",LOOKUP(H120,'Points per shot'!$A$1:$A$5,'Points per shot'!$B$1:$B$5), I120="MISS", 0, I120= "","")</f>
        <v/>
      </c>
      <c r="K120" t="str">
        <f t="shared" si="33"/>
        <v>UMSL</v>
      </c>
      <c r="L120" t="str">
        <f t="shared" si="19"/>
        <v>CHANGE</v>
      </c>
      <c r="M120">
        <f t="shared" ca="1" si="20"/>
        <v>0</v>
      </c>
      <c r="N120" t="str">
        <f t="shared" ca="1" si="21"/>
        <v>UMSL</v>
      </c>
      <c r="Q120" t="str">
        <f t="shared" ca="1" si="27"/>
        <v/>
      </c>
      <c r="R120" t="str">
        <f t="shared" ca="1" si="28"/>
        <v>Missed Shot</v>
      </c>
    </row>
    <row r="121" spans="1:18" x14ac:dyDescent="0.3">
      <c r="A121" s="1">
        <v>0.16527777777777777</v>
      </c>
      <c r="E121" t="s">
        <v>123</v>
      </c>
      <c r="F121" t="str">
        <f t="shared" si="29"/>
        <v>STEAL by DAVIS,JEROME</v>
      </c>
      <c r="G121" t="str">
        <f t="shared" si="30"/>
        <v>STEAL</v>
      </c>
      <c r="H121" t="str">
        <f t="shared" si="31"/>
        <v/>
      </c>
      <c r="I121" t="str">
        <f t="shared" si="32"/>
        <v/>
      </c>
      <c r="J121" t="str">
        <f>_xlfn.IFS(I121="GOOD",LOOKUP(H121,'Points per shot'!$A$1:$A$5,'Points per shot'!$B$1:$B$5), I121="MISS", 0, I121= "","")</f>
        <v/>
      </c>
      <c r="K121" t="str">
        <f t="shared" si="33"/>
        <v>MARYVILLE</v>
      </c>
      <c r="L121" t="str">
        <f t="shared" si="19"/>
        <v>CHANGE</v>
      </c>
      <c r="M121">
        <f t="shared" ca="1" si="20"/>
        <v>0</v>
      </c>
      <c r="N121" t="str">
        <f t="shared" ca="1" si="21"/>
        <v>MARYVILLE</v>
      </c>
      <c r="Q121" t="str">
        <f t="shared" ca="1" si="27"/>
        <v/>
      </c>
      <c r="R121" t="str">
        <f t="shared" ca="1" si="28"/>
        <v/>
      </c>
    </row>
    <row r="122" spans="1:18" x14ac:dyDescent="0.3">
      <c r="A122" s="1">
        <v>0.15902777777777777</v>
      </c>
      <c r="B122" t="s">
        <v>129</v>
      </c>
      <c r="F122" t="str">
        <f t="shared" si="29"/>
        <v>FOUL by WEBB,STEVE</v>
      </c>
      <c r="G122" t="str">
        <f t="shared" si="30"/>
        <v>FOUL</v>
      </c>
      <c r="H122" t="str">
        <f t="shared" si="31"/>
        <v/>
      </c>
      <c r="I122" t="str">
        <f t="shared" si="32"/>
        <v/>
      </c>
      <c r="J122" t="str">
        <f>_xlfn.IFS(I122="GOOD",LOOKUP(H122,'Points per shot'!$A$1:$A$5,'Points per shot'!$B$1:$B$5), I122="MISS", 0, I122= "","")</f>
        <v/>
      </c>
      <c r="K122" t="str">
        <f t="shared" si="33"/>
        <v>UMSL</v>
      </c>
      <c r="L122" t="str">
        <f t="shared" si="19"/>
        <v>CHANGE</v>
      </c>
      <c r="M122">
        <f t="shared" ca="1" si="20"/>
        <v>0</v>
      </c>
      <c r="N122" t="str">
        <f t="shared" ca="1" si="21"/>
        <v>UMSL</v>
      </c>
      <c r="Q122" t="str">
        <f t="shared" ca="1" si="27"/>
        <v/>
      </c>
      <c r="R122" t="str">
        <f t="shared" ca="1" si="28"/>
        <v>Missed Shot</v>
      </c>
    </row>
    <row r="123" spans="1:18" x14ac:dyDescent="0.3">
      <c r="A123" s="1">
        <v>0.15902777777777777</v>
      </c>
      <c r="C123" t="s">
        <v>130</v>
      </c>
      <c r="D123">
        <v>26</v>
      </c>
      <c r="E123" t="s">
        <v>131</v>
      </c>
      <c r="F123" t="str">
        <f t="shared" si="29"/>
        <v>GOOD FT by JONES,EUGENE</v>
      </c>
      <c r="G123" t="str">
        <f t="shared" si="30"/>
        <v>GOOD FT</v>
      </c>
      <c r="H123" t="str">
        <f t="shared" si="31"/>
        <v>FT</v>
      </c>
      <c r="I123" t="str">
        <f t="shared" si="32"/>
        <v>GOOD</v>
      </c>
      <c r="J123">
        <f>_xlfn.IFS(I123="GOOD",LOOKUP(H123,'Points per shot'!$A$1:$A$5,'Points per shot'!$B$1:$B$5), I123="MISS", 0, I123= "","")</f>
        <v>1</v>
      </c>
      <c r="K123" t="str">
        <f t="shared" si="33"/>
        <v>MARYVILLE</v>
      </c>
      <c r="L123" t="str">
        <f t="shared" si="19"/>
        <v>CHANGE</v>
      </c>
      <c r="M123">
        <f t="shared" ca="1" si="20"/>
        <v>1</v>
      </c>
      <c r="N123" t="str">
        <f t="shared" ca="1" si="21"/>
        <v>MARYVILLE</v>
      </c>
      <c r="Q123" t="str">
        <f t="shared" ca="1" si="27"/>
        <v/>
      </c>
      <c r="R123" t="str">
        <f t="shared" ca="1" si="28"/>
        <v/>
      </c>
    </row>
    <row r="124" spans="1:18" x14ac:dyDescent="0.3">
      <c r="A124" s="1">
        <v>0.15902777777777777</v>
      </c>
      <c r="E124" t="s">
        <v>132</v>
      </c>
      <c r="F124" t="str">
        <f t="shared" si="29"/>
        <v>MISS FT by JONES,EUGENE</v>
      </c>
      <c r="G124" t="str">
        <f t="shared" si="30"/>
        <v>MISS FT</v>
      </c>
      <c r="H124" t="str">
        <f t="shared" si="31"/>
        <v>FT</v>
      </c>
      <c r="I124" t="str">
        <f t="shared" si="32"/>
        <v>MISS</v>
      </c>
      <c r="J124">
        <f>_xlfn.IFS(I124="GOOD",LOOKUP(H124,'Points per shot'!$A$1:$A$5,'Points per shot'!$B$1:$B$5), I124="MISS", 0, I124= "","")</f>
        <v>0</v>
      </c>
      <c r="K124" t="str">
        <f t="shared" si="33"/>
        <v>MARYVILLE</v>
      </c>
      <c r="L124" t="str">
        <f t="shared" si="19"/>
        <v/>
      </c>
      <c r="M124" t="str">
        <f t="shared" ca="1" si="20"/>
        <v/>
      </c>
      <c r="N124" t="str">
        <f t="shared" ca="1" si="21"/>
        <v/>
      </c>
      <c r="Q124" t="str">
        <f t="shared" ca="1" si="27"/>
        <v/>
      </c>
      <c r="R124" t="str">
        <f t="shared" ca="1" si="28"/>
        <v/>
      </c>
    </row>
    <row r="125" spans="1:18" x14ac:dyDescent="0.3">
      <c r="A125" t="s">
        <v>18</v>
      </c>
      <c r="B125" t="s">
        <v>47</v>
      </c>
      <c r="F125" t="str">
        <f t="shared" si="29"/>
        <v>REBOUND DEF by DUST,ERIC</v>
      </c>
      <c r="G125" t="str">
        <f t="shared" si="30"/>
        <v>REBOUND DEF</v>
      </c>
      <c r="H125" t="str">
        <f t="shared" si="31"/>
        <v/>
      </c>
      <c r="I125" t="str">
        <f t="shared" si="32"/>
        <v/>
      </c>
      <c r="J125" t="str">
        <f>_xlfn.IFS(I125="GOOD",LOOKUP(H125,'Points per shot'!$A$1:$A$5,'Points per shot'!$B$1:$B$5), I125="MISS", 0, I125= "","")</f>
        <v/>
      </c>
      <c r="K125" t="str">
        <f t="shared" si="33"/>
        <v>UMSL</v>
      </c>
      <c r="L125" t="str">
        <f t="shared" si="19"/>
        <v>CHANGE</v>
      </c>
      <c r="M125">
        <f t="shared" ca="1" si="20"/>
        <v>0</v>
      </c>
      <c r="N125" t="str">
        <f t="shared" ca="1" si="21"/>
        <v>UMSL</v>
      </c>
      <c r="Q125" t="str">
        <f t="shared" ca="1" si="27"/>
        <v/>
      </c>
      <c r="R125" t="str">
        <f t="shared" ca="1" si="28"/>
        <v>Missed Shot</v>
      </c>
    </row>
    <row r="126" spans="1:18" x14ac:dyDescent="0.3">
      <c r="A126" s="1">
        <v>0.14166666666666666</v>
      </c>
      <c r="B126" t="s">
        <v>133</v>
      </c>
      <c r="F126" t="str">
        <f t="shared" si="29"/>
        <v>MISS 3PTR by WISSINK,SHANE</v>
      </c>
      <c r="G126" t="str">
        <f t="shared" si="30"/>
        <v>MISS 3PTR</v>
      </c>
      <c r="H126" t="str">
        <f t="shared" si="31"/>
        <v>3PTR</v>
      </c>
      <c r="I126" t="str">
        <f t="shared" si="32"/>
        <v>MISS</v>
      </c>
      <c r="J126">
        <f>_xlfn.IFS(I126="GOOD",LOOKUP(H126,'Points per shot'!$A$1:$A$5,'Points per shot'!$B$1:$B$5), I126="MISS", 0, I126= "","")</f>
        <v>0</v>
      </c>
      <c r="K126" t="str">
        <f t="shared" si="33"/>
        <v>UMSL</v>
      </c>
      <c r="L126" t="str">
        <f t="shared" si="19"/>
        <v/>
      </c>
      <c r="M126" t="str">
        <f t="shared" ca="1" si="20"/>
        <v/>
      </c>
      <c r="N126" t="str">
        <f t="shared" ca="1" si="21"/>
        <v/>
      </c>
      <c r="Q126" t="str">
        <f t="shared" ca="1" si="27"/>
        <v/>
      </c>
      <c r="R126" t="str">
        <f t="shared" ca="1" si="28"/>
        <v/>
      </c>
    </row>
    <row r="127" spans="1:18" x14ac:dyDescent="0.3">
      <c r="A127" t="s">
        <v>18</v>
      </c>
      <c r="E127" t="s">
        <v>134</v>
      </c>
      <c r="F127" t="str">
        <f t="shared" si="29"/>
        <v>REBOUND DEF by THOMPSON,ROBIN</v>
      </c>
      <c r="G127" t="str">
        <f t="shared" si="30"/>
        <v>REBOUND DEF</v>
      </c>
      <c r="H127" t="str">
        <f t="shared" si="31"/>
        <v/>
      </c>
      <c r="I127" t="str">
        <f t="shared" si="32"/>
        <v/>
      </c>
      <c r="J127" t="str">
        <f>_xlfn.IFS(I127="GOOD",LOOKUP(H127,'Points per shot'!$A$1:$A$5,'Points per shot'!$B$1:$B$5), I127="MISS", 0, I127= "","")</f>
        <v/>
      </c>
      <c r="K127" t="str">
        <f t="shared" si="33"/>
        <v>MARYVILLE</v>
      </c>
      <c r="L127" t="str">
        <f t="shared" si="19"/>
        <v>CHANGE</v>
      </c>
      <c r="M127">
        <f t="shared" ca="1" si="20"/>
        <v>0</v>
      </c>
      <c r="N127" t="str">
        <f t="shared" ca="1" si="21"/>
        <v>MARYVILLE</v>
      </c>
      <c r="Q127" t="str">
        <f t="shared" ca="1" si="27"/>
        <v/>
      </c>
      <c r="R127" t="str">
        <f t="shared" ca="1" si="28"/>
        <v/>
      </c>
    </row>
    <row r="128" spans="1:18" x14ac:dyDescent="0.3">
      <c r="A128" s="1">
        <v>0.13333333333333333</v>
      </c>
      <c r="E128" t="s">
        <v>40</v>
      </c>
      <c r="F128" t="str">
        <f t="shared" si="29"/>
        <v>MISS JUMPER by COLLETTA,ZACH</v>
      </c>
      <c r="G128" t="str">
        <f t="shared" si="30"/>
        <v>MISS JUMPER</v>
      </c>
      <c r="H128" t="str">
        <f t="shared" si="31"/>
        <v>JUMPER</v>
      </c>
      <c r="I128" t="str">
        <f t="shared" si="32"/>
        <v>MISS</v>
      </c>
      <c r="J128">
        <f>_xlfn.IFS(I128="GOOD",LOOKUP(H128,'Points per shot'!$A$1:$A$5,'Points per shot'!$B$1:$B$5), I128="MISS", 0, I128= "","")</f>
        <v>0</v>
      </c>
      <c r="K128" t="str">
        <f t="shared" si="33"/>
        <v>MARYVILLE</v>
      </c>
      <c r="L128" t="str">
        <f t="shared" si="19"/>
        <v/>
      </c>
      <c r="M128" t="str">
        <f t="shared" ca="1" si="20"/>
        <v/>
      </c>
      <c r="N128" t="str">
        <f t="shared" ref="N128:N157" ca="1" si="34">IF(M128&lt;&gt;"",K128,"")</f>
        <v/>
      </c>
      <c r="Q128" t="str">
        <f t="shared" ca="1" si="27"/>
        <v/>
      </c>
      <c r="R128" t="str">
        <f t="shared" ca="1" si="28"/>
        <v/>
      </c>
    </row>
    <row r="129" spans="1:18" x14ac:dyDescent="0.3">
      <c r="A129" t="s">
        <v>18</v>
      </c>
      <c r="B129" t="s">
        <v>135</v>
      </c>
      <c r="F129" t="str">
        <f t="shared" si="29"/>
        <v>REBOUND DEF by WEBB,STEVE</v>
      </c>
      <c r="G129" t="str">
        <f t="shared" si="30"/>
        <v>REBOUND DEF</v>
      </c>
      <c r="H129" t="str">
        <f t="shared" si="31"/>
        <v/>
      </c>
      <c r="I129" t="str">
        <f t="shared" si="32"/>
        <v/>
      </c>
      <c r="J129" t="str">
        <f>_xlfn.IFS(I129="GOOD",LOOKUP(H129,'Points per shot'!$A$1:$A$5,'Points per shot'!$B$1:$B$5), I129="MISS", 0, I129= "","")</f>
        <v/>
      </c>
      <c r="K129" t="str">
        <f t="shared" si="33"/>
        <v>UMSL</v>
      </c>
      <c r="L129" t="str">
        <f t="shared" si="19"/>
        <v>CHANGE</v>
      </c>
      <c r="M129">
        <f t="shared" ca="1" si="20"/>
        <v>0</v>
      </c>
      <c r="N129" t="str">
        <f t="shared" ca="1" si="34"/>
        <v>UMSL</v>
      </c>
      <c r="Q129" t="str">
        <f t="shared" ca="1" si="27"/>
        <v/>
      </c>
      <c r="R129" t="str">
        <f t="shared" ca="1" si="28"/>
        <v>Missed Shot</v>
      </c>
    </row>
    <row r="130" spans="1:18" x14ac:dyDescent="0.3">
      <c r="A130" s="1">
        <v>0.12847222222222224</v>
      </c>
      <c r="B130" t="s">
        <v>128</v>
      </c>
      <c r="F130" t="str">
        <f t="shared" si="29"/>
        <v>TURNOVER by WEBB,STEVE</v>
      </c>
      <c r="G130" t="str">
        <f t="shared" si="30"/>
        <v>TURNOVER</v>
      </c>
      <c r="H130" t="str">
        <f t="shared" si="31"/>
        <v/>
      </c>
      <c r="I130" t="str">
        <f t="shared" si="32"/>
        <v/>
      </c>
      <c r="J130" t="str">
        <f>_xlfn.IFS(I130="GOOD",LOOKUP(H130,'Points per shot'!$A$1:$A$5,'Points per shot'!$B$1:$B$5), I130="MISS", 0, I130= "","")</f>
        <v/>
      </c>
      <c r="K130" t="str">
        <f t="shared" si="33"/>
        <v>UMSL</v>
      </c>
      <c r="L130" t="str">
        <f t="shared" si="19"/>
        <v/>
      </c>
      <c r="M130" t="str">
        <f t="shared" ca="1" si="20"/>
        <v/>
      </c>
      <c r="N130" t="str">
        <f t="shared" ca="1" si="34"/>
        <v/>
      </c>
      <c r="Q130" t="str">
        <f t="shared" ref="Q130:Q157" ca="1" si="35">IF(AND(M130&lt;&gt;0,N130&lt;&gt;"Maryville",M130&lt;&gt;""),"Made Shot","")</f>
        <v/>
      </c>
      <c r="R130" t="str">
        <f t="shared" ref="R130:R157" ca="1" si="36">IF(AND(M130=0,N130&lt;&gt;"Maryville",M130&lt;&gt;""),"Missed Shot","")</f>
        <v/>
      </c>
    </row>
    <row r="131" spans="1:18" x14ac:dyDescent="0.3">
      <c r="A131" s="1">
        <v>0.12847222222222224</v>
      </c>
      <c r="E131" t="s">
        <v>45</v>
      </c>
      <c r="F131" t="str">
        <f t="shared" si="29"/>
        <v>STEAL by JONES,EUGENE</v>
      </c>
      <c r="G131" t="str">
        <f t="shared" si="30"/>
        <v>STEAL</v>
      </c>
      <c r="H131" t="str">
        <f t="shared" si="31"/>
        <v/>
      </c>
      <c r="I131" t="str">
        <f t="shared" si="32"/>
        <v/>
      </c>
      <c r="J131" t="str">
        <f>_xlfn.IFS(I131="GOOD",LOOKUP(H131,'Points per shot'!$A$1:$A$5,'Points per shot'!$B$1:$B$5), I131="MISS", 0, I131= "","")</f>
        <v/>
      </c>
      <c r="K131" t="str">
        <f t="shared" si="33"/>
        <v>MARYVILLE</v>
      </c>
      <c r="L131" t="str">
        <f t="shared" ref="L131:L157" si="37">IF(K130&lt;&gt;K131,  "CHANGE", "")</f>
        <v>CHANGE</v>
      </c>
      <c r="M131">
        <f t="shared" ref="M131:M194" ca="1" si="38">IF(K130&lt;&gt;K131,SUM(OFFSET(J131,,,IF(L132&lt;&gt;"",1,IF(L133&lt;&gt;"",2,IF(L134&lt;&gt;"",3,IF(L135&lt;&gt;"",4,5)))))),"")</f>
        <v>0</v>
      </c>
      <c r="N131" t="str">
        <f t="shared" ca="1" si="34"/>
        <v>MARYVILLE</v>
      </c>
      <c r="Q131" t="str">
        <f t="shared" ca="1" si="35"/>
        <v/>
      </c>
      <c r="R131" t="str">
        <f t="shared" ca="1" si="36"/>
        <v/>
      </c>
    </row>
    <row r="132" spans="1:18" x14ac:dyDescent="0.3">
      <c r="A132" s="1">
        <v>0.125</v>
      </c>
      <c r="B132" t="s">
        <v>136</v>
      </c>
      <c r="F132" t="str">
        <f t="shared" si="29"/>
        <v>FOUL by CARTER,JOSH</v>
      </c>
      <c r="G132" t="str">
        <f t="shared" si="30"/>
        <v>FOUL</v>
      </c>
      <c r="H132" t="str">
        <f t="shared" si="31"/>
        <v/>
      </c>
      <c r="I132" t="str">
        <f t="shared" si="32"/>
        <v/>
      </c>
      <c r="J132" t="str">
        <f>_xlfn.IFS(I132="GOOD",LOOKUP(H132,'Points per shot'!$A$1:$A$5,'Points per shot'!$B$1:$B$5), I132="MISS", 0, I132= "","")</f>
        <v/>
      </c>
      <c r="K132" t="str">
        <f t="shared" si="33"/>
        <v>UMSL</v>
      </c>
      <c r="L132" t="str">
        <f t="shared" si="37"/>
        <v>CHANGE</v>
      </c>
      <c r="M132">
        <f t="shared" ca="1" si="38"/>
        <v>0</v>
      </c>
      <c r="N132" t="str">
        <f t="shared" ca="1" si="34"/>
        <v>UMSL</v>
      </c>
      <c r="Q132" t="str">
        <f t="shared" ca="1" si="35"/>
        <v/>
      </c>
      <c r="R132" t="str">
        <f t="shared" ca="1" si="36"/>
        <v>Missed Shot</v>
      </c>
    </row>
    <row r="133" spans="1:18" x14ac:dyDescent="0.3">
      <c r="A133" s="1">
        <v>0.125</v>
      </c>
      <c r="C133" t="s">
        <v>137</v>
      </c>
      <c r="D133">
        <v>27</v>
      </c>
      <c r="E133" t="s">
        <v>138</v>
      </c>
      <c r="F133" t="str">
        <f t="shared" si="29"/>
        <v>GOOD FT by DAVIS,JEROME(fastbreak)</v>
      </c>
      <c r="G133" t="str">
        <f t="shared" si="30"/>
        <v>GOOD FT</v>
      </c>
      <c r="H133" t="str">
        <f t="shared" si="31"/>
        <v>FT</v>
      </c>
      <c r="I133" t="str">
        <f t="shared" si="32"/>
        <v>GOOD</v>
      </c>
      <c r="J133">
        <f>_xlfn.IFS(I133="GOOD",LOOKUP(H133,'Points per shot'!$A$1:$A$5,'Points per shot'!$B$1:$B$5), I133="MISS", 0, I133= "","")</f>
        <v>1</v>
      </c>
      <c r="K133" t="str">
        <f t="shared" si="33"/>
        <v>MARYVILLE</v>
      </c>
      <c r="L133" t="str">
        <f t="shared" si="37"/>
        <v>CHANGE</v>
      </c>
      <c r="M133">
        <f t="shared" ca="1" si="38"/>
        <v>2</v>
      </c>
      <c r="N133" t="str">
        <f t="shared" ca="1" si="34"/>
        <v>MARYVILLE</v>
      </c>
      <c r="Q133" t="str">
        <f t="shared" ca="1" si="35"/>
        <v/>
      </c>
      <c r="R133" t="str">
        <f t="shared" ca="1" si="36"/>
        <v/>
      </c>
    </row>
    <row r="134" spans="1:18" x14ac:dyDescent="0.3">
      <c r="A134" s="1">
        <v>0.125</v>
      </c>
      <c r="C134" t="s">
        <v>139</v>
      </c>
      <c r="D134">
        <v>28</v>
      </c>
      <c r="E134" t="s">
        <v>138</v>
      </c>
      <c r="F134" t="str">
        <f t="shared" si="29"/>
        <v>GOOD FT by DAVIS,JEROME(fastbreak)</v>
      </c>
      <c r="G134" t="str">
        <f t="shared" si="30"/>
        <v>GOOD FT</v>
      </c>
      <c r="H134" t="str">
        <f t="shared" si="31"/>
        <v>FT</v>
      </c>
      <c r="I134" t="str">
        <f t="shared" si="32"/>
        <v>GOOD</v>
      </c>
      <c r="J134">
        <f>_xlfn.IFS(I134="GOOD",LOOKUP(H134,'Points per shot'!$A$1:$A$5,'Points per shot'!$B$1:$B$5), I134="MISS", 0, I134= "","")</f>
        <v>1</v>
      </c>
      <c r="K134" t="str">
        <f t="shared" si="33"/>
        <v>MARYVILLE</v>
      </c>
      <c r="L134" t="str">
        <f t="shared" si="37"/>
        <v/>
      </c>
      <c r="M134" t="str">
        <f t="shared" ca="1" si="38"/>
        <v/>
      </c>
      <c r="N134" t="str">
        <f t="shared" ca="1" si="34"/>
        <v/>
      </c>
      <c r="Q134" t="str">
        <f t="shared" ca="1" si="35"/>
        <v/>
      </c>
      <c r="R134" t="str">
        <f t="shared" ca="1" si="36"/>
        <v/>
      </c>
    </row>
    <row r="135" spans="1:18" x14ac:dyDescent="0.3">
      <c r="A135" s="1">
        <v>0.11180555555555556</v>
      </c>
      <c r="B135" t="s">
        <v>140</v>
      </c>
      <c r="F135" t="str">
        <f t="shared" si="29"/>
        <v>MISS LAYUP by WILKINS-MCCOY,JALEN</v>
      </c>
      <c r="G135" t="str">
        <f t="shared" si="30"/>
        <v>MISS LAYUP</v>
      </c>
      <c r="H135" t="str">
        <f t="shared" si="31"/>
        <v>LAYUP</v>
      </c>
      <c r="I135" t="str">
        <f t="shared" si="32"/>
        <v>MISS</v>
      </c>
      <c r="J135">
        <f>_xlfn.IFS(I135="GOOD",LOOKUP(H135,'Points per shot'!$A$1:$A$5,'Points per shot'!$B$1:$B$5), I135="MISS", 0, I135= "","")</f>
        <v>0</v>
      </c>
      <c r="K135" t="str">
        <f t="shared" si="33"/>
        <v>UMSL</v>
      </c>
      <c r="L135" t="str">
        <f t="shared" si="37"/>
        <v>CHANGE</v>
      </c>
      <c r="M135">
        <f t="shared" ca="1" si="38"/>
        <v>0</v>
      </c>
      <c r="N135" t="str">
        <f t="shared" ca="1" si="34"/>
        <v>UMSL</v>
      </c>
      <c r="Q135" t="str">
        <f t="shared" ca="1" si="35"/>
        <v/>
      </c>
      <c r="R135" t="str">
        <f t="shared" ca="1" si="36"/>
        <v>Missed Shot</v>
      </c>
    </row>
    <row r="136" spans="1:18" x14ac:dyDescent="0.3">
      <c r="A136" s="1">
        <v>0.11180555555555556</v>
      </c>
      <c r="E136" t="s">
        <v>141</v>
      </c>
      <c r="F136" t="str">
        <f t="shared" si="29"/>
        <v>BLOCK by DAVIS,JEROME</v>
      </c>
      <c r="G136" t="str">
        <f t="shared" si="30"/>
        <v>BLOCK</v>
      </c>
      <c r="H136" t="str">
        <f t="shared" si="31"/>
        <v/>
      </c>
      <c r="I136" t="str">
        <f t="shared" si="32"/>
        <v/>
      </c>
      <c r="J136" t="str">
        <f>_xlfn.IFS(I136="GOOD",LOOKUP(H136,'Points per shot'!$A$1:$A$5,'Points per shot'!$B$1:$B$5), I136="MISS", 0, I136= "","")</f>
        <v/>
      </c>
      <c r="K136" t="str">
        <f t="shared" si="33"/>
        <v>MARYVILLE</v>
      </c>
      <c r="L136" t="str">
        <f t="shared" si="37"/>
        <v>CHANGE</v>
      </c>
      <c r="M136">
        <f t="shared" ca="1" si="38"/>
        <v>2</v>
      </c>
      <c r="N136" t="str">
        <f t="shared" ca="1" si="34"/>
        <v>MARYVILLE</v>
      </c>
      <c r="Q136" t="str">
        <f t="shared" ca="1" si="35"/>
        <v/>
      </c>
      <c r="R136" t="str">
        <f t="shared" ca="1" si="36"/>
        <v/>
      </c>
    </row>
    <row r="137" spans="1:18" x14ac:dyDescent="0.3">
      <c r="A137" t="s">
        <v>18</v>
      </c>
      <c r="E137" t="s">
        <v>134</v>
      </c>
      <c r="F137" t="str">
        <f t="shared" si="29"/>
        <v>REBOUND DEF by THOMPSON,ROBIN</v>
      </c>
      <c r="G137" t="str">
        <f t="shared" si="30"/>
        <v>REBOUND DEF</v>
      </c>
      <c r="H137" t="str">
        <f t="shared" si="31"/>
        <v/>
      </c>
      <c r="I137" t="str">
        <f t="shared" si="32"/>
        <v/>
      </c>
      <c r="J137" t="str">
        <f>_xlfn.IFS(I137="GOOD",LOOKUP(H137,'Points per shot'!$A$1:$A$5,'Points per shot'!$B$1:$B$5), I137="MISS", 0, I137= "","")</f>
        <v/>
      </c>
      <c r="K137" t="str">
        <f t="shared" si="33"/>
        <v>MARYVILLE</v>
      </c>
      <c r="L137" t="str">
        <f t="shared" si="37"/>
        <v/>
      </c>
      <c r="M137" t="str">
        <f t="shared" ca="1" si="38"/>
        <v/>
      </c>
      <c r="N137" t="str">
        <f t="shared" ca="1" si="34"/>
        <v/>
      </c>
      <c r="Q137" t="str">
        <f t="shared" ca="1" si="35"/>
        <v/>
      </c>
      <c r="R137" t="str">
        <f t="shared" ca="1" si="36"/>
        <v/>
      </c>
    </row>
    <row r="138" spans="1:18" x14ac:dyDescent="0.3">
      <c r="A138" s="1">
        <v>0.10555555555555556</v>
      </c>
      <c r="E138" t="s">
        <v>124</v>
      </c>
      <c r="F138" t="str">
        <f t="shared" si="29"/>
        <v>MISS 3PTR by JONES,EUGENE</v>
      </c>
      <c r="G138" t="str">
        <f t="shared" si="30"/>
        <v>MISS 3PTR</v>
      </c>
      <c r="H138" t="str">
        <f t="shared" si="31"/>
        <v>3PTR</v>
      </c>
      <c r="I138" t="str">
        <f t="shared" si="32"/>
        <v>MISS</v>
      </c>
      <c r="J138">
        <f>_xlfn.IFS(I138="GOOD",LOOKUP(H138,'Points per shot'!$A$1:$A$5,'Points per shot'!$B$1:$B$5), I138="MISS", 0, I138= "","")</f>
        <v>0</v>
      </c>
      <c r="K138" t="str">
        <f t="shared" si="33"/>
        <v>MARYVILLE</v>
      </c>
      <c r="L138" t="str">
        <f t="shared" si="37"/>
        <v/>
      </c>
      <c r="M138" t="str">
        <f t="shared" ca="1" si="38"/>
        <v/>
      </c>
      <c r="N138" t="str">
        <f t="shared" ca="1" si="34"/>
        <v/>
      </c>
      <c r="Q138" t="str">
        <f t="shared" ca="1" si="35"/>
        <v/>
      </c>
      <c r="R138" t="str">
        <f t="shared" ca="1" si="36"/>
        <v/>
      </c>
    </row>
    <row r="139" spans="1:18" x14ac:dyDescent="0.3">
      <c r="A139" t="s">
        <v>18</v>
      </c>
      <c r="E139" t="s">
        <v>57</v>
      </c>
      <c r="F139" t="str">
        <f t="shared" si="29"/>
        <v>REBOUND OFF by THOMPSON,ROBIN</v>
      </c>
      <c r="G139" t="str">
        <f t="shared" si="30"/>
        <v>REBOUND OFF</v>
      </c>
      <c r="H139" t="str">
        <f t="shared" si="31"/>
        <v/>
      </c>
      <c r="I139" t="str">
        <f t="shared" si="32"/>
        <v/>
      </c>
      <c r="J139" t="str">
        <f>_xlfn.IFS(I139="GOOD",LOOKUP(H139,'Points per shot'!$A$1:$A$5,'Points per shot'!$B$1:$B$5), I139="MISS", 0, I139= "","")</f>
        <v/>
      </c>
      <c r="K139" t="str">
        <f t="shared" si="33"/>
        <v>MARYVILLE</v>
      </c>
      <c r="L139" t="str">
        <f t="shared" si="37"/>
        <v/>
      </c>
      <c r="M139" t="str">
        <f t="shared" ca="1" si="38"/>
        <v/>
      </c>
      <c r="N139" t="str">
        <f t="shared" ca="1" si="34"/>
        <v/>
      </c>
      <c r="Q139" t="str">
        <f t="shared" ca="1" si="35"/>
        <v/>
      </c>
      <c r="R139" t="str">
        <f t="shared" ca="1" si="36"/>
        <v/>
      </c>
    </row>
    <row r="140" spans="1:18" x14ac:dyDescent="0.3">
      <c r="A140" s="1">
        <v>0.10208333333333335</v>
      </c>
      <c r="C140" t="s">
        <v>142</v>
      </c>
      <c r="D140">
        <v>30</v>
      </c>
      <c r="E140" t="s">
        <v>143</v>
      </c>
      <c r="F140" t="str">
        <f t="shared" si="29"/>
        <v>GOOD LAYUP by THOMPSON,ROBIN(in the paint)</v>
      </c>
      <c r="G140" t="str">
        <f t="shared" si="30"/>
        <v>GOOD LAYUP</v>
      </c>
      <c r="H140" t="str">
        <f t="shared" si="31"/>
        <v>LAYUP</v>
      </c>
      <c r="I140" t="str">
        <f t="shared" si="32"/>
        <v>GOOD</v>
      </c>
      <c r="J140">
        <f>_xlfn.IFS(I140="GOOD",LOOKUP(H140,'Points per shot'!$A$1:$A$5,'Points per shot'!$B$1:$B$5), I140="MISS", 0, I140= "","")</f>
        <v>2</v>
      </c>
      <c r="K140" t="str">
        <f t="shared" si="33"/>
        <v>MARYVILLE</v>
      </c>
      <c r="L140" t="str">
        <f t="shared" si="37"/>
        <v/>
      </c>
      <c r="M140" t="str">
        <f t="shared" ca="1" si="38"/>
        <v/>
      </c>
      <c r="N140" t="str">
        <f t="shared" ca="1" si="34"/>
        <v/>
      </c>
      <c r="Q140" t="str">
        <f t="shared" ca="1" si="35"/>
        <v/>
      </c>
      <c r="R140" t="str">
        <f t="shared" ca="1" si="36"/>
        <v/>
      </c>
    </row>
    <row r="141" spans="1:18" x14ac:dyDescent="0.3">
      <c r="A141" s="1">
        <v>8.6805555555555566E-2</v>
      </c>
      <c r="B141" t="s">
        <v>44</v>
      </c>
      <c r="F141" t="str">
        <f t="shared" si="29"/>
        <v>TURNOVER by DUST,ERIC</v>
      </c>
      <c r="G141" t="str">
        <f t="shared" si="30"/>
        <v>TURNOVER</v>
      </c>
      <c r="H141" t="str">
        <f t="shared" si="31"/>
        <v/>
      </c>
      <c r="I141" t="str">
        <f t="shared" si="32"/>
        <v/>
      </c>
      <c r="J141" t="str">
        <f>_xlfn.IFS(I141="GOOD",LOOKUP(H141,'Points per shot'!$A$1:$A$5,'Points per shot'!$B$1:$B$5), I141="MISS", 0, I141= "","")</f>
        <v/>
      </c>
      <c r="K141" t="str">
        <f t="shared" si="33"/>
        <v>UMSL</v>
      </c>
      <c r="L141" t="str">
        <f t="shared" si="37"/>
        <v>CHANGE</v>
      </c>
      <c r="M141">
        <f t="shared" ca="1" si="38"/>
        <v>0</v>
      </c>
      <c r="N141" t="str">
        <f t="shared" ca="1" si="34"/>
        <v>UMSL</v>
      </c>
      <c r="Q141" t="str">
        <f t="shared" ca="1" si="35"/>
        <v/>
      </c>
      <c r="R141" t="str">
        <f t="shared" ca="1" si="36"/>
        <v>Missed Shot</v>
      </c>
    </row>
    <row r="142" spans="1:18" x14ac:dyDescent="0.3">
      <c r="A142" s="1">
        <v>8.6805555555555566E-2</v>
      </c>
      <c r="E142" t="s">
        <v>123</v>
      </c>
      <c r="F142" t="str">
        <f t="shared" si="29"/>
        <v>STEAL by DAVIS,JEROME</v>
      </c>
      <c r="G142" t="str">
        <f t="shared" si="30"/>
        <v>STEAL</v>
      </c>
      <c r="H142" t="str">
        <f t="shared" si="31"/>
        <v/>
      </c>
      <c r="I142" t="str">
        <f t="shared" si="32"/>
        <v/>
      </c>
      <c r="J142" t="str">
        <f>_xlfn.IFS(I142="GOOD",LOOKUP(H142,'Points per shot'!$A$1:$A$5,'Points per shot'!$B$1:$B$5), I142="MISS", 0, I142= "","")</f>
        <v/>
      </c>
      <c r="K142" t="str">
        <f t="shared" si="33"/>
        <v>MARYVILLE</v>
      </c>
      <c r="L142" t="str">
        <f t="shared" si="37"/>
        <v>CHANGE</v>
      </c>
      <c r="M142">
        <f t="shared" ca="1" si="38"/>
        <v>0</v>
      </c>
      <c r="N142" t="str">
        <f t="shared" ca="1" si="34"/>
        <v>MARYVILLE</v>
      </c>
      <c r="Q142" t="str">
        <f t="shared" ca="1" si="35"/>
        <v/>
      </c>
      <c r="R142" t="str">
        <f t="shared" ca="1" si="36"/>
        <v/>
      </c>
    </row>
    <row r="143" spans="1:18" x14ac:dyDescent="0.3">
      <c r="A143" s="1">
        <v>8.3333333333333329E-2</v>
      </c>
      <c r="E143" t="s">
        <v>55</v>
      </c>
      <c r="F143" t="str">
        <f t="shared" si="29"/>
        <v>TURNOVER by COLLETTA,ZACH</v>
      </c>
      <c r="G143" t="str">
        <f t="shared" si="30"/>
        <v>TURNOVER</v>
      </c>
      <c r="H143" t="str">
        <f t="shared" si="31"/>
        <v/>
      </c>
      <c r="I143" t="str">
        <f t="shared" si="32"/>
        <v/>
      </c>
      <c r="J143" t="str">
        <f>_xlfn.IFS(I143="GOOD",LOOKUP(H143,'Points per shot'!$A$1:$A$5,'Points per shot'!$B$1:$B$5), I143="MISS", 0, I143= "","")</f>
        <v/>
      </c>
      <c r="K143" t="str">
        <f t="shared" si="33"/>
        <v>MARYVILLE</v>
      </c>
      <c r="L143" t="str">
        <f t="shared" si="37"/>
        <v/>
      </c>
      <c r="M143" t="str">
        <f t="shared" ca="1" si="38"/>
        <v/>
      </c>
      <c r="N143" t="str">
        <f t="shared" ca="1" si="34"/>
        <v/>
      </c>
      <c r="Q143" t="str">
        <f t="shared" ca="1" si="35"/>
        <v/>
      </c>
      <c r="R143" t="str">
        <f t="shared" ca="1" si="36"/>
        <v/>
      </c>
    </row>
    <row r="144" spans="1:18" x14ac:dyDescent="0.3">
      <c r="A144" s="1">
        <v>7.4999999999999997E-2</v>
      </c>
      <c r="B144" t="s">
        <v>144</v>
      </c>
      <c r="F144" t="str">
        <f t="shared" si="29"/>
        <v>MISS LAYUP by CARTER,JOSH</v>
      </c>
      <c r="G144" t="str">
        <f t="shared" si="30"/>
        <v>MISS LAYUP</v>
      </c>
      <c r="H144" t="str">
        <f t="shared" si="31"/>
        <v>LAYUP</v>
      </c>
      <c r="I144" t="str">
        <f t="shared" si="32"/>
        <v>MISS</v>
      </c>
      <c r="J144">
        <f>_xlfn.IFS(I144="GOOD",LOOKUP(H144,'Points per shot'!$A$1:$A$5,'Points per shot'!$B$1:$B$5), I144="MISS", 0, I144= "","")</f>
        <v>0</v>
      </c>
      <c r="K144" t="str">
        <f t="shared" si="33"/>
        <v>UMSL</v>
      </c>
      <c r="L144" t="str">
        <f t="shared" si="37"/>
        <v>CHANGE</v>
      </c>
      <c r="M144">
        <f t="shared" ca="1" si="38"/>
        <v>0</v>
      </c>
      <c r="N144" t="str">
        <f t="shared" ca="1" si="34"/>
        <v>UMSL</v>
      </c>
      <c r="Q144" t="str">
        <f t="shared" ca="1" si="35"/>
        <v/>
      </c>
      <c r="R144" t="str">
        <f t="shared" ca="1" si="36"/>
        <v>Missed Shot</v>
      </c>
    </row>
    <row r="145" spans="1:18" x14ac:dyDescent="0.3">
      <c r="A145" t="s">
        <v>18</v>
      </c>
      <c r="E145" t="s">
        <v>114</v>
      </c>
      <c r="F145" t="str">
        <f t="shared" si="29"/>
        <v>REBOUND DEF by DAVIS,JEROME</v>
      </c>
      <c r="G145" t="str">
        <f t="shared" si="30"/>
        <v>REBOUND DEF</v>
      </c>
      <c r="H145" t="str">
        <f t="shared" si="31"/>
        <v/>
      </c>
      <c r="I145" t="str">
        <f t="shared" si="32"/>
        <v/>
      </c>
      <c r="J145" t="str">
        <f>_xlfn.IFS(I145="GOOD",LOOKUP(H145,'Points per shot'!$A$1:$A$5,'Points per shot'!$B$1:$B$5), I145="MISS", 0, I145= "","")</f>
        <v/>
      </c>
      <c r="K145" t="str">
        <f t="shared" si="33"/>
        <v>MARYVILLE</v>
      </c>
      <c r="L145" t="str">
        <f t="shared" si="37"/>
        <v>CHANGE</v>
      </c>
      <c r="M145">
        <f t="shared" ca="1" si="38"/>
        <v>0</v>
      </c>
      <c r="N145" t="str">
        <f t="shared" ca="1" si="34"/>
        <v>MARYVILLE</v>
      </c>
      <c r="Q145" t="str">
        <f t="shared" ca="1" si="35"/>
        <v/>
      </c>
      <c r="R145" t="str">
        <f t="shared" ca="1" si="36"/>
        <v/>
      </c>
    </row>
    <row r="146" spans="1:18" x14ac:dyDescent="0.3">
      <c r="A146" s="1">
        <v>6.3888888888888884E-2</v>
      </c>
      <c r="B146" t="s">
        <v>136</v>
      </c>
      <c r="F146" t="str">
        <f t="shared" si="29"/>
        <v>FOUL by CARTER,JOSH</v>
      </c>
      <c r="G146" t="str">
        <f t="shared" si="30"/>
        <v>FOUL</v>
      </c>
      <c r="H146" t="str">
        <f t="shared" si="31"/>
        <v/>
      </c>
      <c r="I146" t="str">
        <f t="shared" si="32"/>
        <v/>
      </c>
      <c r="J146" t="str">
        <f>_xlfn.IFS(I146="GOOD",LOOKUP(H146,'Points per shot'!$A$1:$A$5,'Points per shot'!$B$1:$B$5), I146="MISS", 0, I146= "","")</f>
        <v/>
      </c>
      <c r="K146" t="str">
        <f t="shared" si="33"/>
        <v>UMSL</v>
      </c>
      <c r="L146" t="str">
        <f t="shared" si="37"/>
        <v>CHANGE</v>
      </c>
      <c r="M146">
        <f t="shared" ca="1" si="38"/>
        <v>0</v>
      </c>
      <c r="N146" t="str">
        <f t="shared" ca="1" si="34"/>
        <v>UMSL</v>
      </c>
      <c r="Q146" t="str">
        <f t="shared" ca="1" si="35"/>
        <v/>
      </c>
      <c r="R146" t="str">
        <f t="shared" ca="1" si="36"/>
        <v>Missed Shot</v>
      </c>
    </row>
    <row r="147" spans="1:18" x14ac:dyDescent="0.3">
      <c r="A147" s="1">
        <v>6.3888888888888884E-2</v>
      </c>
      <c r="C147" t="s">
        <v>145</v>
      </c>
      <c r="D147">
        <v>31</v>
      </c>
      <c r="E147" t="s">
        <v>146</v>
      </c>
      <c r="F147" t="str">
        <f t="shared" si="29"/>
        <v>GOOD FT by GLOTTA,CHAZ</v>
      </c>
      <c r="G147" t="str">
        <f t="shared" si="30"/>
        <v>GOOD FT</v>
      </c>
      <c r="H147" t="str">
        <f t="shared" si="31"/>
        <v>FT</v>
      </c>
      <c r="I147" t="str">
        <f t="shared" si="32"/>
        <v>GOOD</v>
      </c>
      <c r="J147">
        <f>_xlfn.IFS(I147="GOOD",LOOKUP(H147,'Points per shot'!$A$1:$A$5,'Points per shot'!$B$1:$B$5), I147="MISS", 0, I147= "","")</f>
        <v>1</v>
      </c>
      <c r="K147" t="str">
        <f t="shared" si="33"/>
        <v>MARYVILLE</v>
      </c>
      <c r="L147" t="str">
        <f t="shared" si="37"/>
        <v>CHANGE</v>
      </c>
      <c r="M147">
        <f t="shared" ca="1" si="38"/>
        <v>2</v>
      </c>
      <c r="N147" t="str">
        <f t="shared" ca="1" si="34"/>
        <v>MARYVILLE</v>
      </c>
      <c r="Q147" t="str">
        <f t="shared" ca="1" si="35"/>
        <v/>
      </c>
      <c r="R147" t="str">
        <f t="shared" ca="1" si="36"/>
        <v/>
      </c>
    </row>
    <row r="148" spans="1:18" x14ac:dyDescent="0.3">
      <c r="A148" s="1">
        <v>6.3888888888888884E-2</v>
      </c>
      <c r="C148" t="s">
        <v>147</v>
      </c>
      <c r="D148">
        <v>32</v>
      </c>
      <c r="E148" t="s">
        <v>146</v>
      </c>
      <c r="F148" t="str">
        <f t="shared" si="29"/>
        <v>GOOD FT by GLOTTA,CHAZ</v>
      </c>
      <c r="G148" t="str">
        <f t="shared" si="30"/>
        <v>GOOD FT</v>
      </c>
      <c r="H148" t="str">
        <f t="shared" si="31"/>
        <v>FT</v>
      </c>
      <c r="I148" t="str">
        <f t="shared" si="32"/>
        <v>GOOD</v>
      </c>
      <c r="J148">
        <f>_xlfn.IFS(I148="GOOD",LOOKUP(H148,'Points per shot'!$A$1:$A$5,'Points per shot'!$B$1:$B$5), I148="MISS", 0, I148= "","")</f>
        <v>1</v>
      </c>
      <c r="K148" t="str">
        <f t="shared" si="33"/>
        <v>MARYVILLE</v>
      </c>
      <c r="L148" t="str">
        <f t="shared" si="37"/>
        <v/>
      </c>
      <c r="M148" t="str">
        <f t="shared" ca="1" si="38"/>
        <v/>
      </c>
      <c r="N148" t="str">
        <f t="shared" ca="1" si="34"/>
        <v/>
      </c>
      <c r="Q148" t="str">
        <f t="shared" ca="1" si="35"/>
        <v/>
      </c>
      <c r="R148" t="str">
        <f t="shared" ca="1" si="36"/>
        <v/>
      </c>
    </row>
    <row r="149" spans="1:18" x14ac:dyDescent="0.3">
      <c r="A149" s="1">
        <v>5.2777777777777778E-2</v>
      </c>
      <c r="B149" t="s">
        <v>148</v>
      </c>
      <c r="C149" t="s">
        <v>149</v>
      </c>
      <c r="D149">
        <v>32</v>
      </c>
      <c r="F149" t="str">
        <f t="shared" si="29"/>
        <v>GOOD JUMPER by GRUBBS,JOSE</v>
      </c>
      <c r="G149" t="str">
        <f t="shared" si="30"/>
        <v>GOOD JUMPER</v>
      </c>
      <c r="H149" t="str">
        <f t="shared" si="31"/>
        <v>JUMPER</v>
      </c>
      <c r="I149" t="str">
        <f t="shared" si="32"/>
        <v>GOOD</v>
      </c>
      <c r="J149">
        <f>_xlfn.IFS(I149="GOOD",LOOKUP(H149,'Points per shot'!$A$1:$A$5,'Points per shot'!$B$1:$B$5), I149="MISS", 0, I149= "","")</f>
        <v>2</v>
      </c>
      <c r="K149" t="str">
        <f t="shared" si="33"/>
        <v>UMSL</v>
      </c>
      <c r="L149" t="str">
        <f t="shared" si="37"/>
        <v>CHANGE</v>
      </c>
      <c r="M149">
        <f t="shared" ca="1" si="38"/>
        <v>2</v>
      </c>
      <c r="N149" t="str">
        <f t="shared" ca="1" si="34"/>
        <v>UMSL</v>
      </c>
      <c r="Q149" t="str">
        <f t="shared" ca="1" si="35"/>
        <v>Made Shot</v>
      </c>
      <c r="R149" t="str">
        <f t="shared" ca="1" si="36"/>
        <v/>
      </c>
    </row>
    <row r="150" spans="1:18" x14ac:dyDescent="0.3">
      <c r="A150" s="1">
        <v>4.0972222222222222E-2</v>
      </c>
      <c r="E150" t="s">
        <v>74</v>
      </c>
      <c r="F150" t="str">
        <f t="shared" si="29"/>
        <v>MISS LAYUP by COLLETTA,ZACH</v>
      </c>
      <c r="G150" t="str">
        <f t="shared" si="30"/>
        <v>MISS LAYUP</v>
      </c>
      <c r="H150" t="str">
        <f t="shared" si="31"/>
        <v>LAYUP</v>
      </c>
      <c r="I150" t="str">
        <f t="shared" si="32"/>
        <v>MISS</v>
      </c>
      <c r="J150">
        <f>_xlfn.IFS(I150="GOOD",LOOKUP(H150,'Points per shot'!$A$1:$A$5,'Points per shot'!$B$1:$B$5), I150="MISS", 0, I150= "","")</f>
        <v>0</v>
      </c>
      <c r="K150" t="str">
        <f t="shared" si="33"/>
        <v>MARYVILLE</v>
      </c>
      <c r="L150" t="str">
        <f t="shared" si="37"/>
        <v>CHANGE</v>
      </c>
      <c r="M150">
        <f t="shared" ca="1" si="38"/>
        <v>0</v>
      </c>
      <c r="N150" t="str">
        <f t="shared" ca="1" si="34"/>
        <v>MARYVILLE</v>
      </c>
      <c r="Q150" t="str">
        <f t="shared" ca="1" si="35"/>
        <v/>
      </c>
      <c r="R150" t="str">
        <f t="shared" ca="1" si="36"/>
        <v/>
      </c>
    </row>
    <row r="151" spans="1:18" x14ac:dyDescent="0.3">
      <c r="A151" t="s">
        <v>18</v>
      </c>
      <c r="B151" t="s">
        <v>59</v>
      </c>
      <c r="F151" t="str">
        <f t="shared" si="29"/>
        <v>REBOUND DEF by WILKINS-MCCOY,JALEN</v>
      </c>
      <c r="G151" t="str">
        <f t="shared" si="30"/>
        <v>REBOUND DEF</v>
      </c>
      <c r="H151" t="str">
        <f t="shared" si="31"/>
        <v/>
      </c>
      <c r="I151" t="str">
        <f t="shared" si="32"/>
        <v/>
      </c>
      <c r="J151" t="str">
        <f>_xlfn.IFS(I151="GOOD",LOOKUP(H151,'Points per shot'!$A$1:$A$5,'Points per shot'!$B$1:$B$5), I151="MISS", 0, I151= "","")</f>
        <v/>
      </c>
      <c r="K151" t="str">
        <f t="shared" si="33"/>
        <v>UMSL</v>
      </c>
      <c r="L151" t="str">
        <f t="shared" si="37"/>
        <v>CHANGE</v>
      </c>
      <c r="M151">
        <f t="shared" ca="1" si="38"/>
        <v>2</v>
      </c>
      <c r="N151" t="str">
        <f t="shared" ca="1" si="34"/>
        <v>UMSL</v>
      </c>
      <c r="Q151" t="str">
        <f t="shared" ca="1" si="35"/>
        <v>Made Shot</v>
      </c>
      <c r="R151" t="str">
        <f t="shared" ca="1" si="36"/>
        <v/>
      </c>
    </row>
    <row r="152" spans="1:18" x14ac:dyDescent="0.3">
      <c r="A152" s="1">
        <v>3.5416666666666666E-2</v>
      </c>
      <c r="B152" t="s">
        <v>150</v>
      </c>
      <c r="F152" t="str">
        <f t="shared" si="29"/>
        <v>MISS LAYUP by WEBB,STEVE</v>
      </c>
      <c r="G152" t="str">
        <f t="shared" si="30"/>
        <v>MISS LAYUP</v>
      </c>
      <c r="H152" t="str">
        <f t="shared" si="31"/>
        <v>LAYUP</v>
      </c>
      <c r="I152" t="str">
        <f t="shared" si="32"/>
        <v>MISS</v>
      </c>
      <c r="J152">
        <f>_xlfn.IFS(I152="GOOD",LOOKUP(H152,'Points per shot'!$A$1:$A$5,'Points per shot'!$B$1:$B$5), I152="MISS", 0, I152= "","")</f>
        <v>0</v>
      </c>
      <c r="K152" t="str">
        <f t="shared" si="33"/>
        <v>UMSL</v>
      </c>
      <c r="L152" t="str">
        <f t="shared" si="37"/>
        <v/>
      </c>
      <c r="M152" t="str">
        <f t="shared" ca="1" si="38"/>
        <v/>
      </c>
      <c r="N152" t="str">
        <f t="shared" ca="1" si="34"/>
        <v/>
      </c>
      <c r="Q152" t="str">
        <f t="shared" ca="1" si="35"/>
        <v/>
      </c>
      <c r="R152" t="str">
        <f t="shared" ca="1" si="36"/>
        <v/>
      </c>
    </row>
    <row r="153" spans="1:18" x14ac:dyDescent="0.3">
      <c r="A153" t="s">
        <v>18</v>
      </c>
      <c r="B153" t="s">
        <v>151</v>
      </c>
      <c r="F153" t="str">
        <f t="shared" si="29"/>
        <v>REBOUND OFF by WILKINS-MCCOY,JALEN</v>
      </c>
      <c r="G153" t="str">
        <f t="shared" si="30"/>
        <v>REBOUND OFF</v>
      </c>
      <c r="H153" t="str">
        <f t="shared" si="31"/>
        <v/>
      </c>
      <c r="I153" t="str">
        <f t="shared" si="32"/>
        <v/>
      </c>
      <c r="J153" t="str">
        <f>_xlfn.IFS(I153="GOOD",LOOKUP(H153,'Points per shot'!$A$1:$A$5,'Points per shot'!$B$1:$B$5), I153="MISS", 0, I153= "","")</f>
        <v/>
      </c>
      <c r="K153" t="str">
        <f t="shared" si="33"/>
        <v>UMSL</v>
      </c>
      <c r="L153" t="str">
        <f t="shared" si="37"/>
        <v/>
      </c>
      <c r="M153" t="str">
        <f t="shared" ca="1" si="38"/>
        <v/>
      </c>
      <c r="N153" t="str">
        <f t="shared" ca="1" si="34"/>
        <v/>
      </c>
      <c r="Q153" t="str">
        <f t="shared" ca="1" si="35"/>
        <v/>
      </c>
      <c r="R153" t="str">
        <f t="shared" ca="1" si="36"/>
        <v/>
      </c>
    </row>
    <row r="154" spans="1:18" x14ac:dyDescent="0.3">
      <c r="A154" s="1">
        <v>3.0555555555555555E-2</v>
      </c>
      <c r="B154" t="s">
        <v>152</v>
      </c>
      <c r="C154" t="s">
        <v>153</v>
      </c>
      <c r="D154">
        <v>32</v>
      </c>
      <c r="F154" t="str">
        <f t="shared" si="29"/>
        <v>GOOD LAYUP by WILKINS-MCCOY,JALEN(in the paint)</v>
      </c>
      <c r="G154" t="str">
        <f t="shared" si="30"/>
        <v>GOOD LAYUP</v>
      </c>
      <c r="H154" t="str">
        <f t="shared" si="31"/>
        <v>LAYUP</v>
      </c>
      <c r="I154" t="str">
        <f t="shared" si="32"/>
        <v>GOOD</v>
      </c>
      <c r="J154">
        <f>_xlfn.IFS(I154="GOOD",LOOKUP(H154,'Points per shot'!$A$1:$A$5,'Points per shot'!$B$1:$B$5), I154="MISS", 0, I154= "","")</f>
        <v>2</v>
      </c>
      <c r="K154" t="str">
        <f t="shared" si="33"/>
        <v>UMSL</v>
      </c>
      <c r="L154" t="str">
        <f t="shared" si="37"/>
        <v/>
      </c>
      <c r="M154" t="str">
        <f t="shared" ca="1" si="38"/>
        <v/>
      </c>
      <c r="N154" t="str">
        <f t="shared" ca="1" si="34"/>
        <v/>
      </c>
      <c r="Q154" t="str">
        <f t="shared" ca="1" si="35"/>
        <v/>
      </c>
      <c r="R154" t="str">
        <f t="shared" ca="1" si="36"/>
        <v/>
      </c>
    </row>
    <row r="155" spans="1:18" x14ac:dyDescent="0.3">
      <c r="A155" s="1">
        <v>2.1527777777777781E-2</v>
      </c>
      <c r="E155" t="s">
        <v>87</v>
      </c>
      <c r="F155" t="str">
        <f t="shared" si="29"/>
        <v>MISS LAYUP by HARVEY,BOBBY</v>
      </c>
      <c r="G155" t="str">
        <f t="shared" si="30"/>
        <v>MISS LAYUP</v>
      </c>
      <c r="H155" t="str">
        <f t="shared" si="31"/>
        <v>LAYUP</v>
      </c>
      <c r="I155" t="str">
        <f t="shared" si="32"/>
        <v>MISS</v>
      </c>
      <c r="J155">
        <f>_xlfn.IFS(I155="GOOD",LOOKUP(H155,'Points per shot'!$A$1:$A$5,'Points per shot'!$B$1:$B$5), I155="MISS", 0, I155= "","")</f>
        <v>0</v>
      </c>
      <c r="K155" t="str">
        <f t="shared" si="33"/>
        <v>MARYVILLE</v>
      </c>
      <c r="L155" t="str">
        <f t="shared" si="37"/>
        <v>CHANGE</v>
      </c>
      <c r="M155">
        <f t="shared" ca="1" si="38"/>
        <v>0</v>
      </c>
      <c r="N155" t="str">
        <f t="shared" ca="1" si="34"/>
        <v>MARYVILLE</v>
      </c>
      <c r="Q155" t="str">
        <f t="shared" ca="1" si="35"/>
        <v/>
      </c>
      <c r="R155" t="str">
        <f t="shared" ca="1" si="36"/>
        <v/>
      </c>
    </row>
    <row r="156" spans="1:18" x14ac:dyDescent="0.3">
      <c r="A156" t="s">
        <v>18</v>
      </c>
      <c r="B156" t="s">
        <v>59</v>
      </c>
      <c r="F156" t="str">
        <f t="shared" si="29"/>
        <v>REBOUND DEF by WILKINS-MCCOY,JALEN</v>
      </c>
      <c r="G156" t="str">
        <f t="shared" si="30"/>
        <v>REBOUND DEF</v>
      </c>
      <c r="H156" t="str">
        <f t="shared" si="31"/>
        <v/>
      </c>
      <c r="I156" t="str">
        <f t="shared" si="32"/>
        <v/>
      </c>
      <c r="J156" t="str">
        <f>_xlfn.IFS(I156="GOOD",LOOKUP(H156,'Points per shot'!$A$1:$A$5,'Points per shot'!$B$1:$B$5), I156="MISS", 0, I156= "","")</f>
        <v/>
      </c>
      <c r="K156" t="str">
        <f t="shared" si="33"/>
        <v>UMSL</v>
      </c>
      <c r="L156" t="str">
        <f t="shared" si="37"/>
        <v>CHANGE</v>
      </c>
      <c r="M156">
        <f t="shared" ca="1" si="38"/>
        <v>3</v>
      </c>
      <c r="N156" t="str">
        <f t="shared" ca="1" si="34"/>
        <v>UMSL</v>
      </c>
      <c r="Q156" t="str">
        <f t="shared" ca="1" si="35"/>
        <v>Made Shot</v>
      </c>
      <c r="R156" t="str">
        <f t="shared" ca="1" si="36"/>
        <v/>
      </c>
    </row>
    <row r="157" spans="1:18" x14ac:dyDescent="0.3">
      <c r="A157" s="1">
        <v>2.7777777777777779E-3</v>
      </c>
      <c r="B157" t="s">
        <v>48</v>
      </c>
      <c r="C157" t="s">
        <v>154</v>
      </c>
      <c r="D157">
        <v>32</v>
      </c>
      <c r="F157" t="str">
        <f t="shared" si="29"/>
        <v>GOOD 3PTR by CARSON,RONNIE</v>
      </c>
      <c r="G157" t="str">
        <f t="shared" si="30"/>
        <v>GOOD 3PTR</v>
      </c>
      <c r="H157" t="str">
        <f t="shared" si="31"/>
        <v>3PTR</v>
      </c>
      <c r="I157" t="str">
        <f t="shared" si="32"/>
        <v>GOOD</v>
      </c>
      <c r="J157">
        <f>_xlfn.IFS(I157="GOOD",LOOKUP(H157,'Points per shot'!$A$1:$A$5,'Points per shot'!$B$1:$B$5), I157="MISS", 0, I157= "","")</f>
        <v>3</v>
      </c>
      <c r="K157" t="str">
        <f t="shared" si="33"/>
        <v>UMSL</v>
      </c>
      <c r="L157" t="str">
        <f t="shared" si="37"/>
        <v/>
      </c>
      <c r="M157" t="str">
        <f t="shared" ca="1" si="38"/>
        <v/>
      </c>
      <c r="N157" t="str">
        <f t="shared" ca="1" si="34"/>
        <v/>
      </c>
      <c r="Q157" t="str">
        <f t="shared" ca="1" si="35"/>
        <v/>
      </c>
      <c r="R157" t="str">
        <f t="shared" ca="1" si="36"/>
        <v/>
      </c>
    </row>
    <row r="158" spans="1:18" s="5" customFormat="1" x14ac:dyDescent="0.3"/>
    <row r="159" spans="1:18" s="5" customFormat="1" x14ac:dyDescent="0.3"/>
    <row r="160" spans="1:18" x14ac:dyDescent="0.3">
      <c r="A160" s="1">
        <v>0.82361111111111107</v>
      </c>
      <c r="E160" t="s">
        <v>155</v>
      </c>
      <c r="F160" t="str">
        <f t="shared" ref="F160:F194" si="39">B160&amp;E160</f>
        <v>TURNOVER by THOMPSON,ROBIN</v>
      </c>
      <c r="G160" t="str">
        <f t="shared" ref="G160:G194" si="40">LEFT(F160,FIND("by",F160)-2)</f>
        <v>TURNOVER</v>
      </c>
      <c r="H160" t="str">
        <f t="shared" ref="H160:H223" si="41">IF(OR(LEFT(G160,4)="Miss",LEFT(G160,4)="Good"),RIGHT(G160,LEN(G160)-5),"")</f>
        <v/>
      </c>
      <c r="I160" t="str">
        <f t="shared" ref="I160:I194" si="42">IF(H160&lt;&gt;"",LEFT(G160,4),"")</f>
        <v/>
      </c>
      <c r="J160" t="str">
        <f>_xlfn.IFS(I160="GOOD",LOOKUP(H160,'Points per shot'!$A$1:$A$5,'Points per shot'!$B$1:$B$5), I160="MISS", 0, I160= "","")</f>
        <v/>
      </c>
      <c r="K160" t="str">
        <f t="shared" ref="K160:K194" si="43">IF(E160 = "", "UMSL","MARYVILLE")</f>
        <v>MARYVILLE</v>
      </c>
      <c r="M160">
        <f t="shared" ca="1" si="38"/>
        <v>0</v>
      </c>
      <c r="N160" t="str">
        <f t="shared" ref="N160:N191" ca="1" si="44">IF(M160&lt;&gt;"",K160,"")</f>
        <v>MARYVILLE</v>
      </c>
      <c r="Q160" t="str">
        <f t="shared" ref="Q160:Q191" ca="1" si="45">IF(AND(M160&lt;&gt;0,N160&lt;&gt;"Maryville",M160&lt;&gt;""),"Made Shot","")</f>
        <v/>
      </c>
      <c r="R160" t="str">
        <f t="shared" ref="R160:R191" ca="1" si="46">IF(AND(M160=0,N160&lt;&gt;"Maryville",M160&lt;&gt;""),"Missed Shot","")</f>
        <v/>
      </c>
    </row>
    <row r="161" spans="1:18" x14ac:dyDescent="0.3">
      <c r="A161" s="1">
        <v>0.81319444444444444</v>
      </c>
      <c r="E161" t="s">
        <v>111</v>
      </c>
      <c r="F161" t="str">
        <f t="shared" si="39"/>
        <v>FOUL by THOMPSON,ROBIN</v>
      </c>
      <c r="G161" t="str">
        <f t="shared" si="40"/>
        <v>FOUL</v>
      </c>
      <c r="H161" t="str">
        <f t="shared" si="41"/>
        <v/>
      </c>
      <c r="I161" t="str">
        <f t="shared" si="42"/>
        <v/>
      </c>
      <c r="J161" t="str">
        <f>_xlfn.IFS(I161="GOOD",LOOKUP(H161,'Points per shot'!$A$1:$A$5,'Points per shot'!$B$1:$B$5), I161="MISS", 0, I161= "","")</f>
        <v/>
      </c>
      <c r="K161" t="str">
        <f t="shared" si="43"/>
        <v>MARYVILLE</v>
      </c>
      <c r="L161" t="str">
        <f t="shared" ref="L161:L167" si="47">IF(K160&lt;&gt;K161,  "CHANGE", "")</f>
        <v/>
      </c>
      <c r="M161" t="str">
        <f t="shared" ca="1" si="38"/>
        <v/>
      </c>
      <c r="N161" t="str">
        <f t="shared" ca="1" si="44"/>
        <v/>
      </c>
      <c r="Q161" t="str">
        <f t="shared" ca="1" si="45"/>
        <v/>
      </c>
      <c r="R161" t="str">
        <f t="shared" ca="1" si="46"/>
        <v/>
      </c>
    </row>
    <row r="162" spans="1:18" x14ac:dyDescent="0.3">
      <c r="A162" s="1">
        <v>0.81319444444444444</v>
      </c>
      <c r="B162" t="s">
        <v>156</v>
      </c>
      <c r="F162" t="str">
        <f t="shared" si="39"/>
        <v>MISS FT by DUST,ERIC</v>
      </c>
      <c r="G162" t="str">
        <f t="shared" si="40"/>
        <v>MISS FT</v>
      </c>
      <c r="H162" t="str">
        <f t="shared" si="41"/>
        <v>FT</v>
      </c>
      <c r="I162" t="str">
        <f t="shared" si="42"/>
        <v>MISS</v>
      </c>
      <c r="J162">
        <f>_xlfn.IFS(I162="GOOD",LOOKUP(H162,'Points per shot'!$A$1:$A$5,'Points per shot'!$B$1:$B$5), I162="MISS", 0, I162= "","")</f>
        <v>0</v>
      </c>
      <c r="K162" t="str">
        <f t="shared" si="43"/>
        <v>UMSL</v>
      </c>
      <c r="L162" t="str">
        <f t="shared" si="47"/>
        <v>CHANGE</v>
      </c>
      <c r="M162">
        <f t="shared" ca="1" si="38"/>
        <v>0</v>
      </c>
      <c r="N162" t="str">
        <f t="shared" ca="1" si="44"/>
        <v>UMSL</v>
      </c>
      <c r="Q162" t="str">
        <f t="shared" ca="1" si="45"/>
        <v/>
      </c>
      <c r="R162" t="str">
        <f t="shared" ca="1" si="46"/>
        <v>Missed Shot</v>
      </c>
    </row>
    <row r="163" spans="1:18" x14ac:dyDescent="0.3">
      <c r="A163" t="s">
        <v>18</v>
      </c>
      <c r="B163" t="s">
        <v>67</v>
      </c>
      <c r="F163" t="str">
        <f t="shared" si="39"/>
        <v>REBOUND DEADB by TEAM</v>
      </c>
      <c r="G163" t="str">
        <f t="shared" si="40"/>
        <v>REBOUND DEADB</v>
      </c>
      <c r="H163" t="str">
        <f t="shared" si="41"/>
        <v/>
      </c>
      <c r="I163" t="str">
        <f t="shared" si="42"/>
        <v/>
      </c>
      <c r="J163" t="str">
        <f>_xlfn.IFS(I163="GOOD",LOOKUP(H163,'Points per shot'!$A$1:$A$5,'Points per shot'!$B$1:$B$5), I163="MISS", 0, I163= "","")</f>
        <v/>
      </c>
      <c r="K163" t="str">
        <f t="shared" si="43"/>
        <v>UMSL</v>
      </c>
      <c r="L163" t="str">
        <f t="shared" si="47"/>
        <v/>
      </c>
      <c r="M163" t="str">
        <f t="shared" ca="1" si="38"/>
        <v/>
      </c>
      <c r="N163" t="str">
        <f t="shared" ca="1" si="44"/>
        <v/>
      </c>
      <c r="Q163" t="str">
        <f t="shared" ca="1" si="45"/>
        <v/>
      </c>
      <c r="R163" t="str">
        <f t="shared" ca="1" si="46"/>
        <v/>
      </c>
    </row>
    <row r="164" spans="1:18" x14ac:dyDescent="0.3">
      <c r="A164" s="1">
        <v>0.81319444444444444</v>
      </c>
      <c r="B164" t="s">
        <v>156</v>
      </c>
      <c r="F164" t="str">
        <f t="shared" si="39"/>
        <v>MISS FT by DUST,ERIC</v>
      </c>
      <c r="G164" t="str">
        <f t="shared" si="40"/>
        <v>MISS FT</v>
      </c>
      <c r="H164" t="str">
        <f t="shared" si="41"/>
        <v>FT</v>
      </c>
      <c r="I164" t="str">
        <f t="shared" si="42"/>
        <v>MISS</v>
      </c>
      <c r="J164">
        <f>_xlfn.IFS(I164="GOOD",LOOKUP(H164,'Points per shot'!$A$1:$A$5,'Points per shot'!$B$1:$B$5), I164="MISS", 0, I164= "","")</f>
        <v>0</v>
      </c>
      <c r="K164" t="str">
        <f t="shared" si="43"/>
        <v>UMSL</v>
      </c>
      <c r="L164" t="str">
        <f t="shared" si="47"/>
        <v/>
      </c>
      <c r="M164" t="str">
        <f t="shared" ca="1" si="38"/>
        <v/>
      </c>
      <c r="N164" t="str">
        <f t="shared" ca="1" si="44"/>
        <v/>
      </c>
      <c r="Q164" t="str">
        <f t="shared" ca="1" si="45"/>
        <v/>
      </c>
      <c r="R164" t="str">
        <f t="shared" ca="1" si="46"/>
        <v/>
      </c>
    </row>
    <row r="165" spans="1:18" x14ac:dyDescent="0.3">
      <c r="A165" t="s">
        <v>18</v>
      </c>
      <c r="E165" t="s">
        <v>134</v>
      </c>
      <c r="F165" t="str">
        <f t="shared" si="39"/>
        <v>REBOUND DEF by THOMPSON,ROBIN</v>
      </c>
      <c r="G165" t="str">
        <f t="shared" si="40"/>
        <v>REBOUND DEF</v>
      </c>
      <c r="H165" t="str">
        <f t="shared" si="41"/>
        <v/>
      </c>
      <c r="I165" t="str">
        <f t="shared" si="42"/>
        <v/>
      </c>
      <c r="J165" t="str">
        <f>_xlfn.IFS(I165="GOOD",LOOKUP(H165,'Points per shot'!$A$1:$A$5,'Points per shot'!$B$1:$B$5), I165="MISS", 0, I165= "","")</f>
        <v/>
      </c>
      <c r="K165" t="str">
        <f t="shared" si="43"/>
        <v>MARYVILLE</v>
      </c>
      <c r="L165" t="str">
        <f t="shared" si="47"/>
        <v>CHANGE</v>
      </c>
      <c r="M165">
        <f t="shared" ca="1" si="38"/>
        <v>0</v>
      </c>
      <c r="N165" t="str">
        <f t="shared" ca="1" si="44"/>
        <v>MARYVILLE</v>
      </c>
      <c r="Q165" t="str">
        <f t="shared" ca="1" si="45"/>
        <v/>
      </c>
      <c r="R165" t="str">
        <f t="shared" ca="1" si="46"/>
        <v/>
      </c>
    </row>
    <row r="166" spans="1:18" x14ac:dyDescent="0.3">
      <c r="A166" s="1">
        <v>0.80138888888888893</v>
      </c>
      <c r="E166" t="s">
        <v>58</v>
      </c>
      <c r="F166" t="str">
        <f t="shared" si="39"/>
        <v>MISS JUMPER by THOMPSON,ROBIN</v>
      </c>
      <c r="G166" t="str">
        <f t="shared" si="40"/>
        <v>MISS JUMPER</v>
      </c>
      <c r="H166" t="str">
        <f t="shared" si="41"/>
        <v>JUMPER</v>
      </c>
      <c r="I166" t="str">
        <f t="shared" si="42"/>
        <v>MISS</v>
      </c>
      <c r="J166">
        <f>_xlfn.IFS(I166="GOOD",LOOKUP(H166,'Points per shot'!$A$1:$A$5,'Points per shot'!$B$1:$B$5), I166="MISS", 0, I166= "","")</f>
        <v>0</v>
      </c>
      <c r="K166" t="str">
        <f t="shared" si="43"/>
        <v>MARYVILLE</v>
      </c>
      <c r="L166" t="str">
        <f t="shared" si="47"/>
        <v/>
      </c>
      <c r="M166" t="str">
        <f t="shared" ca="1" si="38"/>
        <v/>
      </c>
      <c r="N166" t="str">
        <f t="shared" ca="1" si="44"/>
        <v/>
      </c>
      <c r="Q166" t="str">
        <f t="shared" ca="1" si="45"/>
        <v/>
      </c>
      <c r="R166" t="str">
        <f t="shared" ca="1" si="46"/>
        <v/>
      </c>
    </row>
    <row r="167" spans="1:18" x14ac:dyDescent="0.3">
      <c r="A167" t="s">
        <v>18</v>
      </c>
      <c r="B167" t="s">
        <v>51</v>
      </c>
      <c r="F167" t="str">
        <f t="shared" si="39"/>
        <v>REBOUND DEF by HUGHES,ANTHONY</v>
      </c>
      <c r="G167" t="str">
        <f t="shared" si="40"/>
        <v>REBOUND DEF</v>
      </c>
      <c r="H167" t="str">
        <f t="shared" si="41"/>
        <v/>
      </c>
      <c r="I167" t="str">
        <f t="shared" si="42"/>
        <v/>
      </c>
      <c r="J167" t="str">
        <f>_xlfn.IFS(I167="GOOD",LOOKUP(H167,'Points per shot'!$A$1:$A$5,'Points per shot'!$B$1:$B$5), I167="MISS", 0, I167= "","")</f>
        <v/>
      </c>
      <c r="K167" t="str">
        <f t="shared" si="43"/>
        <v>UMSL</v>
      </c>
      <c r="L167" t="str">
        <f t="shared" si="47"/>
        <v>CHANGE</v>
      </c>
      <c r="M167">
        <f t="shared" ca="1" si="38"/>
        <v>3</v>
      </c>
      <c r="N167" t="str">
        <f t="shared" ca="1" si="44"/>
        <v>UMSL</v>
      </c>
      <c r="Q167" t="str">
        <f t="shared" ca="1" si="45"/>
        <v>Made Shot</v>
      </c>
      <c r="R167" t="str">
        <f t="shared" ca="1" si="46"/>
        <v/>
      </c>
    </row>
    <row r="168" spans="1:18" x14ac:dyDescent="0.3">
      <c r="A168" s="1">
        <v>0.79513888888888884</v>
      </c>
      <c r="B168" t="s">
        <v>157</v>
      </c>
      <c r="C168" t="s">
        <v>158</v>
      </c>
      <c r="D168">
        <v>32</v>
      </c>
      <c r="F168" t="str">
        <f t="shared" si="39"/>
        <v>GOOD 3PTR by TOWERY,JASON(fastbreak)</v>
      </c>
      <c r="G168" t="str">
        <f t="shared" si="40"/>
        <v>GOOD 3PTR</v>
      </c>
      <c r="H168" t="str">
        <f t="shared" si="41"/>
        <v>3PTR</v>
      </c>
      <c r="I168" t="str">
        <f t="shared" si="42"/>
        <v>GOOD</v>
      </c>
      <c r="J168">
        <f>_xlfn.IFS(I168="GOOD",LOOKUP(H168,'Points per shot'!$A$1:$A$5,'Points per shot'!$B$1:$B$5), I168="MISS", 0, I168= "","")</f>
        <v>3</v>
      </c>
      <c r="K168" t="str">
        <f t="shared" si="43"/>
        <v>UMSL</v>
      </c>
      <c r="L168" t="str">
        <f t="shared" ref="L168:L231" si="48">IF(K167&lt;&gt;K168,  "CHANGE", "")</f>
        <v/>
      </c>
      <c r="M168" t="str">
        <f t="shared" ca="1" si="38"/>
        <v/>
      </c>
      <c r="N168" t="str">
        <f t="shared" ca="1" si="44"/>
        <v/>
      </c>
      <c r="Q168" t="str">
        <f t="shared" ca="1" si="45"/>
        <v/>
      </c>
      <c r="R168" t="str">
        <f t="shared" ca="1" si="46"/>
        <v/>
      </c>
    </row>
    <row r="169" spans="1:18" x14ac:dyDescent="0.3">
      <c r="A169" s="1">
        <v>0.78402777777777777</v>
      </c>
      <c r="E169" t="s">
        <v>30</v>
      </c>
      <c r="F169" t="str">
        <f t="shared" si="39"/>
        <v>TURNOVER by JONES,EUGENE</v>
      </c>
      <c r="G169" t="str">
        <f t="shared" si="40"/>
        <v>TURNOVER</v>
      </c>
      <c r="H169" t="str">
        <f t="shared" si="41"/>
        <v/>
      </c>
      <c r="I169" t="str">
        <f t="shared" si="42"/>
        <v/>
      </c>
      <c r="J169" t="str">
        <f>_xlfn.IFS(I169="GOOD",LOOKUP(H169,'Points per shot'!$A$1:$A$5,'Points per shot'!$B$1:$B$5), I169="MISS", 0, I169= "","")</f>
        <v/>
      </c>
      <c r="K169" t="str">
        <f t="shared" si="43"/>
        <v>MARYVILLE</v>
      </c>
      <c r="L169" t="str">
        <f t="shared" si="48"/>
        <v>CHANGE</v>
      </c>
      <c r="M169">
        <f t="shared" ca="1" si="38"/>
        <v>0</v>
      </c>
      <c r="N169" t="str">
        <f t="shared" ca="1" si="44"/>
        <v>MARYVILLE</v>
      </c>
      <c r="Q169" t="str">
        <f t="shared" ca="1" si="45"/>
        <v/>
      </c>
      <c r="R169" t="str">
        <f t="shared" ca="1" si="46"/>
        <v/>
      </c>
    </row>
    <row r="170" spans="1:18" x14ac:dyDescent="0.3">
      <c r="A170" s="1">
        <v>0.78402777777777777</v>
      </c>
      <c r="B170" t="s">
        <v>159</v>
      </c>
      <c r="F170" t="str">
        <f t="shared" si="39"/>
        <v>STEAL by WISSINK,SHANE</v>
      </c>
      <c r="G170" t="str">
        <f t="shared" si="40"/>
        <v>STEAL</v>
      </c>
      <c r="H170" t="str">
        <f t="shared" si="41"/>
        <v/>
      </c>
      <c r="I170" t="str">
        <f t="shared" si="42"/>
        <v/>
      </c>
      <c r="J170" t="str">
        <f>_xlfn.IFS(I170="GOOD",LOOKUP(H170,'Points per shot'!$A$1:$A$5,'Points per shot'!$B$1:$B$5), I170="MISS", 0, I170= "","")</f>
        <v/>
      </c>
      <c r="K170" t="str">
        <f t="shared" si="43"/>
        <v>UMSL</v>
      </c>
      <c r="L170" t="str">
        <f t="shared" si="48"/>
        <v>CHANGE</v>
      </c>
      <c r="M170">
        <f t="shared" ca="1" si="38"/>
        <v>0</v>
      </c>
      <c r="N170" t="str">
        <f t="shared" ca="1" si="44"/>
        <v>UMSL</v>
      </c>
      <c r="Q170" t="str">
        <f t="shared" ca="1" si="45"/>
        <v/>
      </c>
      <c r="R170" t="str">
        <f t="shared" ca="1" si="46"/>
        <v>Missed Shot</v>
      </c>
    </row>
    <row r="171" spans="1:18" x14ac:dyDescent="0.3">
      <c r="A171" s="1">
        <v>0.77708333333333324</v>
      </c>
      <c r="B171" t="s">
        <v>160</v>
      </c>
      <c r="F171" t="str">
        <f t="shared" si="39"/>
        <v>MISS JUMPER by CARSON,RONNIE</v>
      </c>
      <c r="G171" t="str">
        <f t="shared" si="40"/>
        <v>MISS JUMPER</v>
      </c>
      <c r="H171" t="str">
        <f t="shared" si="41"/>
        <v>JUMPER</v>
      </c>
      <c r="I171" t="str">
        <f t="shared" si="42"/>
        <v>MISS</v>
      </c>
      <c r="J171">
        <f>_xlfn.IFS(I171="GOOD",LOOKUP(H171,'Points per shot'!$A$1:$A$5,'Points per shot'!$B$1:$B$5), I171="MISS", 0, I171= "","")</f>
        <v>0</v>
      </c>
      <c r="K171" t="str">
        <f t="shared" si="43"/>
        <v>UMSL</v>
      </c>
      <c r="L171" t="str">
        <f t="shared" si="48"/>
        <v/>
      </c>
      <c r="M171" t="str">
        <f t="shared" ca="1" si="38"/>
        <v/>
      </c>
      <c r="N171" t="str">
        <f t="shared" ca="1" si="44"/>
        <v/>
      </c>
      <c r="Q171" t="str">
        <f t="shared" ca="1" si="45"/>
        <v/>
      </c>
      <c r="R171" t="str">
        <f t="shared" ca="1" si="46"/>
        <v/>
      </c>
    </row>
    <row r="172" spans="1:18" x14ac:dyDescent="0.3">
      <c r="A172" s="1">
        <v>0.77708333333333324</v>
      </c>
      <c r="E172" t="s">
        <v>161</v>
      </c>
      <c r="F172" t="str">
        <f t="shared" si="39"/>
        <v>BLOCK by THOMPSON,ROBIN</v>
      </c>
      <c r="G172" t="str">
        <f t="shared" si="40"/>
        <v>BLOCK</v>
      </c>
      <c r="H172" t="str">
        <f t="shared" si="41"/>
        <v/>
      </c>
      <c r="I172" t="str">
        <f t="shared" si="42"/>
        <v/>
      </c>
      <c r="J172" t="str">
        <f>_xlfn.IFS(I172="GOOD",LOOKUP(H172,'Points per shot'!$A$1:$A$5,'Points per shot'!$B$1:$B$5), I172="MISS", 0, I172= "","")</f>
        <v/>
      </c>
      <c r="K172" t="str">
        <f t="shared" si="43"/>
        <v>MARYVILLE</v>
      </c>
      <c r="L172" t="str">
        <f t="shared" si="48"/>
        <v>CHANGE</v>
      </c>
      <c r="M172">
        <f t="shared" ca="1" si="38"/>
        <v>0</v>
      </c>
      <c r="N172" t="str">
        <f t="shared" ca="1" si="44"/>
        <v>MARYVILLE</v>
      </c>
      <c r="Q172" t="str">
        <f t="shared" ca="1" si="45"/>
        <v/>
      </c>
      <c r="R172" t="str">
        <f t="shared" ca="1" si="46"/>
        <v/>
      </c>
    </row>
    <row r="173" spans="1:18" x14ac:dyDescent="0.3">
      <c r="A173" t="s">
        <v>18</v>
      </c>
      <c r="E173" t="s">
        <v>63</v>
      </c>
      <c r="F173" t="str">
        <f t="shared" si="39"/>
        <v>REBOUND DEF by JONES,EUGENE</v>
      </c>
      <c r="G173" t="str">
        <f t="shared" si="40"/>
        <v>REBOUND DEF</v>
      </c>
      <c r="H173" t="str">
        <f t="shared" si="41"/>
        <v/>
      </c>
      <c r="I173" t="str">
        <f t="shared" si="42"/>
        <v/>
      </c>
      <c r="J173" t="str">
        <f>_xlfn.IFS(I173="GOOD",LOOKUP(H173,'Points per shot'!$A$1:$A$5,'Points per shot'!$B$1:$B$5), I173="MISS", 0, I173= "","")</f>
        <v/>
      </c>
      <c r="K173" t="str">
        <f t="shared" si="43"/>
        <v>MARYVILLE</v>
      </c>
      <c r="L173" t="str">
        <f t="shared" si="48"/>
        <v/>
      </c>
      <c r="M173" t="str">
        <f t="shared" ca="1" si="38"/>
        <v/>
      </c>
      <c r="N173" t="str">
        <f t="shared" ca="1" si="44"/>
        <v/>
      </c>
      <c r="Q173" t="str">
        <f t="shared" ca="1" si="45"/>
        <v/>
      </c>
      <c r="R173" t="str">
        <f t="shared" ca="1" si="46"/>
        <v/>
      </c>
    </row>
    <row r="174" spans="1:18" x14ac:dyDescent="0.3">
      <c r="A174" s="1">
        <v>0.77361111111111114</v>
      </c>
      <c r="B174" t="s">
        <v>162</v>
      </c>
      <c r="F174" t="str">
        <f t="shared" si="39"/>
        <v>FOUL by CARSON,RONNIE</v>
      </c>
      <c r="G174" t="str">
        <f t="shared" si="40"/>
        <v>FOUL</v>
      </c>
      <c r="H174" t="str">
        <f t="shared" si="41"/>
        <v/>
      </c>
      <c r="I174" t="str">
        <f t="shared" si="42"/>
        <v/>
      </c>
      <c r="J174" t="str">
        <f>_xlfn.IFS(I174="GOOD",LOOKUP(H174,'Points per shot'!$A$1:$A$5,'Points per shot'!$B$1:$B$5), I174="MISS", 0, I174= "","")</f>
        <v/>
      </c>
      <c r="K174" t="str">
        <f t="shared" si="43"/>
        <v>UMSL</v>
      </c>
      <c r="L174" t="str">
        <f t="shared" si="48"/>
        <v>CHANGE</v>
      </c>
      <c r="M174">
        <f t="shared" ca="1" si="38"/>
        <v>0</v>
      </c>
      <c r="N174" t="str">
        <f t="shared" ca="1" si="44"/>
        <v>UMSL</v>
      </c>
      <c r="Q174" t="str">
        <f t="shared" ca="1" si="45"/>
        <v/>
      </c>
      <c r="R174" t="str">
        <f t="shared" ca="1" si="46"/>
        <v>Missed Shot</v>
      </c>
    </row>
    <row r="175" spans="1:18" x14ac:dyDescent="0.3">
      <c r="A175" s="1">
        <v>0.77361111111111114</v>
      </c>
      <c r="C175" t="s">
        <v>163</v>
      </c>
      <c r="D175">
        <v>33</v>
      </c>
      <c r="E175" t="s">
        <v>72</v>
      </c>
      <c r="F175" t="str">
        <f t="shared" si="39"/>
        <v>GOOD FT by DAVIS,JEROME</v>
      </c>
      <c r="G175" t="str">
        <f t="shared" si="40"/>
        <v>GOOD FT</v>
      </c>
      <c r="H175" t="str">
        <f t="shared" si="41"/>
        <v>FT</v>
      </c>
      <c r="I175" t="str">
        <f t="shared" si="42"/>
        <v>GOOD</v>
      </c>
      <c r="J175">
        <f>_xlfn.IFS(I175="GOOD",LOOKUP(H175,'Points per shot'!$A$1:$A$5,'Points per shot'!$B$1:$B$5), I175="MISS", 0, I175= "","")</f>
        <v>1</v>
      </c>
      <c r="K175" t="str">
        <f t="shared" si="43"/>
        <v>MARYVILLE</v>
      </c>
      <c r="L175" t="str">
        <f t="shared" si="48"/>
        <v>CHANGE</v>
      </c>
      <c r="M175">
        <f t="shared" ca="1" si="38"/>
        <v>2</v>
      </c>
      <c r="N175" t="str">
        <f t="shared" ca="1" si="44"/>
        <v>MARYVILLE</v>
      </c>
      <c r="Q175" t="str">
        <f t="shared" ca="1" si="45"/>
        <v/>
      </c>
      <c r="R175" t="str">
        <f t="shared" ca="1" si="46"/>
        <v/>
      </c>
    </row>
    <row r="176" spans="1:18" x14ac:dyDescent="0.3">
      <c r="A176" s="1">
        <v>0.77361111111111114</v>
      </c>
      <c r="C176" t="s">
        <v>164</v>
      </c>
      <c r="D176">
        <v>34</v>
      </c>
      <c r="E176" t="s">
        <v>72</v>
      </c>
      <c r="F176" t="str">
        <f t="shared" si="39"/>
        <v>GOOD FT by DAVIS,JEROME</v>
      </c>
      <c r="G176" t="str">
        <f t="shared" si="40"/>
        <v>GOOD FT</v>
      </c>
      <c r="H176" t="str">
        <f t="shared" si="41"/>
        <v>FT</v>
      </c>
      <c r="I176" t="str">
        <f t="shared" si="42"/>
        <v>GOOD</v>
      </c>
      <c r="J176">
        <f>_xlfn.IFS(I176="GOOD",LOOKUP(H176,'Points per shot'!$A$1:$A$5,'Points per shot'!$B$1:$B$5), I176="MISS", 0, I176= "","")</f>
        <v>1</v>
      </c>
      <c r="K176" t="str">
        <f t="shared" si="43"/>
        <v>MARYVILLE</v>
      </c>
      <c r="L176" t="str">
        <f t="shared" si="48"/>
        <v/>
      </c>
      <c r="M176" t="str">
        <f t="shared" ca="1" si="38"/>
        <v/>
      </c>
      <c r="N176" t="str">
        <f t="shared" ca="1" si="44"/>
        <v/>
      </c>
      <c r="Q176" t="str">
        <f t="shared" ca="1" si="45"/>
        <v/>
      </c>
      <c r="R176" t="str">
        <f t="shared" ca="1" si="46"/>
        <v/>
      </c>
    </row>
    <row r="177" spans="1:18" x14ac:dyDescent="0.3">
      <c r="A177" s="1">
        <v>0.76527777777777783</v>
      </c>
      <c r="B177" t="s">
        <v>105</v>
      </c>
      <c r="F177" t="str">
        <f t="shared" si="39"/>
        <v>TURNOVER by CARSON,RONNIE</v>
      </c>
      <c r="G177" t="str">
        <f t="shared" si="40"/>
        <v>TURNOVER</v>
      </c>
      <c r="H177" t="str">
        <f t="shared" si="41"/>
        <v/>
      </c>
      <c r="I177" t="str">
        <f t="shared" si="42"/>
        <v/>
      </c>
      <c r="J177" t="str">
        <f>_xlfn.IFS(I177="GOOD",LOOKUP(H177,'Points per shot'!$A$1:$A$5,'Points per shot'!$B$1:$B$5), I177="MISS", 0, I177= "","")</f>
        <v/>
      </c>
      <c r="K177" t="str">
        <f t="shared" si="43"/>
        <v>UMSL</v>
      </c>
      <c r="L177" t="str">
        <f t="shared" si="48"/>
        <v>CHANGE</v>
      </c>
      <c r="M177">
        <f t="shared" ca="1" si="38"/>
        <v>0</v>
      </c>
      <c r="N177" t="str">
        <f t="shared" ca="1" si="44"/>
        <v>UMSL</v>
      </c>
      <c r="Q177" t="str">
        <f t="shared" ca="1" si="45"/>
        <v/>
      </c>
      <c r="R177" t="str">
        <f t="shared" ca="1" si="46"/>
        <v>Missed Shot</v>
      </c>
    </row>
    <row r="178" spans="1:18" x14ac:dyDescent="0.3">
      <c r="A178" s="1">
        <v>0.76527777777777783</v>
      </c>
      <c r="E178" t="s">
        <v>45</v>
      </c>
      <c r="F178" t="str">
        <f t="shared" si="39"/>
        <v>STEAL by JONES,EUGENE</v>
      </c>
      <c r="G178" t="str">
        <f t="shared" si="40"/>
        <v>STEAL</v>
      </c>
      <c r="H178" t="str">
        <f t="shared" si="41"/>
        <v/>
      </c>
      <c r="I178" t="str">
        <f t="shared" si="42"/>
        <v/>
      </c>
      <c r="J178" t="str">
        <f>_xlfn.IFS(I178="GOOD",LOOKUP(H178,'Points per shot'!$A$1:$A$5,'Points per shot'!$B$1:$B$5), I178="MISS", 0, I178= "","")</f>
        <v/>
      </c>
      <c r="K178" t="str">
        <f t="shared" si="43"/>
        <v>MARYVILLE</v>
      </c>
      <c r="L178" t="str">
        <f t="shared" si="48"/>
        <v>CHANGE</v>
      </c>
      <c r="M178">
        <f t="shared" ca="1" si="38"/>
        <v>2</v>
      </c>
      <c r="N178" t="str">
        <f t="shared" ca="1" si="44"/>
        <v>MARYVILLE</v>
      </c>
      <c r="Q178" t="str">
        <f t="shared" ca="1" si="45"/>
        <v/>
      </c>
      <c r="R178" t="str">
        <f t="shared" ca="1" si="46"/>
        <v/>
      </c>
    </row>
    <row r="179" spans="1:18" x14ac:dyDescent="0.3">
      <c r="A179" s="1">
        <v>0.75624999999999998</v>
      </c>
      <c r="E179" t="s">
        <v>110</v>
      </c>
      <c r="F179" t="str">
        <f t="shared" si="39"/>
        <v>MISS JUMPER by DAVIS,JEROME</v>
      </c>
      <c r="G179" t="str">
        <f t="shared" si="40"/>
        <v>MISS JUMPER</v>
      </c>
      <c r="H179" t="str">
        <f t="shared" si="41"/>
        <v>JUMPER</v>
      </c>
      <c r="I179" t="str">
        <f t="shared" si="42"/>
        <v>MISS</v>
      </c>
      <c r="J179">
        <f>_xlfn.IFS(I179="GOOD",LOOKUP(H179,'Points per shot'!$A$1:$A$5,'Points per shot'!$B$1:$B$5), I179="MISS", 0, I179= "","")</f>
        <v>0</v>
      </c>
      <c r="K179" t="str">
        <f t="shared" si="43"/>
        <v>MARYVILLE</v>
      </c>
      <c r="L179" t="str">
        <f t="shared" si="48"/>
        <v/>
      </c>
      <c r="M179" t="str">
        <f t="shared" ca="1" si="38"/>
        <v/>
      </c>
      <c r="N179" t="str">
        <f t="shared" ca="1" si="44"/>
        <v/>
      </c>
      <c r="Q179" t="str">
        <f t="shared" ca="1" si="45"/>
        <v/>
      </c>
      <c r="R179" t="str">
        <f t="shared" ca="1" si="46"/>
        <v/>
      </c>
    </row>
    <row r="180" spans="1:18" x14ac:dyDescent="0.3">
      <c r="A180" t="s">
        <v>18</v>
      </c>
      <c r="E180" t="s">
        <v>165</v>
      </c>
      <c r="F180" t="str">
        <f t="shared" si="39"/>
        <v>REBOUND OFF by JONES,EUGENE</v>
      </c>
      <c r="G180" t="str">
        <f t="shared" si="40"/>
        <v>REBOUND OFF</v>
      </c>
      <c r="H180" t="str">
        <f t="shared" si="41"/>
        <v/>
      </c>
      <c r="I180" t="str">
        <f t="shared" si="42"/>
        <v/>
      </c>
      <c r="J180" t="str">
        <f>_xlfn.IFS(I180="GOOD",LOOKUP(H180,'Points per shot'!$A$1:$A$5,'Points per shot'!$B$1:$B$5), I180="MISS", 0, I180= "","")</f>
        <v/>
      </c>
      <c r="K180" t="str">
        <f t="shared" si="43"/>
        <v>MARYVILLE</v>
      </c>
      <c r="L180" t="str">
        <f t="shared" si="48"/>
        <v/>
      </c>
      <c r="M180" t="str">
        <f t="shared" ca="1" si="38"/>
        <v/>
      </c>
      <c r="N180" t="str">
        <f t="shared" ca="1" si="44"/>
        <v/>
      </c>
      <c r="Q180" t="str">
        <f t="shared" ca="1" si="45"/>
        <v/>
      </c>
      <c r="R180" t="str">
        <f t="shared" ca="1" si="46"/>
        <v/>
      </c>
    </row>
    <row r="181" spans="1:18" x14ac:dyDescent="0.3">
      <c r="A181" s="1">
        <v>0.75208333333333333</v>
      </c>
      <c r="C181" t="s">
        <v>166</v>
      </c>
      <c r="D181">
        <v>36</v>
      </c>
      <c r="E181" t="s">
        <v>167</v>
      </c>
      <c r="F181" t="str">
        <f t="shared" si="39"/>
        <v>GOOD LAYUP by JONES,EUGENE(in the paint)</v>
      </c>
      <c r="G181" t="str">
        <f t="shared" si="40"/>
        <v>GOOD LAYUP</v>
      </c>
      <c r="H181" t="str">
        <f t="shared" si="41"/>
        <v>LAYUP</v>
      </c>
      <c r="I181" t="str">
        <f t="shared" si="42"/>
        <v>GOOD</v>
      </c>
      <c r="J181">
        <f>_xlfn.IFS(I181="GOOD",LOOKUP(H181,'Points per shot'!$A$1:$A$5,'Points per shot'!$B$1:$B$5), I181="MISS", 0, I181= "","")</f>
        <v>2</v>
      </c>
      <c r="K181" t="str">
        <f t="shared" si="43"/>
        <v>MARYVILLE</v>
      </c>
      <c r="L181" t="str">
        <f t="shared" si="48"/>
        <v/>
      </c>
      <c r="M181" t="str">
        <f t="shared" ca="1" si="38"/>
        <v/>
      </c>
      <c r="N181" t="str">
        <f t="shared" ca="1" si="44"/>
        <v/>
      </c>
      <c r="Q181" t="str">
        <f t="shared" ca="1" si="45"/>
        <v/>
      </c>
      <c r="R181" t="str">
        <f t="shared" ca="1" si="46"/>
        <v/>
      </c>
    </row>
    <row r="182" spans="1:18" x14ac:dyDescent="0.3">
      <c r="A182" s="1">
        <v>0.73611111111111116</v>
      </c>
      <c r="B182" t="s">
        <v>122</v>
      </c>
      <c r="F182" t="str">
        <f t="shared" si="39"/>
        <v>TURNOVER by TOWERY,JASON</v>
      </c>
      <c r="G182" t="str">
        <f t="shared" si="40"/>
        <v>TURNOVER</v>
      </c>
      <c r="H182" t="str">
        <f t="shared" si="41"/>
        <v/>
      </c>
      <c r="I182" t="str">
        <f t="shared" si="42"/>
        <v/>
      </c>
      <c r="J182" t="str">
        <f>_xlfn.IFS(I182="GOOD",LOOKUP(H182,'Points per shot'!$A$1:$A$5,'Points per shot'!$B$1:$B$5), I182="MISS", 0, I182= "","")</f>
        <v/>
      </c>
      <c r="K182" t="str">
        <f t="shared" si="43"/>
        <v>UMSL</v>
      </c>
      <c r="L182" t="str">
        <f t="shared" si="48"/>
        <v>CHANGE</v>
      </c>
      <c r="M182">
        <f t="shared" ca="1" si="38"/>
        <v>0</v>
      </c>
      <c r="N182" t="str">
        <f t="shared" ca="1" si="44"/>
        <v>UMSL</v>
      </c>
      <c r="Q182" t="str">
        <f t="shared" ca="1" si="45"/>
        <v/>
      </c>
      <c r="R182" t="str">
        <f t="shared" ca="1" si="46"/>
        <v>Missed Shot</v>
      </c>
    </row>
    <row r="183" spans="1:18" x14ac:dyDescent="0.3">
      <c r="A183" s="1">
        <v>0.72291666666666676</v>
      </c>
      <c r="E183" t="s">
        <v>38</v>
      </c>
      <c r="F183" t="str">
        <f t="shared" si="39"/>
        <v>MISS 3PTR by HARVEY,BOBBY</v>
      </c>
      <c r="G183" t="str">
        <f t="shared" si="40"/>
        <v>MISS 3PTR</v>
      </c>
      <c r="H183" t="str">
        <f t="shared" si="41"/>
        <v>3PTR</v>
      </c>
      <c r="I183" t="str">
        <f t="shared" si="42"/>
        <v>MISS</v>
      </c>
      <c r="J183">
        <f>_xlfn.IFS(I183="GOOD",LOOKUP(H183,'Points per shot'!$A$1:$A$5,'Points per shot'!$B$1:$B$5), I183="MISS", 0, I183= "","")</f>
        <v>0</v>
      </c>
      <c r="K183" t="str">
        <f t="shared" si="43"/>
        <v>MARYVILLE</v>
      </c>
      <c r="L183" t="str">
        <f t="shared" si="48"/>
        <v>CHANGE</v>
      </c>
      <c r="M183">
        <f t="shared" ca="1" si="38"/>
        <v>0</v>
      </c>
      <c r="N183" t="str">
        <f t="shared" ca="1" si="44"/>
        <v>MARYVILLE</v>
      </c>
      <c r="Q183" t="str">
        <f t="shared" ca="1" si="45"/>
        <v/>
      </c>
      <c r="R183" t="str">
        <f t="shared" ca="1" si="46"/>
        <v/>
      </c>
    </row>
    <row r="184" spans="1:18" x14ac:dyDescent="0.3">
      <c r="A184" t="s">
        <v>18</v>
      </c>
      <c r="B184" t="s">
        <v>41</v>
      </c>
      <c r="F184" t="str">
        <f t="shared" si="39"/>
        <v>REBOUND DEF by TOWERY,JASON</v>
      </c>
      <c r="G184" t="str">
        <f t="shared" si="40"/>
        <v>REBOUND DEF</v>
      </c>
      <c r="H184" t="str">
        <f t="shared" si="41"/>
        <v/>
      </c>
      <c r="I184" t="str">
        <f t="shared" si="42"/>
        <v/>
      </c>
      <c r="J184" t="str">
        <f>_xlfn.IFS(I184="GOOD",LOOKUP(H184,'Points per shot'!$A$1:$A$5,'Points per shot'!$B$1:$B$5), I184="MISS", 0, I184= "","")</f>
        <v/>
      </c>
      <c r="K184" t="str">
        <f t="shared" si="43"/>
        <v>UMSL</v>
      </c>
      <c r="L184" t="str">
        <f t="shared" si="48"/>
        <v>CHANGE</v>
      </c>
      <c r="M184">
        <f t="shared" ca="1" si="38"/>
        <v>2</v>
      </c>
      <c r="N184" t="str">
        <f t="shared" ca="1" si="44"/>
        <v>UMSL</v>
      </c>
      <c r="Q184" t="str">
        <f t="shared" ca="1" si="45"/>
        <v>Made Shot</v>
      </c>
      <c r="R184" t="str">
        <f t="shared" ca="1" si="46"/>
        <v/>
      </c>
    </row>
    <row r="185" spans="1:18" x14ac:dyDescent="0.3">
      <c r="A185" s="1">
        <v>0.71458333333333324</v>
      </c>
      <c r="B185" t="s">
        <v>107</v>
      </c>
      <c r="C185" t="s">
        <v>168</v>
      </c>
      <c r="D185">
        <v>36</v>
      </c>
      <c r="F185" t="str">
        <f t="shared" si="39"/>
        <v>GOOD LAYUP by TOWERY,JASON(in the paint)</v>
      </c>
      <c r="G185" t="str">
        <f t="shared" si="40"/>
        <v>GOOD LAYUP</v>
      </c>
      <c r="H185" t="str">
        <f t="shared" si="41"/>
        <v>LAYUP</v>
      </c>
      <c r="I185" t="str">
        <f t="shared" si="42"/>
        <v>GOOD</v>
      </c>
      <c r="J185">
        <f>_xlfn.IFS(I185="GOOD",LOOKUP(H185,'Points per shot'!$A$1:$A$5,'Points per shot'!$B$1:$B$5), I185="MISS", 0, I185= "","")</f>
        <v>2</v>
      </c>
      <c r="K185" t="str">
        <f t="shared" si="43"/>
        <v>UMSL</v>
      </c>
      <c r="L185" t="str">
        <f t="shared" si="48"/>
        <v/>
      </c>
      <c r="M185" t="str">
        <f t="shared" ca="1" si="38"/>
        <v/>
      </c>
      <c r="N185" t="str">
        <f t="shared" ca="1" si="44"/>
        <v/>
      </c>
      <c r="Q185" t="str">
        <f t="shared" ca="1" si="45"/>
        <v/>
      </c>
      <c r="R185" t="str">
        <f t="shared" ca="1" si="46"/>
        <v/>
      </c>
    </row>
    <row r="186" spans="1:18" x14ac:dyDescent="0.3">
      <c r="A186" s="1">
        <v>0.69444444444444453</v>
      </c>
      <c r="E186" t="s">
        <v>169</v>
      </c>
      <c r="F186" t="str">
        <f t="shared" si="39"/>
        <v>MISS 3PTR by MCDANIEL,DEZMOND</v>
      </c>
      <c r="G186" t="str">
        <f t="shared" si="40"/>
        <v>MISS 3PTR</v>
      </c>
      <c r="H186" t="str">
        <f t="shared" si="41"/>
        <v>3PTR</v>
      </c>
      <c r="I186" t="str">
        <f t="shared" si="42"/>
        <v>MISS</v>
      </c>
      <c r="J186">
        <f>_xlfn.IFS(I186="GOOD",LOOKUP(H186,'Points per shot'!$A$1:$A$5,'Points per shot'!$B$1:$B$5), I186="MISS", 0, I186= "","")</f>
        <v>0</v>
      </c>
      <c r="K186" t="str">
        <f t="shared" si="43"/>
        <v>MARYVILLE</v>
      </c>
      <c r="L186" t="str">
        <f t="shared" si="48"/>
        <v>CHANGE</v>
      </c>
      <c r="M186">
        <f t="shared" ca="1" si="38"/>
        <v>0</v>
      </c>
      <c r="N186" t="str">
        <f t="shared" ca="1" si="44"/>
        <v>MARYVILLE</v>
      </c>
      <c r="Q186" t="str">
        <f t="shared" ca="1" si="45"/>
        <v/>
      </c>
      <c r="R186" t="str">
        <f t="shared" ca="1" si="46"/>
        <v/>
      </c>
    </row>
    <row r="187" spans="1:18" x14ac:dyDescent="0.3">
      <c r="A187" t="s">
        <v>18</v>
      </c>
      <c r="B187" t="s">
        <v>135</v>
      </c>
      <c r="F187" t="str">
        <f t="shared" si="39"/>
        <v>REBOUND DEF by WEBB,STEVE</v>
      </c>
      <c r="G187" t="str">
        <f t="shared" si="40"/>
        <v>REBOUND DEF</v>
      </c>
      <c r="H187" t="str">
        <f t="shared" si="41"/>
        <v/>
      </c>
      <c r="I187" t="str">
        <f t="shared" si="42"/>
        <v/>
      </c>
      <c r="J187" t="str">
        <f>_xlfn.IFS(I187="GOOD",LOOKUP(H187,'Points per shot'!$A$1:$A$5,'Points per shot'!$B$1:$B$5), I187="MISS", 0, I187= "","")</f>
        <v/>
      </c>
      <c r="K187" t="str">
        <f t="shared" si="43"/>
        <v>UMSL</v>
      </c>
      <c r="L187" t="str">
        <f t="shared" si="48"/>
        <v>CHANGE</v>
      </c>
      <c r="M187">
        <f t="shared" ca="1" si="38"/>
        <v>0</v>
      </c>
      <c r="N187" t="str">
        <f t="shared" ca="1" si="44"/>
        <v>UMSL</v>
      </c>
      <c r="Q187" t="str">
        <f t="shared" ca="1" si="45"/>
        <v/>
      </c>
      <c r="R187" t="str">
        <f t="shared" ca="1" si="46"/>
        <v>Missed Shot</v>
      </c>
    </row>
    <row r="188" spans="1:18" x14ac:dyDescent="0.3">
      <c r="A188" s="1">
        <v>0.67222222222222217</v>
      </c>
      <c r="B188" t="s">
        <v>170</v>
      </c>
      <c r="F188" t="str">
        <f t="shared" si="39"/>
        <v>MISS JUMPER by DUST,ERIC</v>
      </c>
      <c r="G188" t="str">
        <f t="shared" si="40"/>
        <v>MISS JUMPER</v>
      </c>
      <c r="H188" t="str">
        <f t="shared" si="41"/>
        <v>JUMPER</v>
      </c>
      <c r="I188" t="str">
        <f t="shared" si="42"/>
        <v>MISS</v>
      </c>
      <c r="J188">
        <f>_xlfn.IFS(I188="GOOD",LOOKUP(H188,'Points per shot'!$A$1:$A$5,'Points per shot'!$B$1:$B$5), I188="MISS", 0, I188= "","")</f>
        <v>0</v>
      </c>
      <c r="K188" t="str">
        <f t="shared" si="43"/>
        <v>UMSL</v>
      </c>
      <c r="L188" t="str">
        <f t="shared" si="48"/>
        <v/>
      </c>
      <c r="M188" t="str">
        <f t="shared" ca="1" si="38"/>
        <v/>
      </c>
      <c r="N188" t="str">
        <f t="shared" ca="1" si="44"/>
        <v/>
      </c>
      <c r="Q188" t="str">
        <f t="shared" ca="1" si="45"/>
        <v/>
      </c>
      <c r="R188" t="str">
        <f t="shared" ca="1" si="46"/>
        <v/>
      </c>
    </row>
    <row r="189" spans="1:18" x14ac:dyDescent="0.3">
      <c r="A189" t="s">
        <v>18</v>
      </c>
      <c r="B189" t="s">
        <v>19</v>
      </c>
      <c r="F189" t="str">
        <f t="shared" si="39"/>
        <v>REBOUND OFF by TEAM</v>
      </c>
      <c r="G189" t="str">
        <f t="shared" si="40"/>
        <v>REBOUND OFF</v>
      </c>
      <c r="H189" t="str">
        <f t="shared" si="41"/>
        <v/>
      </c>
      <c r="I189" t="str">
        <f t="shared" si="42"/>
        <v/>
      </c>
      <c r="J189" t="str">
        <f>_xlfn.IFS(I189="GOOD",LOOKUP(H189,'Points per shot'!$A$1:$A$5,'Points per shot'!$B$1:$B$5), I189="MISS", 0, I189= "","")</f>
        <v/>
      </c>
      <c r="K189" t="str">
        <f t="shared" si="43"/>
        <v>UMSL</v>
      </c>
      <c r="L189" t="str">
        <f t="shared" si="48"/>
        <v/>
      </c>
      <c r="M189" t="str">
        <f t="shared" ca="1" si="38"/>
        <v/>
      </c>
      <c r="N189" t="str">
        <f t="shared" ca="1" si="44"/>
        <v/>
      </c>
      <c r="Q189" t="str">
        <f t="shared" ca="1" si="45"/>
        <v/>
      </c>
      <c r="R189" t="str">
        <f t="shared" ca="1" si="46"/>
        <v/>
      </c>
    </row>
    <row r="190" spans="1:18" x14ac:dyDescent="0.3">
      <c r="A190" s="1">
        <v>0.66805555555555562</v>
      </c>
      <c r="B190" t="s">
        <v>128</v>
      </c>
      <c r="F190" t="str">
        <f t="shared" si="39"/>
        <v>TURNOVER by WEBB,STEVE</v>
      </c>
      <c r="G190" t="str">
        <f t="shared" si="40"/>
        <v>TURNOVER</v>
      </c>
      <c r="H190" t="str">
        <f t="shared" si="41"/>
        <v/>
      </c>
      <c r="I190" t="str">
        <f t="shared" si="42"/>
        <v/>
      </c>
      <c r="J190" t="str">
        <f>_xlfn.IFS(I190="GOOD",LOOKUP(H190,'Points per shot'!$A$1:$A$5,'Points per shot'!$B$1:$B$5), I190="MISS", 0, I190= "","")</f>
        <v/>
      </c>
      <c r="K190" t="str">
        <f t="shared" si="43"/>
        <v>UMSL</v>
      </c>
      <c r="L190" t="str">
        <f t="shared" si="48"/>
        <v/>
      </c>
      <c r="M190" t="str">
        <f t="shared" ca="1" si="38"/>
        <v/>
      </c>
      <c r="N190" t="str">
        <f t="shared" ca="1" si="44"/>
        <v/>
      </c>
      <c r="Q190" t="str">
        <f t="shared" ca="1" si="45"/>
        <v/>
      </c>
      <c r="R190" t="str">
        <f t="shared" ca="1" si="46"/>
        <v/>
      </c>
    </row>
    <row r="191" spans="1:18" x14ac:dyDescent="0.3">
      <c r="A191" s="1">
        <v>0.65416666666666667</v>
      </c>
      <c r="E191" t="s">
        <v>46</v>
      </c>
      <c r="F191" t="str">
        <f t="shared" si="39"/>
        <v>MISS 3PTR by GLOTTA,CHAZ</v>
      </c>
      <c r="G191" t="str">
        <f t="shared" si="40"/>
        <v>MISS 3PTR</v>
      </c>
      <c r="H191" t="str">
        <f t="shared" si="41"/>
        <v>3PTR</v>
      </c>
      <c r="I191" t="str">
        <f t="shared" si="42"/>
        <v>MISS</v>
      </c>
      <c r="J191">
        <f>_xlfn.IFS(I191="GOOD",LOOKUP(H191,'Points per shot'!$A$1:$A$5,'Points per shot'!$B$1:$B$5), I191="MISS", 0, I191= "","")</f>
        <v>0</v>
      </c>
      <c r="K191" t="str">
        <f t="shared" si="43"/>
        <v>MARYVILLE</v>
      </c>
      <c r="L191" t="str">
        <f t="shared" si="48"/>
        <v>CHANGE</v>
      </c>
      <c r="M191">
        <f t="shared" ca="1" si="38"/>
        <v>0</v>
      </c>
      <c r="N191" t="str">
        <f t="shared" ca="1" si="44"/>
        <v>MARYVILLE</v>
      </c>
      <c r="Q191" t="str">
        <f t="shared" ca="1" si="45"/>
        <v/>
      </c>
      <c r="R191" t="str">
        <f t="shared" ca="1" si="46"/>
        <v/>
      </c>
    </row>
    <row r="192" spans="1:18" x14ac:dyDescent="0.3">
      <c r="A192" t="s">
        <v>18</v>
      </c>
      <c r="B192" t="s">
        <v>93</v>
      </c>
      <c r="F192" t="str">
        <f t="shared" si="39"/>
        <v>REBOUND DEF by GRUBBS,JOSE</v>
      </c>
      <c r="G192" t="str">
        <f t="shared" si="40"/>
        <v>REBOUND DEF</v>
      </c>
      <c r="H192" t="str">
        <f t="shared" si="41"/>
        <v/>
      </c>
      <c r="I192" t="str">
        <f t="shared" si="42"/>
        <v/>
      </c>
      <c r="J192" t="str">
        <f>_xlfn.IFS(I192="GOOD",LOOKUP(H192,'Points per shot'!$A$1:$A$5,'Points per shot'!$B$1:$B$5), I192="MISS", 0, I192= "","")</f>
        <v/>
      </c>
      <c r="K192" t="str">
        <f t="shared" si="43"/>
        <v>UMSL</v>
      </c>
      <c r="L192" t="str">
        <f t="shared" si="48"/>
        <v>CHANGE</v>
      </c>
      <c r="M192">
        <f t="shared" ca="1" si="38"/>
        <v>3</v>
      </c>
      <c r="N192" t="str">
        <f t="shared" ref="N192:N223" ca="1" si="49">IF(M192&lt;&gt;"",K192,"")</f>
        <v>UMSL</v>
      </c>
      <c r="Q192" t="str">
        <f t="shared" ref="Q192:Q223" ca="1" si="50">IF(AND(M192&lt;&gt;0,N192&lt;&gt;"Maryville",M192&lt;&gt;""),"Made Shot","")</f>
        <v>Made Shot</v>
      </c>
      <c r="R192" t="str">
        <f t="shared" ref="R192:R223" ca="1" si="51">IF(AND(M192=0,N192&lt;&gt;"Maryville",M192&lt;&gt;""),"Missed Shot","")</f>
        <v/>
      </c>
    </row>
    <row r="193" spans="1:18" x14ac:dyDescent="0.3">
      <c r="A193" s="1">
        <v>0.64513888888888882</v>
      </c>
      <c r="B193" t="s">
        <v>20</v>
      </c>
      <c r="C193" t="s">
        <v>171</v>
      </c>
      <c r="D193">
        <v>36</v>
      </c>
      <c r="F193" t="str">
        <f t="shared" si="39"/>
        <v>GOOD 3PTR by HUGHES,ANTHONY</v>
      </c>
      <c r="G193" t="str">
        <f t="shared" si="40"/>
        <v>GOOD 3PTR</v>
      </c>
      <c r="H193" t="str">
        <f t="shared" si="41"/>
        <v>3PTR</v>
      </c>
      <c r="I193" t="str">
        <f t="shared" si="42"/>
        <v>GOOD</v>
      </c>
      <c r="J193">
        <f>_xlfn.IFS(I193="GOOD",LOOKUP(H193,'Points per shot'!$A$1:$A$5,'Points per shot'!$B$1:$B$5), I193="MISS", 0, I193= "","")</f>
        <v>3</v>
      </c>
      <c r="K193" t="str">
        <f t="shared" si="43"/>
        <v>UMSL</v>
      </c>
      <c r="L193" t="str">
        <f t="shared" si="48"/>
        <v/>
      </c>
      <c r="M193" t="str">
        <f t="shared" ca="1" si="38"/>
        <v/>
      </c>
      <c r="N193" t="str">
        <f t="shared" ca="1" si="49"/>
        <v/>
      </c>
      <c r="Q193" t="str">
        <f t="shared" ca="1" si="50"/>
        <v/>
      </c>
      <c r="R193" t="str">
        <f t="shared" ca="1" si="51"/>
        <v/>
      </c>
    </row>
    <row r="194" spans="1:18" x14ac:dyDescent="0.3">
      <c r="A194" s="1">
        <v>0.6333333333333333</v>
      </c>
      <c r="B194" t="s">
        <v>172</v>
      </c>
      <c r="F194" t="str">
        <f t="shared" si="39"/>
        <v>FOUL by WILKINS-MCCOY,JALEN</v>
      </c>
      <c r="G194" t="str">
        <f t="shared" si="40"/>
        <v>FOUL</v>
      </c>
      <c r="H194" t="str">
        <f t="shared" si="41"/>
        <v/>
      </c>
      <c r="I194" t="str">
        <f t="shared" si="42"/>
        <v/>
      </c>
      <c r="J194" t="str">
        <f>_xlfn.IFS(I194="GOOD",LOOKUP(H194,'Points per shot'!$A$1:$A$5,'Points per shot'!$B$1:$B$5), I194="MISS", 0, I194= "","")</f>
        <v/>
      </c>
      <c r="K194" t="str">
        <f t="shared" si="43"/>
        <v>UMSL</v>
      </c>
      <c r="L194" t="str">
        <f t="shared" si="48"/>
        <v/>
      </c>
      <c r="M194" t="str">
        <f t="shared" ca="1" si="38"/>
        <v/>
      </c>
      <c r="N194" t="str">
        <f t="shared" ca="1" si="49"/>
        <v/>
      </c>
      <c r="Q194" t="str">
        <f t="shared" ca="1" si="50"/>
        <v/>
      </c>
      <c r="R194" t="str">
        <f t="shared" ca="1" si="51"/>
        <v/>
      </c>
    </row>
    <row r="195" spans="1:18" x14ac:dyDescent="0.3">
      <c r="A195" s="1">
        <v>0.63055555555555554</v>
      </c>
      <c r="C195" t="s">
        <v>173</v>
      </c>
      <c r="D195">
        <v>39</v>
      </c>
      <c r="E195" t="s">
        <v>43</v>
      </c>
      <c r="F195" t="str">
        <f t="shared" ref="F195:F236" si="52">B195&amp;E195</f>
        <v>GOOD 3PTR by GLOTTA,CHAZ</v>
      </c>
      <c r="G195" t="str">
        <f t="shared" ref="G195:G236" si="53">LEFT(F195,FIND("by",F195)-2)</f>
        <v>GOOD 3PTR</v>
      </c>
      <c r="H195" t="str">
        <f t="shared" si="41"/>
        <v>3PTR</v>
      </c>
      <c r="I195" t="str">
        <f t="shared" ref="I195:I236" si="54">IF(H195&lt;&gt;"",LEFT(G195,4),"")</f>
        <v>GOOD</v>
      </c>
      <c r="J195">
        <f>_xlfn.IFS(I195="GOOD",LOOKUP(H195,'Points per shot'!$A$1:$A$5,'Points per shot'!$B$1:$B$5), I195="MISS", 0, I195= "","")</f>
        <v>3</v>
      </c>
      <c r="K195" t="str">
        <f t="shared" ref="K195:K236" si="55">IF(E195 = "", "UMSL","MARYVILLE")</f>
        <v>MARYVILLE</v>
      </c>
      <c r="L195" t="str">
        <f t="shared" si="48"/>
        <v>CHANGE</v>
      </c>
      <c r="M195">
        <f t="shared" ref="M195:M258" ca="1" si="56">IF(K194&lt;&gt;K195,SUM(OFFSET(J195,,,IF(L196&lt;&gt;"",1,IF(L197&lt;&gt;"",2,IF(L198&lt;&gt;"",3,IF(L199&lt;&gt;"",4,5)))))),"")</f>
        <v>3</v>
      </c>
      <c r="N195" t="str">
        <f t="shared" ca="1" si="49"/>
        <v>MARYVILLE</v>
      </c>
      <c r="Q195" t="str">
        <f t="shared" ca="1" si="50"/>
        <v/>
      </c>
      <c r="R195" t="str">
        <f t="shared" ca="1" si="51"/>
        <v/>
      </c>
    </row>
    <row r="196" spans="1:18" x14ac:dyDescent="0.3">
      <c r="A196" s="1">
        <v>0.61875000000000002</v>
      </c>
      <c r="B196" t="s">
        <v>56</v>
      </c>
      <c r="F196" t="str">
        <f t="shared" si="52"/>
        <v>TURNOVER by HUGHES,ANTHONY</v>
      </c>
      <c r="G196" t="str">
        <f t="shared" si="53"/>
        <v>TURNOVER</v>
      </c>
      <c r="H196" t="str">
        <f t="shared" si="41"/>
        <v/>
      </c>
      <c r="I196" t="str">
        <f t="shared" si="54"/>
        <v/>
      </c>
      <c r="J196" t="str">
        <f>_xlfn.IFS(I196="GOOD",LOOKUP(H196,'Points per shot'!$A$1:$A$5,'Points per shot'!$B$1:$B$5), I196="MISS", 0, I196= "","")</f>
        <v/>
      </c>
      <c r="K196" t="str">
        <f t="shared" si="55"/>
        <v>UMSL</v>
      </c>
      <c r="L196" t="str">
        <f t="shared" si="48"/>
        <v>CHANGE</v>
      </c>
      <c r="M196">
        <f t="shared" ca="1" si="56"/>
        <v>0</v>
      </c>
      <c r="N196" t="str">
        <f t="shared" ca="1" si="49"/>
        <v>UMSL</v>
      </c>
      <c r="Q196" t="str">
        <f t="shared" ca="1" si="50"/>
        <v/>
      </c>
      <c r="R196" t="str">
        <f t="shared" ca="1" si="51"/>
        <v>Missed Shot</v>
      </c>
    </row>
    <row r="197" spans="1:18" x14ac:dyDescent="0.3">
      <c r="A197" s="1">
        <v>0.61875000000000002</v>
      </c>
      <c r="E197" t="s">
        <v>174</v>
      </c>
      <c r="F197" t="str">
        <f t="shared" si="52"/>
        <v>STEAL by COLLETTA,ZACH</v>
      </c>
      <c r="G197" t="str">
        <f t="shared" si="53"/>
        <v>STEAL</v>
      </c>
      <c r="H197" t="str">
        <f t="shared" si="41"/>
        <v/>
      </c>
      <c r="I197" t="str">
        <f t="shared" si="54"/>
        <v/>
      </c>
      <c r="J197" t="str">
        <f>_xlfn.IFS(I197="GOOD",LOOKUP(H197,'Points per shot'!$A$1:$A$5,'Points per shot'!$B$1:$B$5), I197="MISS", 0, I197= "","")</f>
        <v/>
      </c>
      <c r="K197" t="str">
        <f t="shared" si="55"/>
        <v>MARYVILLE</v>
      </c>
      <c r="L197" t="str">
        <f t="shared" si="48"/>
        <v>CHANGE</v>
      </c>
      <c r="M197">
        <f t="shared" ca="1" si="56"/>
        <v>2</v>
      </c>
      <c r="N197" t="str">
        <f t="shared" ca="1" si="49"/>
        <v>MARYVILLE</v>
      </c>
      <c r="Q197" t="str">
        <f t="shared" ca="1" si="50"/>
        <v/>
      </c>
      <c r="R197" t="str">
        <f t="shared" ca="1" si="51"/>
        <v/>
      </c>
    </row>
    <row r="198" spans="1:18" x14ac:dyDescent="0.3">
      <c r="A198" s="1">
        <v>0.61458333333333337</v>
      </c>
      <c r="C198" t="s">
        <v>175</v>
      </c>
      <c r="D198">
        <v>41</v>
      </c>
      <c r="E198" t="s">
        <v>176</v>
      </c>
      <c r="F198" t="str">
        <f t="shared" si="52"/>
        <v>GOOD LAYUP by GLOTTA,CHAZ(fastbreak)(in the paint)</v>
      </c>
      <c r="G198" t="str">
        <f t="shared" si="53"/>
        <v>GOOD LAYUP</v>
      </c>
      <c r="H198" t="str">
        <f t="shared" si="41"/>
        <v>LAYUP</v>
      </c>
      <c r="I198" t="str">
        <f t="shared" si="54"/>
        <v>GOOD</v>
      </c>
      <c r="J198">
        <f>_xlfn.IFS(I198="GOOD",LOOKUP(H198,'Points per shot'!$A$1:$A$5,'Points per shot'!$B$1:$B$5), I198="MISS", 0, I198= "","")</f>
        <v>2</v>
      </c>
      <c r="K198" t="str">
        <f t="shared" si="55"/>
        <v>MARYVILLE</v>
      </c>
      <c r="L198" t="str">
        <f t="shared" si="48"/>
        <v/>
      </c>
      <c r="M198" t="str">
        <f t="shared" ca="1" si="56"/>
        <v/>
      </c>
      <c r="N198" t="str">
        <f t="shared" ca="1" si="49"/>
        <v/>
      </c>
      <c r="Q198" t="str">
        <f t="shared" ca="1" si="50"/>
        <v/>
      </c>
      <c r="R198" t="str">
        <f t="shared" ca="1" si="51"/>
        <v/>
      </c>
    </row>
    <row r="199" spans="1:18" x14ac:dyDescent="0.3">
      <c r="A199" s="1">
        <v>0.6</v>
      </c>
      <c r="B199" t="s">
        <v>177</v>
      </c>
      <c r="F199" t="str">
        <f t="shared" si="52"/>
        <v>MISS JUMPER by GRUBBS,JOSE</v>
      </c>
      <c r="G199" t="str">
        <f t="shared" si="53"/>
        <v>MISS JUMPER</v>
      </c>
      <c r="H199" t="str">
        <f t="shared" si="41"/>
        <v>JUMPER</v>
      </c>
      <c r="I199" t="str">
        <f t="shared" si="54"/>
        <v>MISS</v>
      </c>
      <c r="J199">
        <f>_xlfn.IFS(I199="GOOD",LOOKUP(H199,'Points per shot'!$A$1:$A$5,'Points per shot'!$B$1:$B$5), I199="MISS", 0, I199= "","")</f>
        <v>0</v>
      </c>
      <c r="K199" t="str">
        <f t="shared" si="55"/>
        <v>UMSL</v>
      </c>
      <c r="L199" t="str">
        <f t="shared" si="48"/>
        <v>CHANGE</v>
      </c>
      <c r="M199">
        <f t="shared" ca="1" si="56"/>
        <v>0</v>
      </c>
      <c r="N199" t="str">
        <f t="shared" ca="1" si="49"/>
        <v>UMSL</v>
      </c>
      <c r="Q199" t="str">
        <f t="shared" ca="1" si="50"/>
        <v/>
      </c>
      <c r="R199" t="str">
        <f t="shared" ca="1" si="51"/>
        <v>Missed Shot</v>
      </c>
    </row>
    <row r="200" spans="1:18" x14ac:dyDescent="0.3">
      <c r="A200" t="s">
        <v>18</v>
      </c>
      <c r="B200" t="s">
        <v>151</v>
      </c>
      <c r="F200" t="str">
        <f t="shared" si="52"/>
        <v>REBOUND OFF by WILKINS-MCCOY,JALEN</v>
      </c>
      <c r="G200" t="str">
        <f t="shared" si="53"/>
        <v>REBOUND OFF</v>
      </c>
      <c r="H200" t="str">
        <f t="shared" si="41"/>
        <v/>
      </c>
      <c r="I200" t="str">
        <f t="shared" si="54"/>
        <v/>
      </c>
      <c r="J200" t="str">
        <f>_xlfn.IFS(I200="GOOD",LOOKUP(H200,'Points per shot'!$A$1:$A$5,'Points per shot'!$B$1:$B$5), I200="MISS", 0, I200= "","")</f>
        <v/>
      </c>
      <c r="K200" t="str">
        <f t="shared" si="55"/>
        <v>UMSL</v>
      </c>
      <c r="L200" t="str">
        <f t="shared" si="48"/>
        <v/>
      </c>
      <c r="M200" t="str">
        <f t="shared" ca="1" si="56"/>
        <v/>
      </c>
      <c r="N200" t="str">
        <f t="shared" ca="1" si="49"/>
        <v/>
      </c>
      <c r="Q200" t="str">
        <f t="shared" ca="1" si="50"/>
        <v/>
      </c>
      <c r="R200" t="str">
        <f t="shared" ca="1" si="51"/>
        <v/>
      </c>
    </row>
    <row r="201" spans="1:18" x14ac:dyDescent="0.3">
      <c r="A201" s="1">
        <v>0.59930555555555554</v>
      </c>
      <c r="E201" t="s">
        <v>61</v>
      </c>
      <c r="F201" t="str">
        <f t="shared" si="52"/>
        <v>FOUL by GLOTTA,CHAZ</v>
      </c>
      <c r="G201" t="str">
        <f t="shared" si="53"/>
        <v>FOUL</v>
      </c>
      <c r="H201" t="str">
        <f t="shared" si="41"/>
        <v/>
      </c>
      <c r="I201" t="str">
        <f t="shared" si="54"/>
        <v/>
      </c>
      <c r="J201" t="str">
        <f>_xlfn.IFS(I201="GOOD",LOOKUP(H201,'Points per shot'!$A$1:$A$5,'Points per shot'!$B$1:$B$5), I201="MISS", 0, I201= "","")</f>
        <v/>
      </c>
      <c r="K201" t="str">
        <f t="shared" si="55"/>
        <v>MARYVILLE</v>
      </c>
      <c r="L201" t="str">
        <f t="shared" si="48"/>
        <v>CHANGE</v>
      </c>
      <c r="M201">
        <f t="shared" ca="1" si="56"/>
        <v>0</v>
      </c>
      <c r="N201" t="str">
        <f t="shared" ca="1" si="49"/>
        <v>MARYVILLE</v>
      </c>
      <c r="Q201" t="str">
        <f t="shared" ca="1" si="50"/>
        <v/>
      </c>
      <c r="R201" t="str">
        <f t="shared" ca="1" si="51"/>
        <v/>
      </c>
    </row>
    <row r="202" spans="1:18" x14ac:dyDescent="0.3">
      <c r="A202" s="1">
        <v>0.59930555555555554</v>
      </c>
      <c r="B202" t="s">
        <v>178</v>
      </c>
      <c r="C202" t="s">
        <v>179</v>
      </c>
      <c r="D202">
        <v>41</v>
      </c>
      <c r="F202" t="str">
        <f t="shared" si="52"/>
        <v>GOOD FT by WILKINS-MCCOY,JALEN</v>
      </c>
      <c r="G202" t="str">
        <f t="shared" si="53"/>
        <v>GOOD FT</v>
      </c>
      <c r="H202" t="str">
        <f t="shared" si="41"/>
        <v>FT</v>
      </c>
      <c r="I202" t="str">
        <f t="shared" si="54"/>
        <v>GOOD</v>
      </c>
      <c r="J202">
        <f>_xlfn.IFS(I202="GOOD",LOOKUP(H202,'Points per shot'!$A$1:$A$5,'Points per shot'!$B$1:$B$5), I202="MISS", 0, I202= "","")</f>
        <v>1</v>
      </c>
      <c r="K202" t="str">
        <f t="shared" si="55"/>
        <v>UMSL</v>
      </c>
      <c r="L202" t="str">
        <f t="shared" si="48"/>
        <v>CHANGE</v>
      </c>
      <c r="M202">
        <f t="shared" ca="1" si="56"/>
        <v>2</v>
      </c>
      <c r="N202" t="str">
        <f t="shared" ca="1" si="49"/>
        <v>UMSL</v>
      </c>
      <c r="Q202" t="str">
        <f t="shared" ca="1" si="50"/>
        <v>Made Shot</v>
      </c>
      <c r="R202" t="str">
        <f t="shared" ca="1" si="51"/>
        <v/>
      </c>
    </row>
    <row r="203" spans="1:18" x14ac:dyDescent="0.3">
      <c r="A203" s="1">
        <v>0.59930555555555554</v>
      </c>
      <c r="B203" t="s">
        <v>178</v>
      </c>
      <c r="C203" t="s">
        <v>180</v>
      </c>
      <c r="D203">
        <v>41</v>
      </c>
      <c r="F203" t="str">
        <f t="shared" si="52"/>
        <v>GOOD FT by WILKINS-MCCOY,JALEN</v>
      </c>
      <c r="G203" t="str">
        <f t="shared" si="53"/>
        <v>GOOD FT</v>
      </c>
      <c r="H203" t="str">
        <f t="shared" si="41"/>
        <v>FT</v>
      </c>
      <c r="I203" t="str">
        <f t="shared" si="54"/>
        <v>GOOD</v>
      </c>
      <c r="J203">
        <f>_xlfn.IFS(I203="GOOD",LOOKUP(H203,'Points per shot'!$A$1:$A$5,'Points per shot'!$B$1:$B$5), I203="MISS", 0, I203= "","")</f>
        <v>1</v>
      </c>
      <c r="K203" t="str">
        <f t="shared" si="55"/>
        <v>UMSL</v>
      </c>
      <c r="L203" t="str">
        <f t="shared" si="48"/>
        <v/>
      </c>
      <c r="M203" t="str">
        <f t="shared" ca="1" si="56"/>
        <v/>
      </c>
      <c r="N203" t="str">
        <f t="shared" ca="1" si="49"/>
        <v/>
      </c>
      <c r="Q203" t="str">
        <f t="shared" ca="1" si="50"/>
        <v/>
      </c>
      <c r="R203" t="str">
        <f t="shared" ca="1" si="51"/>
        <v/>
      </c>
    </row>
    <row r="204" spans="1:18" x14ac:dyDescent="0.3">
      <c r="A204" s="1">
        <v>0.58611111111111114</v>
      </c>
      <c r="E204" t="s">
        <v>38</v>
      </c>
      <c r="F204" t="str">
        <f t="shared" si="52"/>
        <v>MISS 3PTR by HARVEY,BOBBY</v>
      </c>
      <c r="G204" t="str">
        <f t="shared" si="53"/>
        <v>MISS 3PTR</v>
      </c>
      <c r="H204" t="str">
        <f t="shared" si="41"/>
        <v>3PTR</v>
      </c>
      <c r="I204" t="str">
        <f t="shared" si="54"/>
        <v>MISS</v>
      </c>
      <c r="J204">
        <f>_xlfn.IFS(I204="GOOD",LOOKUP(H204,'Points per shot'!$A$1:$A$5,'Points per shot'!$B$1:$B$5), I204="MISS", 0, I204= "","")</f>
        <v>0</v>
      </c>
      <c r="K204" t="str">
        <f t="shared" si="55"/>
        <v>MARYVILLE</v>
      </c>
      <c r="L204" t="str">
        <f t="shared" si="48"/>
        <v>CHANGE</v>
      </c>
      <c r="M204">
        <f t="shared" ca="1" si="56"/>
        <v>0</v>
      </c>
      <c r="N204" t="str">
        <f t="shared" ca="1" si="49"/>
        <v>MARYVILLE</v>
      </c>
      <c r="Q204" t="str">
        <f t="shared" ca="1" si="50"/>
        <v/>
      </c>
      <c r="R204" t="str">
        <f t="shared" ca="1" si="51"/>
        <v/>
      </c>
    </row>
    <row r="205" spans="1:18" x14ac:dyDescent="0.3">
      <c r="A205" t="s">
        <v>18</v>
      </c>
      <c r="B205" t="s">
        <v>59</v>
      </c>
      <c r="F205" t="str">
        <f t="shared" si="52"/>
        <v>REBOUND DEF by WILKINS-MCCOY,JALEN</v>
      </c>
      <c r="G205" t="str">
        <f t="shared" si="53"/>
        <v>REBOUND DEF</v>
      </c>
      <c r="H205" t="str">
        <f t="shared" si="41"/>
        <v/>
      </c>
      <c r="I205" t="str">
        <f t="shared" si="54"/>
        <v/>
      </c>
      <c r="J205" t="str">
        <f>_xlfn.IFS(I205="GOOD",LOOKUP(H205,'Points per shot'!$A$1:$A$5,'Points per shot'!$B$1:$B$5), I205="MISS", 0, I205= "","")</f>
        <v/>
      </c>
      <c r="K205" t="str">
        <f t="shared" si="55"/>
        <v>UMSL</v>
      </c>
      <c r="L205" t="str">
        <f t="shared" si="48"/>
        <v>CHANGE</v>
      </c>
      <c r="M205">
        <f t="shared" ca="1" si="56"/>
        <v>2</v>
      </c>
      <c r="N205" t="str">
        <f t="shared" ca="1" si="49"/>
        <v>UMSL</v>
      </c>
      <c r="Q205" t="str">
        <f t="shared" ca="1" si="50"/>
        <v>Made Shot</v>
      </c>
      <c r="R205" t="str">
        <f t="shared" ca="1" si="51"/>
        <v/>
      </c>
    </row>
    <row r="206" spans="1:18" x14ac:dyDescent="0.3">
      <c r="A206" s="1">
        <v>0.57013888888888886</v>
      </c>
      <c r="B206" t="s">
        <v>181</v>
      </c>
      <c r="C206" t="s">
        <v>182</v>
      </c>
      <c r="D206">
        <v>41</v>
      </c>
      <c r="F206" t="str">
        <f t="shared" si="52"/>
        <v>GOOD JUMPER by CARSON,RONNIE</v>
      </c>
      <c r="G206" t="str">
        <f t="shared" si="53"/>
        <v>GOOD JUMPER</v>
      </c>
      <c r="H206" t="str">
        <f t="shared" si="41"/>
        <v>JUMPER</v>
      </c>
      <c r="I206" t="str">
        <f t="shared" si="54"/>
        <v>GOOD</v>
      </c>
      <c r="J206">
        <f>_xlfn.IFS(I206="GOOD",LOOKUP(H206,'Points per shot'!$A$1:$A$5,'Points per shot'!$B$1:$B$5), I206="MISS", 0, I206= "","")</f>
        <v>2</v>
      </c>
      <c r="K206" t="str">
        <f t="shared" si="55"/>
        <v>UMSL</v>
      </c>
      <c r="L206" t="str">
        <f t="shared" si="48"/>
        <v/>
      </c>
      <c r="M206" t="str">
        <f t="shared" ca="1" si="56"/>
        <v/>
      </c>
      <c r="N206" t="str">
        <f t="shared" ca="1" si="49"/>
        <v/>
      </c>
      <c r="Q206" t="str">
        <f t="shared" ca="1" si="50"/>
        <v/>
      </c>
      <c r="R206" t="str">
        <f t="shared" ca="1" si="51"/>
        <v/>
      </c>
    </row>
    <row r="207" spans="1:18" x14ac:dyDescent="0.3">
      <c r="A207" s="1">
        <v>0.56111111111111112</v>
      </c>
      <c r="C207" t="s">
        <v>183</v>
      </c>
      <c r="D207">
        <v>44</v>
      </c>
      <c r="E207" t="s">
        <v>43</v>
      </c>
      <c r="F207" t="str">
        <f t="shared" si="52"/>
        <v>GOOD 3PTR by GLOTTA,CHAZ</v>
      </c>
      <c r="G207" t="str">
        <f t="shared" si="53"/>
        <v>GOOD 3PTR</v>
      </c>
      <c r="H207" t="str">
        <f t="shared" si="41"/>
        <v>3PTR</v>
      </c>
      <c r="I207" t="str">
        <f t="shared" si="54"/>
        <v>GOOD</v>
      </c>
      <c r="J207">
        <f>_xlfn.IFS(I207="GOOD",LOOKUP(H207,'Points per shot'!$A$1:$A$5,'Points per shot'!$B$1:$B$5), I207="MISS", 0, I207= "","")</f>
        <v>3</v>
      </c>
      <c r="K207" t="str">
        <f t="shared" si="55"/>
        <v>MARYVILLE</v>
      </c>
      <c r="L207" t="str">
        <f t="shared" si="48"/>
        <v>CHANGE</v>
      </c>
      <c r="M207">
        <f t="shared" ca="1" si="56"/>
        <v>3</v>
      </c>
      <c r="N207" t="str">
        <f t="shared" ca="1" si="49"/>
        <v>MARYVILLE</v>
      </c>
      <c r="Q207" t="str">
        <f t="shared" ca="1" si="50"/>
        <v/>
      </c>
      <c r="R207" t="str">
        <f t="shared" ca="1" si="51"/>
        <v/>
      </c>
    </row>
    <row r="208" spans="1:18" x14ac:dyDescent="0.3">
      <c r="A208" s="1">
        <v>0.54513888888888895</v>
      </c>
      <c r="B208" t="s">
        <v>184</v>
      </c>
      <c r="F208" t="str">
        <f t="shared" si="52"/>
        <v>MISS JUMPER by TOWERY,JASON</v>
      </c>
      <c r="G208" t="str">
        <f t="shared" si="53"/>
        <v>MISS JUMPER</v>
      </c>
      <c r="H208" t="str">
        <f t="shared" si="41"/>
        <v>JUMPER</v>
      </c>
      <c r="I208" t="str">
        <f t="shared" si="54"/>
        <v>MISS</v>
      </c>
      <c r="J208">
        <f>_xlfn.IFS(I208="GOOD",LOOKUP(H208,'Points per shot'!$A$1:$A$5,'Points per shot'!$B$1:$B$5), I208="MISS", 0, I208= "","")</f>
        <v>0</v>
      </c>
      <c r="K208" t="str">
        <f t="shared" si="55"/>
        <v>UMSL</v>
      </c>
      <c r="L208" t="str">
        <f t="shared" si="48"/>
        <v>CHANGE</v>
      </c>
      <c r="M208">
        <f t="shared" ca="1" si="56"/>
        <v>0</v>
      </c>
      <c r="N208" t="str">
        <f t="shared" ca="1" si="49"/>
        <v>UMSL</v>
      </c>
      <c r="Q208" t="str">
        <f t="shared" ca="1" si="50"/>
        <v/>
      </c>
      <c r="R208" t="str">
        <f t="shared" ca="1" si="51"/>
        <v>Missed Shot</v>
      </c>
    </row>
    <row r="209" spans="1:18" x14ac:dyDescent="0.3">
      <c r="A209" t="s">
        <v>18</v>
      </c>
      <c r="E209" t="s">
        <v>134</v>
      </c>
      <c r="F209" t="str">
        <f t="shared" si="52"/>
        <v>REBOUND DEF by THOMPSON,ROBIN</v>
      </c>
      <c r="G209" t="str">
        <f t="shared" si="53"/>
        <v>REBOUND DEF</v>
      </c>
      <c r="H209" t="str">
        <f t="shared" si="41"/>
        <v/>
      </c>
      <c r="I209" t="str">
        <f t="shared" si="54"/>
        <v/>
      </c>
      <c r="J209" t="str">
        <f>_xlfn.IFS(I209="GOOD",LOOKUP(H209,'Points per shot'!$A$1:$A$5,'Points per shot'!$B$1:$B$5), I209="MISS", 0, I209= "","")</f>
        <v/>
      </c>
      <c r="K209" t="str">
        <f t="shared" si="55"/>
        <v>MARYVILLE</v>
      </c>
      <c r="L209" t="str">
        <f t="shared" si="48"/>
        <v>CHANGE</v>
      </c>
      <c r="M209">
        <f t="shared" ca="1" si="56"/>
        <v>2</v>
      </c>
      <c r="N209" t="str">
        <f t="shared" ca="1" si="49"/>
        <v>MARYVILLE</v>
      </c>
      <c r="Q209" t="str">
        <f t="shared" ca="1" si="50"/>
        <v/>
      </c>
      <c r="R209" t="str">
        <f t="shared" ca="1" si="51"/>
        <v/>
      </c>
    </row>
    <row r="210" spans="1:18" x14ac:dyDescent="0.3">
      <c r="A210" s="1">
        <v>0.53680555555555554</v>
      </c>
      <c r="C210" t="s">
        <v>185</v>
      </c>
      <c r="D210">
        <v>46</v>
      </c>
      <c r="E210" t="s">
        <v>143</v>
      </c>
      <c r="F210" t="str">
        <f t="shared" si="52"/>
        <v>GOOD LAYUP by THOMPSON,ROBIN(in the paint)</v>
      </c>
      <c r="G210" t="str">
        <f t="shared" si="53"/>
        <v>GOOD LAYUP</v>
      </c>
      <c r="H210" t="str">
        <f t="shared" si="41"/>
        <v>LAYUP</v>
      </c>
      <c r="I210" t="str">
        <f t="shared" si="54"/>
        <v>GOOD</v>
      </c>
      <c r="J210">
        <f>_xlfn.IFS(I210="GOOD",LOOKUP(H210,'Points per shot'!$A$1:$A$5,'Points per shot'!$B$1:$B$5), I210="MISS", 0, I210= "","")</f>
        <v>2</v>
      </c>
      <c r="K210" t="str">
        <f t="shared" si="55"/>
        <v>MARYVILLE</v>
      </c>
      <c r="L210" t="str">
        <f t="shared" si="48"/>
        <v/>
      </c>
      <c r="M210" t="str">
        <f t="shared" ca="1" si="56"/>
        <v/>
      </c>
      <c r="N210" t="str">
        <f t="shared" ca="1" si="49"/>
        <v/>
      </c>
      <c r="Q210" t="str">
        <f t="shared" ca="1" si="50"/>
        <v/>
      </c>
      <c r="R210" t="str">
        <f t="shared" ca="1" si="51"/>
        <v/>
      </c>
    </row>
    <row r="211" spans="1:18" x14ac:dyDescent="0.3">
      <c r="A211" s="1">
        <v>0.52500000000000002</v>
      </c>
      <c r="B211" t="s">
        <v>186</v>
      </c>
      <c r="F211" t="str">
        <f t="shared" si="52"/>
        <v>MISS 3PTR by GRUBBS,JOSE</v>
      </c>
      <c r="G211" t="str">
        <f t="shared" si="53"/>
        <v>MISS 3PTR</v>
      </c>
      <c r="H211" t="str">
        <f t="shared" si="41"/>
        <v>3PTR</v>
      </c>
      <c r="I211" t="str">
        <f t="shared" si="54"/>
        <v>MISS</v>
      </c>
      <c r="J211">
        <f>_xlfn.IFS(I211="GOOD",LOOKUP(H211,'Points per shot'!$A$1:$A$5,'Points per shot'!$B$1:$B$5), I211="MISS", 0, I211= "","")</f>
        <v>0</v>
      </c>
      <c r="K211" t="str">
        <f t="shared" si="55"/>
        <v>UMSL</v>
      </c>
      <c r="L211" t="str">
        <f t="shared" si="48"/>
        <v>CHANGE</v>
      </c>
      <c r="M211">
        <f t="shared" ca="1" si="56"/>
        <v>2</v>
      </c>
      <c r="N211" t="str">
        <f t="shared" ca="1" si="49"/>
        <v>UMSL</v>
      </c>
      <c r="Q211" t="str">
        <f t="shared" ca="1" si="50"/>
        <v>Made Shot</v>
      </c>
      <c r="R211" t="str">
        <f t="shared" ca="1" si="51"/>
        <v/>
      </c>
    </row>
    <row r="212" spans="1:18" x14ac:dyDescent="0.3">
      <c r="A212" t="s">
        <v>18</v>
      </c>
      <c r="B212" t="s">
        <v>151</v>
      </c>
      <c r="F212" t="str">
        <f t="shared" si="52"/>
        <v>REBOUND OFF by WILKINS-MCCOY,JALEN</v>
      </c>
      <c r="G212" t="str">
        <f t="shared" si="53"/>
        <v>REBOUND OFF</v>
      </c>
      <c r="H212" t="str">
        <f t="shared" si="41"/>
        <v/>
      </c>
      <c r="I212" t="str">
        <f t="shared" si="54"/>
        <v/>
      </c>
      <c r="J212" t="str">
        <f>_xlfn.IFS(I212="GOOD",LOOKUP(H212,'Points per shot'!$A$1:$A$5,'Points per shot'!$B$1:$B$5), I212="MISS", 0, I212= "","")</f>
        <v/>
      </c>
      <c r="K212" t="str">
        <f t="shared" si="55"/>
        <v>UMSL</v>
      </c>
      <c r="L212" t="str">
        <f t="shared" si="48"/>
        <v/>
      </c>
      <c r="M212" t="str">
        <f t="shared" ca="1" si="56"/>
        <v/>
      </c>
      <c r="N212" t="str">
        <f t="shared" ca="1" si="49"/>
        <v/>
      </c>
      <c r="Q212" t="str">
        <f t="shared" ca="1" si="50"/>
        <v/>
      </c>
      <c r="R212" t="str">
        <f t="shared" ca="1" si="51"/>
        <v/>
      </c>
    </row>
    <row r="213" spans="1:18" x14ac:dyDescent="0.3">
      <c r="A213" s="1">
        <v>0.51388888888888895</v>
      </c>
      <c r="B213" t="s">
        <v>133</v>
      </c>
      <c r="F213" t="str">
        <f t="shared" si="52"/>
        <v>MISS 3PTR by WISSINK,SHANE</v>
      </c>
      <c r="G213" t="str">
        <f t="shared" si="53"/>
        <v>MISS 3PTR</v>
      </c>
      <c r="H213" t="str">
        <f t="shared" si="41"/>
        <v>3PTR</v>
      </c>
      <c r="I213" t="str">
        <f t="shared" si="54"/>
        <v>MISS</v>
      </c>
      <c r="J213">
        <f>_xlfn.IFS(I213="GOOD",LOOKUP(H213,'Points per shot'!$A$1:$A$5,'Points per shot'!$B$1:$B$5), I213="MISS", 0, I213= "","")</f>
        <v>0</v>
      </c>
      <c r="K213" t="str">
        <f t="shared" si="55"/>
        <v>UMSL</v>
      </c>
      <c r="L213" t="str">
        <f t="shared" si="48"/>
        <v/>
      </c>
      <c r="M213" t="str">
        <f t="shared" ca="1" si="56"/>
        <v/>
      </c>
      <c r="N213" t="str">
        <f t="shared" ca="1" si="49"/>
        <v/>
      </c>
      <c r="Q213" t="str">
        <f t="shared" ca="1" si="50"/>
        <v/>
      </c>
      <c r="R213" t="str">
        <f t="shared" ca="1" si="51"/>
        <v/>
      </c>
    </row>
    <row r="214" spans="1:18" x14ac:dyDescent="0.3">
      <c r="A214" t="s">
        <v>18</v>
      </c>
      <c r="B214" t="s">
        <v>187</v>
      </c>
      <c r="F214" t="str">
        <f t="shared" si="52"/>
        <v>REBOUND OFF by GRUBBS,JOSE</v>
      </c>
      <c r="G214" t="str">
        <f t="shared" si="53"/>
        <v>REBOUND OFF</v>
      </c>
      <c r="H214" t="str">
        <f t="shared" si="41"/>
        <v/>
      </c>
      <c r="I214" t="str">
        <f t="shared" si="54"/>
        <v/>
      </c>
      <c r="J214" t="str">
        <f>_xlfn.IFS(I214="GOOD",LOOKUP(H214,'Points per shot'!$A$1:$A$5,'Points per shot'!$B$1:$B$5), I214="MISS", 0, I214= "","")</f>
        <v/>
      </c>
      <c r="K214" t="str">
        <f t="shared" si="55"/>
        <v>UMSL</v>
      </c>
      <c r="L214" t="str">
        <f t="shared" si="48"/>
        <v/>
      </c>
      <c r="M214" t="str">
        <f t="shared" ca="1" si="56"/>
        <v/>
      </c>
      <c r="N214" t="str">
        <f t="shared" ca="1" si="49"/>
        <v/>
      </c>
      <c r="Q214" t="str">
        <f t="shared" ca="1" si="50"/>
        <v/>
      </c>
      <c r="R214" t="str">
        <f t="shared" ca="1" si="51"/>
        <v/>
      </c>
    </row>
    <row r="215" spans="1:18" x14ac:dyDescent="0.3">
      <c r="A215" s="1">
        <v>0.5083333333333333</v>
      </c>
      <c r="B215" t="s">
        <v>152</v>
      </c>
      <c r="C215" t="s">
        <v>188</v>
      </c>
      <c r="D215">
        <v>46</v>
      </c>
      <c r="F215" t="str">
        <f t="shared" si="52"/>
        <v>GOOD LAYUP by WILKINS-MCCOY,JALEN(in the paint)</v>
      </c>
      <c r="G215" t="str">
        <f t="shared" si="53"/>
        <v>GOOD LAYUP</v>
      </c>
      <c r="H215" t="str">
        <f t="shared" si="41"/>
        <v>LAYUP</v>
      </c>
      <c r="I215" t="str">
        <f t="shared" si="54"/>
        <v>GOOD</v>
      </c>
      <c r="J215">
        <f>_xlfn.IFS(I215="GOOD",LOOKUP(H215,'Points per shot'!$A$1:$A$5,'Points per shot'!$B$1:$B$5), I215="MISS", 0, I215= "","")</f>
        <v>2</v>
      </c>
      <c r="K215" t="str">
        <f t="shared" si="55"/>
        <v>UMSL</v>
      </c>
      <c r="L215" t="str">
        <f t="shared" si="48"/>
        <v/>
      </c>
      <c r="M215" t="str">
        <f t="shared" ca="1" si="56"/>
        <v/>
      </c>
      <c r="N215" t="str">
        <f t="shared" ca="1" si="49"/>
        <v/>
      </c>
      <c r="Q215" t="str">
        <f t="shared" ca="1" si="50"/>
        <v/>
      </c>
      <c r="R215" t="str">
        <f t="shared" ca="1" si="51"/>
        <v/>
      </c>
    </row>
    <row r="216" spans="1:18" x14ac:dyDescent="0.3">
      <c r="A216" s="1">
        <v>0.49722222222222223</v>
      </c>
      <c r="B216" t="s">
        <v>70</v>
      </c>
      <c r="F216" t="str">
        <f t="shared" si="52"/>
        <v>FOUL by TOWERY,JASON</v>
      </c>
      <c r="G216" t="str">
        <f t="shared" si="53"/>
        <v>FOUL</v>
      </c>
      <c r="H216" t="str">
        <f t="shared" si="41"/>
        <v/>
      </c>
      <c r="I216" t="str">
        <f t="shared" si="54"/>
        <v/>
      </c>
      <c r="J216" t="str">
        <f>_xlfn.IFS(I216="GOOD",LOOKUP(H216,'Points per shot'!$A$1:$A$5,'Points per shot'!$B$1:$B$5), I216="MISS", 0, I216= "","")</f>
        <v/>
      </c>
      <c r="K216" t="str">
        <f t="shared" si="55"/>
        <v>UMSL</v>
      </c>
      <c r="L216" t="str">
        <f t="shared" si="48"/>
        <v/>
      </c>
      <c r="M216" t="str">
        <f t="shared" ca="1" si="56"/>
        <v/>
      </c>
      <c r="N216" t="str">
        <f t="shared" ca="1" si="49"/>
        <v/>
      </c>
      <c r="Q216" t="str">
        <f t="shared" ca="1" si="50"/>
        <v/>
      </c>
      <c r="R216" t="str">
        <f t="shared" ca="1" si="51"/>
        <v/>
      </c>
    </row>
    <row r="217" spans="1:18" x14ac:dyDescent="0.3">
      <c r="A217" s="1">
        <v>0.48749999999999999</v>
      </c>
      <c r="C217" t="s">
        <v>189</v>
      </c>
      <c r="D217">
        <v>49</v>
      </c>
      <c r="E217" t="s">
        <v>43</v>
      </c>
      <c r="F217" t="str">
        <f t="shared" si="52"/>
        <v>GOOD 3PTR by GLOTTA,CHAZ</v>
      </c>
      <c r="G217" t="str">
        <f t="shared" si="53"/>
        <v>GOOD 3PTR</v>
      </c>
      <c r="H217" t="str">
        <f t="shared" si="41"/>
        <v>3PTR</v>
      </c>
      <c r="I217" t="str">
        <f t="shared" si="54"/>
        <v>GOOD</v>
      </c>
      <c r="J217">
        <f>_xlfn.IFS(I217="GOOD",LOOKUP(H217,'Points per shot'!$A$1:$A$5,'Points per shot'!$B$1:$B$5), I217="MISS", 0, I217= "","")</f>
        <v>3</v>
      </c>
      <c r="K217" t="str">
        <f t="shared" si="55"/>
        <v>MARYVILLE</v>
      </c>
      <c r="L217" t="str">
        <f t="shared" si="48"/>
        <v>CHANGE</v>
      </c>
      <c r="M217">
        <f t="shared" ca="1" si="56"/>
        <v>3</v>
      </c>
      <c r="N217" t="str">
        <f t="shared" ca="1" si="49"/>
        <v>MARYVILLE</v>
      </c>
      <c r="Q217" t="str">
        <f t="shared" ca="1" si="50"/>
        <v/>
      </c>
      <c r="R217" t="str">
        <f t="shared" ca="1" si="51"/>
        <v/>
      </c>
    </row>
    <row r="218" spans="1:18" x14ac:dyDescent="0.3">
      <c r="A218" s="1">
        <v>0.4680555555555555</v>
      </c>
      <c r="E218" t="s">
        <v>61</v>
      </c>
      <c r="F218" t="str">
        <f t="shared" si="52"/>
        <v>FOUL by GLOTTA,CHAZ</v>
      </c>
      <c r="G218" t="str">
        <f t="shared" si="53"/>
        <v>FOUL</v>
      </c>
      <c r="H218" t="str">
        <f t="shared" si="41"/>
        <v/>
      </c>
      <c r="I218" t="str">
        <f t="shared" si="54"/>
        <v/>
      </c>
      <c r="J218" t="str">
        <f>_xlfn.IFS(I218="GOOD",LOOKUP(H218,'Points per shot'!$A$1:$A$5,'Points per shot'!$B$1:$B$5), I218="MISS", 0, I218= "","")</f>
        <v/>
      </c>
      <c r="K218" t="str">
        <f t="shared" si="55"/>
        <v>MARYVILLE</v>
      </c>
      <c r="L218" t="str">
        <f t="shared" si="48"/>
        <v/>
      </c>
      <c r="M218" t="str">
        <f t="shared" ca="1" si="56"/>
        <v/>
      </c>
      <c r="N218" t="str">
        <f t="shared" ca="1" si="49"/>
        <v/>
      </c>
      <c r="Q218" t="str">
        <f t="shared" ca="1" si="50"/>
        <v/>
      </c>
      <c r="R218" t="str">
        <f t="shared" ca="1" si="51"/>
        <v/>
      </c>
    </row>
    <row r="219" spans="1:18" x14ac:dyDescent="0.3">
      <c r="A219" s="1">
        <v>0.4680555555555555</v>
      </c>
      <c r="B219" t="s">
        <v>190</v>
      </c>
      <c r="C219" t="s">
        <v>191</v>
      </c>
      <c r="D219">
        <v>49</v>
      </c>
      <c r="F219" t="str">
        <f t="shared" si="52"/>
        <v>GOOD FT by CARSON,RONNIE</v>
      </c>
      <c r="G219" t="str">
        <f t="shared" si="53"/>
        <v>GOOD FT</v>
      </c>
      <c r="H219" t="str">
        <f t="shared" si="41"/>
        <v>FT</v>
      </c>
      <c r="I219" t="str">
        <f t="shared" si="54"/>
        <v>GOOD</v>
      </c>
      <c r="J219">
        <f>_xlfn.IFS(I219="GOOD",LOOKUP(H219,'Points per shot'!$A$1:$A$5,'Points per shot'!$B$1:$B$5), I219="MISS", 0, I219= "","")</f>
        <v>1</v>
      </c>
      <c r="K219" t="str">
        <f t="shared" si="55"/>
        <v>UMSL</v>
      </c>
      <c r="L219" t="str">
        <f t="shared" si="48"/>
        <v>CHANGE</v>
      </c>
      <c r="M219">
        <f t="shared" ca="1" si="56"/>
        <v>2</v>
      </c>
      <c r="N219" t="str">
        <f t="shared" ca="1" si="49"/>
        <v>UMSL</v>
      </c>
      <c r="Q219" t="str">
        <f t="shared" ca="1" si="50"/>
        <v>Made Shot</v>
      </c>
      <c r="R219" t="str">
        <f t="shared" ca="1" si="51"/>
        <v/>
      </c>
    </row>
    <row r="220" spans="1:18" x14ac:dyDescent="0.3">
      <c r="A220" s="1">
        <v>0.4680555555555555</v>
      </c>
      <c r="B220" t="s">
        <v>190</v>
      </c>
      <c r="C220" t="s">
        <v>192</v>
      </c>
      <c r="D220">
        <v>49</v>
      </c>
      <c r="F220" t="str">
        <f t="shared" si="52"/>
        <v>GOOD FT by CARSON,RONNIE</v>
      </c>
      <c r="G220" t="str">
        <f t="shared" si="53"/>
        <v>GOOD FT</v>
      </c>
      <c r="H220" t="str">
        <f t="shared" si="41"/>
        <v>FT</v>
      </c>
      <c r="I220" t="str">
        <f t="shared" si="54"/>
        <v>GOOD</v>
      </c>
      <c r="J220">
        <f>_xlfn.IFS(I220="GOOD",LOOKUP(H220,'Points per shot'!$A$1:$A$5,'Points per shot'!$B$1:$B$5), I220="MISS", 0, I220= "","")</f>
        <v>1</v>
      </c>
      <c r="K220" t="str">
        <f t="shared" si="55"/>
        <v>UMSL</v>
      </c>
      <c r="L220" t="str">
        <f t="shared" si="48"/>
        <v/>
      </c>
      <c r="M220" t="str">
        <f t="shared" ca="1" si="56"/>
        <v/>
      </c>
      <c r="N220" t="str">
        <f t="shared" ca="1" si="49"/>
        <v/>
      </c>
      <c r="Q220" t="str">
        <f t="shared" ca="1" si="50"/>
        <v/>
      </c>
      <c r="R220" t="str">
        <f t="shared" ca="1" si="51"/>
        <v/>
      </c>
    </row>
    <row r="221" spans="1:18" x14ac:dyDescent="0.3">
      <c r="A221" s="1">
        <v>0.45624999999999999</v>
      </c>
      <c r="B221" t="s">
        <v>109</v>
      </c>
      <c r="F221" t="str">
        <f t="shared" si="52"/>
        <v>FOUL by HUGHES,ANTHONY</v>
      </c>
      <c r="G221" t="str">
        <f t="shared" si="53"/>
        <v>FOUL</v>
      </c>
      <c r="H221" t="str">
        <f t="shared" si="41"/>
        <v/>
      </c>
      <c r="I221" t="str">
        <f t="shared" si="54"/>
        <v/>
      </c>
      <c r="J221" t="str">
        <f>_xlfn.IFS(I221="GOOD",LOOKUP(H221,'Points per shot'!$A$1:$A$5,'Points per shot'!$B$1:$B$5), I221="MISS", 0, I221= "","")</f>
        <v/>
      </c>
      <c r="K221" t="str">
        <f t="shared" si="55"/>
        <v>UMSL</v>
      </c>
      <c r="L221" t="str">
        <f t="shared" si="48"/>
        <v/>
      </c>
      <c r="M221" t="str">
        <f t="shared" ca="1" si="56"/>
        <v/>
      </c>
      <c r="N221" t="str">
        <f t="shared" ca="1" si="49"/>
        <v/>
      </c>
      <c r="Q221" t="str">
        <f t="shared" ca="1" si="50"/>
        <v/>
      </c>
      <c r="R221" t="str">
        <f t="shared" ca="1" si="51"/>
        <v/>
      </c>
    </row>
    <row r="222" spans="1:18" x14ac:dyDescent="0.3">
      <c r="A222" s="1">
        <v>0.45347222222222222</v>
      </c>
      <c r="E222" t="s">
        <v>124</v>
      </c>
      <c r="F222" t="str">
        <f t="shared" si="52"/>
        <v>MISS 3PTR by JONES,EUGENE</v>
      </c>
      <c r="G222" t="str">
        <f t="shared" si="53"/>
        <v>MISS 3PTR</v>
      </c>
      <c r="H222" t="str">
        <f t="shared" si="41"/>
        <v>3PTR</v>
      </c>
      <c r="I222" t="str">
        <f t="shared" si="54"/>
        <v>MISS</v>
      </c>
      <c r="J222">
        <f>_xlfn.IFS(I222="GOOD",LOOKUP(H222,'Points per shot'!$A$1:$A$5,'Points per shot'!$B$1:$B$5), I222="MISS", 0, I222= "","")</f>
        <v>0</v>
      </c>
      <c r="K222" t="str">
        <f t="shared" si="55"/>
        <v>MARYVILLE</v>
      </c>
      <c r="L222" t="str">
        <f t="shared" si="48"/>
        <v>CHANGE</v>
      </c>
      <c r="M222">
        <f t="shared" ca="1" si="56"/>
        <v>0</v>
      </c>
      <c r="N222" t="str">
        <f t="shared" ca="1" si="49"/>
        <v>MARYVILLE</v>
      </c>
      <c r="Q222" t="str">
        <f t="shared" ca="1" si="50"/>
        <v/>
      </c>
      <c r="R222" t="str">
        <f t="shared" ca="1" si="51"/>
        <v/>
      </c>
    </row>
    <row r="223" spans="1:18" x14ac:dyDescent="0.3">
      <c r="A223" t="s">
        <v>18</v>
      </c>
      <c r="B223" t="s">
        <v>67</v>
      </c>
      <c r="F223" t="str">
        <f t="shared" si="52"/>
        <v>REBOUND DEADB by TEAM</v>
      </c>
      <c r="G223" t="str">
        <f t="shared" si="53"/>
        <v>REBOUND DEADB</v>
      </c>
      <c r="H223" t="str">
        <f t="shared" si="41"/>
        <v/>
      </c>
      <c r="I223" t="str">
        <f t="shared" si="54"/>
        <v/>
      </c>
      <c r="J223" t="str">
        <f>_xlfn.IFS(I223="GOOD",LOOKUP(H223,'Points per shot'!$A$1:$A$5,'Points per shot'!$B$1:$B$5), I223="MISS", 0, I223= "","")</f>
        <v/>
      </c>
      <c r="K223" t="str">
        <f t="shared" si="55"/>
        <v>UMSL</v>
      </c>
      <c r="L223" t="str">
        <f t="shared" si="48"/>
        <v>CHANGE</v>
      </c>
      <c r="M223">
        <f t="shared" ca="1" si="56"/>
        <v>0</v>
      </c>
      <c r="N223" t="str">
        <f t="shared" ca="1" si="49"/>
        <v>UMSL</v>
      </c>
      <c r="Q223" t="str">
        <f t="shared" ca="1" si="50"/>
        <v/>
      </c>
      <c r="R223" t="str">
        <f t="shared" ca="1" si="51"/>
        <v>Missed Shot</v>
      </c>
    </row>
    <row r="224" spans="1:18" x14ac:dyDescent="0.3">
      <c r="A224" s="1">
        <v>0.45347222222222222</v>
      </c>
      <c r="E224" t="s">
        <v>193</v>
      </c>
      <c r="F224" t="str">
        <f t="shared" si="52"/>
        <v>FOUL by DAVIS,JEROME</v>
      </c>
      <c r="G224" t="str">
        <f t="shared" si="53"/>
        <v>FOUL</v>
      </c>
      <c r="H224" t="str">
        <f t="shared" ref="H224:H287" si="57">IF(OR(LEFT(G224,4)="Miss",LEFT(G224,4)="Good"),RIGHT(G224,LEN(G224)-5),"")</f>
        <v/>
      </c>
      <c r="I224" t="str">
        <f t="shared" si="54"/>
        <v/>
      </c>
      <c r="J224" t="str">
        <f>_xlfn.IFS(I224="GOOD",LOOKUP(H224,'Points per shot'!$A$1:$A$5,'Points per shot'!$B$1:$B$5), I224="MISS", 0, I224= "","")</f>
        <v/>
      </c>
      <c r="K224" t="str">
        <f t="shared" si="55"/>
        <v>MARYVILLE</v>
      </c>
      <c r="L224" t="str">
        <f t="shared" si="48"/>
        <v>CHANGE</v>
      </c>
      <c r="M224">
        <f t="shared" ca="1" si="56"/>
        <v>0</v>
      </c>
      <c r="N224" t="str">
        <f t="shared" ref="N224:N255" ca="1" si="58">IF(M224&lt;&gt;"",K224,"")</f>
        <v>MARYVILLE</v>
      </c>
      <c r="Q224" t="str">
        <f t="shared" ref="Q224:Q255" ca="1" si="59">IF(AND(M224&lt;&gt;0,N224&lt;&gt;"Maryville",M224&lt;&gt;""),"Made Shot","")</f>
        <v/>
      </c>
      <c r="R224" t="str">
        <f t="shared" ref="R224:R255" ca="1" si="60">IF(AND(M224=0,N224&lt;&gt;"Maryville",M224&lt;&gt;""),"Missed Shot","")</f>
        <v/>
      </c>
    </row>
    <row r="225" spans="1:18" x14ac:dyDescent="0.3">
      <c r="A225" s="1">
        <v>0.44791666666666669</v>
      </c>
      <c r="E225" t="s">
        <v>194</v>
      </c>
      <c r="F225" t="str">
        <f t="shared" si="52"/>
        <v>FOUL by HARVEY,BOBBY</v>
      </c>
      <c r="G225" t="str">
        <f t="shared" si="53"/>
        <v>FOUL</v>
      </c>
      <c r="H225" t="str">
        <f t="shared" si="57"/>
        <v/>
      </c>
      <c r="I225" t="str">
        <f t="shared" si="54"/>
        <v/>
      </c>
      <c r="J225" t="str">
        <f>_xlfn.IFS(I225="GOOD",LOOKUP(H225,'Points per shot'!$A$1:$A$5,'Points per shot'!$B$1:$B$5), I225="MISS", 0, I225= "","")</f>
        <v/>
      </c>
      <c r="K225" t="str">
        <f t="shared" si="55"/>
        <v>MARYVILLE</v>
      </c>
      <c r="L225" t="str">
        <f t="shared" si="48"/>
        <v/>
      </c>
      <c r="M225" t="str">
        <f t="shared" ca="1" si="56"/>
        <v/>
      </c>
      <c r="N225" t="str">
        <f t="shared" ca="1" si="58"/>
        <v/>
      </c>
      <c r="Q225" t="str">
        <f t="shared" ca="1" si="59"/>
        <v/>
      </c>
      <c r="R225" t="str">
        <f t="shared" ca="1" si="60"/>
        <v/>
      </c>
    </row>
    <row r="226" spans="1:18" x14ac:dyDescent="0.3">
      <c r="A226" s="1">
        <v>0.44791666666666669</v>
      </c>
      <c r="B226" t="s">
        <v>195</v>
      </c>
      <c r="C226" t="s">
        <v>196</v>
      </c>
      <c r="D226">
        <v>49</v>
      </c>
      <c r="F226" t="str">
        <f t="shared" si="52"/>
        <v>GOOD FT by DUST,ERIC</v>
      </c>
      <c r="G226" t="str">
        <f t="shared" si="53"/>
        <v>GOOD FT</v>
      </c>
      <c r="H226" t="str">
        <f t="shared" si="57"/>
        <v>FT</v>
      </c>
      <c r="I226" t="str">
        <f t="shared" si="54"/>
        <v>GOOD</v>
      </c>
      <c r="J226">
        <f>_xlfn.IFS(I226="GOOD",LOOKUP(H226,'Points per shot'!$A$1:$A$5,'Points per shot'!$B$1:$B$5), I226="MISS", 0, I226= "","")</f>
        <v>1</v>
      </c>
      <c r="K226" t="str">
        <f t="shared" si="55"/>
        <v>UMSL</v>
      </c>
      <c r="L226" t="str">
        <f t="shared" si="48"/>
        <v>CHANGE</v>
      </c>
      <c r="M226">
        <f t="shared" ca="1" si="56"/>
        <v>2</v>
      </c>
      <c r="N226" t="str">
        <f t="shared" ca="1" si="58"/>
        <v>UMSL</v>
      </c>
      <c r="Q226" t="str">
        <f t="shared" ca="1" si="59"/>
        <v>Made Shot</v>
      </c>
      <c r="R226" t="str">
        <f t="shared" ca="1" si="60"/>
        <v/>
      </c>
    </row>
    <row r="227" spans="1:18" x14ac:dyDescent="0.3">
      <c r="A227" s="1">
        <v>0.44791666666666669</v>
      </c>
      <c r="B227" t="s">
        <v>195</v>
      </c>
      <c r="C227" t="s">
        <v>197</v>
      </c>
      <c r="D227">
        <v>49</v>
      </c>
      <c r="F227" t="str">
        <f t="shared" si="52"/>
        <v>GOOD FT by DUST,ERIC</v>
      </c>
      <c r="G227" t="str">
        <f t="shared" si="53"/>
        <v>GOOD FT</v>
      </c>
      <c r="H227" t="str">
        <f t="shared" si="57"/>
        <v>FT</v>
      </c>
      <c r="I227" t="str">
        <f t="shared" si="54"/>
        <v>GOOD</v>
      </c>
      <c r="J227">
        <f>_xlfn.IFS(I227="GOOD",LOOKUP(H227,'Points per shot'!$A$1:$A$5,'Points per shot'!$B$1:$B$5), I227="MISS", 0, I227= "","")</f>
        <v>1</v>
      </c>
      <c r="K227" t="str">
        <f t="shared" si="55"/>
        <v>UMSL</v>
      </c>
      <c r="L227" t="str">
        <f t="shared" si="48"/>
        <v/>
      </c>
      <c r="M227" t="str">
        <f t="shared" ca="1" si="56"/>
        <v/>
      </c>
      <c r="N227" t="str">
        <f t="shared" ca="1" si="58"/>
        <v/>
      </c>
      <c r="Q227" t="str">
        <f t="shared" ca="1" si="59"/>
        <v/>
      </c>
      <c r="R227" t="str">
        <f t="shared" ca="1" si="60"/>
        <v/>
      </c>
    </row>
    <row r="228" spans="1:18" x14ac:dyDescent="0.3">
      <c r="A228" s="1">
        <v>0.43611111111111112</v>
      </c>
      <c r="E228" t="s">
        <v>169</v>
      </c>
      <c r="F228" t="str">
        <f t="shared" si="52"/>
        <v>MISS 3PTR by MCDANIEL,DEZMOND</v>
      </c>
      <c r="G228" t="str">
        <f t="shared" si="53"/>
        <v>MISS 3PTR</v>
      </c>
      <c r="H228" t="str">
        <f t="shared" si="57"/>
        <v>3PTR</v>
      </c>
      <c r="I228" t="str">
        <f t="shared" si="54"/>
        <v>MISS</v>
      </c>
      <c r="J228">
        <f>_xlfn.IFS(I228="GOOD",LOOKUP(H228,'Points per shot'!$A$1:$A$5,'Points per shot'!$B$1:$B$5), I228="MISS", 0, I228= "","")</f>
        <v>0</v>
      </c>
      <c r="K228" t="str">
        <f t="shared" si="55"/>
        <v>MARYVILLE</v>
      </c>
      <c r="L228" t="str">
        <f t="shared" si="48"/>
        <v>CHANGE</v>
      </c>
      <c r="M228">
        <f t="shared" ca="1" si="56"/>
        <v>0</v>
      </c>
      <c r="N228" t="str">
        <f t="shared" ca="1" si="58"/>
        <v>MARYVILLE</v>
      </c>
      <c r="Q228" t="str">
        <f t="shared" ca="1" si="59"/>
        <v/>
      </c>
      <c r="R228" t="str">
        <f t="shared" ca="1" si="60"/>
        <v/>
      </c>
    </row>
    <row r="229" spans="1:18" x14ac:dyDescent="0.3">
      <c r="A229" t="s">
        <v>18</v>
      </c>
      <c r="B229" t="s">
        <v>47</v>
      </c>
      <c r="F229" t="str">
        <f t="shared" si="52"/>
        <v>REBOUND DEF by DUST,ERIC</v>
      </c>
      <c r="G229" t="str">
        <f t="shared" si="53"/>
        <v>REBOUND DEF</v>
      </c>
      <c r="H229" t="str">
        <f t="shared" si="57"/>
        <v/>
      </c>
      <c r="I229" t="str">
        <f t="shared" si="54"/>
        <v/>
      </c>
      <c r="J229" t="str">
        <f>_xlfn.IFS(I229="GOOD",LOOKUP(H229,'Points per shot'!$A$1:$A$5,'Points per shot'!$B$1:$B$5), I229="MISS", 0, I229= "","")</f>
        <v/>
      </c>
      <c r="K229" t="str">
        <f t="shared" si="55"/>
        <v>UMSL</v>
      </c>
      <c r="L229" t="str">
        <f t="shared" si="48"/>
        <v>CHANGE</v>
      </c>
      <c r="M229">
        <f t="shared" ca="1" si="56"/>
        <v>0</v>
      </c>
      <c r="N229" t="str">
        <f t="shared" ca="1" si="58"/>
        <v>UMSL</v>
      </c>
      <c r="Q229" t="str">
        <f t="shared" ca="1" si="59"/>
        <v/>
      </c>
      <c r="R229" t="str">
        <f t="shared" ca="1" si="60"/>
        <v>Missed Shot</v>
      </c>
    </row>
    <row r="230" spans="1:18" x14ac:dyDescent="0.3">
      <c r="A230" s="1">
        <v>0.4284722222222222</v>
      </c>
      <c r="B230" t="s">
        <v>44</v>
      </c>
      <c r="F230" t="str">
        <f t="shared" si="52"/>
        <v>TURNOVER by DUST,ERIC</v>
      </c>
      <c r="G230" t="str">
        <f t="shared" si="53"/>
        <v>TURNOVER</v>
      </c>
      <c r="H230" t="str">
        <f t="shared" si="57"/>
        <v/>
      </c>
      <c r="I230" t="str">
        <f t="shared" si="54"/>
        <v/>
      </c>
      <c r="J230" t="str">
        <f>_xlfn.IFS(I230="GOOD",LOOKUP(H230,'Points per shot'!$A$1:$A$5,'Points per shot'!$B$1:$B$5), I230="MISS", 0, I230= "","")</f>
        <v/>
      </c>
      <c r="K230" t="str">
        <f t="shared" si="55"/>
        <v>UMSL</v>
      </c>
      <c r="L230" t="str">
        <f t="shared" si="48"/>
        <v/>
      </c>
      <c r="M230" t="str">
        <f t="shared" ca="1" si="56"/>
        <v/>
      </c>
      <c r="N230" t="str">
        <f t="shared" ca="1" si="58"/>
        <v/>
      </c>
      <c r="Q230" t="str">
        <f t="shared" ca="1" si="59"/>
        <v/>
      </c>
      <c r="R230" t="str">
        <f t="shared" ca="1" si="60"/>
        <v/>
      </c>
    </row>
    <row r="231" spans="1:18" x14ac:dyDescent="0.3">
      <c r="A231" s="1">
        <v>0.4284722222222222</v>
      </c>
      <c r="E231" t="s">
        <v>198</v>
      </c>
      <c r="F231" t="str">
        <f t="shared" si="52"/>
        <v>STEAL by HARVEY,BOBBY</v>
      </c>
      <c r="G231" t="str">
        <f t="shared" si="53"/>
        <v>STEAL</v>
      </c>
      <c r="H231" t="str">
        <f t="shared" si="57"/>
        <v/>
      </c>
      <c r="I231" t="str">
        <f t="shared" si="54"/>
        <v/>
      </c>
      <c r="J231" t="str">
        <f>_xlfn.IFS(I231="GOOD",LOOKUP(H231,'Points per shot'!$A$1:$A$5,'Points per shot'!$B$1:$B$5), I231="MISS", 0, I231= "","")</f>
        <v/>
      </c>
      <c r="K231" t="str">
        <f t="shared" si="55"/>
        <v>MARYVILLE</v>
      </c>
      <c r="L231" t="str">
        <f t="shared" si="48"/>
        <v>CHANGE</v>
      </c>
      <c r="M231">
        <f t="shared" ca="1" si="56"/>
        <v>0</v>
      </c>
      <c r="N231" t="str">
        <f t="shared" ca="1" si="58"/>
        <v>MARYVILLE</v>
      </c>
      <c r="Q231" t="str">
        <f t="shared" ca="1" si="59"/>
        <v/>
      </c>
      <c r="R231" t="str">
        <f t="shared" ca="1" si="60"/>
        <v/>
      </c>
    </row>
    <row r="232" spans="1:18" x14ac:dyDescent="0.3">
      <c r="A232" s="1">
        <v>0.41875000000000001</v>
      </c>
      <c r="B232" t="s">
        <v>199</v>
      </c>
      <c r="F232" t="str">
        <f t="shared" si="52"/>
        <v>FOUL by DUST,ERIC</v>
      </c>
      <c r="G232" t="str">
        <f t="shared" si="53"/>
        <v>FOUL</v>
      </c>
      <c r="H232" t="str">
        <f t="shared" si="57"/>
        <v/>
      </c>
      <c r="I232" t="str">
        <f t="shared" si="54"/>
        <v/>
      </c>
      <c r="J232" t="str">
        <f>_xlfn.IFS(I232="GOOD",LOOKUP(H232,'Points per shot'!$A$1:$A$5,'Points per shot'!$B$1:$B$5), I232="MISS", 0, I232= "","")</f>
        <v/>
      </c>
      <c r="K232" t="str">
        <f t="shared" si="55"/>
        <v>UMSL</v>
      </c>
      <c r="L232" t="str">
        <f t="shared" ref="L232:L295" si="61">IF(K231&lt;&gt;K232,  "CHANGE", "")</f>
        <v>CHANGE</v>
      </c>
      <c r="M232">
        <f t="shared" ca="1" si="56"/>
        <v>0</v>
      </c>
      <c r="N232" t="str">
        <f t="shared" ca="1" si="58"/>
        <v>UMSL</v>
      </c>
      <c r="Q232" t="str">
        <f t="shared" ca="1" si="59"/>
        <v/>
      </c>
      <c r="R232" t="str">
        <f t="shared" ca="1" si="60"/>
        <v>Missed Shot</v>
      </c>
    </row>
    <row r="233" spans="1:18" x14ac:dyDescent="0.3">
      <c r="A233" s="1">
        <v>0.41875000000000001</v>
      </c>
      <c r="C233" t="s">
        <v>200</v>
      </c>
      <c r="D233">
        <v>50</v>
      </c>
      <c r="E233" t="s">
        <v>201</v>
      </c>
      <c r="F233" t="str">
        <f t="shared" si="52"/>
        <v>GOOD FT by HARVEY,BOBBY</v>
      </c>
      <c r="G233" t="str">
        <f t="shared" si="53"/>
        <v>GOOD FT</v>
      </c>
      <c r="H233" t="str">
        <f t="shared" si="57"/>
        <v>FT</v>
      </c>
      <c r="I233" t="str">
        <f t="shared" si="54"/>
        <v>GOOD</v>
      </c>
      <c r="J233">
        <f>_xlfn.IFS(I233="GOOD",LOOKUP(H233,'Points per shot'!$A$1:$A$5,'Points per shot'!$B$1:$B$5), I233="MISS", 0, I233= "","")</f>
        <v>1</v>
      </c>
      <c r="K233" t="str">
        <f t="shared" si="55"/>
        <v>MARYVILLE</v>
      </c>
      <c r="L233" t="str">
        <f t="shared" si="61"/>
        <v>CHANGE</v>
      </c>
      <c r="M233">
        <f t="shared" ca="1" si="56"/>
        <v>2</v>
      </c>
      <c r="N233" t="str">
        <f t="shared" ca="1" si="58"/>
        <v>MARYVILLE</v>
      </c>
      <c r="Q233" t="str">
        <f t="shared" ca="1" si="59"/>
        <v/>
      </c>
      <c r="R233" t="str">
        <f t="shared" ca="1" si="60"/>
        <v/>
      </c>
    </row>
    <row r="234" spans="1:18" x14ac:dyDescent="0.3">
      <c r="A234" s="1">
        <v>0.41875000000000001</v>
      </c>
      <c r="C234" t="s">
        <v>202</v>
      </c>
      <c r="D234">
        <v>51</v>
      </c>
      <c r="E234" t="s">
        <v>201</v>
      </c>
      <c r="F234" t="str">
        <f t="shared" si="52"/>
        <v>GOOD FT by HARVEY,BOBBY</v>
      </c>
      <c r="G234" t="str">
        <f t="shared" si="53"/>
        <v>GOOD FT</v>
      </c>
      <c r="H234" t="str">
        <f t="shared" si="57"/>
        <v>FT</v>
      </c>
      <c r="I234" t="str">
        <f t="shared" si="54"/>
        <v>GOOD</v>
      </c>
      <c r="J234">
        <f>_xlfn.IFS(I234="GOOD",LOOKUP(H234,'Points per shot'!$A$1:$A$5,'Points per shot'!$B$1:$B$5), I234="MISS", 0, I234= "","")</f>
        <v>1</v>
      </c>
      <c r="K234" t="str">
        <f t="shared" si="55"/>
        <v>MARYVILLE</v>
      </c>
      <c r="L234" t="str">
        <f t="shared" si="61"/>
        <v/>
      </c>
      <c r="M234" t="str">
        <f t="shared" ca="1" si="56"/>
        <v/>
      </c>
      <c r="N234" t="str">
        <f t="shared" ca="1" si="58"/>
        <v/>
      </c>
      <c r="Q234" t="str">
        <f t="shared" ca="1" si="59"/>
        <v/>
      </c>
      <c r="R234" t="str">
        <f t="shared" ca="1" si="60"/>
        <v/>
      </c>
    </row>
    <row r="235" spans="1:18" x14ac:dyDescent="0.3">
      <c r="A235" s="1">
        <v>0.40416666666666662</v>
      </c>
      <c r="B235" t="s">
        <v>56</v>
      </c>
      <c r="F235" t="str">
        <f t="shared" si="52"/>
        <v>TURNOVER by HUGHES,ANTHONY</v>
      </c>
      <c r="G235" t="str">
        <f t="shared" si="53"/>
        <v>TURNOVER</v>
      </c>
      <c r="H235" t="str">
        <f t="shared" si="57"/>
        <v/>
      </c>
      <c r="I235" t="str">
        <f t="shared" si="54"/>
        <v/>
      </c>
      <c r="J235" t="str">
        <f>_xlfn.IFS(I235="GOOD",LOOKUP(H235,'Points per shot'!$A$1:$A$5,'Points per shot'!$B$1:$B$5), I235="MISS", 0, I235= "","")</f>
        <v/>
      </c>
      <c r="K235" t="str">
        <f t="shared" si="55"/>
        <v>UMSL</v>
      </c>
      <c r="L235" t="str">
        <f t="shared" si="61"/>
        <v>CHANGE</v>
      </c>
      <c r="M235">
        <f t="shared" ca="1" si="56"/>
        <v>0</v>
      </c>
      <c r="N235" t="str">
        <f t="shared" ca="1" si="58"/>
        <v>UMSL</v>
      </c>
      <c r="Q235" t="str">
        <f t="shared" ca="1" si="59"/>
        <v/>
      </c>
      <c r="R235" t="str">
        <f t="shared" ca="1" si="60"/>
        <v>Missed Shot</v>
      </c>
    </row>
    <row r="236" spans="1:18" x14ac:dyDescent="0.3">
      <c r="A236" s="1">
        <v>0.40416666666666662</v>
      </c>
      <c r="E236" t="s">
        <v>203</v>
      </c>
      <c r="F236" t="str">
        <f t="shared" si="52"/>
        <v>STEAL by THOMPSON,ROBIN</v>
      </c>
      <c r="G236" t="str">
        <f t="shared" si="53"/>
        <v>STEAL</v>
      </c>
      <c r="H236" t="str">
        <f t="shared" si="57"/>
        <v/>
      </c>
      <c r="I236" t="str">
        <f t="shared" si="54"/>
        <v/>
      </c>
      <c r="J236" t="str">
        <f>_xlfn.IFS(I236="GOOD",LOOKUP(H236,'Points per shot'!$A$1:$A$5,'Points per shot'!$B$1:$B$5), I236="MISS", 0, I236= "","")</f>
        <v/>
      </c>
      <c r="K236" t="str">
        <f t="shared" si="55"/>
        <v>MARYVILLE</v>
      </c>
      <c r="L236" t="str">
        <f t="shared" si="61"/>
        <v>CHANGE</v>
      </c>
      <c r="M236">
        <f t="shared" ca="1" si="56"/>
        <v>0</v>
      </c>
      <c r="N236" t="str">
        <f t="shared" ca="1" si="58"/>
        <v>MARYVILLE</v>
      </c>
      <c r="Q236" t="str">
        <f t="shared" ca="1" si="59"/>
        <v/>
      </c>
      <c r="R236" t="str">
        <f t="shared" ca="1" si="60"/>
        <v/>
      </c>
    </row>
    <row r="237" spans="1:18" x14ac:dyDescent="0.3">
      <c r="A237" s="1">
        <v>0.39861111111111108</v>
      </c>
      <c r="B237" t="s">
        <v>162</v>
      </c>
      <c r="F237" t="str">
        <f t="shared" ref="F237:F282" si="62">B237&amp;E237</f>
        <v>FOUL by CARSON,RONNIE</v>
      </c>
      <c r="G237" t="str">
        <f t="shared" ref="G237:G282" si="63">LEFT(F237,FIND("by",F237)-2)</f>
        <v>FOUL</v>
      </c>
      <c r="H237" t="str">
        <f t="shared" si="57"/>
        <v/>
      </c>
      <c r="I237" t="str">
        <f t="shared" ref="I237:I282" si="64">IF(H237&lt;&gt;"",LEFT(G237,4),"")</f>
        <v/>
      </c>
      <c r="J237" t="str">
        <f>_xlfn.IFS(I237="GOOD",LOOKUP(H237,'Points per shot'!$A$1:$A$5,'Points per shot'!$B$1:$B$5), I237="MISS", 0, I237= "","")</f>
        <v/>
      </c>
      <c r="K237" t="str">
        <f t="shared" ref="K237:K282" si="65">IF(E237 = "", "UMSL","MARYVILLE")</f>
        <v>UMSL</v>
      </c>
      <c r="L237" t="str">
        <f t="shared" si="61"/>
        <v>CHANGE</v>
      </c>
      <c r="M237">
        <f t="shared" ca="1" si="56"/>
        <v>0</v>
      </c>
      <c r="N237" t="str">
        <f t="shared" ca="1" si="58"/>
        <v>UMSL</v>
      </c>
      <c r="Q237" t="str">
        <f t="shared" ca="1" si="59"/>
        <v/>
      </c>
      <c r="R237" t="str">
        <f t="shared" ca="1" si="60"/>
        <v>Missed Shot</v>
      </c>
    </row>
    <row r="238" spans="1:18" x14ac:dyDescent="0.3">
      <c r="A238" s="1">
        <v>0.3840277777777778</v>
      </c>
      <c r="E238" t="s">
        <v>40</v>
      </c>
      <c r="F238" t="str">
        <f t="shared" si="62"/>
        <v>MISS JUMPER by COLLETTA,ZACH</v>
      </c>
      <c r="G238" t="str">
        <f t="shared" si="63"/>
        <v>MISS JUMPER</v>
      </c>
      <c r="H238" t="str">
        <f t="shared" si="57"/>
        <v>JUMPER</v>
      </c>
      <c r="I238" t="str">
        <f t="shared" si="64"/>
        <v>MISS</v>
      </c>
      <c r="J238">
        <f>_xlfn.IFS(I238="GOOD",LOOKUP(H238,'Points per shot'!$A$1:$A$5,'Points per shot'!$B$1:$B$5), I238="MISS", 0, I238= "","")</f>
        <v>0</v>
      </c>
      <c r="K238" t="str">
        <f t="shared" si="65"/>
        <v>MARYVILLE</v>
      </c>
      <c r="L238" t="str">
        <f t="shared" si="61"/>
        <v>CHANGE</v>
      </c>
      <c r="M238">
        <f t="shared" ca="1" si="56"/>
        <v>0</v>
      </c>
      <c r="N238" t="str">
        <f t="shared" ca="1" si="58"/>
        <v>MARYVILLE</v>
      </c>
      <c r="Q238" t="str">
        <f t="shared" ca="1" si="59"/>
        <v/>
      </c>
      <c r="R238" t="str">
        <f t="shared" ca="1" si="60"/>
        <v/>
      </c>
    </row>
    <row r="239" spans="1:18" x14ac:dyDescent="0.3">
      <c r="A239" t="s">
        <v>18</v>
      </c>
      <c r="B239" t="s">
        <v>80</v>
      </c>
      <c r="F239" t="str">
        <f t="shared" si="62"/>
        <v>REBOUND DEF by MATTHEWS,JOHNATHAN</v>
      </c>
      <c r="G239" t="str">
        <f t="shared" si="63"/>
        <v>REBOUND DEF</v>
      </c>
      <c r="H239" t="str">
        <f t="shared" si="57"/>
        <v/>
      </c>
      <c r="I239" t="str">
        <f t="shared" si="64"/>
        <v/>
      </c>
      <c r="J239" t="str">
        <f>_xlfn.IFS(I239="GOOD",LOOKUP(H239,'Points per shot'!$A$1:$A$5,'Points per shot'!$B$1:$B$5), I239="MISS", 0, I239= "","")</f>
        <v/>
      </c>
      <c r="K239" t="str">
        <f t="shared" si="65"/>
        <v>UMSL</v>
      </c>
      <c r="L239" t="str">
        <f t="shared" si="61"/>
        <v>CHANGE</v>
      </c>
      <c r="M239">
        <f t="shared" ca="1" si="56"/>
        <v>0</v>
      </c>
      <c r="N239" t="str">
        <f t="shared" ca="1" si="58"/>
        <v>UMSL</v>
      </c>
      <c r="Q239" t="str">
        <f t="shared" ca="1" si="59"/>
        <v/>
      </c>
      <c r="R239" t="str">
        <f t="shared" ca="1" si="60"/>
        <v>Missed Shot</v>
      </c>
    </row>
    <row r="240" spans="1:18" x14ac:dyDescent="0.3">
      <c r="A240" s="1">
        <v>0.37986111111111115</v>
      </c>
      <c r="E240" t="s">
        <v>204</v>
      </c>
      <c r="F240" t="str">
        <f t="shared" si="62"/>
        <v>FOUL by MCDANIEL,DEZMOND</v>
      </c>
      <c r="G240" t="str">
        <f t="shared" si="63"/>
        <v>FOUL</v>
      </c>
      <c r="H240" t="str">
        <f t="shared" si="57"/>
        <v/>
      </c>
      <c r="I240" t="str">
        <f t="shared" si="64"/>
        <v/>
      </c>
      <c r="J240" t="str">
        <f>_xlfn.IFS(I240="GOOD",LOOKUP(H240,'Points per shot'!$A$1:$A$5,'Points per shot'!$B$1:$B$5), I240="MISS", 0, I240= "","")</f>
        <v/>
      </c>
      <c r="K240" t="str">
        <f t="shared" si="65"/>
        <v>MARYVILLE</v>
      </c>
      <c r="L240" t="str">
        <f t="shared" si="61"/>
        <v>CHANGE</v>
      </c>
      <c r="M240">
        <f t="shared" ca="1" si="56"/>
        <v>0</v>
      </c>
      <c r="N240" t="str">
        <f t="shared" ca="1" si="58"/>
        <v>MARYVILLE</v>
      </c>
      <c r="Q240" t="str">
        <f t="shared" ca="1" si="59"/>
        <v/>
      </c>
      <c r="R240" t="str">
        <f t="shared" ca="1" si="60"/>
        <v/>
      </c>
    </row>
    <row r="241" spans="1:18" x14ac:dyDescent="0.3">
      <c r="A241" s="1">
        <v>0.37986111111111115</v>
      </c>
      <c r="B241" t="s">
        <v>205</v>
      </c>
      <c r="C241" t="s">
        <v>206</v>
      </c>
      <c r="D241">
        <v>51</v>
      </c>
      <c r="F241" t="str">
        <f t="shared" si="62"/>
        <v>GOOD FT by HUGHES,ANTHONY(fastbreak)</v>
      </c>
      <c r="G241" t="str">
        <f t="shared" si="63"/>
        <v>GOOD FT</v>
      </c>
      <c r="H241" t="str">
        <f t="shared" si="57"/>
        <v>FT</v>
      </c>
      <c r="I241" t="str">
        <f t="shared" si="64"/>
        <v>GOOD</v>
      </c>
      <c r="J241">
        <f>_xlfn.IFS(I241="GOOD",LOOKUP(H241,'Points per shot'!$A$1:$A$5,'Points per shot'!$B$1:$B$5), I241="MISS", 0, I241= "","")</f>
        <v>1</v>
      </c>
      <c r="K241" t="str">
        <f t="shared" si="65"/>
        <v>UMSL</v>
      </c>
      <c r="L241" t="str">
        <f t="shared" si="61"/>
        <v>CHANGE</v>
      </c>
      <c r="M241">
        <f t="shared" ca="1" si="56"/>
        <v>1</v>
      </c>
      <c r="N241" t="str">
        <f t="shared" ca="1" si="58"/>
        <v>UMSL</v>
      </c>
      <c r="Q241" t="str">
        <f t="shared" ca="1" si="59"/>
        <v>Made Shot</v>
      </c>
      <c r="R241" t="str">
        <f t="shared" ca="1" si="60"/>
        <v/>
      </c>
    </row>
    <row r="242" spans="1:18" x14ac:dyDescent="0.3">
      <c r="A242" s="1">
        <v>0.37986111111111115</v>
      </c>
      <c r="B242" t="s">
        <v>207</v>
      </c>
      <c r="F242" t="str">
        <f t="shared" si="62"/>
        <v>MISS FT by HUGHES,ANTHONY(fastbreak)</v>
      </c>
      <c r="G242" t="str">
        <f t="shared" si="63"/>
        <v>MISS FT</v>
      </c>
      <c r="H242" t="str">
        <f t="shared" si="57"/>
        <v>FT</v>
      </c>
      <c r="I242" t="str">
        <f t="shared" si="64"/>
        <v>MISS</v>
      </c>
      <c r="J242">
        <f>_xlfn.IFS(I242="GOOD",LOOKUP(H242,'Points per shot'!$A$1:$A$5,'Points per shot'!$B$1:$B$5), I242="MISS", 0, I242= "","")</f>
        <v>0</v>
      </c>
      <c r="K242" t="str">
        <f t="shared" si="65"/>
        <v>UMSL</v>
      </c>
      <c r="L242" t="str">
        <f t="shared" si="61"/>
        <v/>
      </c>
      <c r="M242" t="str">
        <f t="shared" ca="1" si="56"/>
        <v/>
      </c>
      <c r="N242" t="str">
        <f t="shared" ca="1" si="58"/>
        <v/>
      </c>
      <c r="Q242" t="str">
        <f t="shared" ca="1" si="59"/>
        <v/>
      </c>
      <c r="R242" t="str">
        <f t="shared" ca="1" si="60"/>
        <v/>
      </c>
    </row>
    <row r="243" spans="1:18" x14ac:dyDescent="0.3">
      <c r="A243" t="s">
        <v>18</v>
      </c>
      <c r="E243" t="s">
        <v>134</v>
      </c>
      <c r="F243" t="str">
        <f t="shared" si="62"/>
        <v>REBOUND DEF by THOMPSON,ROBIN</v>
      </c>
      <c r="G243" t="str">
        <f t="shared" si="63"/>
        <v>REBOUND DEF</v>
      </c>
      <c r="H243" t="str">
        <f t="shared" si="57"/>
        <v/>
      </c>
      <c r="I243" t="str">
        <f t="shared" si="64"/>
        <v/>
      </c>
      <c r="J243" t="str">
        <f>_xlfn.IFS(I243="GOOD",LOOKUP(H243,'Points per shot'!$A$1:$A$5,'Points per shot'!$B$1:$B$5), I243="MISS", 0, I243= "","")</f>
        <v/>
      </c>
      <c r="K243" t="str">
        <f t="shared" si="65"/>
        <v>MARYVILLE</v>
      </c>
      <c r="L243" t="str">
        <f t="shared" si="61"/>
        <v>CHANGE</v>
      </c>
      <c r="M243">
        <f t="shared" ca="1" si="56"/>
        <v>0</v>
      </c>
      <c r="N243" t="str">
        <f t="shared" ca="1" si="58"/>
        <v>MARYVILLE</v>
      </c>
      <c r="Q243" t="str">
        <f t="shared" ca="1" si="59"/>
        <v/>
      </c>
      <c r="R243" t="str">
        <f t="shared" ca="1" si="60"/>
        <v/>
      </c>
    </row>
    <row r="244" spans="1:18" x14ac:dyDescent="0.3">
      <c r="A244" s="1">
        <v>0.36527777777777781</v>
      </c>
      <c r="E244" t="s">
        <v>55</v>
      </c>
      <c r="F244" t="str">
        <f t="shared" si="62"/>
        <v>TURNOVER by COLLETTA,ZACH</v>
      </c>
      <c r="G244" t="str">
        <f t="shared" si="63"/>
        <v>TURNOVER</v>
      </c>
      <c r="H244" t="str">
        <f t="shared" si="57"/>
        <v/>
      </c>
      <c r="I244" t="str">
        <f t="shared" si="64"/>
        <v/>
      </c>
      <c r="J244" t="str">
        <f>_xlfn.IFS(I244="GOOD",LOOKUP(H244,'Points per shot'!$A$1:$A$5,'Points per shot'!$B$1:$B$5), I244="MISS", 0, I244= "","")</f>
        <v/>
      </c>
      <c r="K244" t="str">
        <f t="shared" si="65"/>
        <v>MARYVILLE</v>
      </c>
      <c r="L244" t="str">
        <f t="shared" si="61"/>
        <v/>
      </c>
      <c r="M244" t="str">
        <f t="shared" ca="1" si="56"/>
        <v/>
      </c>
      <c r="N244" t="str">
        <f t="shared" ca="1" si="58"/>
        <v/>
      </c>
      <c r="Q244" t="str">
        <f t="shared" ca="1" si="59"/>
        <v/>
      </c>
      <c r="R244" t="str">
        <f t="shared" ca="1" si="60"/>
        <v/>
      </c>
    </row>
    <row r="245" spans="1:18" x14ac:dyDescent="0.3">
      <c r="A245" s="1">
        <v>0.36527777777777781</v>
      </c>
      <c r="B245" t="s">
        <v>159</v>
      </c>
      <c r="F245" t="str">
        <f t="shared" si="62"/>
        <v>STEAL by WISSINK,SHANE</v>
      </c>
      <c r="G245" t="str">
        <f t="shared" si="63"/>
        <v>STEAL</v>
      </c>
      <c r="H245" t="str">
        <f t="shared" si="57"/>
        <v/>
      </c>
      <c r="I245" t="str">
        <f t="shared" si="64"/>
        <v/>
      </c>
      <c r="J245" t="str">
        <f>_xlfn.IFS(I245="GOOD",LOOKUP(H245,'Points per shot'!$A$1:$A$5,'Points per shot'!$B$1:$B$5), I245="MISS", 0, I245= "","")</f>
        <v/>
      </c>
      <c r="K245" t="str">
        <f t="shared" si="65"/>
        <v>UMSL</v>
      </c>
      <c r="L245" t="str">
        <f t="shared" si="61"/>
        <v>CHANGE</v>
      </c>
      <c r="M245">
        <f t="shared" ca="1" si="56"/>
        <v>0</v>
      </c>
      <c r="N245" t="str">
        <f t="shared" ca="1" si="58"/>
        <v>UMSL</v>
      </c>
      <c r="Q245" t="str">
        <f t="shared" ca="1" si="59"/>
        <v/>
      </c>
      <c r="R245" t="str">
        <f t="shared" ca="1" si="60"/>
        <v>Missed Shot</v>
      </c>
    </row>
    <row r="246" spans="1:18" x14ac:dyDescent="0.3">
      <c r="A246" s="1">
        <v>0.36180555555555555</v>
      </c>
      <c r="B246" t="s">
        <v>62</v>
      </c>
      <c r="F246" t="str">
        <f t="shared" si="62"/>
        <v>MISS 3PTR by MATTHEWS,JOHNATHAN</v>
      </c>
      <c r="G246" t="str">
        <f t="shared" si="63"/>
        <v>MISS 3PTR</v>
      </c>
      <c r="H246" t="str">
        <f t="shared" si="57"/>
        <v>3PTR</v>
      </c>
      <c r="I246" t="str">
        <f t="shared" si="64"/>
        <v>MISS</v>
      </c>
      <c r="J246">
        <f>_xlfn.IFS(I246="GOOD",LOOKUP(H246,'Points per shot'!$A$1:$A$5,'Points per shot'!$B$1:$B$5), I246="MISS", 0, I246= "","")</f>
        <v>0</v>
      </c>
      <c r="K246" t="str">
        <f t="shared" si="65"/>
        <v>UMSL</v>
      </c>
      <c r="L246" t="str">
        <f t="shared" si="61"/>
        <v/>
      </c>
      <c r="M246" t="str">
        <f t="shared" ca="1" si="56"/>
        <v/>
      </c>
      <c r="N246" t="str">
        <f t="shared" ca="1" si="58"/>
        <v/>
      </c>
      <c r="Q246" t="str">
        <f t="shared" ca="1" si="59"/>
        <v/>
      </c>
      <c r="R246" t="str">
        <f t="shared" ca="1" si="60"/>
        <v/>
      </c>
    </row>
    <row r="247" spans="1:18" x14ac:dyDescent="0.3">
      <c r="A247" t="s">
        <v>18</v>
      </c>
      <c r="E247" t="s">
        <v>63</v>
      </c>
      <c r="F247" t="str">
        <f t="shared" si="62"/>
        <v>REBOUND DEF by JONES,EUGENE</v>
      </c>
      <c r="G247" t="str">
        <f t="shared" si="63"/>
        <v>REBOUND DEF</v>
      </c>
      <c r="H247" t="str">
        <f t="shared" si="57"/>
        <v/>
      </c>
      <c r="I247" t="str">
        <f t="shared" si="64"/>
        <v/>
      </c>
      <c r="J247" t="str">
        <f>_xlfn.IFS(I247="GOOD",LOOKUP(H247,'Points per shot'!$A$1:$A$5,'Points per shot'!$B$1:$B$5), I247="MISS", 0, I247= "","")</f>
        <v/>
      </c>
      <c r="K247" t="str">
        <f t="shared" si="65"/>
        <v>MARYVILLE</v>
      </c>
      <c r="L247" t="str">
        <f t="shared" si="61"/>
        <v>CHANGE</v>
      </c>
      <c r="M247">
        <f t="shared" ca="1" si="56"/>
        <v>0</v>
      </c>
      <c r="N247" t="str">
        <f t="shared" ca="1" si="58"/>
        <v>MARYVILLE</v>
      </c>
      <c r="Q247" t="str">
        <f t="shared" ca="1" si="59"/>
        <v/>
      </c>
      <c r="R247" t="str">
        <f t="shared" ca="1" si="60"/>
        <v/>
      </c>
    </row>
    <row r="248" spans="1:18" x14ac:dyDescent="0.3">
      <c r="A248" s="1">
        <v>0.36180555555555555</v>
      </c>
      <c r="B248" t="s">
        <v>172</v>
      </c>
      <c r="F248" t="str">
        <f t="shared" si="62"/>
        <v>FOUL by WILKINS-MCCOY,JALEN</v>
      </c>
      <c r="G248" t="str">
        <f t="shared" si="63"/>
        <v>FOUL</v>
      </c>
      <c r="H248" t="str">
        <f t="shared" si="57"/>
        <v/>
      </c>
      <c r="I248" t="str">
        <f t="shared" si="64"/>
        <v/>
      </c>
      <c r="J248" t="str">
        <f>_xlfn.IFS(I248="GOOD",LOOKUP(H248,'Points per shot'!$A$1:$A$5,'Points per shot'!$B$1:$B$5), I248="MISS", 0, I248= "","")</f>
        <v/>
      </c>
      <c r="K248" t="str">
        <f t="shared" si="65"/>
        <v>UMSL</v>
      </c>
      <c r="L248" t="str">
        <f t="shared" si="61"/>
        <v>CHANGE</v>
      </c>
      <c r="M248">
        <f t="shared" ca="1" si="56"/>
        <v>0</v>
      </c>
      <c r="N248" t="str">
        <f t="shared" ca="1" si="58"/>
        <v>UMSL</v>
      </c>
      <c r="Q248" t="str">
        <f t="shared" ca="1" si="59"/>
        <v/>
      </c>
      <c r="R248" t="str">
        <f t="shared" ca="1" si="60"/>
        <v>Missed Shot</v>
      </c>
    </row>
    <row r="249" spans="1:18" x14ac:dyDescent="0.3">
      <c r="A249" s="1">
        <v>0.36180555555555555</v>
      </c>
      <c r="E249" t="s">
        <v>132</v>
      </c>
      <c r="F249" t="str">
        <f t="shared" si="62"/>
        <v>MISS FT by JONES,EUGENE</v>
      </c>
      <c r="G249" t="str">
        <f t="shared" si="63"/>
        <v>MISS FT</v>
      </c>
      <c r="H249" t="str">
        <f t="shared" si="57"/>
        <v>FT</v>
      </c>
      <c r="I249" t="str">
        <f t="shared" si="64"/>
        <v>MISS</v>
      </c>
      <c r="J249">
        <f>_xlfn.IFS(I249="GOOD",LOOKUP(H249,'Points per shot'!$A$1:$A$5,'Points per shot'!$B$1:$B$5), I249="MISS", 0, I249= "","")</f>
        <v>0</v>
      </c>
      <c r="K249" t="str">
        <f t="shared" si="65"/>
        <v>MARYVILLE</v>
      </c>
      <c r="L249" t="str">
        <f t="shared" si="61"/>
        <v>CHANGE</v>
      </c>
      <c r="M249">
        <f t="shared" ca="1" si="56"/>
        <v>0</v>
      </c>
      <c r="N249" t="str">
        <f t="shared" ca="1" si="58"/>
        <v>MARYVILLE</v>
      </c>
      <c r="Q249" t="str">
        <f t="shared" ca="1" si="59"/>
        <v/>
      </c>
      <c r="R249" t="str">
        <f t="shared" ca="1" si="60"/>
        <v/>
      </c>
    </row>
    <row r="250" spans="1:18" x14ac:dyDescent="0.3">
      <c r="A250" t="s">
        <v>18</v>
      </c>
      <c r="B250" t="s">
        <v>51</v>
      </c>
      <c r="F250" t="str">
        <f t="shared" si="62"/>
        <v>REBOUND DEF by HUGHES,ANTHONY</v>
      </c>
      <c r="G250" t="str">
        <f t="shared" si="63"/>
        <v>REBOUND DEF</v>
      </c>
      <c r="H250" t="str">
        <f t="shared" si="57"/>
        <v/>
      </c>
      <c r="I250" t="str">
        <f t="shared" si="64"/>
        <v/>
      </c>
      <c r="J250" t="str">
        <f>_xlfn.IFS(I250="GOOD",LOOKUP(H250,'Points per shot'!$A$1:$A$5,'Points per shot'!$B$1:$B$5), I250="MISS", 0, I250= "","")</f>
        <v/>
      </c>
      <c r="K250" t="str">
        <f t="shared" si="65"/>
        <v>UMSL</v>
      </c>
      <c r="L250" t="str">
        <f t="shared" si="61"/>
        <v>CHANGE</v>
      </c>
      <c r="M250">
        <f t="shared" ca="1" si="56"/>
        <v>0</v>
      </c>
      <c r="N250" t="str">
        <f t="shared" ca="1" si="58"/>
        <v>UMSL</v>
      </c>
      <c r="Q250" t="str">
        <f t="shared" ca="1" si="59"/>
        <v/>
      </c>
      <c r="R250" t="str">
        <f t="shared" ca="1" si="60"/>
        <v>Missed Shot</v>
      </c>
    </row>
    <row r="251" spans="1:18" x14ac:dyDescent="0.3">
      <c r="A251" s="1">
        <v>0.35694444444444445</v>
      </c>
      <c r="B251" t="s">
        <v>56</v>
      </c>
      <c r="F251" t="str">
        <f t="shared" si="62"/>
        <v>TURNOVER by HUGHES,ANTHONY</v>
      </c>
      <c r="G251" t="str">
        <f t="shared" si="63"/>
        <v>TURNOVER</v>
      </c>
      <c r="H251" t="str">
        <f t="shared" si="57"/>
        <v/>
      </c>
      <c r="I251" t="str">
        <f t="shared" si="64"/>
        <v/>
      </c>
      <c r="J251" t="str">
        <f>_xlfn.IFS(I251="GOOD",LOOKUP(H251,'Points per shot'!$A$1:$A$5,'Points per shot'!$B$1:$B$5), I251="MISS", 0, I251= "","")</f>
        <v/>
      </c>
      <c r="K251" t="str">
        <f t="shared" si="65"/>
        <v>UMSL</v>
      </c>
      <c r="L251" t="str">
        <f t="shared" si="61"/>
        <v/>
      </c>
      <c r="M251" t="str">
        <f t="shared" ca="1" si="56"/>
        <v/>
      </c>
      <c r="N251" t="str">
        <f t="shared" ca="1" si="58"/>
        <v/>
      </c>
      <c r="Q251" t="str">
        <f t="shared" ca="1" si="59"/>
        <v/>
      </c>
      <c r="R251" t="str">
        <f t="shared" ca="1" si="60"/>
        <v/>
      </c>
    </row>
    <row r="252" spans="1:18" x14ac:dyDescent="0.3">
      <c r="A252" s="1">
        <v>0.35694444444444445</v>
      </c>
      <c r="E252" t="s">
        <v>174</v>
      </c>
      <c r="F252" t="str">
        <f t="shared" si="62"/>
        <v>STEAL by COLLETTA,ZACH</v>
      </c>
      <c r="G252" t="str">
        <f t="shared" si="63"/>
        <v>STEAL</v>
      </c>
      <c r="H252" t="str">
        <f t="shared" si="57"/>
        <v/>
      </c>
      <c r="I252" t="str">
        <f t="shared" si="64"/>
        <v/>
      </c>
      <c r="J252" t="str">
        <f>_xlfn.IFS(I252="GOOD",LOOKUP(H252,'Points per shot'!$A$1:$A$5,'Points per shot'!$B$1:$B$5), I252="MISS", 0, I252= "","")</f>
        <v/>
      </c>
      <c r="K252" t="str">
        <f t="shared" si="65"/>
        <v>MARYVILLE</v>
      </c>
      <c r="L252" t="str">
        <f t="shared" si="61"/>
        <v>CHANGE</v>
      </c>
      <c r="M252">
        <f t="shared" ca="1" si="56"/>
        <v>0</v>
      </c>
      <c r="N252" t="str">
        <f t="shared" ca="1" si="58"/>
        <v>MARYVILLE</v>
      </c>
      <c r="Q252" t="str">
        <f t="shared" ca="1" si="59"/>
        <v/>
      </c>
      <c r="R252" t="str">
        <f t="shared" ca="1" si="60"/>
        <v/>
      </c>
    </row>
    <row r="253" spans="1:18" x14ac:dyDescent="0.3">
      <c r="A253" s="1">
        <v>0.3527777777777778</v>
      </c>
      <c r="B253" t="s">
        <v>70</v>
      </c>
      <c r="F253" t="str">
        <f t="shared" si="62"/>
        <v>FOUL by TOWERY,JASON</v>
      </c>
      <c r="G253" t="str">
        <f t="shared" si="63"/>
        <v>FOUL</v>
      </c>
      <c r="H253" t="str">
        <f t="shared" si="57"/>
        <v/>
      </c>
      <c r="I253" t="str">
        <f t="shared" si="64"/>
        <v/>
      </c>
      <c r="J253" t="str">
        <f>_xlfn.IFS(I253="GOOD",LOOKUP(H253,'Points per shot'!$A$1:$A$5,'Points per shot'!$B$1:$B$5), I253="MISS", 0, I253= "","")</f>
        <v/>
      </c>
      <c r="K253" t="str">
        <f t="shared" si="65"/>
        <v>UMSL</v>
      </c>
      <c r="L253" t="str">
        <f t="shared" si="61"/>
        <v>CHANGE</v>
      </c>
      <c r="M253">
        <f t="shared" ca="1" si="56"/>
        <v>0</v>
      </c>
      <c r="N253" t="str">
        <f t="shared" ca="1" si="58"/>
        <v>UMSL</v>
      </c>
      <c r="Q253" t="str">
        <f t="shared" ca="1" si="59"/>
        <v/>
      </c>
      <c r="R253" t="str">
        <f t="shared" ca="1" si="60"/>
        <v>Missed Shot</v>
      </c>
    </row>
    <row r="254" spans="1:18" x14ac:dyDescent="0.3">
      <c r="A254" s="1">
        <v>0.3527777777777778</v>
      </c>
      <c r="C254" t="s">
        <v>208</v>
      </c>
      <c r="D254">
        <v>52</v>
      </c>
      <c r="E254" t="s">
        <v>138</v>
      </c>
      <c r="F254" t="str">
        <f t="shared" si="62"/>
        <v>GOOD FT by DAVIS,JEROME(fastbreak)</v>
      </c>
      <c r="G254" t="str">
        <f t="shared" si="63"/>
        <v>GOOD FT</v>
      </c>
      <c r="H254" t="str">
        <f t="shared" si="57"/>
        <v>FT</v>
      </c>
      <c r="I254" t="str">
        <f t="shared" si="64"/>
        <v>GOOD</v>
      </c>
      <c r="J254">
        <f>_xlfn.IFS(I254="GOOD",LOOKUP(H254,'Points per shot'!$A$1:$A$5,'Points per shot'!$B$1:$B$5), I254="MISS", 0, I254= "","")</f>
        <v>1</v>
      </c>
      <c r="K254" t="str">
        <f t="shared" si="65"/>
        <v>MARYVILLE</v>
      </c>
      <c r="L254" t="str">
        <f t="shared" si="61"/>
        <v>CHANGE</v>
      </c>
      <c r="M254">
        <f t="shared" ca="1" si="56"/>
        <v>1</v>
      </c>
      <c r="N254" t="str">
        <f t="shared" ca="1" si="58"/>
        <v>MARYVILLE</v>
      </c>
      <c r="Q254" t="str">
        <f t="shared" ca="1" si="59"/>
        <v/>
      </c>
      <c r="R254" t="str">
        <f t="shared" ca="1" si="60"/>
        <v/>
      </c>
    </row>
    <row r="255" spans="1:18" x14ac:dyDescent="0.3">
      <c r="A255" s="1">
        <v>0.3527777777777778</v>
      </c>
      <c r="E255" t="s">
        <v>209</v>
      </c>
      <c r="F255" t="str">
        <f t="shared" si="62"/>
        <v>MISS FT by DAVIS,JEROME(fastbreak)</v>
      </c>
      <c r="G255" t="str">
        <f t="shared" si="63"/>
        <v>MISS FT</v>
      </c>
      <c r="H255" t="str">
        <f t="shared" si="57"/>
        <v>FT</v>
      </c>
      <c r="I255" t="str">
        <f t="shared" si="64"/>
        <v>MISS</v>
      </c>
      <c r="J255">
        <f>_xlfn.IFS(I255="GOOD",LOOKUP(H255,'Points per shot'!$A$1:$A$5,'Points per shot'!$B$1:$B$5), I255="MISS", 0, I255= "","")</f>
        <v>0</v>
      </c>
      <c r="K255" t="str">
        <f t="shared" si="65"/>
        <v>MARYVILLE</v>
      </c>
      <c r="L255" t="str">
        <f t="shared" si="61"/>
        <v/>
      </c>
      <c r="M255" t="str">
        <f t="shared" ca="1" si="56"/>
        <v/>
      </c>
      <c r="N255" t="str">
        <f t="shared" ca="1" si="58"/>
        <v/>
      </c>
      <c r="Q255" t="str">
        <f t="shared" ca="1" si="59"/>
        <v/>
      </c>
      <c r="R255" t="str">
        <f t="shared" ca="1" si="60"/>
        <v/>
      </c>
    </row>
    <row r="256" spans="1:18" x14ac:dyDescent="0.3">
      <c r="A256" t="s">
        <v>18</v>
      </c>
      <c r="B256" t="s">
        <v>93</v>
      </c>
      <c r="F256" t="str">
        <f t="shared" si="62"/>
        <v>REBOUND DEF by GRUBBS,JOSE</v>
      </c>
      <c r="G256" t="str">
        <f t="shared" si="63"/>
        <v>REBOUND DEF</v>
      </c>
      <c r="H256" t="str">
        <f t="shared" si="57"/>
        <v/>
      </c>
      <c r="I256" t="str">
        <f t="shared" si="64"/>
        <v/>
      </c>
      <c r="J256" t="str">
        <f>_xlfn.IFS(I256="GOOD",LOOKUP(H256,'Points per shot'!$A$1:$A$5,'Points per shot'!$B$1:$B$5), I256="MISS", 0, I256= "","")</f>
        <v/>
      </c>
      <c r="K256" t="str">
        <f t="shared" si="65"/>
        <v>UMSL</v>
      </c>
      <c r="L256" t="str">
        <f t="shared" si="61"/>
        <v>CHANGE</v>
      </c>
      <c r="M256">
        <f t="shared" ca="1" si="56"/>
        <v>0</v>
      </c>
      <c r="N256" t="str">
        <f t="shared" ref="N256:N287" ca="1" si="66">IF(M256&lt;&gt;"",K256,"")</f>
        <v>UMSL</v>
      </c>
      <c r="Q256" t="str">
        <f t="shared" ref="Q256:Q287" ca="1" si="67">IF(AND(M256&lt;&gt;0,N256&lt;&gt;"Maryville",M256&lt;&gt;""),"Made Shot","")</f>
        <v/>
      </c>
      <c r="R256" t="str">
        <f t="shared" ref="R256:R287" ca="1" si="68">IF(AND(M256=0,N256&lt;&gt;"Maryville",M256&lt;&gt;""),"Missed Shot","")</f>
        <v>Missed Shot</v>
      </c>
    </row>
    <row r="257" spans="1:18" x14ac:dyDescent="0.3">
      <c r="A257" s="1">
        <v>0.3444444444444445</v>
      </c>
      <c r="B257" t="s">
        <v>210</v>
      </c>
      <c r="F257" t="str">
        <f t="shared" si="62"/>
        <v>MISS 3PTR by TOWERY,JASON</v>
      </c>
      <c r="G257" t="str">
        <f t="shared" si="63"/>
        <v>MISS 3PTR</v>
      </c>
      <c r="H257" t="str">
        <f t="shared" si="57"/>
        <v>3PTR</v>
      </c>
      <c r="I257" t="str">
        <f t="shared" si="64"/>
        <v>MISS</v>
      </c>
      <c r="J257">
        <f>_xlfn.IFS(I257="GOOD",LOOKUP(H257,'Points per shot'!$A$1:$A$5,'Points per shot'!$B$1:$B$5), I257="MISS", 0, I257= "","")</f>
        <v>0</v>
      </c>
      <c r="K257" t="str">
        <f t="shared" si="65"/>
        <v>UMSL</v>
      </c>
      <c r="L257" t="str">
        <f t="shared" si="61"/>
        <v/>
      </c>
      <c r="M257" t="str">
        <f t="shared" ca="1" si="56"/>
        <v/>
      </c>
      <c r="N257" t="str">
        <f t="shared" ca="1" si="66"/>
        <v/>
      </c>
      <c r="Q257" t="str">
        <f t="shared" ca="1" si="67"/>
        <v/>
      </c>
      <c r="R257" t="str">
        <f t="shared" ca="1" si="68"/>
        <v/>
      </c>
    </row>
    <row r="258" spans="1:18" x14ac:dyDescent="0.3">
      <c r="A258" t="s">
        <v>18</v>
      </c>
      <c r="E258" t="s">
        <v>134</v>
      </c>
      <c r="F258" t="str">
        <f t="shared" si="62"/>
        <v>REBOUND DEF by THOMPSON,ROBIN</v>
      </c>
      <c r="G258" t="str">
        <f t="shared" si="63"/>
        <v>REBOUND DEF</v>
      </c>
      <c r="H258" t="str">
        <f t="shared" si="57"/>
        <v/>
      </c>
      <c r="I258" t="str">
        <f t="shared" si="64"/>
        <v/>
      </c>
      <c r="J258" t="str">
        <f>_xlfn.IFS(I258="GOOD",LOOKUP(H258,'Points per shot'!$A$1:$A$5,'Points per shot'!$B$1:$B$5), I258="MISS", 0, I258= "","")</f>
        <v/>
      </c>
      <c r="K258" t="str">
        <f t="shared" si="65"/>
        <v>MARYVILLE</v>
      </c>
      <c r="L258" t="str">
        <f t="shared" si="61"/>
        <v>CHANGE</v>
      </c>
      <c r="M258">
        <f t="shared" ca="1" si="56"/>
        <v>3</v>
      </c>
      <c r="N258" t="str">
        <f t="shared" ca="1" si="66"/>
        <v>MARYVILLE</v>
      </c>
      <c r="Q258" t="str">
        <f t="shared" ca="1" si="67"/>
        <v/>
      </c>
      <c r="R258" t="str">
        <f t="shared" ca="1" si="68"/>
        <v/>
      </c>
    </row>
    <row r="259" spans="1:18" x14ac:dyDescent="0.3">
      <c r="A259" s="1">
        <v>0.33749999999999997</v>
      </c>
      <c r="C259" t="s">
        <v>211</v>
      </c>
      <c r="D259">
        <v>55</v>
      </c>
      <c r="E259" t="s">
        <v>43</v>
      </c>
      <c r="F259" t="str">
        <f t="shared" si="62"/>
        <v>GOOD 3PTR by GLOTTA,CHAZ</v>
      </c>
      <c r="G259" t="str">
        <f t="shared" si="63"/>
        <v>GOOD 3PTR</v>
      </c>
      <c r="H259" t="str">
        <f t="shared" si="57"/>
        <v>3PTR</v>
      </c>
      <c r="I259" t="str">
        <f t="shared" si="64"/>
        <v>GOOD</v>
      </c>
      <c r="J259">
        <f>_xlfn.IFS(I259="GOOD",LOOKUP(H259,'Points per shot'!$A$1:$A$5,'Points per shot'!$B$1:$B$5), I259="MISS", 0, I259= "","")</f>
        <v>3</v>
      </c>
      <c r="K259" t="str">
        <f t="shared" si="65"/>
        <v>MARYVILLE</v>
      </c>
      <c r="L259" t="str">
        <f t="shared" si="61"/>
        <v/>
      </c>
      <c r="M259" t="str">
        <f t="shared" ref="M259:M322" ca="1" si="69">IF(K258&lt;&gt;K259,SUM(OFFSET(J259,,,IF(L260&lt;&gt;"",1,IF(L261&lt;&gt;"",2,IF(L262&lt;&gt;"",3,IF(L263&lt;&gt;"",4,5)))))),"")</f>
        <v/>
      </c>
      <c r="N259" t="str">
        <f t="shared" ca="1" si="66"/>
        <v/>
      </c>
      <c r="Q259" t="str">
        <f t="shared" ca="1" si="67"/>
        <v/>
      </c>
      <c r="R259" t="str">
        <f t="shared" ca="1" si="68"/>
        <v/>
      </c>
    </row>
    <row r="260" spans="1:18" x14ac:dyDescent="0.3">
      <c r="A260" s="1">
        <v>0.32083333333333336</v>
      </c>
      <c r="B260" t="s">
        <v>105</v>
      </c>
      <c r="F260" t="str">
        <f t="shared" si="62"/>
        <v>TURNOVER by CARSON,RONNIE</v>
      </c>
      <c r="G260" t="str">
        <f t="shared" si="63"/>
        <v>TURNOVER</v>
      </c>
      <c r="H260" t="str">
        <f t="shared" si="57"/>
        <v/>
      </c>
      <c r="I260" t="str">
        <f t="shared" si="64"/>
        <v/>
      </c>
      <c r="J260" t="str">
        <f>_xlfn.IFS(I260="GOOD",LOOKUP(H260,'Points per shot'!$A$1:$A$5,'Points per shot'!$B$1:$B$5), I260="MISS", 0, I260= "","")</f>
        <v/>
      </c>
      <c r="K260" t="str">
        <f t="shared" si="65"/>
        <v>UMSL</v>
      </c>
      <c r="L260" t="str">
        <f t="shared" si="61"/>
        <v>CHANGE</v>
      </c>
      <c r="M260">
        <f t="shared" ca="1" si="69"/>
        <v>0</v>
      </c>
      <c r="N260" t="str">
        <f t="shared" ca="1" si="66"/>
        <v>UMSL</v>
      </c>
      <c r="Q260" t="str">
        <f t="shared" ca="1" si="67"/>
        <v/>
      </c>
      <c r="R260" t="str">
        <f t="shared" ca="1" si="68"/>
        <v>Missed Shot</v>
      </c>
    </row>
    <row r="261" spans="1:18" x14ac:dyDescent="0.3">
      <c r="A261" s="1">
        <v>0.32083333333333336</v>
      </c>
      <c r="E261" t="s">
        <v>45</v>
      </c>
      <c r="F261" t="str">
        <f t="shared" si="62"/>
        <v>STEAL by JONES,EUGENE</v>
      </c>
      <c r="G261" t="str">
        <f t="shared" si="63"/>
        <v>STEAL</v>
      </c>
      <c r="H261" t="str">
        <f t="shared" si="57"/>
        <v/>
      </c>
      <c r="I261" t="str">
        <f t="shared" si="64"/>
        <v/>
      </c>
      <c r="J261" t="str">
        <f>_xlfn.IFS(I261="GOOD",LOOKUP(H261,'Points per shot'!$A$1:$A$5,'Points per shot'!$B$1:$B$5), I261="MISS", 0, I261= "","")</f>
        <v/>
      </c>
      <c r="K261" t="str">
        <f t="shared" si="65"/>
        <v>MARYVILLE</v>
      </c>
      <c r="L261" t="str">
        <f t="shared" si="61"/>
        <v>CHANGE</v>
      </c>
      <c r="M261">
        <f t="shared" ca="1" si="69"/>
        <v>2</v>
      </c>
      <c r="N261" t="str">
        <f t="shared" ca="1" si="66"/>
        <v>MARYVILLE</v>
      </c>
      <c r="Q261" t="str">
        <f t="shared" ca="1" si="67"/>
        <v/>
      </c>
      <c r="R261" t="str">
        <f t="shared" ca="1" si="68"/>
        <v/>
      </c>
    </row>
    <row r="262" spans="1:18" x14ac:dyDescent="0.3">
      <c r="A262" s="1">
        <v>0.31805555555555554</v>
      </c>
      <c r="C262" t="s">
        <v>212</v>
      </c>
      <c r="D262">
        <v>57</v>
      </c>
      <c r="E262" t="s">
        <v>213</v>
      </c>
      <c r="F262" t="str">
        <f t="shared" si="62"/>
        <v>GOOD LAYUP by DAVIS,JEROME(fastbreak)(in the paint)</v>
      </c>
      <c r="G262" t="str">
        <f t="shared" si="63"/>
        <v>GOOD LAYUP</v>
      </c>
      <c r="H262" t="str">
        <f t="shared" si="57"/>
        <v>LAYUP</v>
      </c>
      <c r="I262" t="str">
        <f t="shared" si="64"/>
        <v>GOOD</v>
      </c>
      <c r="J262">
        <f>_xlfn.IFS(I262="GOOD",LOOKUP(H262,'Points per shot'!$A$1:$A$5,'Points per shot'!$B$1:$B$5), I262="MISS", 0, I262= "","")</f>
        <v>2</v>
      </c>
      <c r="K262" t="str">
        <f t="shared" si="65"/>
        <v>MARYVILLE</v>
      </c>
      <c r="L262" t="str">
        <f t="shared" si="61"/>
        <v/>
      </c>
      <c r="M262" t="str">
        <f t="shared" ca="1" si="69"/>
        <v/>
      </c>
      <c r="N262" t="str">
        <f t="shared" ca="1" si="66"/>
        <v/>
      </c>
      <c r="Q262" t="str">
        <f t="shared" ca="1" si="67"/>
        <v/>
      </c>
      <c r="R262" t="str">
        <f t="shared" ca="1" si="68"/>
        <v/>
      </c>
    </row>
    <row r="263" spans="1:18" x14ac:dyDescent="0.3">
      <c r="A263" s="1">
        <v>0.31805555555555554</v>
      </c>
      <c r="B263" t="s">
        <v>214</v>
      </c>
      <c r="F263" t="str">
        <f t="shared" si="62"/>
        <v>FOUL by WISSINK,SHANE</v>
      </c>
      <c r="G263" t="str">
        <f t="shared" si="63"/>
        <v>FOUL</v>
      </c>
      <c r="H263" t="str">
        <f t="shared" si="57"/>
        <v/>
      </c>
      <c r="I263" t="str">
        <f t="shared" si="64"/>
        <v/>
      </c>
      <c r="J263" t="str">
        <f>_xlfn.IFS(I263="GOOD",LOOKUP(H263,'Points per shot'!$A$1:$A$5,'Points per shot'!$B$1:$B$5), I263="MISS", 0, I263= "","")</f>
        <v/>
      </c>
      <c r="K263" t="str">
        <f t="shared" si="65"/>
        <v>UMSL</v>
      </c>
      <c r="L263" t="str">
        <f t="shared" si="61"/>
        <v>CHANGE</v>
      </c>
      <c r="M263">
        <f t="shared" ca="1" si="69"/>
        <v>0</v>
      </c>
      <c r="N263" t="str">
        <f t="shared" ca="1" si="66"/>
        <v>UMSL</v>
      </c>
      <c r="Q263" t="str">
        <f t="shared" ca="1" si="67"/>
        <v/>
      </c>
      <c r="R263" t="str">
        <f t="shared" ca="1" si="68"/>
        <v>Missed Shot</v>
      </c>
    </row>
    <row r="264" spans="1:18" x14ac:dyDescent="0.3">
      <c r="A264" s="1">
        <v>0.31805555555555554</v>
      </c>
      <c r="C264" t="s">
        <v>215</v>
      </c>
      <c r="D264">
        <v>58</v>
      </c>
      <c r="E264" t="s">
        <v>138</v>
      </c>
      <c r="F264" t="str">
        <f t="shared" si="62"/>
        <v>GOOD FT by DAVIS,JEROME(fastbreak)</v>
      </c>
      <c r="G264" t="str">
        <f t="shared" si="63"/>
        <v>GOOD FT</v>
      </c>
      <c r="H264" t="str">
        <f t="shared" si="57"/>
        <v>FT</v>
      </c>
      <c r="I264" t="str">
        <f t="shared" si="64"/>
        <v>GOOD</v>
      </c>
      <c r="J264">
        <f>_xlfn.IFS(I264="GOOD",LOOKUP(H264,'Points per shot'!$A$1:$A$5,'Points per shot'!$B$1:$B$5), I264="MISS", 0, I264= "","")</f>
        <v>1</v>
      </c>
      <c r="K264" t="str">
        <f t="shared" si="65"/>
        <v>MARYVILLE</v>
      </c>
      <c r="L264" t="str">
        <f t="shared" si="61"/>
        <v>CHANGE</v>
      </c>
      <c r="M264">
        <f t="shared" ca="1" si="69"/>
        <v>1</v>
      </c>
      <c r="N264" t="str">
        <f t="shared" ca="1" si="66"/>
        <v>MARYVILLE</v>
      </c>
      <c r="Q264" t="str">
        <f t="shared" ca="1" si="67"/>
        <v/>
      </c>
      <c r="R264" t="str">
        <f t="shared" ca="1" si="68"/>
        <v/>
      </c>
    </row>
    <row r="265" spans="1:18" x14ac:dyDescent="0.3">
      <c r="A265" s="1">
        <v>0.30069444444444443</v>
      </c>
      <c r="B265" t="s">
        <v>133</v>
      </c>
      <c r="F265" t="str">
        <f t="shared" si="62"/>
        <v>MISS 3PTR by WISSINK,SHANE</v>
      </c>
      <c r="G265" t="str">
        <f t="shared" si="63"/>
        <v>MISS 3PTR</v>
      </c>
      <c r="H265" t="str">
        <f t="shared" si="57"/>
        <v>3PTR</v>
      </c>
      <c r="I265" t="str">
        <f t="shared" si="64"/>
        <v>MISS</v>
      </c>
      <c r="J265">
        <f>_xlfn.IFS(I265="GOOD",LOOKUP(H265,'Points per shot'!$A$1:$A$5,'Points per shot'!$B$1:$B$5), I265="MISS", 0, I265= "","")</f>
        <v>0</v>
      </c>
      <c r="K265" t="str">
        <f t="shared" si="65"/>
        <v>UMSL</v>
      </c>
      <c r="L265" t="str">
        <f t="shared" si="61"/>
        <v>CHANGE</v>
      </c>
      <c r="M265">
        <f t="shared" ca="1" si="69"/>
        <v>0</v>
      </c>
      <c r="N265" t="str">
        <f t="shared" ca="1" si="66"/>
        <v>UMSL</v>
      </c>
      <c r="Q265" t="str">
        <f t="shared" ca="1" si="67"/>
        <v/>
      </c>
      <c r="R265" t="str">
        <f t="shared" ca="1" si="68"/>
        <v>Missed Shot</v>
      </c>
    </row>
    <row r="266" spans="1:18" x14ac:dyDescent="0.3">
      <c r="A266" t="s">
        <v>18</v>
      </c>
      <c r="E266" t="s">
        <v>75</v>
      </c>
      <c r="F266" t="str">
        <f t="shared" si="62"/>
        <v>REBOUND DEF by TEAM</v>
      </c>
      <c r="G266" t="str">
        <f t="shared" si="63"/>
        <v>REBOUND DEF</v>
      </c>
      <c r="H266" t="str">
        <f t="shared" si="57"/>
        <v/>
      </c>
      <c r="I266" t="str">
        <f t="shared" si="64"/>
        <v/>
      </c>
      <c r="J266" t="str">
        <f>_xlfn.IFS(I266="GOOD",LOOKUP(H266,'Points per shot'!$A$1:$A$5,'Points per shot'!$B$1:$B$5), I266="MISS", 0, I266= "","")</f>
        <v/>
      </c>
      <c r="K266" t="str">
        <f t="shared" si="65"/>
        <v>MARYVILLE</v>
      </c>
      <c r="L266" t="str">
        <f t="shared" si="61"/>
        <v>CHANGE</v>
      </c>
      <c r="M266">
        <f t="shared" ca="1" si="69"/>
        <v>2</v>
      </c>
      <c r="N266" t="str">
        <f t="shared" ca="1" si="66"/>
        <v>MARYVILLE</v>
      </c>
      <c r="Q266" t="str">
        <f t="shared" ca="1" si="67"/>
        <v/>
      </c>
      <c r="R266" t="str">
        <f t="shared" ca="1" si="68"/>
        <v/>
      </c>
    </row>
    <row r="267" spans="1:18" x14ac:dyDescent="0.3">
      <c r="A267" s="1">
        <v>0.2902777777777778</v>
      </c>
      <c r="C267" t="s">
        <v>216</v>
      </c>
      <c r="D267">
        <v>60</v>
      </c>
      <c r="E267" t="s">
        <v>217</v>
      </c>
      <c r="F267" t="str">
        <f t="shared" si="62"/>
        <v>GOOD JUMPER by COLLETTA,ZACH(in the paint)</v>
      </c>
      <c r="G267" t="str">
        <f t="shared" si="63"/>
        <v>GOOD JUMPER</v>
      </c>
      <c r="H267" t="str">
        <f t="shared" si="57"/>
        <v>JUMPER</v>
      </c>
      <c r="I267" t="str">
        <f t="shared" si="64"/>
        <v>GOOD</v>
      </c>
      <c r="J267">
        <f>_xlfn.IFS(I267="GOOD",LOOKUP(H267,'Points per shot'!$A$1:$A$5,'Points per shot'!$B$1:$B$5), I267="MISS", 0, I267= "","")</f>
        <v>2</v>
      </c>
      <c r="K267" t="str">
        <f t="shared" si="65"/>
        <v>MARYVILLE</v>
      </c>
      <c r="L267" t="str">
        <f t="shared" si="61"/>
        <v/>
      </c>
      <c r="M267" t="str">
        <f t="shared" ca="1" si="69"/>
        <v/>
      </c>
      <c r="N267" t="str">
        <f t="shared" ca="1" si="66"/>
        <v/>
      </c>
      <c r="Q267" t="str">
        <f t="shared" ca="1" si="67"/>
        <v/>
      </c>
      <c r="R267" t="str">
        <f t="shared" ca="1" si="68"/>
        <v/>
      </c>
    </row>
    <row r="268" spans="1:18" x14ac:dyDescent="0.3">
      <c r="A268" s="1">
        <v>0.2902777777777778</v>
      </c>
      <c r="B268" t="s">
        <v>214</v>
      </c>
      <c r="F268" t="str">
        <f t="shared" si="62"/>
        <v>FOUL by WISSINK,SHANE</v>
      </c>
      <c r="G268" t="str">
        <f t="shared" si="63"/>
        <v>FOUL</v>
      </c>
      <c r="H268" t="str">
        <f t="shared" si="57"/>
        <v/>
      </c>
      <c r="I268" t="str">
        <f t="shared" si="64"/>
        <v/>
      </c>
      <c r="J268" t="str">
        <f>_xlfn.IFS(I268="GOOD",LOOKUP(H268,'Points per shot'!$A$1:$A$5,'Points per shot'!$B$1:$B$5), I268="MISS", 0, I268= "","")</f>
        <v/>
      </c>
      <c r="K268" t="str">
        <f t="shared" si="65"/>
        <v>UMSL</v>
      </c>
      <c r="L268" t="str">
        <f t="shared" si="61"/>
        <v>CHANGE</v>
      </c>
      <c r="M268">
        <f t="shared" ca="1" si="69"/>
        <v>0</v>
      </c>
      <c r="N268" t="str">
        <f t="shared" ca="1" si="66"/>
        <v>UMSL</v>
      </c>
      <c r="Q268" t="str">
        <f t="shared" ca="1" si="67"/>
        <v/>
      </c>
      <c r="R268" t="str">
        <f t="shared" ca="1" si="68"/>
        <v>Missed Shot</v>
      </c>
    </row>
    <row r="269" spans="1:18" x14ac:dyDescent="0.3">
      <c r="A269" s="1">
        <v>0.2902777777777778</v>
      </c>
      <c r="C269" t="s">
        <v>218</v>
      </c>
      <c r="D269">
        <v>61</v>
      </c>
      <c r="E269" t="s">
        <v>219</v>
      </c>
      <c r="F269" t="str">
        <f t="shared" si="62"/>
        <v>GOOD FT by COLLETTA,ZACH</v>
      </c>
      <c r="G269" t="str">
        <f t="shared" si="63"/>
        <v>GOOD FT</v>
      </c>
      <c r="H269" t="str">
        <f t="shared" si="57"/>
        <v>FT</v>
      </c>
      <c r="I269" t="str">
        <f t="shared" si="64"/>
        <v>GOOD</v>
      </c>
      <c r="J269">
        <f>_xlfn.IFS(I269="GOOD",LOOKUP(H269,'Points per shot'!$A$1:$A$5,'Points per shot'!$B$1:$B$5), I269="MISS", 0, I269= "","")</f>
        <v>1</v>
      </c>
      <c r="K269" t="str">
        <f t="shared" si="65"/>
        <v>MARYVILLE</v>
      </c>
      <c r="L269" t="str">
        <f t="shared" si="61"/>
        <v>CHANGE</v>
      </c>
      <c r="M269">
        <f t="shared" ca="1" si="69"/>
        <v>1</v>
      </c>
      <c r="N269" t="str">
        <f t="shared" ca="1" si="66"/>
        <v>MARYVILLE</v>
      </c>
      <c r="Q269" t="str">
        <f t="shared" ca="1" si="67"/>
        <v/>
      </c>
      <c r="R269" t="str">
        <f t="shared" ca="1" si="68"/>
        <v/>
      </c>
    </row>
    <row r="270" spans="1:18" x14ac:dyDescent="0.3">
      <c r="A270" s="1">
        <v>0.28125</v>
      </c>
      <c r="E270" t="s">
        <v>111</v>
      </c>
      <c r="F270" t="str">
        <f t="shared" si="62"/>
        <v>FOUL by THOMPSON,ROBIN</v>
      </c>
      <c r="G270" t="str">
        <f t="shared" si="63"/>
        <v>FOUL</v>
      </c>
      <c r="H270" t="str">
        <f t="shared" si="57"/>
        <v/>
      </c>
      <c r="I270" t="str">
        <f t="shared" si="64"/>
        <v/>
      </c>
      <c r="J270" t="str">
        <f>_xlfn.IFS(I270="GOOD",LOOKUP(H270,'Points per shot'!$A$1:$A$5,'Points per shot'!$B$1:$B$5), I270="MISS", 0, I270= "","")</f>
        <v/>
      </c>
      <c r="K270" t="str">
        <f t="shared" si="65"/>
        <v>MARYVILLE</v>
      </c>
      <c r="L270" t="str">
        <f t="shared" si="61"/>
        <v/>
      </c>
      <c r="M270" t="str">
        <f t="shared" ca="1" si="69"/>
        <v/>
      </c>
      <c r="N270" t="str">
        <f t="shared" ca="1" si="66"/>
        <v/>
      </c>
      <c r="Q270" t="str">
        <f t="shared" ca="1" si="67"/>
        <v/>
      </c>
      <c r="R270" t="str">
        <f t="shared" ca="1" si="68"/>
        <v/>
      </c>
    </row>
    <row r="271" spans="1:18" x14ac:dyDescent="0.3">
      <c r="A271" s="1">
        <v>0.28125</v>
      </c>
      <c r="B271" t="s">
        <v>195</v>
      </c>
      <c r="C271" t="s">
        <v>220</v>
      </c>
      <c r="D271">
        <v>61</v>
      </c>
      <c r="F271" t="str">
        <f t="shared" si="62"/>
        <v>GOOD FT by DUST,ERIC</v>
      </c>
      <c r="G271" t="str">
        <f t="shared" si="63"/>
        <v>GOOD FT</v>
      </c>
      <c r="H271" t="str">
        <f t="shared" si="57"/>
        <v>FT</v>
      </c>
      <c r="I271" t="str">
        <f t="shared" si="64"/>
        <v>GOOD</v>
      </c>
      <c r="J271">
        <f>_xlfn.IFS(I271="GOOD",LOOKUP(H271,'Points per shot'!$A$1:$A$5,'Points per shot'!$B$1:$B$5), I271="MISS", 0, I271= "","")</f>
        <v>1</v>
      </c>
      <c r="K271" t="str">
        <f t="shared" si="65"/>
        <v>UMSL</v>
      </c>
      <c r="L271" t="str">
        <f t="shared" si="61"/>
        <v>CHANGE</v>
      </c>
      <c r="M271">
        <f t="shared" ca="1" si="69"/>
        <v>2</v>
      </c>
      <c r="N271" t="str">
        <f t="shared" ca="1" si="66"/>
        <v>UMSL</v>
      </c>
      <c r="Q271" t="str">
        <f t="shared" ca="1" si="67"/>
        <v>Made Shot</v>
      </c>
      <c r="R271" t="str">
        <f t="shared" ca="1" si="68"/>
        <v/>
      </c>
    </row>
    <row r="272" spans="1:18" x14ac:dyDescent="0.3">
      <c r="A272" s="1">
        <v>0.28125</v>
      </c>
      <c r="B272" t="s">
        <v>195</v>
      </c>
      <c r="C272" t="s">
        <v>221</v>
      </c>
      <c r="D272">
        <v>61</v>
      </c>
      <c r="F272" t="str">
        <f t="shared" si="62"/>
        <v>GOOD FT by DUST,ERIC</v>
      </c>
      <c r="G272" t="str">
        <f t="shared" si="63"/>
        <v>GOOD FT</v>
      </c>
      <c r="H272" t="str">
        <f t="shared" si="57"/>
        <v>FT</v>
      </c>
      <c r="I272" t="str">
        <f t="shared" si="64"/>
        <v>GOOD</v>
      </c>
      <c r="J272">
        <f>_xlfn.IFS(I272="GOOD",LOOKUP(H272,'Points per shot'!$A$1:$A$5,'Points per shot'!$B$1:$B$5), I272="MISS", 0, I272= "","")</f>
        <v>1</v>
      </c>
      <c r="K272" t="str">
        <f t="shared" si="65"/>
        <v>UMSL</v>
      </c>
      <c r="L272" t="str">
        <f t="shared" si="61"/>
        <v/>
      </c>
      <c r="M272" t="str">
        <f t="shared" ca="1" si="69"/>
        <v/>
      </c>
      <c r="N272" t="str">
        <f t="shared" ca="1" si="66"/>
        <v/>
      </c>
      <c r="Q272" t="str">
        <f t="shared" ca="1" si="67"/>
        <v/>
      </c>
      <c r="R272" t="str">
        <f t="shared" ca="1" si="68"/>
        <v/>
      </c>
    </row>
    <row r="273" spans="1:18" x14ac:dyDescent="0.3">
      <c r="A273" s="1">
        <v>0.2722222222222222</v>
      </c>
      <c r="E273" t="s">
        <v>55</v>
      </c>
      <c r="F273" t="str">
        <f t="shared" si="62"/>
        <v>TURNOVER by COLLETTA,ZACH</v>
      </c>
      <c r="G273" t="str">
        <f t="shared" si="63"/>
        <v>TURNOVER</v>
      </c>
      <c r="H273" t="str">
        <f t="shared" si="57"/>
        <v/>
      </c>
      <c r="I273" t="str">
        <f t="shared" si="64"/>
        <v/>
      </c>
      <c r="J273" t="str">
        <f>_xlfn.IFS(I273="GOOD",LOOKUP(H273,'Points per shot'!$A$1:$A$5,'Points per shot'!$B$1:$B$5), I273="MISS", 0, I273= "","")</f>
        <v/>
      </c>
      <c r="K273" t="str">
        <f t="shared" si="65"/>
        <v>MARYVILLE</v>
      </c>
      <c r="L273" t="str">
        <f t="shared" si="61"/>
        <v>CHANGE</v>
      </c>
      <c r="M273">
        <f t="shared" ca="1" si="69"/>
        <v>0</v>
      </c>
      <c r="N273" t="str">
        <f t="shared" ca="1" si="66"/>
        <v>MARYVILLE</v>
      </c>
      <c r="Q273" t="str">
        <f t="shared" ca="1" si="67"/>
        <v/>
      </c>
      <c r="R273" t="str">
        <f t="shared" ca="1" si="68"/>
        <v/>
      </c>
    </row>
    <row r="274" spans="1:18" x14ac:dyDescent="0.3">
      <c r="A274" s="1">
        <v>0.2722222222222222</v>
      </c>
      <c r="B274" t="s">
        <v>222</v>
      </c>
      <c r="F274" t="str">
        <f t="shared" si="62"/>
        <v>STEAL by GRUBBS,JOSE</v>
      </c>
      <c r="G274" t="str">
        <f t="shared" si="63"/>
        <v>STEAL</v>
      </c>
      <c r="H274" t="str">
        <f t="shared" si="57"/>
        <v/>
      </c>
      <c r="I274" t="str">
        <f t="shared" si="64"/>
        <v/>
      </c>
      <c r="J274" t="str">
        <f>_xlfn.IFS(I274="GOOD",LOOKUP(H274,'Points per shot'!$A$1:$A$5,'Points per shot'!$B$1:$B$5), I274="MISS", 0, I274= "","")</f>
        <v/>
      </c>
      <c r="K274" t="str">
        <f t="shared" si="65"/>
        <v>UMSL</v>
      </c>
      <c r="L274" t="str">
        <f t="shared" si="61"/>
        <v>CHANGE</v>
      </c>
      <c r="M274">
        <f t="shared" ca="1" si="69"/>
        <v>2</v>
      </c>
      <c r="N274" t="str">
        <f t="shared" ca="1" si="66"/>
        <v>UMSL</v>
      </c>
      <c r="Q274" t="str">
        <f t="shared" ca="1" si="67"/>
        <v>Made Shot</v>
      </c>
      <c r="R274" t="str">
        <f t="shared" ca="1" si="68"/>
        <v/>
      </c>
    </row>
    <row r="275" spans="1:18" x14ac:dyDescent="0.3">
      <c r="A275" s="1">
        <v>0.26874999999999999</v>
      </c>
      <c r="B275" t="s">
        <v>223</v>
      </c>
      <c r="C275" t="s">
        <v>224</v>
      </c>
      <c r="D275">
        <v>61</v>
      </c>
      <c r="F275" t="str">
        <f t="shared" si="62"/>
        <v>GOOD LAYUP by GRUBBS,JOSE(fastbreak)(in the paint)</v>
      </c>
      <c r="G275" t="str">
        <f t="shared" si="63"/>
        <v>GOOD LAYUP</v>
      </c>
      <c r="H275" t="str">
        <f t="shared" si="57"/>
        <v>LAYUP</v>
      </c>
      <c r="I275" t="str">
        <f t="shared" si="64"/>
        <v>GOOD</v>
      </c>
      <c r="J275">
        <f>_xlfn.IFS(I275="GOOD",LOOKUP(H275,'Points per shot'!$A$1:$A$5,'Points per shot'!$B$1:$B$5), I275="MISS", 0, I275= "","")</f>
        <v>2</v>
      </c>
      <c r="K275" t="str">
        <f t="shared" si="65"/>
        <v>UMSL</v>
      </c>
      <c r="L275" t="str">
        <f t="shared" si="61"/>
        <v/>
      </c>
      <c r="M275" t="str">
        <f t="shared" ca="1" si="69"/>
        <v/>
      </c>
      <c r="N275" t="str">
        <f t="shared" ca="1" si="66"/>
        <v/>
      </c>
      <c r="Q275" t="str">
        <f t="shared" ca="1" si="67"/>
        <v/>
      </c>
      <c r="R275" t="str">
        <f t="shared" ca="1" si="68"/>
        <v/>
      </c>
    </row>
    <row r="276" spans="1:18" x14ac:dyDescent="0.3">
      <c r="A276" s="1">
        <v>0.25</v>
      </c>
      <c r="E276" t="s">
        <v>225</v>
      </c>
      <c r="F276" t="str">
        <f t="shared" si="62"/>
        <v>MISS LAYUP by DAVIS,JEROME</v>
      </c>
      <c r="G276" t="str">
        <f t="shared" si="63"/>
        <v>MISS LAYUP</v>
      </c>
      <c r="H276" t="str">
        <f t="shared" si="57"/>
        <v>LAYUP</v>
      </c>
      <c r="I276" t="str">
        <f t="shared" si="64"/>
        <v>MISS</v>
      </c>
      <c r="J276">
        <f>_xlfn.IFS(I276="GOOD",LOOKUP(H276,'Points per shot'!$A$1:$A$5,'Points per shot'!$B$1:$B$5), I276="MISS", 0, I276= "","")</f>
        <v>0</v>
      </c>
      <c r="K276" t="str">
        <f t="shared" si="65"/>
        <v>MARYVILLE</v>
      </c>
      <c r="L276" t="str">
        <f t="shared" si="61"/>
        <v>CHANGE</v>
      </c>
      <c r="M276">
        <f t="shared" ca="1" si="69"/>
        <v>0</v>
      </c>
      <c r="N276" t="str">
        <f t="shared" ca="1" si="66"/>
        <v>MARYVILLE</v>
      </c>
      <c r="Q276" t="str">
        <f t="shared" ca="1" si="67"/>
        <v/>
      </c>
      <c r="R276" t="str">
        <f t="shared" ca="1" si="68"/>
        <v/>
      </c>
    </row>
    <row r="277" spans="1:18" x14ac:dyDescent="0.3">
      <c r="A277" s="1">
        <v>0.25</v>
      </c>
      <c r="B277" t="s">
        <v>226</v>
      </c>
      <c r="F277" t="str">
        <f t="shared" si="62"/>
        <v>BLOCK by TOWERY,JASON</v>
      </c>
      <c r="G277" t="str">
        <f t="shared" si="63"/>
        <v>BLOCK</v>
      </c>
      <c r="H277" t="str">
        <f t="shared" si="57"/>
        <v/>
      </c>
      <c r="I277" t="str">
        <f t="shared" si="64"/>
        <v/>
      </c>
      <c r="J277" t="str">
        <f>_xlfn.IFS(I277="GOOD",LOOKUP(H277,'Points per shot'!$A$1:$A$5,'Points per shot'!$B$1:$B$5), I277="MISS", 0, I277= "","")</f>
        <v/>
      </c>
      <c r="K277" t="str">
        <f t="shared" si="65"/>
        <v>UMSL</v>
      </c>
      <c r="L277" t="str">
        <f t="shared" si="61"/>
        <v>CHANGE</v>
      </c>
      <c r="M277">
        <f t="shared" ca="1" si="69"/>
        <v>2</v>
      </c>
      <c r="N277" t="str">
        <f t="shared" ca="1" si="66"/>
        <v>UMSL</v>
      </c>
      <c r="Q277" t="str">
        <f t="shared" ca="1" si="67"/>
        <v>Made Shot</v>
      </c>
      <c r="R277" t="str">
        <f t="shared" ca="1" si="68"/>
        <v/>
      </c>
    </row>
    <row r="278" spans="1:18" x14ac:dyDescent="0.3">
      <c r="A278" t="s">
        <v>18</v>
      </c>
      <c r="B278" t="s">
        <v>47</v>
      </c>
      <c r="F278" t="str">
        <f t="shared" si="62"/>
        <v>REBOUND DEF by DUST,ERIC</v>
      </c>
      <c r="G278" t="str">
        <f t="shared" si="63"/>
        <v>REBOUND DEF</v>
      </c>
      <c r="H278" t="str">
        <f t="shared" si="57"/>
        <v/>
      </c>
      <c r="I278" t="str">
        <f t="shared" si="64"/>
        <v/>
      </c>
      <c r="J278" t="str">
        <f>_xlfn.IFS(I278="GOOD",LOOKUP(H278,'Points per shot'!$A$1:$A$5,'Points per shot'!$B$1:$B$5), I278="MISS", 0, I278= "","")</f>
        <v/>
      </c>
      <c r="K278" t="str">
        <f t="shared" si="65"/>
        <v>UMSL</v>
      </c>
      <c r="L278" t="str">
        <f t="shared" si="61"/>
        <v/>
      </c>
      <c r="M278" t="str">
        <f t="shared" ca="1" si="69"/>
        <v/>
      </c>
      <c r="N278" t="str">
        <f t="shared" ca="1" si="66"/>
        <v/>
      </c>
      <c r="Q278" t="str">
        <f t="shared" ca="1" si="67"/>
        <v/>
      </c>
      <c r="R278" t="str">
        <f t="shared" ca="1" si="68"/>
        <v/>
      </c>
    </row>
    <row r="279" spans="1:18" x14ac:dyDescent="0.3">
      <c r="A279" s="1">
        <v>0.24097222222222223</v>
      </c>
      <c r="B279" t="s">
        <v>115</v>
      </c>
      <c r="C279" t="s">
        <v>227</v>
      </c>
      <c r="D279">
        <v>61</v>
      </c>
      <c r="F279" t="str">
        <f t="shared" si="62"/>
        <v>GOOD JUMPER by TOWERY,JASON(in the paint)</v>
      </c>
      <c r="G279" t="str">
        <f t="shared" si="63"/>
        <v>GOOD JUMPER</v>
      </c>
      <c r="H279" t="str">
        <f t="shared" si="57"/>
        <v>JUMPER</v>
      </c>
      <c r="I279" t="str">
        <f t="shared" si="64"/>
        <v>GOOD</v>
      </c>
      <c r="J279">
        <f>_xlfn.IFS(I279="GOOD",LOOKUP(H279,'Points per shot'!$A$1:$A$5,'Points per shot'!$B$1:$B$5), I279="MISS", 0, I279= "","")</f>
        <v>2</v>
      </c>
      <c r="K279" t="str">
        <f t="shared" si="65"/>
        <v>UMSL</v>
      </c>
      <c r="L279" t="str">
        <f t="shared" si="61"/>
        <v/>
      </c>
      <c r="M279" t="str">
        <f t="shared" ca="1" si="69"/>
        <v/>
      </c>
      <c r="N279" t="str">
        <f t="shared" ca="1" si="66"/>
        <v/>
      </c>
      <c r="Q279" t="str">
        <f t="shared" ca="1" si="67"/>
        <v/>
      </c>
      <c r="R279" t="str">
        <f t="shared" ca="1" si="68"/>
        <v/>
      </c>
    </row>
    <row r="280" spans="1:18" x14ac:dyDescent="0.3">
      <c r="A280" s="1">
        <v>0.2298611111111111</v>
      </c>
      <c r="E280" t="s">
        <v>46</v>
      </c>
      <c r="F280" t="str">
        <f t="shared" si="62"/>
        <v>MISS 3PTR by GLOTTA,CHAZ</v>
      </c>
      <c r="G280" t="str">
        <f t="shared" si="63"/>
        <v>MISS 3PTR</v>
      </c>
      <c r="H280" t="str">
        <f t="shared" si="57"/>
        <v>3PTR</v>
      </c>
      <c r="I280" t="str">
        <f t="shared" si="64"/>
        <v>MISS</v>
      </c>
      <c r="J280">
        <f>_xlfn.IFS(I280="GOOD",LOOKUP(H280,'Points per shot'!$A$1:$A$5,'Points per shot'!$B$1:$B$5), I280="MISS", 0, I280= "","")</f>
        <v>0</v>
      </c>
      <c r="K280" t="str">
        <f t="shared" si="65"/>
        <v>MARYVILLE</v>
      </c>
      <c r="L280" t="str">
        <f t="shared" si="61"/>
        <v>CHANGE</v>
      </c>
      <c r="M280">
        <f t="shared" ca="1" si="69"/>
        <v>0</v>
      </c>
      <c r="N280" t="str">
        <f t="shared" ca="1" si="66"/>
        <v>MARYVILLE</v>
      </c>
      <c r="Q280" t="str">
        <f t="shared" ca="1" si="67"/>
        <v/>
      </c>
      <c r="R280" t="str">
        <f t="shared" ca="1" si="68"/>
        <v/>
      </c>
    </row>
    <row r="281" spans="1:18" x14ac:dyDescent="0.3">
      <c r="A281" t="s">
        <v>18</v>
      </c>
      <c r="E281" t="s">
        <v>57</v>
      </c>
      <c r="F281" t="str">
        <f t="shared" si="62"/>
        <v>REBOUND OFF by THOMPSON,ROBIN</v>
      </c>
      <c r="G281" t="str">
        <f t="shared" si="63"/>
        <v>REBOUND OFF</v>
      </c>
      <c r="H281" t="str">
        <f t="shared" si="57"/>
        <v/>
      </c>
      <c r="I281" t="str">
        <f t="shared" si="64"/>
        <v/>
      </c>
      <c r="J281" t="str">
        <f>_xlfn.IFS(I281="GOOD",LOOKUP(H281,'Points per shot'!$A$1:$A$5,'Points per shot'!$B$1:$B$5), I281="MISS", 0, I281= "","")</f>
        <v/>
      </c>
      <c r="K281" t="str">
        <f t="shared" si="65"/>
        <v>MARYVILLE</v>
      </c>
      <c r="L281" t="str">
        <f t="shared" si="61"/>
        <v/>
      </c>
      <c r="M281" t="str">
        <f t="shared" ca="1" si="69"/>
        <v/>
      </c>
      <c r="N281" t="str">
        <f t="shared" ca="1" si="66"/>
        <v/>
      </c>
      <c r="Q281" t="str">
        <f t="shared" ca="1" si="67"/>
        <v/>
      </c>
      <c r="R281" t="str">
        <f t="shared" ca="1" si="68"/>
        <v/>
      </c>
    </row>
    <row r="282" spans="1:18" x14ac:dyDescent="0.3">
      <c r="A282" s="1">
        <v>0.22569444444444445</v>
      </c>
      <c r="E282" t="s">
        <v>228</v>
      </c>
      <c r="F282" t="str">
        <f t="shared" si="62"/>
        <v>MISS LAYUP by THOMPSON,ROBIN</v>
      </c>
      <c r="G282" t="str">
        <f t="shared" si="63"/>
        <v>MISS LAYUP</v>
      </c>
      <c r="H282" t="str">
        <f t="shared" si="57"/>
        <v>LAYUP</v>
      </c>
      <c r="I282" t="str">
        <f t="shared" si="64"/>
        <v>MISS</v>
      </c>
      <c r="J282">
        <f>_xlfn.IFS(I282="GOOD",LOOKUP(H282,'Points per shot'!$A$1:$A$5,'Points per shot'!$B$1:$B$5), I282="MISS", 0, I282= "","")</f>
        <v>0</v>
      </c>
      <c r="K282" t="str">
        <f t="shared" si="65"/>
        <v>MARYVILLE</v>
      </c>
      <c r="L282" t="str">
        <f t="shared" si="61"/>
        <v/>
      </c>
      <c r="M282" t="str">
        <f t="shared" ca="1" si="69"/>
        <v/>
      </c>
      <c r="N282" t="str">
        <f t="shared" ca="1" si="66"/>
        <v/>
      </c>
      <c r="Q282" t="str">
        <f t="shared" ca="1" si="67"/>
        <v/>
      </c>
      <c r="R282" t="str">
        <f t="shared" ca="1" si="68"/>
        <v/>
      </c>
    </row>
    <row r="283" spans="1:18" x14ac:dyDescent="0.3">
      <c r="A283" t="s">
        <v>18</v>
      </c>
      <c r="E283" t="s">
        <v>57</v>
      </c>
      <c r="F283" t="str">
        <f t="shared" ref="F283:F321" si="70">B283&amp;E283</f>
        <v>REBOUND OFF by THOMPSON,ROBIN</v>
      </c>
      <c r="G283" t="str">
        <f t="shared" ref="G283:G321" si="71">LEFT(F283,FIND("by",F283)-2)</f>
        <v>REBOUND OFF</v>
      </c>
      <c r="H283" t="str">
        <f t="shared" si="57"/>
        <v/>
      </c>
      <c r="I283" t="str">
        <f t="shared" ref="I283:I321" si="72">IF(H283&lt;&gt;"",LEFT(G283,4),"")</f>
        <v/>
      </c>
      <c r="J283" t="str">
        <f>_xlfn.IFS(I283="GOOD",LOOKUP(H283,'Points per shot'!$A$1:$A$5,'Points per shot'!$B$1:$B$5), I283="MISS", 0, I283= "","")</f>
        <v/>
      </c>
      <c r="K283" t="str">
        <f t="shared" ref="K283:K321" si="73">IF(E283 = "", "UMSL","MARYVILLE")</f>
        <v>MARYVILLE</v>
      </c>
      <c r="L283" t="str">
        <f t="shared" si="61"/>
        <v/>
      </c>
      <c r="M283" t="str">
        <f t="shared" ca="1" si="69"/>
        <v/>
      </c>
      <c r="N283" t="str">
        <f t="shared" ca="1" si="66"/>
        <v/>
      </c>
      <c r="Q283" t="str">
        <f t="shared" ca="1" si="67"/>
        <v/>
      </c>
      <c r="R283" t="str">
        <f t="shared" ca="1" si="68"/>
        <v/>
      </c>
    </row>
    <row r="284" spans="1:18" x14ac:dyDescent="0.3">
      <c r="A284" s="1">
        <v>0.22569444444444445</v>
      </c>
      <c r="B284" t="s">
        <v>199</v>
      </c>
      <c r="F284" t="str">
        <f t="shared" si="70"/>
        <v>FOUL by DUST,ERIC</v>
      </c>
      <c r="G284" t="str">
        <f t="shared" si="71"/>
        <v>FOUL</v>
      </c>
      <c r="H284" t="str">
        <f t="shared" si="57"/>
        <v/>
      </c>
      <c r="I284" t="str">
        <f t="shared" si="72"/>
        <v/>
      </c>
      <c r="J284" t="str">
        <f>_xlfn.IFS(I284="GOOD",LOOKUP(H284,'Points per shot'!$A$1:$A$5,'Points per shot'!$B$1:$B$5), I284="MISS", 0, I284= "","")</f>
        <v/>
      </c>
      <c r="K284" t="str">
        <f t="shared" si="73"/>
        <v>UMSL</v>
      </c>
      <c r="L284" t="str">
        <f t="shared" si="61"/>
        <v>CHANGE</v>
      </c>
      <c r="M284">
        <f t="shared" ca="1" si="69"/>
        <v>0</v>
      </c>
      <c r="N284" t="str">
        <f t="shared" ca="1" si="66"/>
        <v>UMSL</v>
      </c>
      <c r="Q284" t="str">
        <f t="shared" ca="1" si="67"/>
        <v/>
      </c>
      <c r="R284" t="str">
        <f t="shared" ca="1" si="68"/>
        <v>Missed Shot</v>
      </c>
    </row>
    <row r="285" spans="1:18" x14ac:dyDescent="0.3">
      <c r="A285" s="1">
        <v>0.22569444444444445</v>
      </c>
      <c r="E285" t="s">
        <v>229</v>
      </c>
      <c r="F285" t="str">
        <f t="shared" si="70"/>
        <v>MISS FT by THOMPSON,ROBIN</v>
      </c>
      <c r="G285" t="str">
        <f t="shared" si="71"/>
        <v>MISS FT</v>
      </c>
      <c r="H285" t="str">
        <f t="shared" si="57"/>
        <v>FT</v>
      </c>
      <c r="I285" t="str">
        <f t="shared" si="72"/>
        <v>MISS</v>
      </c>
      <c r="J285">
        <f>_xlfn.IFS(I285="GOOD",LOOKUP(H285,'Points per shot'!$A$1:$A$5,'Points per shot'!$B$1:$B$5), I285="MISS", 0, I285= "","")</f>
        <v>0</v>
      </c>
      <c r="K285" t="str">
        <f t="shared" si="73"/>
        <v>MARYVILLE</v>
      </c>
      <c r="L285" t="str">
        <f t="shared" si="61"/>
        <v>CHANGE</v>
      </c>
      <c r="M285">
        <f t="shared" ca="1" si="69"/>
        <v>1</v>
      </c>
      <c r="N285" t="str">
        <f t="shared" ca="1" si="66"/>
        <v>MARYVILLE</v>
      </c>
      <c r="Q285" t="str">
        <f t="shared" ca="1" si="67"/>
        <v/>
      </c>
      <c r="R285" t="str">
        <f t="shared" ca="1" si="68"/>
        <v/>
      </c>
    </row>
    <row r="286" spans="1:18" x14ac:dyDescent="0.3">
      <c r="A286" t="s">
        <v>18</v>
      </c>
      <c r="E286" t="s">
        <v>67</v>
      </c>
      <c r="F286" t="str">
        <f t="shared" si="70"/>
        <v>REBOUND DEADB by TEAM</v>
      </c>
      <c r="G286" t="str">
        <f t="shared" si="71"/>
        <v>REBOUND DEADB</v>
      </c>
      <c r="H286" t="str">
        <f t="shared" si="57"/>
        <v/>
      </c>
      <c r="I286" t="str">
        <f t="shared" si="72"/>
        <v/>
      </c>
      <c r="J286" t="str">
        <f>_xlfn.IFS(I286="GOOD",LOOKUP(H286,'Points per shot'!$A$1:$A$5,'Points per shot'!$B$1:$B$5), I286="MISS", 0, I286= "","")</f>
        <v/>
      </c>
      <c r="K286" t="str">
        <f t="shared" si="73"/>
        <v>MARYVILLE</v>
      </c>
      <c r="L286" t="str">
        <f t="shared" si="61"/>
        <v/>
      </c>
      <c r="M286" t="str">
        <f t="shared" ca="1" si="69"/>
        <v/>
      </c>
      <c r="N286" t="str">
        <f t="shared" ca="1" si="66"/>
        <v/>
      </c>
      <c r="Q286" t="str">
        <f t="shared" ca="1" si="67"/>
        <v/>
      </c>
      <c r="R286" t="str">
        <f t="shared" ca="1" si="68"/>
        <v/>
      </c>
    </row>
    <row r="287" spans="1:18" x14ac:dyDescent="0.3">
      <c r="A287" s="1">
        <v>0.22569444444444445</v>
      </c>
      <c r="C287" t="s">
        <v>230</v>
      </c>
      <c r="D287">
        <v>62</v>
      </c>
      <c r="E287" t="s">
        <v>231</v>
      </c>
      <c r="F287" t="str">
        <f t="shared" si="70"/>
        <v>GOOD FT by THOMPSON,ROBIN</v>
      </c>
      <c r="G287" t="str">
        <f t="shared" si="71"/>
        <v>GOOD FT</v>
      </c>
      <c r="H287" t="str">
        <f t="shared" si="57"/>
        <v>FT</v>
      </c>
      <c r="I287" t="str">
        <f t="shared" si="72"/>
        <v>GOOD</v>
      </c>
      <c r="J287">
        <f>_xlfn.IFS(I287="GOOD",LOOKUP(H287,'Points per shot'!$A$1:$A$5,'Points per shot'!$B$1:$B$5), I287="MISS", 0, I287= "","")</f>
        <v>1</v>
      </c>
      <c r="K287" t="str">
        <f t="shared" si="73"/>
        <v>MARYVILLE</v>
      </c>
      <c r="L287" t="str">
        <f t="shared" si="61"/>
        <v/>
      </c>
      <c r="M287" t="str">
        <f t="shared" ca="1" si="69"/>
        <v/>
      </c>
      <c r="N287" t="str">
        <f t="shared" ca="1" si="66"/>
        <v/>
      </c>
      <c r="Q287" t="str">
        <f t="shared" ca="1" si="67"/>
        <v/>
      </c>
      <c r="R287" t="str">
        <f t="shared" ca="1" si="68"/>
        <v/>
      </c>
    </row>
    <row r="288" spans="1:18" x14ac:dyDescent="0.3">
      <c r="A288" s="1">
        <v>0.21458333333333335</v>
      </c>
      <c r="E288" t="s">
        <v>194</v>
      </c>
      <c r="F288" t="str">
        <f t="shared" si="70"/>
        <v>FOUL by HARVEY,BOBBY</v>
      </c>
      <c r="G288" t="str">
        <f t="shared" si="71"/>
        <v>FOUL</v>
      </c>
      <c r="H288" t="str">
        <f t="shared" ref="H288:H351" si="74">IF(OR(LEFT(G288,4)="Miss",LEFT(G288,4)="Good"),RIGHT(G288,LEN(G288)-5),"")</f>
        <v/>
      </c>
      <c r="I288" t="str">
        <f t="shared" si="72"/>
        <v/>
      </c>
      <c r="J288" t="str">
        <f>_xlfn.IFS(I288="GOOD",LOOKUP(H288,'Points per shot'!$A$1:$A$5,'Points per shot'!$B$1:$B$5), I288="MISS", 0, I288= "","")</f>
        <v/>
      </c>
      <c r="K288" t="str">
        <f t="shared" si="73"/>
        <v>MARYVILLE</v>
      </c>
      <c r="L288" t="str">
        <f t="shared" si="61"/>
        <v/>
      </c>
      <c r="M288" t="str">
        <f t="shared" ca="1" si="69"/>
        <v/>
      </c>
      <c r="N288" t="str">
        <f t="shared" ref="N288:N319" ca="1" si="75">IF(M288&lt;&gt;"",K288,"")</f>
        <v/>
      </c>
      <c r="Q288" t="str">
        <f t="shared" ref="Q288:Q319" ca="1" si="76">IF(AND(M288&lt;&gt;0,N288&lt;&gt;"Maryville",M288&lt;&gt;""),"Made Shot","")</f>
        <v/>
      </c>
      <c r="R288" t="str">
        <f t="shared" ref="R288:R319" ca="1" si="77">IF(AND(M288=0,N288&lt;&gt;"Maryville",M288&lt;&gt;""),"Missed Shot","")</f>
        <v/>
      </c>
    </row>
    <row r="289" spans="1:18" x14ac:dyDescent="0.3">
      <c r="A289" s="1">
        <v>0.21458333333333335</v>
      </c>
      <c r="B289" t="s">
        <v>195</v>
      </c>
      <c r="C289" t="s">
        <v>232</v>
      </c>
      <c r="D289">
        <v>62</v>
      </c>
      <c r="F289" t="str">
        <f t="shared" si="70"/>
        <v>GOOD FT by DUST,ERIC</v>
      </c>
      <c r="G289" t="str">
        <f t="shared" si="71"/>
        <v>GOOD FT</v>
      </c>
      <c r="H289" t="str">
        <f t="shared" si="74"/>
        <v>FT</v>
      </c>
      <c r="I289" t="str">
        <f t="shared" si="72"/>
        <v>GOOD</v>
      </c>
      <c r="J289">
        <f>_xlfn.IFS(I289="GOOD",LOOKUP(H289,'Points per shot'!$A$1:$A$5,'Points per shot'!$B$1:$B$5), I289="MISS", 0, I289= "","")</f>
        <v>1</v>
      </c>
      <c r="K289" t="str">
        <f t="shared" si="73"/>
        <v>UMSL</v>
      </c>
      <c r="L289" t="str">
        <f t="shared" si="61"/>
        <v>CHANGE</v>
      </c>
      <c r="M289">
        <f t="shared" ca="1" si="69"/>
        <v>2</v>
      </c>
      <c r="N289" t="str">
        <f t="shared" ca="1" si="75"/>
        <v>UMSL</v>
      </c>
      <c r="Q289" t="str">
        <f t="shared" ca="1" si="76"/>
        <v>Made Shot</v>
      </c>
      <c r="R289" t="str">
        <f t="shared" ca="1" si="77"/>
        <v/>
      </c>
    </row>
    <row r="290" spans="1:18" x14ac:dyDescent="0.3">
      <c r="A290" s="1">
        <v>0.21458333333333335</v>
      </c>
      <c r="B290" t="s">
        <v>195</v>
      </c>
      <c r="C290" t="s">
        <v>233</v>
      </c>
      <c r="D290">
        <v>62</v>
      </c>
      <c r="F290" t="str">
        <f t="shared" si="70"/>
        <v>GOOD FT by DUST,ERIC</v>
      </c>
      <c r="G290" t="str">
        <f t="shared" si="71"/>
        <v>GOOD FT</v>
      </c>
      <c r="H290" t="str">
        <f t="shared" si="74"/>
        <v>FT</v>
      </c>
      <c r="I290" t="str">
        <f t="shared" si="72"/>
        <v>GOOD</v>
      </c>
      <c r="J290">
        <f>_xlfn.IFS(I290="GOOD",LOOKUP(H290,'Points per shot'!$A$1:$A$5,'Points per shot'!$B$1:$B$5), I290="MISS", 0, I290= "","")</f>
        <v>1</v>
      </c>
      <c r="K290" t="str">
        <f t="shared" si="73"/>
        <v>UMSL</v>
      </c>
      <c r="L290" t="str">
        <f t="shared" si="61"/>
        <v/>
      </c>
      <c r="M290" t="str">
        <f t="shared" ca="1" si="69"/>
        <v/>
      </c>
      <c r="N290" t="str">
        <f t="shared" ca="1" si="75"/>
        <v/>
      </c>
      <c r="Q290" t="str">
        <f t="shared" ca="1" si="76"/>
        <v/>
      </c>
      <c r="R290" t="str">
        <f t="shared" ca="1" si="77"/>
        <v/>
      </c>
    </row>
    <row r="291" spans="1:18" x14ac:dyDescent="0.3">
      <c r="A291" s="1">
        <v>0.20277777777777781</v>
      </c>
      <c r="C291" t="s">
        <v>234</v>
      </c>
      <c r="D291">
        <v>64</v>
      </c>
      <c r="E291" t="s">
        <v>235</v>
      </c>
      <c r="F291" t="str">
        <f t="shared" si="70"/>
        <v>GOOD JUMPER by THOMPSON,ROBIN(in the paint)</v>
      </c>
      <c r="G291" t="str">
        <f t="shared" si="71"/>
        <v>GOOD JUMPER</v>
      </c>
      <c r="H291" t="str">
        <f t="shared" si="74"/>
        <v>JUMPER</v>
      </c>
      <c r="I291" t="str">
        <f t="shared" si="72"/>
        <v>GOOD</v>
      </c>
      <c r="J291">
        <f>_xlfn.IFS(I291="GOOD",LOOKUP(H291,'Points per shot'!$A$1:$A$5,'Points per shot'!$B$1:$B$5), I291="MISS", 0, I291= "","")</f>
        <v>2</v>
      </c>
      <c r="K291" t="str">
        <f t="shared" si="73"/>
        <v>MARYVILLE</v>
      </c>
      <c r="L291" t="str">
        <f t="shared" si="61"/>
        <v>CHANGE</v>
      </c>
      <c r="M291">
        <f t="shared" ca="1" si="69"/>
        <v>2</v>
      </c>
      <c r="N291" t="str">
        <f t="shared" ca="1" si="75"/>
        <v>MARYVILLE</v>
      </c>
      <c r="Q291" t="str">
        <f t="shared" ca="1" si="76"/>
        <v/>
      </c>
      <c r="R291" t="str">
        <f t="shared" ca="1" si="77"/>
        <v/>
      </c>
    </row>
    <row r="292" spans="1:18" x14ac:dyDescent="0.3">
      <c r="A292" s="1">
        <v>0.18888888888888888</v>
      </c>
      <c r="B292" t="s">
        <v>186</v>
      </c>
      <c r="F292" t="str">
        <f t="shared" si="70"/>
        <v>MISS 3PTR by GRUBBS,JOSE</v>
      </c>
      <c r="G292" t="str">
        <f t="shared" si="71"/>
        <v>MISS 3PTR</v>
      </c>
      <c r="H292" t="str">
        <f t="shared" si="74"/>
        <v>3PTR</v>
      </c>
      <c r="I292" t="str">
        <f t="shared" si="72"/>
        <v>MISS</v>
      </c>
      <c r="J292">
        <f>_xlfn.IFS(I292="GOOD",LOOKUP(H292,'Points per shot'!$A$1:$A$5,'Points per shot'!$B$1:$B$5), I292="MISS", 0, I292= "","")</f>
        <v>0</v>
      </c>
      <c r="K292" t="str">
        <f t="shared" si="73"/>
        <v>UMSL</v>
      </c>
      <c r="L292" t="str">
        <f t="shared" si="61"/>
        <v>CHANGE</v>
      </c>
      <c r="M292">
        <f t="shared" ca="1" si="69"/>
        <v>0</v>
      </c>
      <c r="N292" t="str">
        <f t="shared" ca="1" si="75"/>
        <v>UMSL</v>
      </c>
      <c r="Q292" t="str">
        <f t="shared" ca="1" si="76"/>
        <v/>
      </c>
      <c r="R292" t="str">
        <f t="shared" ca="1" si="77"/>
        <v>Missed Shot</v>
      </c>
    </row>
    <row r="293" spans="1:18" x14ac:dyDescent="0.3">
      <c r="A293" t="s">
        <v>18</v>
      </c>
      <c r="B293" t="s">
        <v>33</v>
      </c>
      <c r="F293" t="str">
        <f t="shared" si="70"/>
        <v>REBOUND OFF by TOWERY,JASON</v>
      </c>
      <c r="G293" t="str">
        <f t="shared" si="71"/>
        <v>REBOUND OFF</v>
      </c>
      <c r="H293" t="str">
        <f t="shared" si="74"/>
        <v/>
      </c>
      <c r="I293" t="str">
        <f t="shared" si="72"/>
        <v/>
      </c>
      <c r="J293" t="str">
        <f>_xlfn.IFS(I293="GOOD",LOOKUP(H293,'Points per shot'!$A$1:$A$5,'Points per shot'!$B$1:$B$5), I293="MISS", 0, I293= "","")</f>
        <v/>
      </c>
      <c r="K293" t="str">
        <f t="shared" si="73"/>
        <v>UMSL</v>
      </c>
      <c r="L293" t="str">
        <f t="shared" si="61"/>
        <v/>
      </c>
      <c r="M293" t="str">
        <f t="shared" ca="1" si="69"/>
        <v/>
      </c>
      <c r="N293" t="str">
        <f t="shared" ca="1" si="75"/>
        <v/>
      </c>
      <c r="Q293" t="str">
        <f t="shared" ca="1" si="76"/>
        <v/>
      </c>
      <c r="R293" t="str">
        <f t="shared" ca="1" si="77"/>
        <v/>
      </c>
    </row>
    <row r="294" spans="1:18" x14ac:dyDescent="0.3">
      <c r="A294" s="1">
        <v>0.18402777777777779</v>
      </c>
      <c r="B294" t="s">
        <v>122</v>
      </c>
      <c r="F294" t="str">
        <f t="shared" si="70"/>
        <v>TURNOVER by TOWERY,JASON</v>
      </c>
      <c r="G294" t="str">
        <f t="shared" si="71"/>
        <v>TURNOVER</v>
      </c>
      <c r="H294" t="str">
        <f t="shared" si="74"/>
        <v/>
      </c>
      <c r="I294" t="str">
        <f t="shared" si="72"/>
        <v/>
      </c>
      <c r="J294" t="str">
        <f>_xlfn.IFS(I294="GOOD",LOOKUP(H294,'Points per shot'!$A$1:$A$5,'Points per shot'!$B$1:$B$5), I294="MISS", 0, I294= "","")</f>
        <v/>
      </c>
      <c r="K294" t="str">
        <f t="shared" si="73"/>
        <v>UMSL</v>
      </c>
      <c r="L294" t="str">
        <f t="shared" si="61"/>
        <v/>
      </c>
      <c r="M294" t="str">
        <f t="shared" ca="1" si="69"/>
        <v/>
      </c>
      <c r="N294" t="str">
        <f t="shared" ca="1" si="75"/>
        <v/>
      </c>
      <c r="Q294" t="str">
        <f t="shared" ca="1" si="76"/>
        <v/>
      </c>
      <c r="R294" t="str">
        <f t="shared" ca="1" si="77"/>
        <v/>
      </c>
    </row>
    <row r="295" spans="1:18" x14ac:dyDescent="0.3">
      <c r="A295" s="1">
        <v>0.18402777777777779</v>
      </c>
      <c r="E295" t="s">
        <v>45</v>
      </c>
      <c r="F295" t="str">
        <f t="shared" si="70"/>
        <v>STEAL by JONES,EUGENE</v>
      </c>
      <c r="G295" t="str">
        <f t="shared" si="71"/>
        <v>STEAL</v>
      </c>
      <c r="H295" t="str">
        <f t="shared" si="74"/>
        <v/>
      </c>
      <c r="I295" t="str">
        <f t="shared" si="72"/>
        <v/>
      </c>
      <c r="J295" t="str">
        <f>_xlfn.IFS(I295="GOOD",LOOKUP(H295,'Points per shot'!$A$1:$A$5,'Points per shot'!$B$1:$B$5), I295="MISS", 0, I295= "","")</f>
        <v/>
      </c>
      <c r="K295" t="str">
        <f t="shared" si="73"/>
        <v>MARYVILLE</v>
      </c>
      <c r="L295" t="str">
        <f t="shared" si="61"/>
        <v>CHANGE</v>
      </c>
      <c r="M295">
        <f t="shared" ca="1" si="69"/>
        <v>0</v>
      </c>
      <c r="N295" t="str">
        <f t="shared" ca="1" si="75"/>
        <v>MARYVILLE</v>
      </c>
      <c r="Q295" t="str">
        <f t="shared" ca="1" si="76"/>
        <v/>
      </c>
      <c r="R295" t="str">
        <f t="shared" ca="1" si="77"/>
        <v/>
      </c>
    </row>
    <row r="296" spans="1:18" x14ac:dyDescent="0.3">
      <c r="A296" s="1">
        <v>0.17916666666666667</v>
      </c>
      <c r="E296" t="s">
        <v>236</v>
      </c>
      <c r="F296" t="str">
        <f t="shared" si="70"/>
        <v>MISS 3PTR by COLLETTA,ZACH</v>
      </c>
      <c r="G296" t="str">
        <f t="shared" si="71"/>
        <v>MISS 3PTR</v>
      </c>
      <c r="H296" t="str">
        <f t="shared" si="74"/>
        <v>3PTR</v>
      </c>
      <c r="I296" t="str">
        <f t="shared" si="72"/>
        <v>MISS</v>
      </c>
      <c r="J296">
        <f>_xlfn.IFS(I296="GOOD",LOOKUP(H296,'Points per shot'!$A$1:$A$5,'Points per shot'!$B$1:$B$5), I296="MISS", 0, I296= "","")</f>
        <v>0</v>
      </c>
      <c r="K296" t="str">
        <f t="shared" si="73"/>
        <v>MARYVILLE</v>
      </c>
      <c r="L296" t="str">
        <f t="shared" ref="L296:L326" si="78">IF(K295&lt;&gt;K296,  "CHANGE", "")</f>
        <v/>
      </c>
      <c r="M296" t="str">
        <f t="shared" ca="1" si="69"/>
        <v/>
      </c>
      <c r="N296" t="str">
        <f t="shared" ca="1" si="75"/>
        <v/>
      </c>
      <c r="Q296" t="str">
        <f t="shared" ca="1" si="76"/>
        <v/>
      </c>
      <c r="R296" t="str">
        <f t="shared" ca="1" si="77"/>
        <v/>
      </c>
    </row>
    <row r="297" spans="1:18" x14ac:dyDescent="0.3">
      <c r="A297" t="s">
        <v>18</v>
      </c>
      <c r="B297" t="s">
        <v>41</v>
      </c>
      <c r="F297" t="str">
        <f t="shared" si="70"/>
        <v>REBOUND DEF by TOWERY,JASON</v>
      </c>
      <c r="G297" t="str">
        <f t="shared" si="71"/>
        <v>REBOUND DEF</v>
      </c>
      <c r="H297" t="str">
        <f t="shared" si="74"/>
        <v/>
      </c>
      <c r="I297" t="str">
        <f t="shared" si="72"/>
        <v/>
      </c>
      <c r="J297" t="str">
        <f>_xlfn.IFS(I297="GOOD",LOOKUP(H297,'Points per shot'!$A$1:$A$5,'Points per shot'!$B$1:$B$5), I297="MISS", 0, I297= "","")</f>
        <v/>
      </c>
      <c r="K297" t="str">
        <f t="shared" si="73"/>
        <v>UMSL</v>
      </c>
      <c r="L297" t="str">
        <f t="shared" si="78"/>
        <v>CHANGE</v>
      </c>
      <c r="M297">
        <f t="shared" ca="1" si="69"/>
        <v>0</v>
      </c>
      <c r="N297" t="str">
        <f t="shared" ca="1" si="75"/>
        <v>UMSL</v>
      </c>
      <c r="Q297" t="str">
        <f t="shared" ca="1" si="76"/>
        <v/>
      </c>
      <c r="R297" t="str">
        <f t="shared" ca="1" si="77"/>
        <v>Missed Shot</v>
      </c>
    </row>
    <row r="298" spans="1:18" x14ac:dyDescent="0.3">
      <c r="A298" s="1">
        <v>0.15763888888888888</v>
      </c>
      <c r="B298" t="s">
        <v>237</v>
      </c>
      <c r="F298" t="str">
        <f t="shared" si="70"/>
        <v>MISS JUMPER by MATTHEWS,JOHNATHAN</v>
      </c>
      <c r="G298" t="str">
        <f t="shared" si="71"/>
        <v>MISS JUMPER</v>
      </c>
      <c r="H298" t="str">
        <f t="shared" si="74"/>
        <v>JUMPER</v>
      </c>
      <c r="I298" t="str">
        <f t="shared" si="72"/>
        <v>MISS</v>
      </c>
      <c r="J298">
        <f>_xlfn.IFS(I298="GOOD",LOOKUP(H298,'Points per shot'!$A$1:$A$5,'Points per shot'!$B$1:$B$5), I298="MISS", 0, I298= "","")</f>
        <v>0</v>
      </c>
      <c r="K298" t="str">
        <f t="shared" si="73"/>
        <v>UMSL</v>
      </c>
      <c r="L298" t="str">
        <f t="shared" si="78"/>
        <v/>
      </c>
      <c r="M298" t="str">
        <f t="shared" ca="1" si="69"/>
        <v/>
      </c>
      <c r="N298" t="str">
        <f t="shared" ca="1" si="75"/>
        <v/>
      </c>
      <c r="Q298" t="str">
        <f t="shared" ca="1" si="76"/>
        <v/>
      </c>
      <c r="R298" t="str">
        <f t="shared" ca="1" si="77"/>
        <v/>
      </c>
    </row>
    <row r="299" spans="1:18" x14ac:dyDescent="0.3">
      <c r="A299" t="s">
        <v>18</v>
      </c>
      <c r="E299" t="s">
        <v>63</v>
      </c>
      <c r="F299" t="str">
        <f t="shared" si="70"/>
        <v>REBOUND DEF by JONES,EUGENE</v>
      </c>
      <c r="G299" t="str">
        <f t="shared" si="71"/>
        <v>REBOUND DEF</v>
      </c>
      <c r="H299" t="str">
        <f t="shared" si="74"/>
        <v/>
      </c>
      <c r="I299" t="str">
        <f t="shared" si="72"/>
        <v/>
      </c>
      <c r="J299" t="str">
        <f>_xlfn.IFS(I299="GOOD",LOOKUP(H299,'Points per shot'!$A$1:$A$5,'Points per shot'!$B$1:$B$5), I299="MISS", 0, I299= "","")</f>
        <v/>
      </c>
      <c r="K299" t="str">
        <f t="shared" si="73"/>
        <v>MARYVILLE</v>
      </c>
      <c r="L299" t="str">
        <f t="shared" si="78"/>
        <v>CHANGE</v>
      </c>
      <c r="M299">
        <f t="shared" ca="1" si="69"/>
        <v>0</v>
      </c>
      <c r="N299" t="str">
        <f t="shared" ca="1" si="75"/>
        <v>MARYVILLE</v>
      </c>
      <c r="Q299" t="str">
        <f t="shared" ca="1" si="76"/>
        <v/>
      </c>
      <c r="R299" t="str">
        <f t="shared" ca="1" si="77"/>
        <v/>
      </c>
    </row>
    <row r="300" spans="1:18" x14ac:dyDescent="0.3">
      <c r="A300" s="1">
        <v>0.15069444444444444</v>
      </c>
      <c r="E300" t="s">
        <v>46</v>
      </c>
      <c r="F300" t="str">
        <f t="shared" si="70"/>
        <v>MISS 3PTR by GLOTTA,CHAZ</v>
      </c>
      <c r="G300" t="str">
        <f t="shared" si="71"/>
        <v>MISS 3PTR</v>
      </c>
      <c r="H300" t="str">
        <f t="shared" si="74"/>
        <v>3PTR</v>
      </c>
      <c r="I300" t="str">
        <f t="shared" si="72"/>
        <v>MISS</v>
      </c>
      <c r="J300">
        <f>_xlfn.IFS(I300="GOOD",LOOKUP(H300,'Points per shot'!$A$1:$A$5,'Points per shot'!$B$1:$B$5), I300="MISS", 0, I300= "","")</f>
        <v>0</v>
      </c>
      <c r="K300" t="str">
        <f t="shared" si="73"/>
        <v>MARYVILLE</v>
      </c>
      <c r="L300" t="str">
        <f t="shared" si="78"/>
        <v/>
      </c>
      <c r="M300" t="str">
        <f t="shared" ca="1" si="69"/>
        <v/>
      </c>
      <c r="N300" t="str">
        <f t="shared" ca="1" si="75"/>
        <v/>
      </c>
      <c r="Q300" t="str">
        <f t="shared" ca="1" si="76"/>
        <v/>
      </c>
      <c r="R300" t="str">
        <f t="shared" ca="1" si="77"/>
        <v/>
      </c>
    </row>
    <row r="301" spans="1:18" x14ac:dyDescent="0.3">
      <c r="A301" t="s">
        <v>18</v>
      </c>
      <c r="B301" t="s">
        <v>47</v>
      </c>
      <c r="F301" t="str">
        <f t="shared" si="70"/>
        <v>REBOUND DEF by DUST,ERIC</v>
      </c>
      <c r="G301" t="str">
        <f t="shared" si="71"/>
        <v>REBOUND DEF</v>
      </c>
      <c r="H301" t="str">
        <f t="shared" si="74"/>
        <v/>
      </c>
      <c r="I301" t="str">
        <f t="shared" si="72"/>
        <v/>
      </c>
      <c r="J301" t="str">
        <f>_xlfn.IFS(I301="GOOD",LOOKUP(H301,'Points per shot'!$A$1:$A$5,'Points per shot'!$B$1:$B$5), I301="MISS", 0, I301= "","")</f>
        <v/>
      </c>
      <c r="K301" t="str">
        <f t="shared" si="73"/>
        <v>UMSL</v>
      </c>
      <c r="L301" t="str">
        <f t="shared" si="78"/>
        <v>CHANGE</v>
      </c>
      <c r="M301">
        <f t="shared" ca="1" si="69"/>
        <v>2</v>
      </c>
      <c r="N301" t="str">
        <f t="shared" ca="1" si="75"/>
        <v>UMSL</v>
      </c>
      <c r="Q301" t="str">
        <f t="shared" ca="1" si="76"/>
        <v>Made Shot</v>
      </c>
      <c r="R301" t="str">
        <f t="shared" ca="1" si="77"/>
        <v/>
      </c>
    </row>
    <row r="302" spans="1:18" x14ac:dyDescent="0.3">
      <c r="A302" s="1">
        <v>0.13194444444444445</v>
      </c>
      <c r="B302" t="s">
        <v>17</v>
      </c>
      <c r="F302" t="str">
        <f t="shared" si="70"/>
        <v>MISS 3PTR by CARSON,RONNIE</v>
      </c>
      <c r="G302" t="str">
        <f t="shared" si="71"/>
        <v>MISS 3PTR</v>
      </c>
      <c r="H302" t="str">
        <f t="shared" si="74"/>
        <v>3PTR</v>
      </c>
      <c r="I302" t="str">
        <f t="shared" si="72"/>
        <v>MISS</v>
      </c>
      <c r="J302">
        <f>_xlfn.IFS(I302="GOOD",LOOKUP(H302,'Points per shot'!$A$1:$A$5,'Points per shot'!$B$1:$B$5), I302="MISS", 0, I302= "","")</f>
        <v>0</v>
      </c>
      <c r="K302" t="str">
        <f t="shared" si="73"/>
        <v>UMSL</v>
      </c>
      <c r="L302" t="str">
        <f t="shared" si="78"/>
        <v/>
      </c>
      <c r="M302" t="str">
        <f t="shared" ca="1" si="69"/>
        <v/>
      </c>
      <c r="N302" t="str">
        <f t="shared" ca="1" si="75"/>
        <v/>
      </c>
      <c r="Q302" t="str">
        <f t="shared" ca="1" si="76"/>
        <v/>
      </c>
      <c r="R302" t="str">
        <f t="shared" ca="1" si="77"/>
        <v/>
      </c>
    </row>
    <row r="303" spans="1:18" x14ac:dyDescent="0.3">
      <c r="A303" t="s">
        <v>18</v>
      </c>
      <c r="B303" t="s">
        <v>60</v>
      </c>
      <c r="F303" t="str">
        <f t="shared" si="70"/>
        <v>REBOUND OFF by DUST,ERIC</v>
      </c>
      <c r="G303" t="str">
        <f t="shared" si="71"/>
        <v>REBOUND OFF</v>
      </c>
      <c r="H303" t="str">
        <f t="shared" si="74"/>
        <v/>
      </c>
      <c r="I303" t="str">
        <f t="shared" si="72"/>
        <v/>
      </c>
      <c r="J303" t="str">
        <f>_xlfn.IFS(I303="GOOD",LOOKUP(H303,'Points per shot'!$A$1:$A$5,'Points per shot'!$B$1:$B$5), I303="MISS", 0, I303= "","")</f>
        <v/>
      </c>
      <c r="K303" t="str">
        <f t="shared" si="73"/>
        <v>UMSL</v>
      </c>
      <c r="L303" t="str">
        <f t="shared" si="78"/>
        <v/>
      </c>
      <c r="M303" t="str">
        <f t="shared" ca="1" si="69"/>
        <v/>
      </c>
      <c r="N303" t="str">
        <f t="shared" ca="1" si="75"/>
        <v/>
      </c>
      <c r="Q303" t="str">
        <f t="shared" ca="1" si="76"/>
        <v/>
      </c>
      <c r="R303" t="str">
        <f t="shared" ca="1" si="77"/>
        <v/>
      </c>
    </row>
    <row r="304" spans="1:18" x14ac:dyDescent="0.3">
      <c r="A304" s="1">
        <v>0.12708333333333333</v>
      </c>
      <c r="B304" t="s">
        <v>238</v>
      </c>
      <c r="C304" t="s">
        <v>239</v>
      </c>
      <c r="D304">
        <v>64</v>
      </c>
      <c r="F304" t="str">
        <f t="shared" si="70"/>
        <v>GOOD LAYUP by DUST,ERIC(in the paint)</v>
      </c>
      <c r="G304" t="str">
        <f t="shared" si="71"/>
        <v>GOOD LAYUP</v>
      </c>
      <c r="H304" t="str">
        <f t="shared" si="74"/>
        <v>LAYUP</v>
      </c>
      <c r="I304" t="str">
        <f t="shared" si="72"/>
        <v>GOOD</v>
      </c>
      <c r="J304">
        <f>_xlfn.IFS(I304="GOOD",LOOKUP(H304,'Points per shot'!$A$1:$A$5,'Points per shot'!$B$1:$B$5), I304="MISS", 0, I304= "","")</f>
        <v>2</v>
      </c>
      <c r="K304" t="str">
        <f t="shared" si="73"/>
        <v>UMSL</v>
      </c>
      <c r="L304" t="str">
        <f t="shared" si="78"/>
        <v/>
      </c>
      <c r="M304" t="str">
        <f t="shared" ca="1" si="69"/>
        <v/>
      </c>
      <c r="N304" t="str">
        <f t="shared" ca="1" si="75"/>
        <v/>
      </c>
      <c r="Q304" t="str">
        <f t="shared" ca="1" si="76"/>
        <v/>
      </c>
      <c r="R304" t="str">
        <f t="shared" ca="1" si="77"/>
        <v/>
      </c>
    </row>
    <row r="305" spans="1:18" x14ac:dyDescent="0.3">
      <c r="A305" s="1">
        <v>0.12083333333333333</v>
      </c>
      <c r="E305" t="s">
        <v>97</v>
      </c>
      <c r="F305" t="str">
        <f t="shared" si="70"/>
        <v>MISS JUMPER by MCDANIEL,DEZMOND</v>
      </c>
      <c r="G305" t="str">
        <f t="shared" si="71"/>
        <v>MISS JUMPER</v>
      </c>
      <c r="H305" t="str">
        <f t="shared" si="74"/>
        <v>JUMPER</v>
      </c>
      <c r="I305" t="str">
        <f t="shared" si="72"/>
        <v>MISS</v>
      </c>
      <c r="J305">
        <f>_xlfn.IFS(I305="GOOD",LOOKUP(H305,'Points per shot'!$A$1:$A$5,'Points per shot'!$B$1:$B$5), I305="MISS", 0, I305= "","")</f>
        <v>0</v>
      </c>
      <c r="K305" t="str">
        <f t="shared" si="73"/>
        <v>MARYVILLE</v>
      </c>
      <c r="L305" t="str">
        <f t="shared" si="78"/>
        <v>CHANGE</v>
      </c>
      <c r="M305">
        <f t="shared" ca="1" si="69"/>
        <v>0</v>
      </c>
      <c r="N305" t="str">
        <f t="shared" ca="1" si="75"/>
        <v>MARYVILLE</v>
      </c>
      <c r="Q305" t="str">
        <f t="shared" ca="1" si="76"/>
        <v/>
      </c>
      <c r="R305" t="str">
        <f t="shared" ca="1" si="77"/>
        <v/>
      </c>
    </row>
    <row r="306" spans="1:18" x14ac:dyDescent="0.3">
      <c r="A306" t="s">
        <v>18</v>
      </c>
      <c r="B306" t="s">
        <v>51</v>
      </c>
      <c r="F306" t="str">
        <f t="shared" si="70"/>
        <v>REBOUND DEF by HUGHES,ANTHONY</v>
      </c>
      <c r="G306" t="str">
        <f t="shared" si="71"/>
        <v>REBOUND DEF</v>
      </c>
      <c r="H306" t="str">
        <f t="shared" si="74"/>
        <v/>
      </c>
      <c r="I306" t="str">
        <f t="shared" si="72"/>
        <v/>
      </c>
      <c r="J306" t="str">
        <f>_xlfn.IFS(I306="GOOD",LOOKUP(H306,'Points per shot'!$A$1:$A$5,'Points per shot'!$B$1:$B$5), I306="MISS", 0, I306= "","")</f>
        <v/>
      </c>
      <c r="K306" t="str">
        <f t="shared" si="73"/>
        <v>UMSL</v>
      </c>
      <c r="L306" t="str">
        <f t="shared" si="78"/>
        <v>CHANGE</v>
      </c>
      <c r="M306">
        <f t="shared" ca="1" si="69"/>
        <v>0</v>
      </c>
      <c r="N306" t="str">
        <f t="shared" ca="1" si="75"/>
        <v>UMSL</v>
      </c>
      <c r="Q306" t="str">
        <f t="shared" ca="1" si="76"/>
        <v/>
      </c>
      <c r="R306" t="str">
        <f t="shared" ca="1" si="77"/>
        <v>Missed Shot</v>
      </c>
    </row>
    <row r="307" spans="1:18" x14ac:dyDescent="0.3">
      <c r="A307" s="1">
        <v>0.1111111111111111</v>
      </c>
      <c r="B307" t="s">
        <v>62</v>
      </c>
      <c r="F307" t="str">
        <f t="shared" si="70"/>
        <v>MISS 3PTR by MATTHEWS,JOHNATHAN</v>
      </c>
      <c r="G307" t="str">
        <f t="shared" si="71"/>
        <v>MISS 3PTR</v>
      </c>
      <c r="H307" t="str">
        <f t="shared" si="74"/>
        <v>3PTR</v>
      </c>
      <c r="I307" t="str">
        <f t="shared" si="72"/>
        <v>MISS</v>
      </c>
      <c r="J307">
        <f>_xlfn.IFS(I307="GOOD",LOOKUP(H307,'Points per shot'!$A$1:$A$5,'Points per shot'!$B$1:$B$5), I307="MISS", 0, I307= "","")</f>
        <v>0</v>
      </c>
      <c r="K307" t="str">
        <f t="shared" si="73"/>
        <v>UMSL</v>
      </c>
      <c r="L307" t="str">
        <f t="shared" si="78"/>
        <v/>
      </c>
      <c r="M307" t="str">
        <f t="shared" ca="1" si="69"/>
        <v/>
      </c>
      <c r="N307" t="str">
        <f t="shared" ca="1" si="75"/>
        <v/>
      </c>
      <c r="Q307" t="str">
        <f t="shared" ca="1" si="76"/>
        <v/>
      </c>
      <c r="R307" t="str">
        <f t="shared" ca="1" si="77"/>
        <v/>
      </c>
    </row>
    <row r="308" spans="1:18" x14ac:dyDescent="0.3">
      <c r="A308" t="s">
        <v>18</v>
      </c>
      <c r="B308" t="s">
        <v>151</v>
      </c>
      <c r="F308" t="str">
        <f t="shared" si="70"/>
        <v>REBOUND OFF by WILKINS-MCCOY,JALEN</v>
      </c>
      <c r="G308" t="str">
        <f t="shared" si="71"/>
        <v>REBOUND OFF</v>
      </c>
      <c r="H308" t="str">
        <f t="shared" si="74"/>
        <v/>
      </c>
      <c r="I308" t="str">
        <f t="shared" si="72"/>
        <v/>
      </c>
      <c r="J308" t="str">
        <f>_xlfn.IFS(I308="GOOD",LOOKUP(H308,'Points per shot'!$A$1:$A$5,'Points per shot'!$B$1:$B$5), I308="MISS", 0, I308= "","")</f>
        <v/>
      </c>
      <c r="K308" t="str">
        <f t="shared" si="73"/>
        <v>UMSL</v>
      </c>
      <c r="L308" t="str">
        <f t="shared" si="78"/>
        <v/>
      </c>
      <c r="M308" t="str">
        <f t="shared" ca="1" si="69"/>
        <v/>
      </c>
      <c r="N308" t="str">
        <f t="shared" ca="1" si="75"/>
        <v/>
      </c>
      <c r="Q308" t="str">
        <f t="shared" ca="1" si="76"/>
        <v/>
      </c>
      <c r="R308" t="str">
        <f t="shared" ca="1" si="77"/>
        <v/>
      </c>
    </row>
    <row r="309" spans="1:18" x14ac:dyDescent="0.3">
      <c r="A309" s="1">
        <v>9.5833333333333326E-2</v>
      </c>
      <c r="B309" t="s">
        <v>237</v>
      </c>
      <c r="F309" t="str">
        <f t="shared" si="70"/>
        <v>MISS JUMPER by MATTHEWS,JOHNATHAN</v>
      </c>
      <c r="G309" t="str">
        <f t="shared" si="71"/>
        <v>MISS JUMPER</v>
      </c>
      <c r="H309" t="str">
        <f t="shared" si="74"/>
        <v>JUMPER</v>
      </c>
      <c r="I309" t="str">
        <f t="shared" si="72"/>
        <v>MISS</v>
      </c>
      <c r="J309">
        <f>_xlfn.IFS(I309="GOOD",LOOKUP(H309,'Points per shot'!$A$1:$A$5,'Points per shot'!$B$1:$B$5), I309="MISS", 0, I309= "","")</f>
        <v>0</v>
      </c>
      <c r="K309" t="str">
        <f t="shared" si="73"/>
        <v>UMSL</v>
      </c>
      <c r="L309" t="str">
        <f t="shared" si="78"/>
        <v/>
      </c>
      <c r="M309" t="str">
        <f t="shared" ca="1" si="69"/>
        <v/>
      </c>
      <c r="N309" t="str">
        <f t="shared" ca="1" si="75"/>
        <v/>
      </c>
      <c r="Q309" t="str">
        <f t="shared" ca="1" si="76"/>
        <v/>
      </c>
      <c r="R309" t="str">
        <f t="shared" ca="1" si="77"/>
        <v/>
      </c>
    </row>
    <row r="310" spans="1:18" x14ac:dyDescent="0.3">
      <c r="A310" t="s">
        <v>18</v>
      </c>
      <c r="E310" t="s">
        <v>134</v>
      </c>
      <c r="F310" t="str">
        <f t="shared" si="70"/>
        <v>REBOUND DEF by THOMPSON,ROBIN</v>
      </c>
      <c r="G310" t="str">
        <f t="shared" si="71"/>
        <v>REBOUND DEF</v>
      </c>
      <c r="H310" t="str">
        <f t="shared" si="74"/>
        <v/>
      </c>
      <c r="I310" t="str">
        <f t="shared" si="72"/>
        <v/>
      </c>
      <c r="J310" t="str">
        <f>_xlfn.IFS(I310="GOOD",LOOKUP(H310,'Points per shot'!$A$1:$A$5,'Points per shot'!$B$1:$B$5), I310="MISS", 0, I310= "","")</f>
        <v/>
      </c>
      <c r="K310" t="str">
        <f t="shared" si="73"/>
        <v>MARYVILLE</v>
      </c>
      <c r="L310" t="str">
        <f t="shared" si="78"/>
        <v>CHANGE</v>
      </c>
      <c r="M310">
        <f t="shared" ca="1" si="69"/>
        <v>0</v>
      </c>
      <c r="N310" t="str">
        <f t="shared" ca="1" si="75"/>
        <v>MARYVILLE</v>
      </c>
      <c r="Q310" t="str">
        <f t="shared" ca="1" si="76"/>
        <v/>
      </c>
      <c r="R310" t="str">
        <f t="shared" ca="1" si="77"/>
        <v/>
      </c>
    </row>
    <row r="311" spans="1:18" x14ac:dyDescent="0.3">
      <c r="A311" s="1">
        <v>9.1666666666666674E-2</v>
      </c>
      <c r="E311" t="s">
        <v>240</v>
      </c>
      <c r="F311" t="str">
        <f t="shared" si="70"/>
        <v>MISS LAYUP by JONES,EUGENE</v>
      </c>
      <c r="G311" t="str">
        <f t="shared" si="71"/>
        <v>MISS LAYUP</v>
      </c>
      <c r="H311" t="str">
        <f t="shared" si="74"/>
        <v>LAYUP</v>
      </c>
      <c r="I311" t="str">
        <f t="shared" si="72"/>
        <v>MISS</v>
      </c>
      <c r="J311">
        <f>_xlfn.IFS(I311="GOOD",LOOKUP(H311,'Points per shot'!$A$1:$A$5,'Points per shot'!$B$1:$B$5), I311="MISS", 0, I311= "","")</f>
        <v>0</v>
      </c>
      <c r="K311" t="str">
        <f t="shared" si="73"/>
        <v>MARYVILLE</v>
      </c>
      <c r="L311" t="str">
        <f t="shared" si="78"/>
        <v/>
      </c>
      <c r="M311" t="str">
        <f t="shared" ca="1" si="69"/>
        <v/>
      </c>
      <c r="N311" t="str">
        <f t="shared" ca="1" si="75"/>
        <v/>
      </c>
      <c r="Q311" t="str">
        <f t="shared" ca="1" si="76"/>
        <v/>
      </c>
      <c r="R311" t="str">
        <f t="shared" ca="1" si="77"/>
        <v/>
      </c>
    </row>
    <row r="312" spans="1:18" x14ac:dyDescent="0.3">
      <c r="A312" t="s">
        <v>18</v>
      </c>
      <c r="B312" t="s">
        <v>241</v>
      </c>
      <c r="F312" t="str">
        <f t="shared" si="70"/>
        <v>REBOUND DEF by CARSON,RONNIE</v>
      </c>
      <c r="G312" t="str">
        <f t="shared" si="71"/>
        <v>REBOUND DEF</v>
      </c>
      <c r="H312" t="str">
        <f t="shared" si="74"/>
        <v/>
      </c>
      <c r="I312" t="str">
        <f t="shared" si="72"/>
        <v/>
      </c>
      <c r="J312" t="str">
        <f>_xlfn.IFS(I312="GOOD",LOOKUP(H312,'Points per shot'!$A$1:$A$5,'Points per shot'!$B$1:$B$5), I312="MISS", 0, I312= "","")</f>
        <v/>
      </c>
      <c r="K312" t="str">
        <f t="shared" si="73"/>
        <v>UMSL</v>
      </c>
      <c r="L312" t="str">
        <f t="shared" si="78"/>
        <v>CHANGE</v>
      </c>
      <c r="M312">
        <f t="shared" ca="1" si="69"/>
        <v>2</v>
      </c>
      <c r="N312" t="str">
        <f t="shared" ca="1" si="75"/>
        <v>UMSL</v>
      </c>
      <c r="Q312" t="str">
        <f t="shared" ca="1" si="76"/>
        <v>Made Shot</v>
      </c>
      <c r="R312" t="str">
        <f t="shared" ca="1" si="77"/>
        <v/>
      </c>
    </row>
    <row r="313" spans="1:18" x14ac:dyDescent="0.3">
      <c r="A313" s="1">
        <v>7.6388888888888895E-2</v>
      </c>
      <c r="B313" t="s">
        <v>238</v>
      </c>
      <c r="C313" t="s">
        <v>242</v>
      </c>
      <c r="D313">
        <v>64</v>
      </c>
      <c r="F313" t="str">
        <f t="shared" si="70"/>
        <v>GOOD LAYUP by DUST,ERIC(in the paint)</v>
      </c>
      <c r="G313" t="str">
        <f t="shared" si="71"/>
        <v>GOOD LAYUP</v>
      </c>
      <c r="H313" t="str">
        <f t="shared" si="74"/>
        <v>LAYUP</v>
      </c>
      <c r="I313" t="str">
        <f t="shared" si="72"/>
        <v>GOOD</v>
      </c>
      <c r="J313">
        <f>_xlfn.IFS(I313="GOOD",LOOKUP(H313,'Points per shot'!$A$1:$A$5,'Points per shot'!$B$1:$B$5), I313="MISS", 0, I313= "","")</f>
        <v>2</v>
      </c>
      <c r="K313" t="str">
        <f t="shared" si="73"/>
        <v>UMSL</v>
      </c>
      <c r="L313" t="str">
        <f t="shared" si="78"/>
        <v/>
      </c>
      <c r="M313" t="str">
        <f t="shared" ca="1" si="69"/>
        <v/>
      </c>
      <c r="N313" t="str">
        <f t="shared" ca="1" si="75"/>
        <v/>
      </c>
      <c r="Q313" t="str">
        <f t="shared" ca="1" si="76"/>
        <v/>
      </c>
      <c r="R313" t="str">
        <f t="shared" ca="1" si="77"/>
        <v/>
      </c>
    </row>
    <row r="314" spans="1:18" x14ac:dyDescent="0.3">
      <c r="A314" s="1">
        <v>5.8333333333333327E-2</v>
      </c>
      <c r="E314" t="s">
        <v>30</v>
      </c>
      <c r="F314" t="str">
        <f t="shared" si="70"/>
        <v>TURNOVER by JONES,EUGENE</v>
      </c>
      <c r="G314" t="str">
        <f t="shared" si="71"/>
        <v>TURNOVER</v>
      </c>
      <c r="H314" t="str">
        <f t="shared" si="74"/>
        <v/>
      </c>
      <c r="I314" t="str">
        <f t="shared" si="72"/>
        <v/>
      </c>
      <c r="J314" t="str">
        <f>_xlfn.IFS(I314="GOOD",LOOKUP(H314,'Points per shot'!$A$1:$A$5,'Points per shot'!$B$1:$B$5), I314="MISS", 0, I314= "","")</f>
        <v/>
      </c>
      <c r="K314" t="str">
        <f t="shared" si="73"/>
        <v>MARYVILLE</v>
      </c>
      <c r="L314" t="str">
        <f t="shared" si="78"/>
        <v>CHANGE</v>
      </c>
      <c r="M314">
        <f t="shared" ca="1" si="69"/>
        <v>0</v>
      </c>
      <c r="N314" t="str">
        <f t="shared" ca="1" si="75"/>
        <v>MARYVILLE</v>
      </c>
      <c r="Q314" t="str">
        <f t="shared" ca="1" si="76"/>
        <v/>
      </c>
      <c r="R314" t="str">
        <f t="shared" ca="1" si="77"/>
        <v/>
      </c>
    </row>
    <row r="315" spans="1:18" x14ac:dyDescent="0.3">
      <c r="A315" s="1">
        <v>5.8333333333333327E-2</v>
      </c>
      <c r="B315" t="s">
        <v>243</v>
      </c>
      <c r="F315" t="str">
        <f t="shared" si="70"/>
        <v>STEAL by MATTHEWS,JOHNATHAN</v>
      </c>
      <c r="G315" t="str">
        <f t="shared" si="71"/>
        <v>STEAL</v>
      </c>
      <c r="H315" t="str">
        <f t="shared" si="74"/>
        <v/>
      </c>
      <c r="I315" t="str">
        <f t="shared" si="72"/>
        <v/>
      </c>
      <c r="J315" t="str">
        <f>_xlfn.IFS(I315="GOOD",LOOKUP(H315,'Points per shot'!$A$1:$A$5,'Points per shot'!$B$1:$B$5), I315="MISS", 0, I315= "","")</f>
        <v/>
      </c>
      <c r="K315" t="str">
        <f t="shared" si="73"/>
        <v>UMSL</v>
      </c>
      <c r="L315" t="str">
        <f t="shared" si="78"/>
        <v>CHANGE</v>
      </c>
      <c r="M315">
        <f t="shared" ca="1" si="69"/>
        <v>0</v>
      </c>
      <c r="N315" t="str">
        <f t="shared" ca="1" si="75"/>
        <v>UMSL</v>
      </c>
      <c r="Q315" t="str">
        <f t="shared" ca="1" si="76"/>
        <v/>
      </c>
      <c r="R315" t="str">
        <f t="shared" ca="1" si="77"/>
        <v>Missed Shot</v>
      </c>
    </row>
    <row r="316" spans="1:18" x14ac:dyDescent="0.3">
      <c r="A316" s="1">
        <v>4.3750000000000004E-2</v>
      </c>
      <c r="B316" t="s">
        <v>160</v>
      </c>
      <c r="F316" t="str">
        <f t="shared" si="70"/>
        <v>MISS JUMPER by CARSON,RONNIE</v>
      </c>
      <c r="G316" t="str">
        <f t="shared" si="71"/>
        <v>MISS JUMPER</v>
      </c>
      <c r="H316" t="str">
        <f t="shared" si="74"/>
        <v>JUMPER</v>
      </c>
      <c r="I316" t="str">
        <f t="shared" si="72"/>
        <v>MISS</v>
      </c>
      <c r="J316">
        <f>_xlfn.IFS(I316="GOOD",LOOKUP(H316,'Points per shot'!$A$1:$A$5,'Points per shot'!$B$1:$B$5), I316="MISS", 0, I316= "","")</f>
        <v>0</v>
      </c>
      <c r="K316" t="str">
        <f t="shared" si="73"/>
        <v>UMSL</v>
      </c>
      <c r="L316" t="str">
        <f t="shared" si="78"/>
        <v/>
      </c>
      <c r="M316" t="str">
        <f t="shared" ca="1" si="69"/>
        <v/>
      </c>
      <c r="N316" t="str">
        <f t="shared" ca="1" si="75"/>
        <v/>
      </c>
      <c r="Q316" t="str">
        <f t="shared" ca="1" si="76"/>
        <v/>
      </c>
      <c r="R316" t="str">
        <f t="shared" ca="1" si="77"/>
        <v/>
      </c>
    </row>
    <row r="317" spans="1:18" x14ac:dyDescent="0.3">
      <c r="A317" t="s">
        <v>18</v>
      </c>
      <c r="E317" t="s">
        <v>29</v>
      </c>
      <c r="F317" t="str">
        <f t="shared" si="70"/>
        <v>REBOUND DEF by GLOTTA,CHAZ</v>
      </c>
      <c r="G317" t="str">
        <f t="shared" si="71"/>
        <v>REBOUND DEF</v>
      </c>
      <c r="H317" t="str">
        <f t="shared" si="74"/>
        <v/>
      </c>
      <c r="I317" t="str">
        <f t="shared" si="72"/>
        <v/>
      </c>
      <c r="J317" t="str">
        <f>_xlfn.IFS(I317="GOOD",LOOKUP(H317,'Points per shot'!$A$1:$A$5,'Points per shot'!$B$1:$B$5), I317="MISS", 0, I317= "","")</f>
        <v/>
      </c>
      <c r="K317" t="str">
        <f t="shared" si="73"/>
        <v>MARYVILLE</v>
      </c>
      <c r="L317" t="str">
        <f t="shared" si="78"/>
        <v>CHANGE</v>
      </c>
      <c r="M317">
        <f t="shared" ca="1" si="69"/>
        <v>3</v>
      </c>
      <c r="N317" t="str">
        <f t="shared" ca="1" si="75"/>
        <v>MARYVILLE</v>
      </c>
      <c r="Q317" t="str">
        <f t="shared" ca="1" si="76"/>
        <v/>
      </c>
      <c r="R317" t="str">
        <f t="shared" ca="1" si="77"/>
        <v/>
      </c>
    </row>
    <row r="318" spans="1:18" x14ac:dyDescent="0.3">
      <c r="A318" s="1">
        <v>3.8194444444444441E-2</v>
      </c>
      <c r="C318" t="s">
        <v>244</v>
      </c>
      <c r="D318">
        <v>67</v>
      </c>
      <c r="E318" t="s">
        <v>245</v>
      </c>
      <c r="F318" t="str">
        <f t="shared" si="70"/>
        <v>GOOD 3PTR by GLOTTA,CHAZ(fastbreak)</v>
      </c>
      <c r="G318" t="str">
        <f t="shared" si="71"/>
        <v>GOOD 3PTR</v>
      </c>
      <c r="H318" t="str">
        <f t="shared" si="74"/>
        <v>3PTR</v>
      </c>
      <c r="I318" t="str">
        <f t="shared" si="72"/>
        <v>GOOD</v>
      </c>
      <c r="J318">
        <f>_xlfn.IFS(I318="GOOD",LOOKUP(H318,'Points per shot'!$A$1:$A$5,'Points per shot'!$B$1:$B$5), I318="MISS", 0, I318= "","")</f>
        <v>3</v>
      </c>
      <c r="K318" t="str">
        <f t="shared" si="73"/>
        <v>MARYVILLE</v>
      </c>
      <c r="L318" t="str">
        <f t="shared" si="78"/>
        <v/>
      </c>
      <c r="M318" t="str">
        <f t="shared" ca="1" si="69"/>
        <v/>
      </c>
      <c r="N318" t="str">
        <f t="shared" ca="1" si="75"/>
        <v/>
      </c>
      <c r="Q318" t="str">
        <f t="shared" ca="1" si="76"/>
        <v/>
      </c>
      <c r="R318" t="str">
        <f t="shared" ca="1" si="77"/>
        <v/>
      </c>
    </row>
    <row r="319" spans="1:18" x14ac:dyDescent="0.3">
      <c r="A319" s="1">
        <v>3.1944444444444449E-2</v>
      </c>
      <c r="E319" t="s">
        <v>34</v>
      </c>
      <c r="F319" t="str">
        <f t="shared" si="70"/>
        <v>FOUL by COLLETTA,ZACH</v>
      </c>
      <c r="G319" t="str">
        <f t="shared" si="71"/>
        <v>FOUL</v>
      </c>
      <c r="H319" t="str">
        <f t="shared" si="74"/>
        <v/>
      </c>
      <c r="I319" t="str">
        <f t="shared" si="72"/>
        <v/>
      </c>
      <c r="J319" t="str">
        <f>_xlfn.IFS(I319="GOOD",LOOKUP(H319,'Points per shot'!$A$1:$A$5,'Points per shot'!$B$1:$B$5), I319="MISS", 0, I319= "","")</f>
        <v/>
      </c>
      <c r="K319" t="str">
        <f t="shared" si="73"/>
        <v>MARYVILLE</v>
      </c>
      <c r="L319" t="str">
        <f t="shared" si="78"/>
        <v/>
      </c>
      <c r="M319" t="str">
        <f t="shared" ca="1" si="69"/>
        <v/>
      </c>
      <c r="N319" t="str">
        <f t="shared" ca="1" si="75"/>
        <v/>
      </c>
      <c r="Q319" t="str">
        <f t="shared" ca="1" si="76"/>
        <v/>
      </c>
      <c r="R319" t="str">
        <f t="shared" ca="1" si="77"/>
        <v/>
      </c>
    </row>
    <row r="320" spans="1:18" x14ac:dyDescent="0.3">
      <c r="A320" s="1">
        <v>3.1944444444444449E-2</v>
      </c>
      <c r="B320" t="s">
        <v>246</v>
      </c>
      <c r="C320" t="s">
        <v>247</v>
      </c>
      <c r="D320">
        <v>67</v>
      </c>
      <c r="F320" t="str">
        <f t="shared" si="70"/>
        <v>GOOD FT by MATTHEWS,JOHNATHAN</v>
      </c>
      <c r="G320" t="str">
        <f t="shared" si="71"/>
        <v>GOOD FT</v>
      </c>
      <c r="H320" t="str">
        <f t="shared" si="74"/>
        <v>FT</v>
      </c>
      <c r="I320" t="str">
        <f t="shared" si="72"/>
        <v>GOOD</v>
      </c>
      <c r="J320">
        <f>_xlfn.IFS(I320="GOOD",LOOKUP(H320,'Points per shot'!$A$1:$A$5,'Points per shot'!$B$1:$B$5), I320="MISS", 0, I320= "","")</f>
        <v>1</v>
      </c>
      <c r="K320" t="str">
        <f t="shared" si="73"/>
        <v>UMSL</v>
      </c>
      <c r="L320" t="str">
        <f t="shared" si="78"/>
        <v>CHANGE</v>
      </c>
      <c r="M320">
        <f t="shared" ca="1" si="69"/>
        <v>2</v>
      </c>
      <c r="N320" t="str">
        <f t="shared" ref="N320:N326" ca="1" si="79">IF(M320&lt;&gt;"",K320,"")</f>
        <v>UMSL</v>
      </c>
      <c r="Q320" t="str">
        <f t="shared" ref="Q320:Q327" ca="1" si="80">IF(AND(M320&lt;&gt;0,N320&lt;&gt;"Maryville",M320&lt;&gt;""),"Made Shot","")</f>
        <v>Made Shot</v>
      </c>
      <c r="R320" t="str">
        <f t="shared" ref="R320:R327" ca="1" si="81">IF(AND(M320=0,N320&lt;&gt;"Maryville",M320&lt;&gt;""),"Missed Shot","")</f>
        <v/>
      </c>
    </row>
    <row r="321" spans="1:18" x14ac:dyDescent="0.3">
      <c r="A321" s="1">
        <v>3.1944444444444449E-2</v>
      </c>
      <c r="B321" t="s">
        <v>246</v>
      </c>
      <c r="C321" t="s">
        <v>248</v>
      </c>
      <c r="D321">
        <v>67</v>
      </c>
      <c r="F321" t="str">
        <f t="shared" si="70"/>
        <v>GOOD FT by MATTHEWS,JOHNATHAN</v>
      </c>
      <c r="G321" t="str">
        <f t="shared" si="71"/>
        <v>GOOD FT</v>
      </c>
      <c r="H321" t="str">
        <f t="shared" si="74"/>
        <v>FT</v>
      </c>
      <c r="I321" t="str">
        <f t="shared" si="72"/>
        <v>GOOD</v>
      </c>
      <c r="J321">
        <f>_xlfn.IFS(I321="GOOD",LOOKUP(H321,'Points per shot'!$A$1:$A$5,'Points per shot'!$B$1:$B$5), I321="MISS", 0, I321= "","")</f>
        <v>1</v>
      </c>
      <c r="K321" t="str">
        <f t="shared" si="73"/>
        <v>UMSL</v>
      </c>
      <c r="L321" t="str">
        <f t="shared" si="78"/>
        <v/>
      </c>
      <c r="M321" t="str">
        <f t="shared" ca="1" si="69"/>
        <v/>
      </c>
      <c r="N321" t="str">
        <f t="shared" ca="1" si="79"/>
        <v/>
      </c>
      <c r="Q321" t="str">
        <f t="shared" ca="1" si="80"/>
        <v/>
      </c>
      <c r="R321" t="str">
        <f t="shared" ca="1" si="81"/>
        <v/>
      </c>
    </row>
    <row r="322" spans="1:18" x14ac:dyDescent="0.3">
      <c r="A322" s="1">
        <v>2.4999999999999998E-2</v>
      </c>
      <c r="E322" t="s">
        <v>50</v>
      </c>
      <c r="F322" t="str">
        <f t="shared" ref="F322:F383" si="82">B322&amp;E322</f>
        <v>MISS JUMPER by GLOTTA,CHAZ</v>
      </c>
      <c r="G322" t="str">
        <f t="shared" ref="G322:G326" si="83">LEFT(F322,FIND("by",F322)-2)</f>
        <v>MISS JUMPER</v>
      </c>
      <c r="H322" t="str">
        <f t="shared" si="74"/>
        <v>JUMPER</v>
      </c>
      <c r="I322" t="str">
        <f t="shared" ref="I322:I383" si="84">IF(H322&lt;&gt;"",LEFT(G322,4),"")</f>
        <v>MISS</v>
      </c>
      <c r="J322">
        <f>_xlfn.IFS(I322="GOOD",LOOKUP(H322,'Points per shot'!$A$1:$A$5,'Points per shot'!$B$1:$B$5), I322="MISS", 0, I322= "","")</f>
        <v>0</v>
      </c>
      <c r="K322" t="str">
        <f t="shared" ref="K322:K326" si="85">IF(E322 = "", "UMSL","MARYVILLE")</f>
        <v>MARYVILLE</v>
      </c>
      <c r="L322" t="str">
        <f t="shared" si="78"/>
        <v>CHANGE</v>
      </c>
      <c r="M322">
        <f t="shared" ca="1" si="69"/>
        <v>0</v>
      </c>
      <c r="N322" t="str">
        <f t="shared" ca="1" si="79"/>
        <v>MARYVILLE</v>
      </c>
      <c r="Q322" t="str">
        <f t="shared" ca="1" si="80"/>
        <v/>
      </c>
      <c r="R322" t="str">
        <f t="shared" ca="1" si="81"/>
        <v/>
      </c>
    </row>
    <row r="323" spans="1:18" x14ac:dyDescent="0.3">
      <c r="A323" t="s">
        <v>18</v>
      </c>
      <c r="B323" t="s">
        <v>51</v>
      </c>
      <c r="F323" t="str">
        <f t="shared" si="82"/>
        <v>REBOUND DEF by HUGHES,ANTHONY</v>
      </c>
      <c r="G323" t="str">
        <f t="shared" si="83"/>
        <v>REBOUND DEF</v>
      </c>
      <c r="H323" t="str">
        <f t="shared" si="74"/>
        <v/>
      </c>
      <c r="I323" t="str">
        <f t="shared" si="84"/>
        <v/>
      </c>
      <c r="J323" t="str">
        <f>_xlfn.IFS(I323="GOOD",LOOKUP(H323,'Points per shot'!$A$1:$A$5,'Points per shot'!$B$1:$B$5), I323="MISS", 0, I323= "","")</f>
        <v/>
      </c>
      <c r="K323" t="str">
        <f t="shared" si="85"/>
        <v>UMSL</v>
      </c>
      <c r="L323" t="str">
        <f t="shared" si="78"/>
        <v>CHANGE</v>
      </c>
      <c r="M323">
        <f t="shared" ref="M323:M326" ca="1" si="86">IF(K322&lt;&gt;K323,SUM(OFFSET(J323,,,IF(L324&lt;&gt;"",1,IF(L325&lt;&gt;"",2,IF(L326&lt;&gt;"",3,IF(L327&lt;&gt;"",4,5)))))),"")</f>
        <v>0</v>
      </c>
      <c r="N323" t="str">
        <f t="shared" ca="1" si="79"/>
        <v>UMSL</v>
      </c>
      <c r="Q323" t="str">
        <f t="shared" ca="1" si="80"/>
        <v/>
      </c>
      <c r="R323" t="str">
        <f t="shared" ca="1" si="81"/>
        <v>Missed Shot</v>
      </c>
    </row>
    <row r="324" spans="1:18" x14ac:dyDescent="0.3">
      <c r="A324" s="1">
        <v>1.1805555555555555E-2</v>
      </c>
      <c r="B324" t="s">
        <v>249</v>
      </c>
      <c r="F324" t="str">
        <f t="shared" si="82"/>
        <v>MISS DUNK by WILKINS-MCCOY,JALEN</v>
      </c>
      <c r="G324" t="str">
        <f t="shared" si="83"/>
        <v>MISS DUNK</v>
      </c>
      <c r="H324" t="str">
        <f t="shared" si="74"/>
        <v>DUNK</v>
      </c>
      <c r="I324" t="str">
        <f t="shared" si="84"/>
        <v>MISS</v>
      </c>
      <c r="J324">
        <f>_xlfn.IFS(I324="GOOD",LOOKUP(H324,'Points per shot'!$A$1:$A$5,'Points per shot'!$B$1:$B$5), I324="MISS", 0, I324= "","")</f>
        <v>0</v>
      </c>
      <c r="K324" t="str">
        <f t="shared" si="85"/>
        <v>UMSL</v>
      </c>
      <c r="L324" t="str">
        <f t="shared" si="78"/>
        <v/>
      </c>
      <c r="M324" t="str">
        <f t="shared" ca="1" si="86"/>
        <v/>
      </c>
      <c r="N324" t="str">
        <f t="shared" ca="1" si="79"/>
        <v/>
      </c>
      <c r="Q324" t="str">
        <f t="shared" ca="1" si="80"/>
        <v/>
      </c>
      <c r="R324" t="str">
        <f t="shared" ca="1" si="81"/>
        <v/>
      </c>
    </row>
    <row r="325" spans="1:18" x14ac:dyDescent="0.3">
      <c r="A325" t="s">
        <v>18</v>
      </c>
      <c r="E325" t="s">
        <v>75</v>
      </c>
      <c r="F325" t="str">
        <f t="shared" si="82"/>
        <v>REBOUND DEF by TEAM</v>
      </c>
      <c r="G325" t="str">
        <f t="shared" si="83"/>
        <v>REBOUND DEF</v>
      </c>
      <c r="H325" t="str">
        <f t="shared" si="74"/>
        <v/>
      </c>
      <c r="I325" t="str">
        <f t="shared" si="84"/>
        <v/>
      </c>
      <c r="J325" t="str">
        <f>_xlfn.IFS(I325="GOOD",LOOKUP(H325,'Points per shot'!$A$1:$A$5,'Points per shot'!$B$1:$B$5), I325="MISS", 0, I325= "","")</f>
        <v/>
      </c>
      <c r="K325" t="str">
        <f t="shared" si="85"/>
        <v>MARYVILLE</v>
      </c>
      <c r="L325" t="str">
        <f t="shared" si="78"/>
        <v>CHANGE</v>
      </c>
      <c r="M325">
        <f t="shared" ca="1" si="86"/>
        <v>2</v>
      </c>
      <c r="N325" t="str">
        <f t="shared" ca="1" si="79"/>
        <v>MARYVILLE</v>
      </c>
      <c r="Q325" t="str">
        <f t="shared" ca="1" si="80"/>
        <v/>
      </c>
      <c r="R325" t="str">
        <f t="shared" ca="1" si="81"/>
        <v/>
      </c>
    </row>
    <row r="326" spans="1:18" x14ac:dyDescent="0.3">
      <c r="A326" s="1">
        <v>4.8611111111111112E-3</v>
      </c>
      <c r="C326" t="s">
        <v>250</v>
      </c>
      <c r="D326">
        <v>69</v>
      </c>
      <c r="E326" t="s">
        <v>251</v>
      </c>
      <c r="F326" t="str">
        <f t="shared" si="82"/>
        <v>GOOD JUMPER by MCDANIEL,DEZMOND</v>
      </c>
      <c r="G326" t="str">
        <f t="shared" si="83"/>
        <v>GOOD JUMPER</v>
      </c>
      <c r="H326" t="str">
        <f t="shared" si="74"/>
        <v>JUMPER</v>
      </c>
      <c r="I326" t="str">
        <f t="shared" si="84"/>
        <v>GOOD</v>
      </c>
      <c r="J326">
        <f>_xlfn.IFS(I326="GOOD",LOOKUP(H326,'Points per shot'!$A$1:$A$5,'Points per shot'!$B$1:$B$5), I326="MISS", 0, I326= "","")</f>
        <v>2</v>
      </c>
      <c r="K326" t="str">
        <f t="shared" si="85"/>
        <v>MARYVILLE</v>
      </c>
      <c r="L326" t="str">
        <f t="shared" si="78"/>
        <v/>
      </c>
      <c r="M326" t="str">
        <f t="shared" ca="1" si="86"/>
        <v/>
      </c>
      <c r="N326" t="str">
        <f t="shared" ca="1" si="79"/>
        <v/>
      </c>
      <c r="Q326" t="str">
        <f t="shared" ca="1" si="80"/>
        <v/>
      </c>
      <c r="R326" t="str">
        <f t="shared" ca="1" si="81"/>
        <v/>
      </c>
    </row>
    <row r="327" spans="1:18" x14ac:dyDescent="0.3">
      <c r="F327" t="str">
        <f t="shared" si="82"/>
        <v/>
      </c>
      <c r="H327" t="str">
        <f t="shared" si="74"/>
        <v/>
      </c>
      <c r="I327" t="str">
        <f t="shared" si="84"/>
        <v/>
      </c>
      <c r="J327" t="str">
        <f>IF(I327="GOOD",LOOKUP(H327,'Points per shot'!$A$1:$A$5,'Points per shot'!$B$1:$B$5),"")</f>
        <v/>
      </c>
      <c r="Q327" t="str">
        <f t="shared" si="80"/>
        <v/>
      </c>
      <c r="R327" t="str">
        <f t="shared" si="81"/>
        <v/>
      </c>
    </row>
    <row r="328" spans="1:18" x14ac:dyDescent="0.3">
      <c r="F328" t="str">
        <f t="shared" si="82"/>
        <v/>
      </c>
      <c r="H328" t="str">
        <f t="shared" si="74"/>
        <v/>
      </c>
      <c r="I328" t="str">
        <f t="shared" si="84"/>
        <v/>
      </c>
      <c r="J328" t="str">
        <f>IF(I328="GOOD",LOOKUP(H328,'Points per shot'!$A$1:$A$5,'Points per shot'!$B$1:$B$5),"")</f>
        <v/>
      </c>
      <c r="M328" t="str">
        <f t="shared" ref="M328:M359" ca="1" si="87">IF(K327&lt;&gt;K328,SUM(OFFSET(J328,,,IF(L329&lt;&gt;"",1,IF(L330&lt;&gt;"",2,IF(L331&lt;&gt;"",3,IF(L332&lt;&gt;"",4,5)))))),"")</f>
        <v/>
      </c>
      <c r="N328" t="str">
        <f t="shared" ref="N328:N359" ca="1" si="88">IF(M328&lt;&gt;"",K328,"")</f>
        <v/>
      </c>
    </row>
    <row r="329" spans="1:18" x14ac:dyDescent="0.3">
      <c r="F329" t="str">
        <f t="shared" si="82"/>
        <v/>
      </c>
      <c r="H329" t="str">
        <f t="shared" si="74"/>
        <v/>
      </c>
      <c r="I329" t="str">
        <f t="shared" si="84"/>
        <v/>
      </c>
      <c r="J329" t="str">
        <f>IF(I329="GOOD",LOOKUP(H329,'Points per shot'!$A$1:$A$5,'Points per shot'!$B$1:$B$5),"")</f>
        <v/>
      </c>
      <c r="K329" t="str">
        <f t="shared" ref="K329:K383" si="89">IF(F329="*Miss*","Miss","")</f>
        <v/>
      </c>
      <c r="M329" t="str">
        <f t="shared" ca="1" si="87"/>
        <v/>
      </c>
      <c r="N329" t="str">
        <f t="shared" ca="1" si="88"/>
        <v/>
      </c>
    </row>
    <row r="330" spans="1:18" x14ac:dyDescent="0.3">
      <c r="F330" t="str">
        <f t="shared" si="82"/>
        <v/>
      </c>
      <c r="H330" t="str">
        <f t="shared" si="74"/>
        <v/>
      </c>
      <c r="I330" t="str">
        <f t="shared" si="84"/>
        <v/>
      </c>
      <c r="J330" t="str">
        <f>IF(I330="GOOD",LOOKUP(H330,'Points per shot'!$A$1:$A$5,'Points per shot'!$B$1:$B$5),"")</f>
        <v/>
      </c>
      <c r="K330" t="str">
        <f t="shared" si="89"/>
        <v/>
      </c>
      <c r="M330" t="str">
        <f t="shared" ca="1" si="87"/>
        <v/>
      </c>
      <c r="N330" t="str">
        <f t="shared" ca="1" si="88"/>
        <v/>
      </c>
    </row>
    <row r="331" spans="1:18" x14ac:dyDescent="0.3">
      <c r="F331" t="str">
        <f t="shared" si="82"/>
        <v/>
      </c>
      <c r="H331" t="str">
        <f t="shared" si="74"/>
        <v/>
      </c>
      <c r="I331" t="str">
        <f t="shared" si="84"/>
        <v/>
      </c>
      <c r="J331" t="str">
        <f>IF(I331="GOOD",LOOKUP(H331,'Points per shot'!$A$1:$A$5,'Points per shot'!$B$1:$B$5),"")</f>
        <v/>
      </c>
      <c r="K331" t="str">
        <f t="shared" si="89"/>
        <v/>
      </c>
      <c r="M331" t="str">
        <f t="shared" ca="1" si="87"/>
        <v/>
      </c>
      <c r="N331" t="str">
        <f t="shared" ca="1" si="88"/>
        <v/>
      </c>
    </row>
    <row r="332" spans="1:18" x14ac:dyDescent="0.3">
      <c r="F332" t="str">
        <f t="shared" si="82"/>
        <v/>
      </c>
      <c r="H332" t="str">
        <f t="shared" si="74"/>
        <v/>
      </c>
      <c r="I332" t="str">
        <f t="shared" si="84"/>
        <v/>
      </c>
      <c r="J332" t="str">
        <f>IF(I332="GOOD",LOOKUP(H332,'Points per shot'!$A$1:$A$5,'Points per shot'!$B$1:$B$5),"")</f>
        <v/>
      </c>
      <c r="K332" t="str">
        <f t="shared" si="89"/>
        <v/>
      </c>
      <c r="M332" t="str">
        <f t="shared" ca="1" si="87"/>
        <v/>
      </c>
      <c r="N332" t="str">
        <f t="shared" ca="1" si="88"/>
        <v/>
      </c>
    </row>
    <row r="333" spans="1:18" x14ac:dyDescent="0.3">
      <c r="F333" t="str">
        <f t="shared" si="82"/>
        <v/>
      </c>
      <c r="H333" t="str">
        <f t="shared" si="74"/>
        <v/>
      </c>
      <c r="I333" t="str">
        <f t="shared" si="84"/>
        <v/>
      </c>
      <c r="J333" t="str">
        <f>IF(I333="GOOD",LOOKUP(H333,'Points per shot'!$A$1:$A$5,'Points per shot'!$B$1:$B$5),"")</f>
        <v/>
      </c>
      <c r="K333" t="str">
        <f t="shared" si="89"/>
        <v/>
      </c>
      <c r="M333" t="str">
        <f t="shared" ca="1" si="87"/>
        <v/>
      </c>
      <c r="N333" t="str">
        <f t="shared" ca="1" si="88"/>
        <v/>
      </c>
    </row>
    <row r="334" spans="1:18" x14ac:dyDescent="0.3">
      <c r="F334" t="str">
        <f t="shared" si="82"/>
        <v/>
      </c>
      <c r="H334" t="str">
        <f t="shared" si="74"/>
        <v/>
      </c>
      <c r="I334" t="str">
        <f t="shared" si="84"/>
        <v/>
      </c>
      <c r="J334" t="str">
        <f>IF(I334="GOOD",LOOKUP(H334,'Points per shot'!$A$1:$A$5,'Points per shot'!$B$1:$B$5),"")</f>
        <v/>
      </c>
      <c r="K334" t="str">
        <f t="shared" si="89"/>
        <v/>
      </c>
      <c r="M334" t="str">
        <f t="shared" ca="1" si="87"/>
        <v/>
      </c>
      <c r="N334" t="str">
        <f t="shared" ca="1" si="88"/>
        <v/>
      </c>
    </row>
    <row r="335" spans="1:18" x14ac:dyDescent="0.3">
      <c r="F335" t="str">
        <f t="shared" si="82"/>
        <v/>
      </c>
      <c r="H335" t="str">
        <f t="shared" si="74"/>
        <v/>
      </c>
      <c r="I335" t="str">
        <f t="shared" si="84"/>
        <v/>
      </c>
      <c r="J335" t="str">
        <f>IF(I335="GOOD",LOOKUP(H335,'Points per shot'!$A$1:$A$5,'Points per shot'!$B$1:$B$5),"")</f>
        <v/>
      </c>
      <c r="K335" t="str">
        <f t="shared" si="89"/>
        <v/>
      </c>
      <c r="M335" t="str">
        <f t="shared" ca="1" si="87"/>
        <v/>
      </c>
      <c r="N335" t="str">
        <f t="shared" ca="1" si="88"/>
        <v/>
      </c>
    </row>
    <row r="336" spans="1:18" x14ac:dyDescent="0.3">
      <c r="F336" t="str">
        <f t="shared" si="82"/>
        <v/>
      </c>
      <c r="H336" t="str">
        <f t="shared" si="74"/>
        <v/>
      </c>
      <c r="I336" t="str">
        <f t="shared" si="84"/>
        <v/>
      </c>
      <c r="J336" t="str">
        <f>IF(I336="GOOD",LOOKUP(H336,'Points per shot'!$A$1:$A$5,'Points per shot'!$B$1:$B$5),"")</f>
        <v/>
      </c>
      <c r="K336" t="str">
        <f t="shared" si="89"/>
        <v/>
      </c>
      <c r="M336" t="str">
        <f t="shared" ca="1" si="87"/>
        <v/>
      </c>
      <c r="N336" t="str">
        <f t="shared" ca="1" si="88"/>
        <v/>
      </c>
    </row>
    <row r="337" spans="6:14" x14ac:dyDescent="0.3">
      <c r="F337" t="str">
        <f t="shared" si="82"/>
        <v/>
      </c>
      <c r="H337" t="str">
        <f t="shared" si="74"/>
        <v/>
      </c>
      <c r="I337" t="str">
        <f t="shared" si="84"/>
        <v/>
      </c>
      <c r="J337" t="str">
        <f>IF(I337="GOOD",LOOKUP(H337,'Points per shot'!$A$1:$A$5,'Points per shot'!$B$1:$B$5),"")</f>
        <v/>
      </c>
      <c r="K337" t="str">
        <f t="shared" si="89"/>
        <v/>
      </c>
      <c r="M337" t="str">
        <f t="shared" ca="1" si="87"/>
        <v/>
      </c>
      <c r="N337" t="str">
        <f t="shared" ca="1" si="88"/>
        <v/>
      </c>
    </row>
    <row r="338" spans="6:14" x14ac:dyDescent="0.3">
      <c r="F338" t="str">
        <f t="shared" si="82"/>
        <v/>
      </c>
      <c r="H338" t="str">
        <f t="shared" si="74"/>
        <v/>
      </c>
      <c r="I338" t="str">
        <f t="shared" si="84"/>
        <v/>
      </c>
      <c r="J338" t="str">
        <f>IF(I338="GOOD",LOOKUP(H338,'Points per shot'!$A$1:$A$5,'Points per shot'!$B$1:$B$5),"")</f>
        <v/>
      </c>
      <c r="K338" t="str">
        <f t="shared" si="89"/>
        <v/>
      </c>
      <c r="M338" t="str">
        <f t="shared" ca="1" si="87"/>
        <v/>
      </c>
      <c r="N338" t="str">
        <f t="shared" ca="1" si="88"/>
        <v/>
      </c>
    </row>
    <row r="339" spans="6:14" x14ac:dyDescent="0.3">
      <c r="F339" t="str">
        <f t="shared" si="82"/>
        <v/>
      </c>
      <c r="H339" t="str">
        <f t="shared" si="74"/>
        <v/>
      </c>
      <c r="I339" t="str">
        <f t="shared" si="84"/>
        <v/>
      </c>
      <c r="J339" t="str">
        <f>IF(I339="GOOD",LOOKUP(H339,'Points per shot'!$A$1:$A$5,'Points per shot'!$B$1:$B$5),"")</f>
        <v/>
      </c>
      <c r="K339" t="str">
        <f t="shared" si="89"/>
        <v/>
      </c>
      <c r="M339" t="str">
        <f t="shared" ca="1" si="87"/>
        <v/>
      </c>
      <c r="N339" t="str">
        <f t="shared" ca="1" si="88"/>
        <v/>
      </c>
    </row>
    <row r="340" spans="6:14" x14ac:dyDescent="0.3">
      <c r="F340" t="str">
        <f t="shared" si="82"/>
        <v/>
      </c>
      <c r="H340" t="str">
        <f t="shared" si="74"/>
        <v/>
      </c>
      <c r="I340" t="str">
        <f t="shared" si="84"/>
        <v/>
      </c>
      <c r="J340" t="str">
        <f>IF(I340="GOOD",LOOKUP(H340,'Points per shot'!$A$1:$A$5,'Points per shot'!$B$1:$B$5),"")</f>
        <v/>
      </c>
      <c r="K340" t="str">
        <f t="shared" si="89"/>
        <v/>
      </c>
      <c r="M340" t="str">
        <f t="shared" ca="1" si="87"/>
        <v/>
      </c>
      <c r="N340" t="str">
        <f t="shared" ca="1" si="88"/>
        <v/>
      </c>
    </row>
    <row r="341" spans="6:14" x14ac:dyDescent="0.3">
      <c r="F341" t="str">
        <f t="shared" si="82"/>
        <v/>
      </c>
      <c r="H341" t="str">
        <f t="shared" si="74"/>
        <v/>
      </c>
      <c r="I341" t="str">
        <f t="shared" si="84"/>
        <v/>
      </c>
      <c r="J341" t="str">
        <f>IF(I341="GOOD",LOOKUP(H341,'Points per shot'!$A$1:$A$5,'Points per shot'!$B$1:$B$5),"")</f>
        <v/>
      </c>
      <c r="K341" t="str">
        <f t="shared" si="89"/>
        <v/>
      </c>
      <c r="M341" t="str">
        <f t="shared" ca="1" si="87"/>
        <v/>
      </c>
      <c r="N341" t="str">
        <f t="shared" ca="1" si="88"/>
        <v/>
      </c>
    </row>
    <row r="342" spans="6:14" x14ac:dyDescent="0.3">
      <c r="F342" t="str">
        <f t="shared" si="82"/>
        <v/>
      </c>
      <c r="H342" t="str">
        <f t="shared" si="74"/>
        <v/>
      </c>
      <c r="I342" t="str">
        <f t="shared" si="84"/>
        <v/>
      </c>
      <c r="J342" t="str">
        <f>IF(I342="GOOD",LOOKUP(H342,'Points per shot'!$A$1:$A$5,'Points per shot'!$B$1:$B$5),"")</f>
        <v/>
      </c>
      <c r="K342" t="str">
        <f t="shared" si="89"/>
        <v/>
      </c>
      <c r="M342" t="str">
        <f t="shared" ca="1" si="87"/>
        <v/>
      </c>
      <c r="N342" t="str">
        <f t="shared" ca="1" si="88"/>
        <v/>
      </c>
    </row>
    <row r="343" spans="6:14" x14ac:dyDescent="0.3">
      <c r="F343" t="str">
        <f t="shared" si="82"/>
        <v/>
      </c>
      <c r="H343" t="str">
        <f t="shared" si="74"/>
        <v/>
      </c>
      <c r="I343" t="str">
        <f t="shared" si="84"/>
        <v/>
      </c>
      <c r="J343" t="str">
        <f>IF(I343="GOOD",LOOKUP(H343,'Points per shot'!$A$1:$A$5,'Points per shot'!$B$1:$B$5),"")</f>
        <v/>
      </c>
      <c r="K343" t="str">
        <f t="shared" si="89"/>
        <v/>
      </c>
      <c r="M343" t="str">
        <f t="shared" ca="1" si="87"/>
        <v/>
      </c>
      <c r="N343" t="str">
        <f t="shared" ca="1" si="88"/>
        <v/>
      </c>
    </row>
    <row r="344" spans="6:14" x14ac:dyDescent="0.3">
      <c r="F344" t="str">
        <f t="shared" si="82"/>
        <v/>
      </c>
      <c r="H344" t="str">
        <f t="shared" si="74"/>
        <v/>
      </c>
      <c r="I344" t="str">
        <f t="shared" si="84"/>
        <v/>
      </c>
      <c r="J344" t="str">
        <f>IF(I344="GOOD",LOOKUP(H344,'Points per shot'!$A$1:$A$5,'Points per shot'!$B$1:$B$5),"")</f>
        <v/>
      </c>
      <c r="K344" t="str">
        <f t="shared" si="89"/>
        <v/>
      </c>
      <c r="M344" t="str">
        <f t="shared" ca="1" si="87"/>
        <v/>
      </c>
      <c r="N344" t="str">
        <f t="shared" ca="1" si="88"/>
        <v/>
      </c>
    </row>
    <row r="345" spans="6:14" x14ac:dyDescent="0.3">
      <c r="F345" t="str">
        <f t="shared" si="82"/>
        <v/>
      </c>
      <c r="H345" t="str">
        <f t="shared" si="74"/>
        <v/>
      </c>
      <c r="I345" t="str">
        <f t="shared" si="84"/>
        <v/>
      </c>
      <c r="J345" t="str">
        <f>IF(I345="GOOD",LOOKUP(H345,'Points per shot'!$A$1:$A$5,'Points per shot'!$B$1:$B$5),"")</f>
        <v/>
      </c>
      <c r="K345" t="str">
        <f t="shared" si="89"/>
        <v/>
      </c>
      <c r="M345" t="str">
        <f t="shared" ca="1" si="87"/>
        <v/>
      </c>
      <c r="N345" t="str">
        <f t="shared" ca="1" si="88"/>
        <v/>
      </c>
    </row>
    <row r="346" spans="6:14" x14ac:dyDescent="0.3">
      <c r="F346" t="str">
        <f t="shared" si="82"/>
        <v/>
      </c>
      <c r="H346" t="str">
        <f t="shared" si="74"/>
        <v/>
      </c>
      <c r="I346" t="str">
        <f t="shared" si="84"/>
        <v/>
      </c>
      <c r="J346" t="str">
        <f>IF(I346="GOOD",LOOKUP(H346,'Points per shot'!$A$1:$A$5,'Points per shot'!$B$1:$B$5),"")</f>
        <v/>
      </c>
      <c r="K346" t="str">
        <f t="shared" si="89"/>
        <v/>
      </c>
      <c r="M346" t="str">
        <f t="shared" ca="1" si="87"/>
        <v/>
      </c>
      <c r="N346" t="str">
        <f t="shared" ca="1" si="88"/>
        <v/>
      </c>
    </row>
    <row r="347" spans="6:14" x14ac:dyDescent="0.3">
      <c r="F347" t="str">
        <f t="shared" si="82"/>
        <v/>
      </c>
      <c r="H347" t="str">
        <f t="shared" si="74"/>
        <v/>
      </c>
      <c r="I347" t="str">
        <f t="shared" si="84"/>
        <v/>
      </c>
      <c r="J347" t="str">
        <f>IF(I347="GOOD",LOOKUP(H347,'Points per shot'!$A$1:$A$5,'Points per shot'!$B$1:$B$5),"")</f>
        <v/>
      </c>
      <c r="K347" t="str">
        <f t="shared" si="89"/>
        <v/>
      </c>
      <c r="M347" t="str">
        <f t="shared" ca="1" si="87"/>
        <v/>
      </c>
      <c r="N347" t="str">
        <f t="shared" ca="1" si="88"/>
        <v/>
      </c>
    </row>
    <row r="348" spans="6:14" x14ac:dyDescent="0.3">
      <c r="F348" t="str">
        <f t="shared" si="82"/>
        <v/>
      </c>
      <c r="H348" t="str">
        <f t="shared" si="74"/>
        <v/>
      </c>
      <c r="I348" t="str">
        <f t="shared" si="84"/>
        <v/>
      </c>
      <c r="J348" t="str">
        <f>IF(I348="GOOD",LOOKUP(H348,'Points per shot'!$A$1:$A$5,'Points per shot'!$B$1:$B$5),"")</f>
        <v/>
      </c>
      <c r="K348" t="str">
        <f t="shared" si="89"/>
        <v/>
      </c>
      <c r="M348" t="str">
        <f t="shared" ca="1" si="87"/>
        <v/>
      </c>
      <c r="N348" t="str">
        <f t="shared" ca="1" si="88"/>
        <v/>
      </c>
    </row>
    <row r="349" spans="6:14" x14ac:dyDescent="0.3">
      <c r="F349" t="str">
        <f t="shared" si="82"/>
        <v/>
      </c>
      <c r="H349" t="str">
        <f t="shared" si="74"/>
        <v/>
      </c>
      <c r="I349" t="str">
        <f t="shared" si="84"/>
        <v/>
      </c>
      <c r="J349" t="str">
        <f>IF(I349="GOOD",LOOKUP(H349,'Points per shot'!$A$1:$A$5,'Points per shot'!$B$1:$B$5),"")</f>
        <v/>
      </c>
      <c r="K349" t="str">
        <f t="shared" si="89"/>
        <v/>
      </c>
      <c r="M349" t="str">
        <f t="shared" ca="1" si="87"/>
        <v/>
      </c>
      <c r="N349" t="str">
        <f t="shared" ca="1" si="88"/>
        <v/>
      </c>
    </row>
    <row r="350" spans="6:14" x14ac:dyDescent="0.3">
      <c r="F350" t="str">
        <f t="shared" si="82"/>
        <v/>
      </c>
      <c r="H350" t="str">
        <f t="shared" si="74"/>
        <v/>
      </c>
      <c r="I350" t="str">
        <f t="shared" si="84"/>
        <v/>
      </c>
      <c r="J350" t="str">
        <f>IF(I350="GOOD",LOOKUP(H350,'Points per shot'!$A$1:$A$5,'Points per shot'!$B$1:$B$5),"")</f>
        <v/>
      </c>
      <c r="K350" t="str">
        <f t="shared" si="89"/>
        <v/>
      </c>
      <c r="M350" t="str">
        <f t="shared" ca="1" si="87"/>
        <v/>
      </c>
      <c r="N350" t="str">
        <f t="shared" ca="1" si="88"/>
        <v/>
      </c>
    </row>
    <row r="351" spans="6:14" x14ac:dyDescent="0.3">
      <c r="F351" t="str">
        <f t="shared" si="82"/>
        <v/>
      </c>
      <c r="H351" t="str">
        <f t="shared" si="74"/>
        <v/>
      </c>
      <c r="I351" t="str">
        <f t="shared" si="84"/>
        <v/>
      </c>
      <c r="J351" t="str">
        <f>IF(I351="GOOD",LOOKUP(H351,'Points per shot'!$A$1:$A$5,'Points per shot'!$B$1:$B$5),"")</f>
        <v/>
      </c>
      <c r="K351" t="str">
        <f t="shared" si="89"/>
        <v/>
      </c>
      <c r="M351" t="str">
        <f t="shared" ca="1" si="87"/>
        <v/>
      </c>
      <c r="N351" t="str">
        <f t="shared" ca="1" si="88"/>
        <v/>
      </c>
    </row>
    <row r="352" spans="6:14" x14ac:dyDescent="0.3">
      <c r="F352" t="str">
        <f t="shared" si="82"/>
        <v/>
      </c>
      <c r="H352" t="str">
        <f t="shared" ref="H352:H398" si="90">IF(OR(LEFT(G352,4)="Miss",LEFT(G352,4)="Good"),RIGHT(G352,LEN(G352)-5),"")</f>
        <v/>
      </c>
      <c r="I352" t="str">
        <f t="shared" si="84"/>
        <v/>
      </c>
      <c r="J352" t="str">
        <f>IF(I352="GOOD",LOOKUP(H352,'Points per shot'!$A$1:$A$5,'Points per shot'!$B$1:$B$5),"")</f>
        <v/>
      </c>
      <c r="K352" t="str">
        <f t="shared" si="89"/>
        <v/>
      </c>
      <c r="M352" t="str">
        <f t="shared" ca="1" si="87"/>
        <v/>
      </c>
      <c r="N352" t="str">
        <f t="shared" ca="1" si="88"/>
        <v/>
      </c>
    </row>
    <row r="353" spans="6:14" x14ac:dyDescent="0.3">
      <c r="F353" t="str">
        <f t="shared" si="82"/>
        <v/>
      </c>
      <c r="H353" t="str">
        <f t="shared" si="90"/>
        <v/>
      </c>
      <c r="I353" t="str">
        <f t="shared" si="84"/>
        <v/>
      </c>
      <c r="J353" t="str">
        <f>IF(I353="GOOD",LOOKUP(H353,'Points per shot'!$A$1:$A$5,'Points per shot'!$B$1:$B$5),"")</f>
        <v/>
      </c>
      <c r="K353" t="str">
        <f t="shared" si="89"/>
        <v/>
      </c>
      <c r="M353" t="str">
        <f t="shared" ca="1" si="87"/>
        <v/>
      </c>
      <c r="N353" t="str">
        <f t="shared" ca="1" si="88"/>
        <v/>
      </c>
    </row>
    <row r="354" spans="6:14" x14ac:dyDescent="0.3">
      <c r="F354" t="str">
        <f t="shared" si="82"/>
        <v/>
      </c>
      <c r="H354" t="str">
        <f t="shared" si="90"/>
        <v/>
      </c>
      <c r="I354" t="str">
        <f t="shared" si="84"/>
        <v/>
      </c>
      <c r="J354" t="str">
        <f>IF(I354="GOOD",LOOKUP(H354,'Points per shot'!$A$1:$A$5,'Points per shot'!$B$1:$B$5),"")</f>
        <v/>
      </c>
      <c r="K354" t="str">
        <f t="shared" si="89"/>
        <v/>
      </c>
      <c r="M354" t="str">
        <f t="shared" ca="1" si="87"/>
        <v/>
      </c>
      <c r="N354" t="str">
        <f t="shared" ca="1" si="88"/>
        <v/>
      </c>
    </row>
    <row r="355" spans="6:14" x14ac:dyDescent="0.3">
      <c r="F355" t="str">
        <f t="shared" si="82"/>
        <v/>
      </c>
      <c r="H355" t="str">
        <f t="shared" si="90"/>
        <v/>
      </c>
      <c r="I355" t="str">
        <f t="shared" si="84"/>
        <v/>
      </c>
      <c r="J355" t="str">
        <f>IF(I355="GOOD",LOOKUP(H355,'Points per shot'!$A$1:$A$5,'Points per shot'!$B$1:$B$5),"")</f>
        <v/>
      </c>
      <c r="K355" t="str">
        <f t="shared" si="89"/>
        <v/>
      </c>
      <c r="M355" t="str">
        <f t="shared" ca="1" si="87"/>
        <v/>
      </c>
      <c r="N355" t="str">
        <f t="shared" ca="1" si="88"/>
        <v/>
      </c>
    </row>
    <row r="356" spans="6:14" x14ac:dyDescent="0.3">
      <c r="F356" t="str">
        <f t="shared" si="82"/>
        <v/>
      </c>
      <c r="H356" t="str">
        <f t="shared" si="90"/>
        <v/>
      </c>
      <c r="I356" t="str">
        <f t="shared" si="84"/>
        <v/>
      </c>
      <c r="J356" t="str">
        <f>IF(I356="GOOD",LOOKUP(H356,'Points per shot'!$A$1:$A$5,'Points per shot'!$B$1:$B$5),"")</f>
        <v/>
      </c>
      <c r="K356" t="str">
        <f t="shared" si="89"/>
        <v/>
      </c>
      <c r="M356" t="str">
        <f t="shared" ca="1" si="87"/>
        <v/>
      </c>
      <c r="N356" t="str">
        <f t="shared" ca="1" si="88"/>
        <v/>
      </c>
    </row>
    <row r="357" spans="6:14" x14ac:dyDescent="0.3">
      <c r="F357" t="str">
        <f t="shared" si="82"/>
        <v/>
      </c>
      <c r="H357" t="str">
        <f t="shared" si="90"/>
        <v/>
      </c>
      <c r="I357" t="str">
        <f t="shared" si="84"/>
        <v/>
      </c>
      <c r="J357" t="str">
        <f>IF(I357="GOOD",LOOKUP(H357,'Points per shot'!$A$1:$A$5,'Points per shot'!$B$1:$B$5),"")</f>
        <v/>
      </c>
      <c r="K357" t="str">
        <f t="shared" si="89"/>
        <v/>
      </c>
      <c r="M357" t="str">
        <f t="shared" ca="1" si="87"/>
        <v/>
      </c>
      <c r="N357" t="str">
        <f t="shared" ca="1" si="88"/>
        <v/>
      </c>
    </row>
    <row r="358" spans="6:14" x14ac:dyDescent="0.3">
      <c r="F358" t="str">
        <f t="shared" si="82"/>
        <v/>
      </c>
      <c r="H358" t="str">
        <f t="shared" si="90"/>
        <v/>
      </c>
      <c r="I358" t="str">
        <f t="shared" si="84"/>
        <v/>
      </c>
      <c r="J358" t="str">
        <f>IF(I358="GOOD",LOOKUP(H358,'Points per shot'!$A$1:$A$5,'Points per shot'!$B$1:$B$5),"")</f>
        <v/>
      </c>
      <c r="K358" t="str">
        <f t="shared" si="89"/>
        <v/>
      </c>
      <c r="M358" t="str">
        <f t="shared" ca="1" si="87"/>
        <v/>
      </c>
      <c r="N358" t="str">
        <f t="shared" ca="1" si="88"/>
        <v/>
      </c>
    </row>
    <row r="359" spans="6:14" x14ac:dyDescent="0.3">
      <c r="F359" t="str">
        <f t="shared" si="82"/>
        <v/>
      </c>
      <c r="H359" t="str">
        <f t="shared" si="90"/>
        <v/>
      </c>
      <c r="I359" t="str">
        <f t="shared" si="84"/>
        <v/>
      </c>
      <c r="J359" t="str">
        <f>IF(I359="GOOD",LOOKUP(H359,'Points per shot'!$A$1:$A$5,'Points per shot'!$B$1:$B$5),"")</f>
        <v/>
      </c>
      <c r="K359" t="str">
        <f t="shared" si="89"/>
        <v/>
      </c>
      <c r="M359" t="str">
        <f t="shared" ca="1" si="87"/>
        <v/>
      </c>
      <c r="N359" t="str">
        <f t="shared" ca="1" si="88"/>
        <v/>
      </c>
    </row>
    <row r="360" spans="6:14" x14ac:dyDescent="0.3">
      <c r="F360" t="str">
        <f t="shared" si="82"/>
        <v/>
      </c>
      <c r="H360" t="str">
        <f t="shared" si="90"/>
        <v/>
      </c>
      <c r="I360" t="str">
        <f t="shared" si="84"/>
        <v/>
      </c>
      <c r="J360" t="str">
        <f>IF(I360="GOOD",LOOKUP(H360,'Points per shot'!$A$1:$A$5,'Points per shot'!$B$1:$B$5),"")</f>
        <v/>
      </c>
      <c r="K360" t="str">
        <f t="shared" si="89"/>
        <v/>
      </c>
      <c r="M360" t="str">
        <f t="shared" ref="M360:M391" ca="1" si="91">IF(K359&lt;&gt;K360,SUM(OFFSET(J360,,,IF(L361&lt;&gt;"",1,IF(L362&lt;&gt;"",2,IF(L363&lt;&gt;"",3,IF(L364&lt;&gt;"",4,5)))))),"")</f>
        <v/>
      </c>
      <c r="N360" t="str">
        <f t="shared" ref="N360:N391" ca="1" si="92">IF(M360&lt;&gt;"",K360,"")</f>
        <v/>
      </c>
    </row>
    <row r="361" spans="6:14" x14ac:dyDescent="0.3">
      <c r="F361" t="str">
        <f t="shared" si="82"/>
        <v/>
      </c>
      <c r="H361" t="str">
        <f t="shared" si="90"/>
        <v/>
      </c>
      <c r="I361" t="str">
        <f t="shared" si="84"/>
        <v/>
      </c>
      <c r="J361" t="str">
        <f>IF(I361="GOOD",LOOKUP(H361,'Points per shot'!$A$1:$A$5,'Points per shot'!$B$1:$B$5),"")</f>
        <v/>
      </c>
      <c r="K361" t="str">
        <f t="shared" si="89"/>
        <v/>
      </c>
      <c r="M361" t="str">
        <f t="shared" ca="1" si="91"/>
        <v/>
      </c>
      <c r="N361" t="str">
        <f t="shared" ca="1" si="92"/>
        <v/>
      </c>
    </row>
    <row r="362" spans="6:14" x14ac:dyDescent="0.3">
      <c r="F362" t="str">
        <f t="shared" si="82"/>
        <v/>
      </c>
      <c r="H362" t="str">
        <f t="shared" si="90"/>
        <v/>
      </c>
      <c r="I362" t="str">
        <f t="shared" si="84"/>
        <v/>
      </c>
      <c r="J362" t="str">
        <f>IF(I362="GOOD",LOOKUP(H362,'Points per shot'!$A$1:$A$5,'Points per shot'!$B$1:$B$5),"")</f>
        <v/>
      </c>
      <c r="K362" t="str">
        <f t="shared" si="89"/>
        <v/>
      </c>
      <c r="M362" t="str">
        <f t="shared" ca="1" si="91"/>
        <v/>
      </c>
      <c r="N362" t="str">
        <f t="shared" ca="1" si="92"/>
        <v/>
      </c>
    </row>
    <row r="363" spans="6:14" x14ac:dyDescent="0.3">
      <c r="F363" t="str">
        <f t="shared" si="82"/>
        <v/>
      </c>
      <c r="H363" t="str">
        <f t="shared" si="90"/>
        <v/>
      </c>
      <c r="I363" t="str">
        <f t="shared" si="84"/>
        <v/>
      </c>
      <c r="J363" t="str">
        <f>IF(I363="GOOD",LOOKUP(H363,'Points per shot'!$A$1:$A$5,'Points per shot'!$B$1:$B$5),"")</f>
        <v/>
      </c>
      <c r="K363" t="str">
        <f t="shared" si="89"/>
        <v/>
      </c>
      <c r="M363" t="str">
        <f t="shared" ca="1" si="91"/>
        <v/>
      </c>
      <c r="N363" t="str">
        <f t="shared" ca="1" si="92"/>
        <v/>
      </c>
    </row>
    <row r="364" spans="6:14" x14ac:dyDescent="0.3">
      <c r="F364" t="str">
        <f t="shared" si="82"/>
        <v/>
      </c>
      <c r="H364" t="str">
        <f t="shared" si="90"/>
        <v/>
      </c>
      <c r="I364" t="str">
        <f t="shared" si="84"/>
        <v/>
      </c>
      <c r="J364" t="str">
        <f>IF(I364="GOOD",LOOKUP(H364,'Points per shot'!$A$1:$A$5,'Points per shot'!$B$1:$B$5),"")</f>
        <v/>
      </c>
      <c r="K364" t="str">
        <f t="shared" si="89"/>
        <v/>
      </c>
      <c r="M364" t="str">
        <f t="shared" ca="1" si="91"/>
        <v/>
      </c>
      <c r="N364" t="str">
        <f t="shared" ca="1" si="92"/>
        <v/>
      </c>
    </row>
    <row r="365" spans="6:14" x14ac:dyDescent="0.3">
      <c r="F365" t="str">
        <f t="shared" si="82"/>
        <v/>
      </c>
      <c r="H365" t="str">
        <f t="shared" si="90"/>
        <v/>
      </c>
      <c r="I365" t="str">
        <f t="shared" si="84"/>
        <v/>
      </c>
      <c r="J365" t="str">
        <f>IF(I365="GOOD",LOOKUP(H365,'Points per shot'!$A$1:$A$5,'Points per shot'!$B$1:$B$5),"")</f>
        <v/>
      </c>
      <c r="K365" t="str">
        <f t="shared" si="89"/>
        <v/>
      </c>
      <c r="M365" t="str">
        <f t="shared" ca="1" si="91"/>
        <v/>
      </c>
      <c r="N365" t="str">
        <f t="shared" ca="1" si="92"/>
        <v/>
      </c>
    </row>
    <row r="366" spans="6:14" x14ac:dyDescent="0.3">
      <c r="F366" t="str">
        <f t="shared" si="82"/>
        <v/>
      </c>
      <c r="H366" t="str">
        <f t="shared" si="90"/>
        <v/>
      </c>
      <c r="I366" t="str">
        <f t="shared" si="84"/>
        <v/>
      </c>
      <c r="J366" t="str">
        <f>IF(I366="GOOD",LOOKUP(H366,'Points per shot'!$A$1:$A$5,'Points per shot'!$B$1:$B$5),"")</f>
        <v/>
      </c>
      <c r="K366" t="str">
        <f t="shared" si="89"/>
        <v/>
      </c>
      <c r="M366" t="str">
        <f t="shared" ca="1" si="91"/>
        <v/>
      </c>
      <c r="N366" t="str">
        <f t="shared" ca="1" si="92"/>
        <v/>
      </c>
    </row>
    <row r="367" spans="6:14" x14ac:dyDescent="0.3">
      <c r="F367" t="str">
        <f t="shared" si="82"/>
        <v/>
      </c>
      <c r="H367" t="str">
        <f t="shared" si="90"/>
        <v/>
      </c>
      <c r="I367" t="str">
        <f t="shared" si="84"/>
        <v/>
      </c>
      <c r="J367" t="str">
        <f>IF(I367="GOOD",LOOKUP(H367,'Points per shot'!$A$1:$A$5,'Points per shot'!$B$1:$B$5),"")</f>
        <v/>
      </c>
      <c r="K367" t="str">
        <f t="shared" si="89"/>
        <v/>
      </c>
      <c r="M367" t="str">
        <f t="shared" ca="1" si="91"/>
        <v/>
      </c>
      <c r="N367" t="str">
        <f t="shared" ca="1" si="92"/>
        <v/>
      </c>
    </row>
    <row r="368" spans="6:14" x14ac:dyDescent="0.3">
      <c r="F368" t="str">
        <f t="shared" si="82"/>
        <v/>
      </c>
      <c r="H368" t="str">
        <f t="shared" si="90"/>
        <v/>
      </c>
      <c r="I368" t="str">
        <f t="shared" si="84"/>
        <v/>
      </c>
      <c r="J368" t="str">
        <f>IF(I368="GOOD",LOOKUP(H368,'Points per shot'!$A$1:$A$5,'Points per shot'!$B$1:$B$5),"")</f>
        <v/>
      </c>
      <c r="K368" t="str">
        <f t="shared" si="89"/>
        <v/>
      </c>
      <c r="M368" t="str">
        <f t="shared" ca="1" si="91"/>
        <v/>
      </c>
      <c r="N368" t="str">
        <f t="shared" ca="1" si="92"/>
        <v/>
      </c>
    </row>
    <row r="369" spans="6:14" x14ac:dyDescent="0.3">
      <c r="F369" t="str">
        <f t="shared" si="82"/>
        <v/>
      </c>
      <c r="H369" t="str">
        <f t="shared" si="90"/>
        <v/>
      </c>
      <c r="I369" t="str">
        <f t="shared" si="84"/>
        <v/>
      </c>
      <c r="J369" t="str">
        <f>IF(I369="GOOD",LOOKUP(H369,'Points per shot'!$A$1:$A$5,'Points per shot'!$B$1:$B$5),"")</f>
        <v/>
      </c>
      <c r="K369" t="str">
        <f t="shared" si="89"/>
        <v/>
      </c>
      <c r="M369" t="str">
        <f t="shared" ca="1" si="91"/>
        <v/>
      </c>
      <c r="N369" t="str">
        <f t="shared" ca="1" si="92"/>
        <v/>
      </c>
    </row>
    <row r="370" spans="6:14" x14ac:dyDescent="0.3">
      <c r="F370" t="str">
        <f t="shared" si="82"/>
        <v/>
      </c>
      <c r="H370" t="str">
        <f t="shared" si="90"/>
        <v/>
      </c>
      <c r="I370" t="str">
        <f t="shared" si="84"/>
        <v/>
      </c>
      <c r="J370" t="str">
        <f>IF(I370="GOOD",LOOKUP(H370,'Points per shot'!$A$1:$A$5,'Points per shot'!$B$1:$B$5),"")</f>
        <v/>
      </c>
      <c r="K370" t="str">
        <f t="shared" si="89"/>
        <v/>
      </c>
      <c r="M370" t="str">
        <f t="shared" ca="1" si="91"/>
        <v/>
      </c>
      <c r="N370" t="str">
        <f t="shared" ca="1" si="92"/>
        <v/>
      </c>
    </row>
    <row r="371" spans="6:14" x14ac:dyDescent="0.3">
      <c r="F371" t="str">
        <f t="shared" si="82"/>
        <v/>
      </c>
      <c r="H371" t="str">
        <f t="shared" si="90"/>
        <v/>
      </c>
      <c r="I371" t="str">
        <f t="shared" si="84"/>
        <v/>
      </c>
      <c r="J371" t="str">
        <f>IF(I371="GOOD",LOOKUP(H371,'Points per shot'!$A$1:$A$5,'Points per shot'!$B$1:$B$5),"")</f>
        <v/>
      </c>
      <c r="K371" t="str">
        <f t="shared" si="89"/>
        <v/>
      </c>
      <c r="M371" t="str">
        <f t="shared" ca="1" si="91"/>
        <v/>
      </c>
      <c r="N371" t="str">
        <f t="shared" ca="1" si="92"/>
        <v/>
      </c>
    </row>
    <row r="372" spans="6:14" x14ac:dyDescent="0.3">
      <c r="F372" t="str">
        <f t="shared" si="82"/>
        <v/>
      </c>
      <c r="H372" t="str">
        <f t="shared" si="90"/>
        <v/>
      </c>
      <c r="I372" t="str">
        <f t="shared" si="84"/>
        <v/>
      </c>
      <c r="J372" t="str">
        <f>IF(I372="GOOD",LOOKUP(H372,'Points per shot'!$A$1:$A$5,'Points per shot'!$B$1:$B$5),"")</f>
        <v/>
      </c>
      <c r="K372" t="str">
        <f t="shared" si="89"/>
        <v/>
      </c>
      <c r="M372" t="str">
        <f t="shared" ca="1" si="91"/>
        <v/>
      </c>
      <c r="N372" t="str">
        <f t="shared" ca="1" si="92"/>
        <v/>
      </c>
    </row>
    <row r="373" spans="6:14" x14ac:dyDescent="0.3">
      <c r="F373" t="str">
        <f t="shared" si="82"/>
        <v/>
      </c>
      <c r="H373" t="str">
        <f t="shared" si="90"/>
        <v/>
      </c>
      <c r="I373" t="str">
        <f t="shared" si="84"/>
        <v/>
      </c>
      <c r="J373" t="str">
        <f>IF(I373="GOOD",LOOKUP(H373,'Points per shot'!$A$1:$A$5,'Points per shot'!$B$1:$B$5),"")</f>
        <v/>
      </c>
      <c r="K373" t="str">
        <f t="shared" si="89"/>
        <v/>
      </c>
      <c r="M373" t="str">
        <f t="shared" ca="1" si="91"/>
        <v/>
      </c>
      <c r="N373" t="str">
        <f t="shared" ca="1" si="92"/>
        <v/>
      </c>
    </row>
    <row r="374" spans="6:14" x14ac:dyDescent="0.3">
      <c r="F374" t="str">
        <f t="shared" si="82"/>
        <v/>
      </c>
      <c r="H374" t="str">
        <f t="shared" si="90"/>
        <v/>
      </c>
      <c r="I374" t="str">
        <f t="shared" si="84"/>
        <v/>
      </c>
      <c r="J374" t="str">
        <f>IF(I374="GOOD",LOOKUP(H374,'Points per shot'!$A$1:$A$5,'Points per shot'!$B$1:$B$5),"")</f>
        <v/>
      </c>
      <c r="K374" t="str">
        <f t="shared" si="89"/>
        <v/>
      </c>
      <c r="M374" t="str">
        <f t="shared" ca="1" si="91"/>
        <v/>
      </c>
      <c r="N374" t="str">
        <f t="shared" ca="1" si="92"/>
        <v/>
      </c>
    </row>
    <row r="375" spans="6:14" x14ac:dyDescent="0.3">
      <c r="F375" t="str">
        <f t="shared" si="82"/>
        <v/>
      </c>
      <c r="H375" t="str">
        <f t="shared" si="90"/>
        <v/>
      </c>
      <c r="I375" t="str">
        <f t="shared" si="84"/>
        <v/>
      </c>
      <c r="J375" t="str">
        <f>IF(I375="GOOD",LOOKUP(H375,'Points per shot'!$A$1:$A$5,'Points per shot'!$B$1:$B$5),"")</f>
        <v/>
      </c>
      <c r="K375" t="str">
        <f t="shared" si="89"/>
        <v/>
      </c>
      <c r="M375" t="str">
        <f t="shared" ca="1" si="91"/>
        <v/>
      </c>
      <c r="N375" t="str">
        <f t="shared" ca="1" si="92"/>
        <v/>
      </c>
    </row>
    <row r="376" spans="6:14" x14ac:dyDescent="0.3">
      <c r="F376" t="str">
        <f t="shared" si="82"/>
        <v/>
      </c>
      <c r="H376" t="str">
        <f t="shared" si="90"/>
        <v/>
      </c>
      <c r="I376" t="str">
        <f t="shared" si="84"/>
        <v/>
      </c>
      <c r="J376" t="str">
        <f>IF(I376="GOOD",LOOKUP(H376,'Points per shot'!$A$1:$A$5,'Points per shot'!$B$1:$B$5),"")</f>
        <v/>
      </c>
      <c r="K376" t="str">
        <f t="shared" si="89"/>
        <v/>
      </c>
      <c r="M376" t="str">
        <f t="shared" ca="1" si="91"/>
        <v/>
      </c>
      <c r="N376" t="str">
        <f t="shared" ca="1" si="92"/>
        <v/>
      </c>
    </row>
    <row r="377" spans="6:14" x14ac:dyDescent="0.3">
      <c r="F377" t="str">
        <f t="shared" si="82"/>
        <v/>
      </c>
      <c r="H377" t="str">
        <f t="shared" si="90"/>
        <v/>
      </c>
      <c r="I377" t="str">
        <f t="shared" si="84"/>
        <v/>
      </c>
      <c r="J377" t="str">
        <f>IF(I377="GOOD",LOOKUP(H377,'Points per shot'!$A$1:$A$5,'Points per shot'!$B$1:$B$5),"")</f>
        <v/>
      </c>
      <c r="K377" t="str">
        <f t="shared" si="89"/>
        <v/>
      </c>
      <c r="M377" t="str">
        <f t="shared" ca="1" si="91"/>
        <v/>
      </c>
      <c r="N377" t="str">
        <f t="shared" ca="1" si="92"/>
        <v/>
      </c>
    </row>
    <row r="378" spans="6:14" x14ac:dyDescent="0.3">
      <c r="F378" t="str">
        <f t="shared" si="82"/>
        <v/>
      </c>
      <c r="H378" t="str">
        <f t="shared" si="90"/>
        <v/>
      </c>
      <c r="I378" t="str">
        <f t="shared" si="84"/>
        <v/>
      </c>
      <c r="J378" t="str">
        <f>IF(I378="GOOD",LOOKUP(H378,'Points per shot'!$A$1:$A$5,'Points per shot'!$B$1:$B$5),"")</f>
        <v/>
      </c>
      <c r="K378" t="str">
        <f t="shared" si="89"/>
        <v/>
      </c>
      <c r="M378" t="str">
        <f t="shared" ca="1" si="91"/>
        <v/>
      </c>
      <c r="N378" t="str">
        <f t="shared" ca="1" si="92"/>
        <v/>
      </c>
    </row>
    <row r="379" spans="6:14" x14ac:dyDescent="0.3">
      <c r="F379" t="str">
        <f t="shared" si="82"/>
        <v/>
      </c>
      <c r="H379" t="str">
        <f t="shared" si="90"/>
        <v/>
      </c>
      <c r="I379" t="str">
        <f t="shared" si="84"/>
        <v/>
      </c>
      <c r="J379" t="str">
        <f>IF(I379="GOOD",LOOKUP(H379,'Points per shot'!$A$1:$A$5,'Points per shot'!$B$1:$B$5),"")</f>
        <v/>
      </c>
      <c r="K379" t="str">
        <f t="shared" si="89"/>
        <v/>
      </c>
      <c r="M379" t="str">
        <f t="shared" ca="1" si="91"/>
        <v/>
      </c>
      <c r="N379" t="str">
        <f t="shared" ca="1" si="92"/>
        <v/>
      </c>
    </row>
    <row r="380" spans="6:14" x14ac:dyDescent="0.3">
      <c r="F380" t="str">
        <f t="shared" si="82"/>
        <v/>
      </c>
      <c r="H380" t="str">
        <f t="shared" si="90"/>
        <v/>
      </c>
      <c r="I380" t="str">
        <f t="shared" si="84"/>
        <v/>
      </c>
      <c r="J380" t="str">
        <f>IF(I380="GOOD",LOOKUP(H380,'Points per shot'!$A$1:$A$5,'Points per shot'!$B$1:$B$5),"")</f>
        <v/>
      </c>
      <c r="K380" t="str">
        <f t="shared" si="89"/>
        <v/>
      </c>
      <c r="M380" t="str">
        <f t="shared" ca="1" si="91"/>
        <v/>
      </c>
      <c r="N380" t="str">
        <f t="shared" ca="1" si="92"/>
        <v/>
      </c>
    </row>
    <row r="381" spans="6:14" x14ac:dyDescent="0.3">
      <c r="F381" t="str">
        <f t="shared" si="82"/>
        <v/>
      </c>
      <c r="H381" t="str">
        <f t="shared" si="90"/>
        <v/>
      </c>
      <c r="I381" t="str">
        <f t="shared" si="84"/>
        <v/>
      </c>
      <c r="J381" t="str">
        <f>IF(I381="GOOD",LOOKUP(H381,'Points per shot'!$A$1:$A$5,'Points per shot'!$B$1:$B$5),"")</f>
        <v/>
      </c>
      <c r="K381" t="str">
        <f t="shared" si="89"/>
        <v/>
      </c>
      <c r="M381" t="str">
        <f t="shared" ca="1" si="91"/>
        <v/>
      </c>
      <c r="N381" t="str">
        <f t="shared" ca="1" si="92"/>
        <v/>
      </c>
    </row>
    <row r="382" spans="6:14" x14ac:dyDescent="0.3">
      <c r="F382" t="str">
        <f t="shared" si="82"/>
        <v/>
      </c>
      <c r="H382" t="str">
        <f t="shared" si="90"/>
        <v/>
      </c>
      <c r="I382" t="str">
        <f t="shared" si="84"/>
        <v/>
      </c>
      <c r="J382" t="str">
        <f>IF(I382="GOOD",LOOKUP(H382,'Points per shot'!$A$1:$A$5,'Points per shot'!$B$1:$B$5),"")</f>
        <v/>
      </c>
      <c r="K382" t="str">
        <f t="shared" si="89"/>
        <v/>
      </c>
      <c r="M382" t="str">
        <f t="shared" ca="1" si="91"/>
        <v/>
      </c>
      <c r="N382" t="str">
        <f t="shared" ca="1" si="92"/>
        <v/>
      </c>
    </row>
    <row r="383" spans="6:14" x14ac:dyDescent="0.3">
      <c r="F383" t="str">
        <f t="shared" si="82"/>
        <v/>
      </c>
      <c r="H383" t="str">
        <f t="shared" si="90"/>
        <v/>
      </c>
      <c r="I383" t="str">
        <f t="shared" si="84"/>
        <v/>
      </c>
      <c r="J383" t="str">
        <f>IF(I383="GOOD",LOOKUP(H383,'Points per shot'!$A$1:$A$5,'Points per shot'!$B$1:$B$5),"")</f>
        <v/>
      </c>
      <c r="K383" t="str">
        <f t="shared" si="89"/>
        <v/>
      </c>
      <c r="M383" t="str">
        <f t="shared" ca="1" si="91"/>
        <v/>
      </c>
      <c r="N383" t="str">
        <f t="shared" ca="1" si="92"/>
        <v/>
      </c>
    </row>
    <row r="384" spans="6:14" x14ac:dyDescent="0.3">
      <c r="F384" t="str">
        <f t="shared" ref="F384:F398" si="93">B384&amp;E384</f>
        <v/>
      </c>
      <c r="H384" t="str">
        <f t="shared" si="90"/>
        <v/>
      </c>
      <c r="I384" t="str">
        <f t="shared" ref="I384:I398" si="94">IF(H384&lt;&gt;"",LEFT(G384,4),"")</f>
        <v/>
      </c>
      <c r="J384" t="str">
        <f>IF(I384="GOOD",LOOKUP(H384,'Points per shot'!$A$1:$A$5,'Points per shot'!$B$1:$B$5),"")</f>
        <v/>
      </c>
      <c r="K384" t="str">
        <f t="shared" ref="K384:K398" si="95">IF(F384="*Miss*","Miss","")</f>
        <v/>
      </c>
      <c r="M384" t="str">
        <f t="shared" ca="1" si="91"/>
        <v/>
      </c>
      <c r="N384" t="str">
        <f t="shared" ca="1" si="92"/>
        <v/>
      </c>
    </row>
    <row r="385" spans="6:14" x14ac:dyDescent="0.3">
      <c r="F385" t="str">
        <f t="shared" si="93"/>
        <v/>
      </c>
      <c r="H385" t="str">
        <f t="shared" si="90"/>
        <v/>
      </c>
      <c r="I385" t="str">
        <f t="shared" si="94"/>
        <v/>
      </c>
      <c r="J385" t="str">
        <f>IF(I385="GOOD",LOOKUP(H385,'Points per shot'!$A$1:$A$5,'Points per shot'!$B$1:$B$5),"")</f>
        <v/>
      </c>
      <c r="K385" t="str">
        <f t="shared" si="95"/>
        <v/>
      </c>
      <c r="M385" t="str">
        <f t="shared" ca="1" si="91"/>
        <v/>
      </c>
      <c r="N385" t="str">
        <f t="shared" ca="1" si="92"/>
        <v/>
      </c>
    </row>
    <row r="386" spans="6:14" x14ac:dyDescent="0.3">
      <c r="F386" t="str">
        <f t="shared" si="93"/>
        <v/>
      </c>
      <c r="H386" t="str">
        <f t="shared" si="90"/>
        <v/>
      </c>
      <c r="I386" t="str">
        <f t="shared" si="94"/>
        <v/>
      </c>
      <c r="J386" t="str">
        <f>IF(I386="GOOD",LOOKUP(H386,'Points per shot'!$A$1:$A$5,'Points per shot'!$B$1:$B$5),"")</f>
        <v/>
      </c>
      <c r="K386" t="str">
        <f t="shared" si="95"/>
        <v/>
      </c>
      <c r="M386" t="str">
        <f t="shared" ca="1" si="91"/>
        <v/>
      </c>
      <c r="N386" t="str">
        <f t="shared" ca="1" si="92"/>
        <v/>
      </c>
    </row>
    <row r="387" spans="6:14" x14ac:dyDescent="0.3">
      <c r="F387" t="str">
        <f t="shared" si="93"/>
        <v/>
      </c>
      <c r="H387" t="str">
        <f t="shared" si="90"/>
        <v/>
      </c>
      <c r="I387" t="str">
        <f t="shared" si="94"/>
        <v/>
      </c>
      <c r="J387" t="str">
        <f>IF(I387="GOOD",LOOKUP(H387,'Points per shot'!$A$1:$A$5,'Points per shot'!$B$1:$B$5),"")</f>
        <v/>
      </c>
      <c r="K387" t="str">
        <f t="shared" si="95"/>
        <v/>
      </c>
      <c r="M387" t="str">
        <f t="shared" ca="1" si="91"/>
        <v/>
      </c>
      <c r="N387" t="str">
        <f t="shared" ca="1" si="92"/>
        <v/>
      </c>
    </row>
    <row r="388" spans="6:14" x14ac:dyDescent="0.3">
      <c r="F388" t="str">
        <f t="shared" si="93"/>
        <v/>
      </c>
      <c r="H388" t="str">
        <f t="shared" si="90"/>
        <v/>
      </c>
      <c r="I388" t="str">
        <f t="shared" si="94"/>
        <v/>
      </c>
      <c r="J388" t="str">
        <f>IF(I388="GOOD",LOOKUP(H388,'Points per shot'!$A$1:$A$5,'Points per shot'!$B$1:$B$5),"")</f>
        <v/>
      </c>
      <c r="K388" t="str">
        <f t="shared" si="95"/>
        <v/>
      </c>
      <c r="M388" t="str">
        <f t="shared" ca="1" si="91"/>
        <v/>
      </c>
      <c r="N388" t="str">
        <f t="shared" ca="1" si="92"/>
        <v/>
      </c>
    </row>
    <row r="389" spans="6:14" x14ac:dyDescent="0.3">
      <c r="F389" t="str">
        <f t="shared" si="93"/>
        <v/>
      </c>
      <c r="H389" t="str">
        <f t="shared" si="90"/>
        <v/>
      </c>
      <c r="I389" t="str">
        <f t="shared" si="94"/>
        <v/>
      </c>
      <c r="J389" t="str">
        <f>IF(I389="GOOD",LOOKUP(H389,'Points per shot'!$A$1:$A$5,'Points per shot'!$B$1:$B$5),"")</f>
        <v/>
      </c>
      <c r="K389" t="str">
        <f t="shared" si="95"/>
        <v/>
      </c>
      <c r="M389" t="str">
        <f t="shared" ca="1" si="91"/>
        <v/>
      </c>
      <c r="N389" t="str">
        <f t="shared" ca="1" si="92"/>
        <v/>
      </c>
    </row>
    <row r="390" spans="6:14" x14ac:dyDescent="0.3">
      <c r="F390" t="str">
        <f t="shared" si="93"/>
        <v/>
      </c>
      <c r="H390" t="str">
        <f t="shared" si="90"/>
        <v/>
      </c>
      <c r="I390" t="str">
        <f t="shared" si="94"/>
        <v/>
      </c>
      <c r="J390" t="str">
        <f>IF(I390="GOOD",LOOKUP(H390,'Points per shot'!$A$1:$A$5,'Points per shot'!$B$1:$B$5),"")</f>
        <v/>
      </c>
      <c r="K390" t="str">
        <f t="shared" si="95"/>
        <v/>
      </c>
      <c r="M390" t="str">
        <f t="shared" ca="1" si="91"/>
        <v/>
      </c>
      <c r="N390" t="str">
        <f t="shared" ca="1" si="92"/>
        <v/>
      </c>
    </row>
    <row r="391" spans="6:14" x14ac:dyDescent="0.3">
      <c r="F391" t="str">
        <f t="shared" si="93"/>
        <v/>
      </c>
      <c r="H391" t="str">
        <f t="shared" si="90"/>
        <v/>
      </c>
      <c r="I391" t="str">
        <f t="shared" si="94"/>
        <v/>
      </c>
      <c r="J391" t="str">
        <f>IF(I391="GOOD",LOOKUP(H391,'Points per shot'!$A$1:$A$5,'Points per shot'!$B$1:$B$5),"")</f>
        <v/>
      </c>
      <c r="K391" t="str">
        <f t="shared" si="95"/>
        <v/>
      </c>
      <c r="M391" t="str">
        <f t="shared" ca="1" si="91"/>
        <v/>
      </c>
      <c r="N391" t="str">
        <f t="shared" ca="1" si="92"/>
        <v/>
      </c>
    </row>
    <row r="392" spans="6:14" x14ac:dyDescent="0.3">
      <c r="F392" t="str">
        <f t="shared" si="93"/>
        <v/>
      </c>
      <c r="H392" t="str">
        <f t="shared" si="90"/>
        <v/>
      </c>
      <c r="I392" t="str">
        <f t="shared" si="94"/>
        <v/>
      </c>
      <c r="J392" t="str">
        <f>IF(I392="GOOD",LOOKUP(H392,'Points per shot'!$A$1:$A$5,'Points per shot'!$B$1:$B$5),"")</f>
        <v/>
      </c>
      <c r="K392" t="str">
        <f t="shared" si="95"/>
        <v/>
      </c>
      <c r="M392" t="str">
        <f t="shared" ref="M392:M398" ca="1" si="96">IF(K391&lt;&gt;K392,SUM(OFFSET(J392,,,IF(L393&lt;&gt;"",1,IF(L394&lt;&gt;"",2,IF(L395&lt;&gt;"",3,IF(L396&lt;&gt;"",4,5)))))),"")</f>
        <v/>
      </c>
      <c r="N392" t="str">
        <f t="shared" ref="N392:N398" ca="1" si="97">IF(M392&lt;&gt;"",K392,"")</f>
        <v/>
      </c>
    </row>
    <row r="393" spans="6:14" x14ac:dyDescent="0.3">
      <c r="F393" t="str">
        <f t="shared" si="93"/>
        <v/>
      </c>
      <c r="H393" t="str">
        <f t="shared" si="90"/>
        <v/>
      </c>
      <c r="I393" t="str">
        <f t="shared" si="94"/>
        <v/>
      </c>
      <c r="J393" t="str">
        <f>IF(I393="GOOD",LOOKUP(H393,'Points per shot'!$A$1:$A$5,'Points per shot'!$B$1:$B$5),"")</f>
        <v/>
      </c>
      <c r="K393" t="str">
        <f t="shared" si="95"/>
        <v/>
      </c>
      <c r="M393" t="str">
        <f t="shared" ca="1" si="96"/>
        <v/>
      </c>
      <c r="N393" t="str">
        <f t="shared" ca="1" si="97"/>
        <v/>
      </c>
    </row>
    <row r="394" spans="6:14" x14ac:dyDescent="0.3">
      <c r="F394" t="str">
        <f t="shared" si="93"/>
        <v/>
      </c>
      <c r="H394" t="str">
        <f t="shared" si="90"/>
        <v/>
      </c>
      <c r="I394" t="str">
        <f t="shared" si="94"/>
        <v/>
      </c>
      <c r="J394" t="str">
        <f>IF(I394="GOOD",LOOKUP(H394,'Points per shot'!$A$1:$A$5,'Points per shot'!$B$1:$B$5),"")</f>
        <v/>
      </c>
      <c r="K394" t="str">
        <f t="shared" si="95"/>
        <v/>
      </c>
      <c r="M394" t="str">
        <f t="shared" ca="1" si="96"/>
        <v/>
      </c>
      <c r="N394" t="str">
        <f t="shared" ca="1" si="97"/>
        <v/>
      </c>
    </row>
    <row r="395" spans="6:14" x14ac:dyDescent="0.3">
      <c r="F395" t="str">
        <f t="shared" si="93"/>
        <v/>
      </c>
      <c r="H395" t="str">
        <f t="shared" si="90"/>
        <v/>
      </c>
      <c r="I395" t="str">
        <f t="shared" si="94"/>
        <v/>
      </c>
      <c r="J395" t="str">
        <f>IF(I395="GOOD",LOOKUP(H395,'Points per shot'!$A$1:$A$5,'Points per shot'!$B$1:$B$5),"")</f>
        <v/>
      </c>
      <c r="K395" t="str">
        <f t="shared" si="95"/>
        <v/>
      </c>
      <c r="M395" t="str">
        <f t="shared" ca="1" si="96"/>
        <v/>
      </c>
      <c r="N395" t="str">
        <f t="shared" ca="1" si="97"/>
        <v/>
      </c>
    </row>
    <row r="396" spans="6:14" x14ac:dyDescent="0.3">
      <c r="F396" t="str">
        <f t="shared" si="93"/>
        <v/>
      </c>
      <c r="H396" t="str">
        <f t="shared" si="90"/>
        <v/>
      </c>
      <c r="I396" t="str">
        <f t="shared" si="94"/>
        <v/>
      </c>
      <c r="J396" t="str">
        <f>IF(I396="GOOD",LOOKUP(H396,'Points per shot'!$A$1:$A$5,'Points per shot'!$B$1:$B$5),"")</f>
        <v/>
      </c>
      <c r="K396" t="str">
        <f t="shared" si="95"/>
        <v/>
      </c>
      <c r="M396" t="str">
        <f t="shared" ca="1" si="96"/>
        <v/>
      </c>
      <c r="N396" t="str">
        <f t="shared" ca="1" si="97"/>
        <v/>
      </c>
    </row>
    <row r="397" spans="6:14" x14ac:dyDescent="0.3">
      <c r="F397" t="str">
        <f t="shared" si="93"/>
        <v/>
      </c>
      <c r="H397" t="str">
        <f t="shared" si="90"/>
        <v/>
      </c>
      <c r="I397" t="str">
        <f t="shared" si="94"/>
        <v/>
      </c>
      <c r="J397" t="str">
        <f>IF(I397="GOOD",LOOKUP(H397,'Points per shot'!$A$1:$A$5,'Points per shot'!$B$1:$B$5),"")</f>
        <v/>
      </c>
      <c r="K397" t="str">
        <f t="shared" si="95"/>
        <v/>
      </c>
      <c r="M397" t="str">
        <f t="shared" ca="1" si="96"/>
        <v/>
      </c>
      <c r="N397" t="str">
        <f t="shared" ca="1" si="97"/>
        <v/>
      </c>
    </row>
    <row r="398" spans="6:14" x14ac:dyDescent="0.3">
      <c r="F398" t="str">
        <f t="shared" si="93"/>
        <v/>
      </c>
      <c r="H398" t="str">
        <f t="shared" si="90"/>
        <v/>
      </c>
      <c r="I398" t="str">
        <f t="shared" si="94"/>
        <v/>
      </c>
      <c r="J398" t="str">
        <f>IF(I398="GOOD",LOOKUP(H398,'Points per shot'!$A$1:$A$5,'Points per shot'!$B$1:$B$5),"")</f>
        <v/>
      </c>
      <c r="K398" t="str">
        <f t="shared" si="95"/>
        <v/>
      </c>
      <c r="M398" t="str">
        <f t="shared" ca="1" si="96"/>
        <v/>
      </c>
      <c r="N398" t="str">
        <f t="shared" ca="1" si="97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93"/>
  <sheetViews>
    <sheetView topLeftCell="E1" workbookViewId="0">
      <selection activeCell="K1" sqref="K1"/>
    </sheetView>
  </sheetViews>
  <sheetFormatPr defaultColWidth="8.88671875" defaultRowHeight="14.4" x14ac:dyDescent="0.3"/>
  <cols>
    <col min="1" max="1" width="5.6640625" bestFit="1" customWidth="1"/>
    <col min="2" max="2" width="52.44140625" bestFit="1" customWidth="1"/>
    <col min="3" max="4" width="16.88671875" bestFit="1" customWidth="1"/>
    <col min="5" max="5" width="45" bestFit="1" customWidth="1"/>
    <col min="6" max="8" width="44.109375" customWidth="1"/>
    <col min="9" max="9" width="18.44140625" bestFit="1" customWidth="1"/>
    <col min="10" max="10" width="16" bestFit="1" customWidth="1"/>
    <col min="15" max="15" width="13.6640625" bestFit="1" customWidth="1"/>
    <col min="16" max="16" width="11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3">
      <c r="A2" s="1">
        <v>0.81458333333333333</v>
      </c>
      <c r="B2" t="s">
        <v>17</v>
      </c>
      <c r="F2" t="str">
        <f t="shared" ref="F2:F65" si="0">B2&amp;E2</f>
        <v>MISS 3PTR by CARSON,RONNIE</v>
      </c>
      <c r="G2" t="str">
        <f t="shared" ref="G2:G65" si="1">LEFT(F2,FIND("by",F2)-2)</f>
        <v>MISS 3PTR</v>
      </c>
      <c r="H2" t="str">
        <f>IF(OR(LEFT(G2,4)="Miss",LEFT(G2,4)="Good"),RIGHT(G2,LEN(G2)-5),"")</f>
        <v>3PTR</v>
      </c>
      <c r="I2" t="str">
        <f>IF(H2&lt;&gt;"",LEFT(G2,4),"")</f>
        <v>MISS</v>
      </c>
      <c r="J2" t="str">
        <f>IF(I2="GOOD",LOOKUP(H2,'Points per shot'!$A$1:$A$5,'Points per shot'!$B$1:$B$5),"")</f>
        <v/>
      </c>
      <c r="K2" t="str">
        <f>IF(F2="MISS*","Miss","")</f>
        <v/>
      </c>
    </row>
    <row r="3" spans="1:11" x14ac:dyDescent="0.3">
      <c r="A3" t="s">
        <v>18</v>
      </c>
      <c r="B3" t="s">
        <v>19</v>
      </c>
      <c r="F3" t="str">
        <f t="shared" si="0"/>
        <v>REBOUND OFF by TEAM</v>
      </c>
      <c r="G3" t="str">
        <f t="shared" si="1"/>
        <v>REBOUND OFF</v>
      </c>
      <c r="H3" t="str">
        <f t="shared" ref="H3:H66" si="2">IF(OR(LEFT(G3,4)="Miss",LEFT(G3,4)="Good"),RIGHT(G3,LEN(G3)-5),"")</f>
        <v/>
      </c>
      <c r="I3" t="str">
        <f t="shared" ref="I3:I66" si="3">IF(H3&lt;&gt;"",LEFT(G3,4),"")</f>
        <v/>
      </c>
      <c r="J3" t="str">
        <f>IF(I3="GOOD",LOOKUP(H3,'Points per shot'!$A$1:$A$5,'Points per shot'!$B$1:$B$5),"")</f>
        <v/>
      </c>
      <c r="K3" t="str">
        <f t="shared" ref="K3:K66" si="4">IF(F3="*Miss*","Miss","")</f>
        <v/>
      </c>
    </row>
    <row r="4" spans="1:11" x14ac:dyDescent="0.3">
      <c r="A4" s="1">
        <v>0.80694444444444446</v>
      </c>
      <c r="B4" t="s">
        <v>20</v>
      </c>
      <c r="C4" t="s">
        <v>21</v>
      </c>
      <c r="D4">
        <v>0</v>
      </c>
      <c r="F4" t="str">
        <f t="shared" si="0"/>
        <v>GOOD 3PTR by HUGHES,ANTHONY</v>
      </c>
      <c r="G4" t="str">
        <f t="shared" si="1"/>
        <v>GOOD 3PTR</v>
      </c>
      <c r="H4" t="str">
        <f t="shared" si="2"/>
        <v>3PTR</v>
      </c>
      <c r="I4" t="str">
        <f t="shared" si="3"/>
        <v>GOOD</v>
      </c>
      <c r="J4">
        <f>IF(I4="GOOD",LOOKUP(H4,'Points per shot'!$A$1:$A$5,'Points per shot'!$B$1:$B$5),"")</f>
        <v>3</v>
      </c>
      <c r="K4" t="str">
        <f t="shared" si="4"/>
        <v/>
      </c>
    </row>
    <row r="5" spans="1:11" x14ac:dyDescent="0.3">
      <c r="A5" t="s">
        <v>18</v>
      </c>
      <c r="B5" t="s">
        <v>252</v>
      </c>
      <c r="F5" t="str">
        <f t="shared" si="0"/>
        <v>ASSIST by TOWERY,JASON</v>
      </c>
      <c r="G5" t="str">
        <f t="shared" si="1"/>
        <v>ASSIST</v>
      </c>
      <c r="H5" t="str">
        <f t="shared" si="2"/>
        <v/>
      </c>
      <c r="I5" t="str">
        <f t="shared" si="3"/>
        <v/>
      </c>
      <c r="J5" t="str">
        <f>IF(I5="GOOD",LOOKUP(H5,'Points per shot'!$A$1:$A$5,'Points per shot'!$B$1:$B$5),"")</f>
        <v/>
      </c>
      <c r="K5" t="str">
        <f t="shared" si="4"/>
        <v/>
      </c>
    </row>
    <row r="6" spans="1:11" x14ac:dyDescent="0.3">
      <c r="A6" s="1">
        <v>0.79375000000000007</v>
      </c>
      <c r="E6" t="s">
        <v>22</v>
      </c>
      <c r="F6" t="str">
        <f t="shared" si="0"/>
        <v>MISS JUMPER by JONES,EUGENE</v>
      </c>
      <c r="G6" t="str">
        <f t="shared" si="1"/>
        <v>MISS JUMPER</v>
      </c>
      <c r="H6" t="str">
        <f t="shared" si="2"/>
        <v>JUMPER</v>
      </c>
      <c r="I6" t="str">
        <f t="shared" si="3"/>
        <v>MISS</v>
      </c>
      <c r="J6" t="str">
        <f>IF(I6="GOOD",LOOKUP(H6,'Points per shot'!$A$1:$A$5,'Points per shot'!$B$1:$B$5),"")</f>
        <v/>
      </c>
      <c r="K6" t="str">
        <f t="shared" si="4"/>
        <v/>
      </c>
    </row>
    <row r="7" spans="1:11" x14ac:dyDescent="0.3">
      <c r="A7" t="s">
        <v>18</v>
      </c>
      <c r="B7" t="s">
        <v>23</v>
      </c>
      <c r="F7" t="str">
        <f t="shared" si="0"/>
        <v>REBOUND DEF by WISSINK,SHANE</v>
      </c>
      <c r="G7" t="str">
        <f t="shared" si="1"/>
        <v>REBOUND DEF</v>
      </c>
      <c r="H7" t="str">
        <f t="shared" si="2"/>
        <v/>
      </c>
      <c r="I7" t="str">
        <f t="shared" si="3"/>
        <v/>
      </c>
      <c r="J7" t="str">
        <f>IF(I7="GOOD",LOOKUP(H7,'Points per shot'!$A$1:$A$5,'Points per shot'!$B$1:$B$5),"")</f>
        <v/>
      </c>
      <c r="K7" t="str">
        <f t="shared" si="4"/>
        <v/>
      </c>
    </row>
    <row r="8" spans="1:11" x14ac:dyDescent="0.3">
      <c r="A8" s="1">
        <v>0.78888888888888886</v>
      </c>
      <c r="B8" t="s">
        <v>24</v>
      </c>
      <c r="C8" t="s">
        <v>25</v>
      </c>
      <c r="D8">
        <v>0</v>
      </c>
      <c r="F8" t="str">
        <f t="shared" si="0"/>
        <v>GOOD LAYUP by TOWERY,JASON(fastbreak)(in the paint)</v>
      </c>
      <c r="G8" t="str">
        <f t="shared" si="1"/>
        <v>GOOD LAYUP</v>
      </c>
      <c r="H8" t="str">
        <f t="shared" si="2"/>
        <v>LAYUP</v>
      </c>
      <c r="I8" t="str">
        <f t="shared" si="3"/>
        <v>GOOD</v>
      </c>
      <c r="J8">
        <f>IF(I8="GOOD",LOOKUP(H8,'Points per shot'!$A$1:$A$5,'Points per shot'!$B$1:$B$5),"")</f>
        <v>2</v>
      </c>
      <c r="K8" t="str">
        <f t="shared" si="4"/>
        <v/>
      </c>
    </row>
    <row r="9" spans="1:11" x14ac:dyDescent="0.3">
      <c r="A9" t="s">
        <v>18</v>
      </c>
      <c r="B9" t="s">
        <v>253</v>
      </c>
      <c r="F9" t="str">
        <f t="shared" si="0"/>
        <v>ASSIST by CARSON,RONNIE</v>
      </c>
      <c r="G9" t="str">
        <f t="shared" si="1"/>
        <v>ASSIST</v>
      </c>
      <c r="H9" t="str">
        <f t="shared" si="2"/>
        <v/>
      </c>
      <c r="I9" t="str">
        <f t="shared" si="3"/>
        <v/>
      </c>
      <c r="J9" t="str">
        <f>IF(I9="GOOD",LOOKUP(H9,'Points per shot'!$A$1:$A$5,'Points per shot'!$B$1:$B$5),"")</f>
        <v/>
      </c>
      <c r="K9" t="str">
        <f t="shared" si="4"/>
        <v/>
      </c>
    </row>
    <row r="10" spans="1:11" x14ac:dyDescent="0.3">
      <c r="A10" s="1">
        <v>0.77013888888888893</v>
      </c>
      <c r="E10" t="s">
        <v>26</v>
      </c>
      <c r="F10" t="str">
        <f t="shared" si="0"/>
        <v>TURNOVER by DAVIS,JEROME</v>
      </c>
      <c r="G10" t="str">
        <f t="shared" si="1"/>
        <v>TURNOVER</v>
      </c>
      <c r="H10" t="str">
        <f t="shared" si="2"/>
        <v/>
      </c>
      <c r="I10" t="str">
        <f t="shared" si="3"/>
        <v/>
      </c>
      <c r="J10" t="str">
        <f>IF(I10="GOOD",LOOKUP(H10,'Points per shot'!$A$1:$A$5,'Points per shot'!$B$1:$B$5),"")</f>
        <v/>
      </c>
      <c r="K10" t="s">
        <v>254</v>
      </c>
    </row>
    <row r="11" spans="1:11" x14ac:dyDescent="0.3">
      <c r="A11" s="1">
        <v>0.77013888888888893</v>
      </c>
      <c r="B11" t="s">
        <v>27</v>
      </c>
      <c r="F11" t="str">
        <f t="shared" si="0"/>
        <v>STEAL by HUGHES,ANTHONY</v>
      </c>
      <c r="G11" t="str">
        <f t="shared" si="1"/>
        <v>STEAL</v>
      </c>
      <c r="H11" t="str">
        <f t="shared" si="2"/>
        <v/>
      </c>
      <c r="I11" t="str">
        <f t="shared" si="3"/>
        <v/>
      </c>
      <c r="J11" t="str">
        <f>IF(I11="GOOD",LOOKUP(H11,'Points per shot'!$A$1:$A$5,'Points per shot'!$B$1:$B$5),"")</f>
        <v/>
      </c>
      <c r="K11" t="str">
        <f t="shared" si="4"/>
        <v/>
      </c>
    </row>
    <row r="12" spans="1:11" x14ac:dyDescent="0.3">
      <c r="A12" s="1">
        <v>0.76666666666666661</v>
      </c>
      <c r="B12" t="s">
        <v>28</v>
      </c>
      <c r="F12" t="str">
        <f t="shared" si="0"/>
        <v>MISS LAYUP by CARSON,RONNIE</v>
      </c>
      <c r="G12" t="str">
        <f t="shared" si="1"/>
        <v>MISS LAYUP</v>
      </c>
      <c r="H12" t="str">
        <f t="shared" si="2"/>
        <v>LAYUP</v>
      </c>
      <c r="I12" t="str">
        <f t="shared" si="3"/>
        <v>MISS</v>
      </c>
      <c r="J12" t="str">
        <f>IF(I12="GOOD",LOOKUP(H12,'Points per shot'!$A$1:$A$5,'Points per shot'!$B$1:$B$5),"")</f>
        <v/>
      </c>
      <c r="K12" t="str">
        <f t="shared" si="4"/>
        <v/>
      </c>
    </row>
    <row r="13" spans="1:11" x14ac:dyDescent="0.3">
      <c r="A13" t="s">
        <v>18</v>
      </c>
      <c r="E13" t="s">
        <v>29</v>
      </c>
      <c r="F13" t="str">
        <f t="shared" si="0"/>
        <v>REBOUND DEF by GLOTTA,CHAZ</v>
      </c>
      <c r="G13" t="str">
        <f t="shared" si="1"/>
        <v>REBOUND DEF</v>
      </c>
      <c r="H13" t="str">
        <f t="shared" si="2"/>
        <v/>
      </c>
      <c r="I13" t="str">
        <f t="shared" si="3"/>
        <v/>
      </c>
      <c r="J13" t="str">
        <f>IF(I13="GOOD",LOOKUP(H13,'Points per shot'!$A$1:$A$5,'Points per shot'!$B$1:$B$5),"")</f>
        <v/>
      </c>
      <c r="K13" t="str">
        <f t="shared" si="4"/>
        <v/>
      </c>
    </row>
    <row r="14" spans="1:11" x14ac:dyDescent="0.3">
      <c r="A14" s="1">
        <v>0.76180555555555562</v>
      </c>
      <c r="E14" t="s">
        <v>30</v>
      </c>
      <c r="F14" t="str">
        <f t="shared" si="0"/>
        <v>TURNOVER by JONES,EUGENE</v>
      </c>
      <c r="G14" t="str">
        <f t="shared" si="1"/>
        <v>TURNOVER</v>
      </c>
      <c r="H14" t="str">
        <f t="shared" si="2"/>
        <v/>
      </c>
      <c r="I14" t="str">
        <f t="shared" si="3"/>
        <v/>
      </c>
      <c r="J14" t="str">
        <f>IF(I14="GOOD",LOOKUP(H14,'Points per shot'!$A$1:$A$5,'Points per shot'!$B$1:$B$5),"")</f>
        <v/>
      </c>
      <c r="K14" t="str">
        <f t="shared" si="4"/>
        <v/>
      </c>
    </row>
    <row r="15" spans="1:11" x14ac:dyDescent="0.3">
      <c r="A15" s="1">
        <v>0.76180555555555562</v>
      </c>
      <c r="B15" t="s">
        <v>27</v>
      </c>
      <c r="F15" t="str">
        <f t="shared" si="0"/>
        <v>STEAL by HUGHES,ANTHONY</v>
      </c>
      <c r="G15" t="str">
        <f t="shared" si="1"/>
        <v>STEAL</v>
      </c>
      <c r="H15" t="str">
        <f t="shared" si="2"/>
        <v/>
      </c>
      <c r="I15" t="str">
        <f t="shared" si="3"/>
        <v/>
      </c>
      <c r="J15" t="str">
        <f>IF(I15="GOOD",LOOKUP(H15,'Points per shot'!$A$1:$A$5,'Points per shot'!$B$1:$B$5),"")</f>
        <v/>
      </c>
      <c r="K15" t="str">
        <f t="shared" si="4"/>
        <v/>
      </c>
    </row>
    <row r="16" spans="1:11" x14ac:dyDescent="0.3">
      <c r="A16" s="1">
        <v>0.76180555555555562</v>
      </c>
      <c r="E16" t="s">
        <v>31</v>
      </c>
      <c r="F16" t="str">
        <f t="shared" si="0"/>
        <v>FOUL by JONES,EUGENE</v>
      </c>
      <c r="G16" t="str">
        <f t="shared" si="1"/>
        <v>FOUL</v>
      </c>
      <c r="H16" t="str">
        <f t="shared" si="2"/>
        <v/>
      </c>
      <c r="I16" t="str">
        <f t="shared" si="3"/>
        <v/>
      </c>
      <c r="J16" t="str">
        <f>IF(I16="GOOD",LOOKUP(H16,'Points per shot'!$A$1:$A$5,'Points per shot'!$B$1:$B$5),"")</f>
        <v/>
      </c>
      <c r="K16" t="str">
        <f t="shared" si="4"/>
        <v/>
      </c>
    </row>
    <row r="17" spans="1:16" x14ac:dyDescent="0.3">
      <c r="A17" s="1">
        <v>0.76180555555555562</v>
      </c>
      <c r="E17" t="s">
        <v>255</v>
      </c>
      <c r="F17" t="str">
        <f t="shared" si="0"/>
        <v>SUB OUT by THOMPSON,ROBIN</v>
      </c>
      <c r="G17" t="str">
        <f t="shared" si="1"/>
        <v>SUB OUT</v>
      </c>
      <c r="H17" t="str">
        <f t="shared" si="2"/>
        <v/>
      </c>
      <c r="I17" t="str">
        <f t="shared" si="3"/>
        <v/>
      </c>
      <c r="J17" t="str">
        <f>IF(I17="GOOD",LOOKUP(H17,'Points per shot'!$A$1:$A$5,'Points per shot'!$B$1:$B$5),"")</f>
        <v/>
      </c>
      <c r="K17" t="str">
        <f t="shared" si="4"/>
        <v/>
      </c>
    </row>
    <row r="18" spans="1:16" x14ac:dyDescent="0.3">
      <c r="A18" s="1">
        <v>0.76180555555555562</v>
      </c>
      <c r="E18" t="s">
        <v>256</v>
      </c>
      <c r="F18" t="str">
        <f t="shared" si="0"/>
        <v>SUB IN by HARVEY,BOBBY</v>
      </c>
      <c r="G18" t="str">
        <f t="shared" si="1"/>
        <v>SUB IN</v>
      </c>
      <c r="H18" t="str">
        <f t="shared" si="2"/>
        <v/>
      </c>
      <c r="I18" t="str">
        <f t="shared" si="3"/>
        <v/>
      </c>
      <c r="J18" t="str">
        <f>IF(I18="GOOD",LOOKUP(H18,'Points per shot'!$A$1:$A$5,'Points per shot'!$B$1:$B$5),"")</f>
        <v/>
      </c>
      <c r="K18" t="str">
        <f t="shared" si="4"/>
        <v/>
      </c>
    </row>
    <row r="19" spans="1:16" x14ac:dyDescent="0.3">
      <c r="A19" s="1">
        <v>0.75208333333333333</v>
      </c>
      <c r="B19" t="s">
        <v>32</v>
      </c>
      <c r="F19" t="str">
        <f t="shared" si="0"/>
        <v>MISS 3PTR by HUGHES,ANTHONY</v>
      </c>
      <c r="G19" t="str">
        <f t="shared" si="1"/>
        <v>MISS 3PTR</v>
      </c>
      <c r="H19" t="str">
        <f t="shared" si="2"/>
        <v>3PTR</v>
      </c>
      <c r="I19" t="str">
        <f t="shared" si="3"/>
        <v>MISS</v>
      </c>
      <c r="J19" t="str">
        <f>IF(I19="GOOD",LOOKUP(H19,'Points per shot'!$A$1:$A$5,'Points per shot'!$B$1:$B$5),"")</f>
        <v/>
      </c>
      <c r="K19" t="str">
        <f t="shared" si="4"/>
        <v/>
      </c>
      <c r="P19" s="4"/>
    </row>
    <row r="20" spans="1:16" x14ac:dyDescent="0.3">
      <c r="A20" t="s">
        <v>18</v>
      </c>
      <c r="B20" t="s">
        <v>33</v>
      </c>
      <c r="F20" t="str">
        <f t="shared" si="0"/>
        <v>REBOUND OFF by TOWERY,JASON</v>
      </c>
      <c r="G20" t="str">
        <f t="shared" si="1"/>
        <v>REBOUND OFF</v>
      </c>
      <c r="H20" t="str">
        <f t="shared" si="2"/>
        <v/>
      </c>
      <c r="I20" t="str">
        <f t="shared" si="3"/>
        <v/>
      </c>
      <c r="J20" t="str">
        <f>IF(I20="GOOD",LOOKUP(H20,'Points per shot'!$A$1:$A$5,'Points per shot'!$B$1:$B$5),"")</f>
        <v/>
      </c>
      <c r="K20" t="str">
        <f t="shared" si="4"/>
        <v/>
      </c>
    </row>
    <row r="21" spans="1:16" x14ac:dyDescent="0.3">
      <c r="A21" s="1">
        <v>0.75069444444444444</v>
      </c>
      <c r="C21" s="3"/>
      <c r="E21" t="s">
        <v>34</v>
      </c>
      <c r="F21" t="str">
        <f t="shared" si="0"/>
        <v>FOUL by COLLETTA,ZACH</v>
      </c>
      <c r="G21" t="str">
        <f t="shared" si="1"/>
        <v>FOUL</v>
      </c>
      <c r="H21" t="str">
        <f t="shared" si="2"/>
        <v/>
      </c>
      <c r="I21" t="str">
        <f t="shared" si="3"/>
        <v/>
      </c>
      <c r="J21" t="str">
        <f>IF(I21="GOOD",LOOKUP(H21,'Points per shot'!$A$1:$A$5,'Points per shot'!$B$1:$B$5),"")</f>
        <v/>
      </c>
      <c r="K21" t="str">
        <f t="shared" si="4"/>
        <v/>
      </c>
    </row>
    <row r="22" spans="1:16" x14ac:dyDescent="0.3">
      <c r="A22" s="1">
        <v>0.75069444444444444</v>
      </c>
      <c r="B22" t="s">
        <v>35</v>
      </c>
      <c r="C22" t="s">
        <v>36</v>
      </c>
      <c r="D22">
        <v>0</v>
      </c>
      <c r="F22" t="str">
        <f t="shared" si="0"/>
        <v>GOOD FT by TOWERY,JASON</v>
      </c>
      <c r="G22" t="str">
        <f t="shared" si="1"/>
        <v>GOOD FT</v>
      </c>
      <c r="H22" t="str">
        <f t="shared" si="2"/>
        <v>FT</v>
      </c>
      <c r="I22" t="str">
        <f t="shared" si="3"/>
        <v>GOOD</v>
      </c>
      <c r="J22">
        <f>IF(I22="GOOD",LOOKUP(H22,'Points per shot'!$A$1:$A$5,'Points per shot'!$B$1:$B$5),"")</f>
        <v>1</v>
      </c>
      <c r="K22" t="str">
        <f t="shared" si="4"/>
        <v/>
      </c>
    </row>
    <row r="23" spans="1:16" x14ac:dyDescent="0.3">
      <c r="A23" s="1">
        <v>0.75069444444444444</v>
      </c>
      <c r="B23" t="s">
        <v>35</v>
      </c>
      <c r="C23" t="s">
        <v>37</v>
      </c>
      <c r="D23">
        <v>0</v>
      </c>
      <c r="F23" t="str">
        <f t="shared" si="0"/>
        <v>GOOD FT by TOWERY,JASON</v>
      </c>
      <c r="G23" t="str">
        <f t="shared" si="1"/>
        <v>GOOD FT</v>
      </c>
      <c r="H23" t="str">
        <f t="shared" si="2"/>
        <v>FT</v>
      </c>
      <c r="I23" t="str">
        <f t="shared" si="3"/>
        <v>GOOD</v>
      </c>
      <c r="J23">
        <f>IF(I23="GOOD",LOOKUP(H23,'Points per shot'!$A$1:$A$5,'Points per shot'!$B$1:$B$5),"")</f>
        <v>1</v>
      </c>
      <c r="K23" t="str">
        <f t="shared" si="4"/>
        <v/>
      </c>
    </row>
    <row r="24" spans="1:16" x14ac:dyDescent="0.3">
      <c r="A24" s="1">
        <v>0.74305555555555547</v>
      </c>
      <c r="E24" t="s">
        <v>38</v>
      </c>
      <c r="F24" t="str">
        <f t="shared" si="0"/>
        <v>MISS 3PTR by HARVEY,BOBBY</v>
      </c>
      <c r="G24" t="str">
        <f t="shared" si="1"/>
        <v>MISS 3PTR</v>
      </c>
      <c r="H24" t="str">
        <f t="shared" si="2"/>
        <v>3PTR</v>
      </c>
      <c r="I24" t="str">
        <f t="shared" si="3"/>
        <v>MISS</v>
      </c>
      <c r="J24" t="str">
        <f>IF(I24="GOOD",LOOKUP(H24,'Points per shot'!$A$1:$A$5,'Points per shot'!$B$1:$B$5),"")</f>
        <v/>
      </c>
      <c r="K24" t="str">
        <f t="shared" si="4"/>
        <v/>
      </c>
    </row>
    <row r="25" spans="1:16" x14ac:dyDescent="0.3">
      <c r="A25" t="s">
        <v>18</v>
      </c>
      <c r="E25" t="s">
        <v>39</v>
      </c>
      <c r="F25" t="str">
        <f t="shared" si="0"/>
        <v>REBOUND OFF by COLLETTA,ZACH</v>
      </c>
      <c r="G25" t="str">
        <f t="shared" si="1"/>
        <v>REBOUND OFF</v>
      </c>
      <c r="H25" t="str">
        <f t="shared" si="2"/>
        <v/>
      </c>
      <c r="I25" t="str">
        <f t="shared" si="3"/>
        <v/>
      </c>
      <c r="J25" t="str">
        <f>IF(I25="GOOD",LOOKUP(H25,'Points per shot'!$A$1:$A$5,'Points per shot'!$B$1:$B$5),"")</f>
        <v/>
      </c>
      <c r="K25" t="str">
        <f t="shared" si="4"/>
        <v/>
      </c>
    </row>
    <row r="26" spans="1:16" x14ac:dyDescent="0.3">
      <c r="A26" s="1">
        <v>0.73749999999999993</v>
      </c>
      <c r="E26" t="s">
        <v>40</v>
      </c>
      <c r="F26" t="str">
        <f t="shared" si="0"/>
        <v>MISS JUMPER by COLLETTA,ZACH</v>
      </c>
      <c r="G26" t="str">
        <f t="shared" si="1"/>
        <v>MISS JUMPER</v>
      </c>
      <c r="H26" t="str">
        <f t="shared" si="2"/>
        <v>JUMPER</v>
      </c>
      <c r="I26" t="str">
        <f t="shared" si="3"/>
        <v>MISS</v>
      </c>
      <c r="J26" t="str">
        <f>IF(I26="GOOD",LOOKUP(H26,'Points per shot'!$A$1:$A$5,'Points per shot'!$B$1:$B$5),"")</f>
        <v/>
      </c>
      <c r="K26" t="str">
        <f t="shared" si="4"/>
        <v/>
      </c>
    </row>
    <row r="27" spans="1:16" x14ac:dyDescent="0.3">
      <c r="A27" t="s">
        <v>18</v>
      </c>
      <c r="B27" t="s">
        <v>41</v>
      </c>
      <c r="F27" t="str">
        <f t="shared" si="0"/>
        <v>REBOUND DEF by TOWERY,JASON</v>
      </c>
      <c r="G27" t="str">
        <f t="shared" si="1"/>
        <v>REBOUND DEF</v>
      </c>
      <c r="H27" t="str">
        <f t="shared" si="2"/>
        <v/>
      </c>
      <c r="I27" t="str">
        <f t="shared" si="3"/>
        <v/>
      </c>
      <c r="J27" t="str">
        <f>IF(I27="GOOD",LOOKUP(H27,'Points per shot'!$A$1:$A$5,'Points per shot'!$B$1:$B$5),"")</f>
        <v/>
      </c>
      <c r="K27" t="str">
        <f t="shared" si="4"/>
        <v/>
      </c>
    </row>
    <row r="28" spans="1:16" x14ac:dyDescent="0.3">
      <c r="A28" s="1">
        <v>0.71666666666666667</v>
      </c>
      <c r="B28" t="s">
        <v>48</v>
      </c>
      <c r="C28" t="s">
        <v>257</v>
      </c>
      <c r="D28">
        <v>0</v>
      </c>
      <c r="F28" t="str">
        <f t="shared" si="0"/>
        <v>GOOD 3PTR by CARSON,RONNIE</v>
      </c>
      <c r="G28" t="str">
        <f t="shared" si="1"/>
        <v>GOOD 3PTR</v>
      </c>
      <c r="H28" t="str">
        <f t="shared" si="2"/>
        <v>3PTR</v>
      </c>
      <c r="I28" t="str">
        <f t="shared" si="3"/>
        <v>GOOD</v>
      </c>
      <c r="J28">
        <f>IF(I28="GOOD",LOOKUP(H28,'Points per shot'!$A$1:$A$5,'Points per shot'!$B$1:$B$5),"")</f>
        <v>3</v>
      </c>
      <c r="K28" t="str">
        <f t="shared" si="4"/>
        <v/>
      </c>
      <c r="M28" s="1"/>
    </row>
    <row r="29" spans="1:16" x14ac:dyDescent="0.3">
      <c r="A29" t="s">
        <v>18</v>
      </c>
      <c r="B29" t="s">
        <v>258</v>
      </c>
      <c r="F29" t="str">
        <f t="shared" si="0"/>
        <v>ASSIST by HUGHES,ANTHONY</v>
      </c>
      <c r="G29" t="str">
        <f t="shared" si="1"/>
        <v>ASSIST</v>
      </c>
      <c r="H29" t="str">
        <f t="shared" si="2"/>
        <v/>
      </c>
      <c r="I29" t="str">
        <f t="shared" si="3"/>
        <v/>
      </c>
      <c r="J29" t="str">
        <f>IF(I29="GOOD",LOOKUP(H29,'Points per shot'!$A$1:$A$5,'Points per shot'!$B$1:$B$5),"")</f>
        <v/>
      </c>
      <c r="K29" t="str">
        <f t="shared" si="4"/>
        <v/>
      </c>
      <c r="M29" s="1"/>
    </row>
    <row r="30" spans="1:16" x14ac:dyDescent="0.3">
      <c r="A30" s="1">
        <v>0.70000000000000007</v>
      </c>
      <c r="C30" t="s">
        <v>42</v>
      </c>
      <c r="D30">
        <v>3</v>
      </c>
      <c r="E30" t="s">
        <v>43</v>
      </c>
      <c r="F30" t="str">
        <f t="shared" si="0"/>
        <v>GOOD 3PTR by GLOTTA,CHAZ</v>
      </c>
      <c r="G30" t="str">
        <f t="shared" si="1"/>
        <v>GOOD 3PTR</v>
      </c>
      <c r="H30" t="str">
        <f t="shared" si="2"/>
        <v>3PTR</v>
      </c>
      <c r="I30" t="str">
        <f t="shared" si="3"/>
        <v>GOOD</v>
      </c>
      <c r="J30">
        <f>IF(I30="GOOD",LOOKUP(H30,'Points per shot'!$A$1:$A$5,'Points per shot'!$B$1:$B$5),"")</f>
        <v>3</v>
      </c>
      <c r="K30" t="str">
        <f t="shared" si="4"/>
        <v/>
      </c>
      <c r="M30" s="1"/>
    </row>
    <row r="31" spans="1:16" x14ac:dyDescent="0.3">
      <c r="A31" t="s">
        <v>18</v>
      </c>
      <c r="E31" t="s">
        <v>259</v>
      </c>
      <c r="F31" t="str">
        <f t="shared" si="0"/>
        <v>ASSIST by JONES,EUGENE</v>
      </c>
      <c r="G31" t="str">
        <f t="shared" si="1"/>
        <v>ASSIST</v>
      </c>
      <c r="H31" t="str">
        <f t="shared" si="2"/>
        <v/>
      </c>
      <c r="I31" t="str">
        <f t="shared" si="3"/>
        <v/>
      </c>
      <c r="J31" t="str">
        <f>IF(I31="GOOD",LOOKUP(H31,'Points per shot'!$A$1:$A$5,'Points per shot'!$B$1:$B$5),"")</f>
        <v/>
      </c>
      <c r="K31" t="str">
        <f t="shared" si="4"/>
        <v/>
      </c>
    </row>
    <row r="32" spans="1:16" x14ac:dyDescent="0.3">
      <c r="A32" s="1">
        <v>0.68402777777777779</v>
      </c>
      <c r="B32" t="s">
        <v>44</v>
      </c>
      <c r="F32" t="str">
        <f t="shared" si="0"/>
        <v>TURNOVER by DUST,ERIC</v>
      </c>
      <c r="G32" t="str">
        <f t="shared" si="1"/>
        <v>TURNOVER</v>
      </c>
      <c r="H32" t="str">
        <f t="shared" si="2"/>
        <v/>
      </c>
      <c r="I32" t="str">
        <f t="shared" si="3"/>
        <v/>
      </c>
      <c r="J32" t="str">
        <f>IF(I32="GOOD",LOOKUP(H32,'Points per shot'!$A$1:$A$5,'Points per shot'!$B$1:$B$5),"")</f>
        <v/>
      </c>
      <c r="K32" t="str">
        <f t="shared" si="4"/>
        <v/>
      </c>
      <c r="M32" s="1"/>
    </row>
    <row r="33" spans="1:13" x14ac:dyDescent="0.3">
      <c r="A33" s="1">
        <v>0.68402777777777779</v>
      </c>
      <c r="E33" t="s">
        <v>45</v>
      </c>
      <c r="F33" t="str">
        <f t="shared" si="0"/>
        <v>STEAL by JONES,EUGENE</v>
      </c>
      <c r="G33" t="str">
        <f t="shared" si="1"/>
        <v>STEAL</v>
      </c>
      <c r="H33" t="str">
        <f t="shared" si="2"/>
        <v/>
      </c>
      <c r="I33" t="str">
        <f t="shared" si="3"/>
        <v/>
      </c>
      <c r="J33" t="str">
        <f>IF(I33="GOOD",LOOKUP(H33,'Points per shot'!$A$1:$A$5,'Points per shot'!$B$1:$B$5),"")</f>
        <v/>
      </c>
      <c r="K33" t="str">
        <f t="shared" si="4"/>
        <v/>
      </c>
    </row>
    <row r="34" spans="1:13" x14ac:dyDescent="0.3">
      <c r="A34" s="1">
        <v>0.67986111111111114</v>
      </c>
      <c r="E34" t="s">
        <v>46</v>
      </c>
      <c r="F34" t="str">
        <f t="shared" si="0"/>
        <v>MISS 3PTR by GLOTTA,CHAZ</v>
      </c>
      <c r="G34" t="str">
        <f t="shared" si="1"/>
        <v>MISS 3PTR</v>
      </c>
      <c r="H34" t="str">
        <f t="shared" si="2"/>
        <v>3PTR</v>
      </c>
      <c r="I34" t="str">
        <f t="shared" si="3"/>
        <v>MISS</v>
      </c>
      <c r="J34" t="str">
        <f>IF(I34="GOOD",LOOKUP(H34,'Points per shot'!$A$1:$A$5,'Points per shot'!$B$1:$B$5),"")</f>
        <v/>
      </c>
      <c r="K34" t="str">
        <f t="shared" si="4"/>
        <v/>
      </c>
      <c r="M34" s="1"/>
    </row>
    <row r="35" spans="1:13" x14ac:dyDescent="0.3">
      <c r="A35" t="s">
        <v>18</v>
      </c>
      <c r="B35" t="s">
        <v>47</v>
      </c>
      <c r="F35" t="str">
        <f t="shared" si="0"/>
        <v>REBOUND DEF by DUST,ERIC</v>
      </c>
      <c r="G35" t="str">
        <f t="shared" si="1"/>
        <v>REBOUND DEF</v>
      </c>
      <c r="H35" t="str">
        <f t="shared" si="2"/>
        <v/>
      </c>
      <c r="I35" t="str">
        <f t="shared" si="3"/>
        <v/>
      </c>
      <c r="J35" t="str">
        <f>IF(I35="GOOD",LOOKUP(H35,'Points per shot'!$A$1:$A$5,'Points per shot'!$B$1:$B$5),"")</f>
        <v/>
      </c>
      <c r="K35" t="str">
        <f t="shared" si="4"/>
        <v/>
      </c>
    </row>
    <row r="36" spans="1:13" x14ac:dyDescent="0.3">
      <c r="A36" s="1">
        <v>0.6694444444444444</v>
      </c>
      <c r="B36" t="s">
        <v>48</v>
      </c>
      <c r="C36" t="s">
        <v>49</v>
      </c>
      <c r="D36">
        <v>3</v>
      </c>
      <c r="F36" t="str">
        <f t="shared" si="0"/>
        <v>GOOD 3PTR by CARSON,RONNIE</v>
      </c>
      <c r="G36" t="str">
        <f t="shared" si="1"/>
        <v>GOOD 3PTR</v>
      </c>
      <c r="H36" t="str">
        <f t="shared" si="2"/>
        <v>3PTR</v>
      </c>
      <c r="I36" t="str">
        <f t="shared" si="3"/>
        <v>GOOD</v>
      </c>
      <c r="J36">
        <f>IF(I36="GOOD",LOOKUP(H36,'Points per shot'!$A$1:$A$5,'Points per shot'!$B$1:$B$5),"")</f>
        <v>3</v>
      </c>
      <c r="K36" t="str">
        <f t="shared" si="4"/>
        <v/>
      </c>
    </row>
    <row r="37" spans="1:13" x14ac:dyDescent="0.3">
      <c r="A37" t="s">
        <v>18</v>
      </c>
      <c r="B37" t="s">
        <v>252</v>
      </c>
      <c r="F37" t="str">
        <f t="shared" si="0"/>
        <v>ASSIST by TOWERY,JASON</v>
      </c>
      <c r="G37" t="str">
        <f t="shared" si="1"/>
        <v>ASSIST</v>
      </c>
      <c r="H37" t="str">
        <f t="shared" si="2"/>
        <v/>
      </c>
      <c r="I37" t="str">
        <f t="shared" si="3"/>
        <v/>
      </c>
      <c r="J37" t="str">
        <f>IF(I37="GOOD",LOOKUP(H37,'Points per shot'!$A$1:$A$5,'Points per shot'!$B$1:$B$5),"")</f>
        <v/>
      </c>
      <c r="K37" t="str">
        <f t="shared" si="4"/>
        <v/>
      </c>
    </row>
    <row r="38" spans="1:13" x14ac:dyDescent="0.3">
      <c r="A38" s="1">
        <v>0.66666666666666663</v>
      </c>
      <c r="E38" t="s">
        <v>260</v>
      </c>
      <c r="F38" t="str">
        <f t="shared" si="0"/>
        <v>TIMEOUT 30SEC by TEAM</v>
      </c>
      <c r="G38" t="str">
        <f t="shared" si="1"/>
        <v>TIMEOUT 30SEC</v>
      </c>
      <c r="H38" t="str">
        <f t="shared" si="2"/>
        <v/>
      </c>
      <c r="I38" t="str">
        <f t="shared" si="3"/>
        <v/>
      </c>
      <c r="J38" t="str">
        <f>IF(I38="GOOD",LOOKUP(H38,'Points per shot'!$A$1:$A$5,'Points per shot'!$B$1:$B$5),"")</f>
        <v/>
      </c>
      <c r="K38" t="str">
        <f t="shared" si="4"/>
        <v/>
      </c>
    </row>
    <row r="39" spans="1:13" x14ac:dyDescent="0.3">
      <c r="A39" s="1">
        <v>0.66666666666666663</v>
      </c>
      <c r="E39" t="s">
        <v>261</v>
      </c>
      <c r="F39" t="str">
        <f t="shared" si="0"/>
        <v>SUB OUT by JONES,EUGENE</v>
      </c>
      <c r="G39" t="str">
        <f t="shared" si="1"/>
        <v>SUB OUT</v>
      </c>
      <c r="H39" t="str">
        <f t="shared" si="2"/>
        <v/>
      </c>
      <c r="I39" t="str">
        <f t="shared" si="3"/>
        <v/>
      </c>
      <c r="J39" t="str">
        <f>IF(I39="GOOD",LOOKUP(H39,'Points per shot'!$A$1:$A$5,'Points per shot'!$B$1:$B$5),"")</f>
        <v/>
      </c>
      <c r="K39" t="str">
        <f t="shared" si="4"/>
        <v/>
      </c>
    </row>
    <row r="40" spans="1:13" x14ac:dyDescent="0.3">
      <c r="A40" s="1">
        <v>0.66666666666666663</v>
      </c>
      <c r="E40" t="s">
        <v>262</v>
      </c>
      <c r="F40" t="str">
        <f t="shared" si="0"/>
        <v>SUB IN by THOMPSON,ROBIN</v>
      </c>
      <c r="G40" t="str">
        <f t="shared" si="1"/>
        <v>SUB IN</v>
      </c>
      <c r="H40" t="str">
        <f t="shared" si="2"/>
        <v/>
      </c>
      <c r="I40" t="str">
        <f t="shared" si="3"/>
        <v/>
      </c>
      <c r="J40" t="str">
        <f>IF(I40="GOOD",LOOKUP(H40,'Points per shot'!$A$1:$A$5,'Points per shot'!$B$1:$B$5),"")</f>
        <v/>
      </c>
      <c r="K40" t="str">
        <f t="shared" si="4"/>
        <v/>
      </c>
    </row>
    <row r="41" spans="1:13" x14ac:dyDescent="0.3">
      <c r="A41" s="1">
        <v>0.66666666666666663</v>
      </c>
      <c r="E41" t="s">
        <v>263</v>
      </c>
      <c r="F41" t="str">
        <f t="shared" si="0"/>
        <v>SUB OUT by DAVIS,JEROME</v>
      </c>
      <c r="G41" t="str">
        <f t="shared" si="1"/>
        <v>SUB OUT</v>
      </c>
      <c r="H41" t="str">
        <f t="shared" si="2"/>
        <v/>
      </c>
      <c r="I41" t="str">
        <f t="shared" si="3"/>
        <v/>
      </c>
      <c r="J41" t="str">
        <f>IF(I41="GOOD",LOOKUP(H41,'Points per shot'!$A$1:$A$5,'Points per shot'!$B$1:$B$5),"")</f>
        <v/>
      </c>
      <c r="K41" t="str">
        <f t="shared" si="4"/>
        <v/>
      </c>
    </row>
    <row r="42" spans="1:13" x14ac:dyDescent="0.3">
      <c r="A42" s="1">
        <v>0.66666666666666663</v>
      </c>
      <c r="E42" t="s">
        <v>264</v>
      </c>
      <c r="F42" t="str">
        <f t="shared" si="0"/>
        <v>SUB IN by MCDANIEL,DEZMOND</v>
      </c>
      <c r="G42" t="str">
        <f t="shared" si="1"/>
        <v>SUB IN</v>
      </c>
      <c r="H42" t="str">
        <f t="shared" si="2"/>
        <v/>
      </c>
      <c r="I42" t="str">
        <f t="shared" si="3"/>
        <v/>
      </c>
      <c r="J42" t="str">
        <f>IF(I42="GOOD",LOOKUP(H42,'Points per shot'!$A$1:$A$5,'Points per shot'!$B$1:$B$5),"")</f>
        <v/>
      </c>
      <c r="K42" t="str">
        <f t="shared" si="4"/>
        <v/>
      </c>
    </row>
    <row r="43" spans="1:13" x14ac:dyDescent="0.3">
      <c r="A43" s="1">
        <v>0.66666666666666663</v>
      </c>
      <c r="B43" t="s">
        <v>265</v>
      </c>
      <c r="F43" t="str">
        <f t="shared" si="0"/>
        <v>SUB OUT by TOWERY,JASON</v>
      </c>
      <c r="G43" t="str">
        <f t="shared" si="1"/>
        <v>SUB OUT</v>
      </c>
      <c r="H43" t="str">
        <f t="shared" si="2"/>
        <v/>
      </c>
      <c r="I43" t="str">
        <f t="shared" si="3"/>
        <v/>
      </c>
      <c r="J43" t="str">
        <f>IF(I43="GOOD",LOOKUP(H43,'Points per shot'!$A$1:$A$5,'Points per shot'!$B$1:$B$5),"")</f>
        <v/>
      </c>
      <c r="K43" t="str">
        <f t="shared" si="4"/>
        <v/>
      </c>
    </row>
    <row r="44" spans="1:13" x14ac:dyDescent="0.3">
      <c r="A44" s="1">
        <v>0.66666666666666663</v>
      </c>
      <c r="B44" t="s">
        <v>266</v>
      </c>
      <c r="F44" t="str">
        <f t="shared" si="0"/>
        <v>SUB IN by MATTHEWS,JOHNATHAN</v>
      </c>
      <c r="G44" t="str">
        <f t="shared" si="1"/>
        <v>SUB IN</v>
      </c>
      <c r="H44" t="str">
        <f t="shared" si="2"/>
        <v/>
      </c>
      <c r="I44" t="str">
        <f t="shared" si="3"/>
        <v/>
      </c>
      <c r="J44" t="str">
        <f>IF(I44="GOOD",LOOKUP(H44,'Points per shot'!$A$1:$A$5,'Points per shot'!$B$1:$B$5),"")</f>
        <v/>
      </c>
      <c r="K44" t="str">
        <f t="shared" si="4"/>
        <v/>
      </c>
    </row>
    <row r="45" spans="1:13" x14ac:dyDescent="0.3">
      <c r="A45" s="1">
        <v>0.66666666666666663</v>
      </c>
      <c r="B45" t="s">
        <v>267</v>
      </c>
      <c r="F45" t="str">
        <f t="shared" si="0"/>
        <v>SUB OUT by WISSINK,SHANE</v>
      </c>
      <c r="G45" t="str">
        <f t="shared" si="1"/>
        <v>SUB OUT</v>
      </c>
      <c r="H45" t="str">
        <f t="shared" si="2"/>
        <v/>
      </c>
      <c r="I45" t="str">
        <f t="shared" si="3"/>
        <v/>
      </c>
      <c r="J45" t="str">
        <f>IF(I45="GOOD",LOOKUP(H45,'Points per shot'!$A$1:$A$5,'Points per shot'!$B$1:$B$5),"")</f>
        <v/>
      </c>
      <c r="K45" t="str">
        <f t="shared" si="4"/>
        <v/>
      </c>
    </row>
    <row r="46" spans="1:13" x14ac:dyDescent="0.3">
      <c r="A46" s="1">
        <v>0.66666666666666663</v>
      </c>
      <c r="B46" t="s">
        <v>268</v>
      </c>
      <c r="F46" t="str">
        <f t="shared" si="0"/>
        <v>SUB IN by WILKINS-MCCOY,JALEN</v>
      </c>
      <c r="G46" t="str">
        <f t="shared" si="1"/>
        <v>SUB IN</v>
      </c>
      <c r="H46" t="str">
        <f t="shared" si="2"/>
        <v/>
      </c>
      <c r="I46" t="str">
        <f t="shared" si="3"/>
        <v/>
      </c>
      <c r="J46" t="str">
        <f>IF(I46="GOOD",LOOKUP(H46,'Points per shot'!$A$1:$A$5,'Points per shot'!$B$1:$B$5),"")</f>
        <v/>
      </c>
      <c r="K46" t="str">
        <f t="shared" si="4"/>
        <v/>
      </c>
    </row>
    <row r="47" spans="1:13" x14ac:dyDescent="0.3">
      <c r="A47" s="1">
        <v>0.6479166666666667</v>
      </c>
      <c r="E47" t="s">
        <v>50</v>
      </c>
      <c r="F47" t="str">
        <f t="shared" si="0"/>
        <v>MISS JUMPER by GLOTTA,CHAZ</v>
      </c>
      <c r="G47" t="str">
        <f t="shared" si="1"/>
        <v>MISS JUMPER</v>
      </c>
      <c r="H47" t="str">
        <f t="shared" si="2"/>
        <v>JUMPER</v>
      </c>
      <c r="I47" t="str">
        <f t="shared" si="3"/>
        <v>MISS</v>
      </c>
      <c r="J47" t="str">
        <f>IF(I47="GOOD",LOOKUP(H47,'Points per shot'!$A$1:$A$5,'Points per shot'!$B$1:$B$5),"")</f>
        <v/>
      </c>
      <c r="K47" t="str">
        <f t="shared" si="4"/>
        <v/>
      </c>
    </row>
    <row r="48" spans="1:13" x14ac:dyDescent="0.3">
      <c r="A48" t="s">
        <v>18</v>
      </c>
      <c r="B48" t="s">
        <v>51</v>
      </c>
      <c r="F48" t="str">
        <f t="shared" si="0"/>
        <v>REBOUND DEF by HUGHES,ANTHONY</v>
      </c>
      <c r="G48" t="str">
        <f t="shared" si="1"/>
        <v>REBOUND DEF</v>
      </c>
      <c r="H48" t="str">
        <f t="shared" si="2"/>
        <v/>
      </c>
      <c r="I48" t="str">
        <f t="shared" si="3"/>
        <v/>
      </c>
      <c r="J48" t="str">
        <f>IF(I48="GOOD",LOOKUP(H48,'Points per shot'!$A$1:$A$5,'Points per shot'!$B$1:$B$5),"")</f>
        <v/>
      </c>
      <c r="K48" t="str">
        <f t="shared" si="4"/>
        <v/>
      </c>
    </row>
    <row r="49" spans="1:11" x14ac:dyDescent="0.3">
      <c r="A49" s="1">
        <v>0.63958333333333328</v>
      </c>
      <c r="B49" t="s">
        <v>52</v>
      </c>
      <c r="F49" t="str">
        <f t="shared" si="0"/>
        <v>MISS JUMPER by HUGHES,ANTHONY</v>
      </c>
      <c r="G49" t="str">
        <f t="shared" si="1"/>
        <v>MISS JUMPER</v>
      </c>
      <c r="H49" t="str">
        <f t="shared" si="2"/>
        <v>JUMPER</v>
      </c>
      <c r="I49" t="str">
        <f t="shared" si="3"/>
        <v>MISS</v>
      </c>
      <c r="J49" t="str">
        <f>IF(I49="GOOD",LOOKUP(H49,'Points per shot'!$A$1:$A$5,'Points per shot'!$B$1:$B$5),"")</f>
        <v/>
      </c>
      <c r="K49" t="str">
        <f t="shared" si="4"/>
        <v/>
      </c>
    </row>
    <row r="50" spans="1:11" x14ac:dyDescent="0.3">
      <c r="A50" s="1">
        <v>0.63958333333333328</v>
      </c>
      <c r="E50" t="s">
        <v>53</v>
      </c>
      <c r="F50" t="str">
        <f t="shared" si="0"/>
        <v>BLOCK by COLLETTA,ZACH</v>
      </c>
      <c r="G50" t="str">
        <f t="shared" si="1"/>
        <v>BLOCK</v>
      </c>
      <c r="H50" t="str">
        <f t="shared" si="2"/>
        <v/>
      </c>
      <c r="I50" t="str">
        <f t="shared" si="3"/>
        <v/>
      </c>
      <c r="J50" t="str">
        <f>IF(I50="GOOD",LOOKUP(H50,'Points per shot'!$A$1:$A$5,'Points per shot'!$B$1:$B$5),"")</f>
        <v/>
      </c>
      <c r="K50" t="str">
        <f t="shared" si="4"/>
        <v/>
      </c>
    </row>
    <row r="51" spans="1:11" x14ac:dyDescent="0.3">
      <c r="A51" t="s">
        <v>18</v>
      </c>
      <c r="E51" t="s">
        <v>54</v>
      </c>
      <c r="F51" t="str">
        <f t="shared" si="0"/>
        <v>REBOUND DEF by COLLETTA,ZACH</v>
      </c>
      <c r="G51" t="str">
        <f t="shared" si="1"/>
        <v>REBOUND DEF</v>
      </c>
      <c r="H51" t="str">
        <f t="shared" si="2"/>
        <v/>
      </c>
      <c r="I51" t="str">
        <f t="shared" si="3"/>
        <v/>
      </c>
      <c r="J51" t="str">
        <f>IF(I51="GOOD",LOOKUP(H51,'Points per shot'!$A$1:$A$5,'Points per shot'!$B$1:$B$5),"")</f>
        <v/>
      </c>
      <c r="K51" t="str">
        <f t="shared" si="4"/>
        <v/>
      </c>
    </row>
    <row r="52" spans="1:11" x14ac:dyDescent="0.3">
      <c r="A52" s="1">
        <v>0.63124999999999998</v>
      </c>
      <c r="E52" t="s">
        <v>55</v>
      </c>
      <c r="F52" t="str">
        <f t="shared" si="0"/>
        <v>TURNOVER by COLLETTA,ZACH</v>
      </c>
      <c r="G52" t="str">
        <f t="shared" si="1"/>
        <v>TURNOVER</v>
      </c>
      <c r="H52" t="str">
        <f t="shared" si="2"/>
        <v/>
      </c>
      <c r="I52" t="str">
        <f t="shared" si="3"/>
        <v/>
      </c>
      <c r="J52" t="str">
        <f>IF(I52="GOOD",LOOKUP(H52,'Points per shot'!$A$1:$A$5,'Points per shot'!$B$1:$B$5),"")</f>
        <v/>
      </c>
      <c r="K52" t="str">
        <f t="shared" si="4"/>
        <v/>
      </c>
    </row>
    <row r="53" spans="1:11" x14ac:dyDescent="0.3">
      <c r="A53" s="1">
        <v>0.63124999999999998</v>
      </c>
      <c r="B53" t="s">
        <v>27</v>
      </c>
      <c r="F53" t="str">
        <f t="shared" si="0"/>
        <v>STEAL by HUGHES,ANTHONY</v>
      </c>
      <c r="G53" t="str">
        <f t="shared" si="1"/>
        <v>STEAL</v>
      </c>
      <c r="H53" t="str">
        <f t="shared" si="2"/>
        <v/>
      </c>
      <c r="I53" t="str">
        <f t="shared" si="3"/>
        <v/>
      </c>
      <c r="J53" t="str">
        <f>IF(I53="GOOD",LOOKUP(H53,'Points per shot'!$A$1:$A$5,'Points per shot'!$B$1:$B$5),"")</f>
        <v/>
      </c>
      <c r="K53" t="str">
        <f t="shared" si="4"/>
        <v/>
      </c>
    </row>
    <row r="54" spans="1:11" x14ac:dyDescent="0.3">
      <c r="A54" s="1">
        <v>0.63124999999999998</v>
      </c>
      <c r="B54" t="s">
        <v>56</v>
      </c>
      <c r="F54" t="str">
        <f t="shared" si="0"/>
        <v>TURNOVER by HUGHES,ANTHONY</v>
      </c>
      <c r="G54" t="str">
        <f t="shared" si="1"/>
        <v>TURNOVER</v>
      </c>
      <c r="H54" t="str">
        <f t="shared" si="2"/>
        <v/>
      </c>
      <c r="I54" t="str">
        <f t="shared" si="3"/>
        <v/>
      </c>
      <c r="J54" t="str">
        <f>IF(I54="GOOD",LOOKUP(H54,'Points per shot'!$A$1:$A$5,'Points per shot'!$B$1:$B$5),"")</f>
        <v/>
      </c>
      <c r="K54" t="str">
        <f t="shared" si="4"/>
        <v/>
      </c>
    </row>
    <row r="55" spans="1:11" x14ac:dyDescent="0.3">
      <c r="A55" s="1">
        <v>0.63124999999999998</v>
      </c>
      <c r="E55" t="s">
        <v>269</v>
      </c>
      <c r="F55" t="str">
        <f t="shared" si="0"/>
        <v>SUB OUT by COLLETTA,ZACH</v>
      </c>
      <c r="G55" t="str">
        <f t="shared" si="1"/>
        <v>SUB OUT</v>
      </c>
      <c r="H55" t="str">
        <f t="shared" si="2"/>
        <v/>
      </c>
      <c r="I55" t="str">
        <f t="shared" si="3"/>
        <v/>
      </c>
      <c r="J55" t="str">
        <f>IF(I55="GOOD",LOOKUP(H55,'Points per shot'!$A$1:$A$5,'Points per shot'!$B$1:$B$5),"")</f>
        <v/>
      </c>
      <c r="K55" t="str">
        <f t="shared" si="4"/>
        <v/>
      </c>
    </row>
    <row r="56" spans="1:11" x14ac:dyDescent="0.3">
      <c r="A56" s="1">
        <v>0.63124999999999998</v>
      </c>
      <c r="E56" t="s">
        <v>270</v>
      </c>
      <c r="F56" t="str">
        <f t="shared" si="0"/>
        <v>SUB IN by JONES,EUGENE</v>
      </c>
      <c r="G56" t="str">
        <f t="shared" si="1"/>
        <v>SUB IN</v>
      </c>
      <c r="H56" t="str">
        <f t="shared" si="2"/>
        <v/>
      </c>
      <c r="I56" t="str">
        <f t="shared" si="3"/>
        <v/>
      </c>
      <c r="J56" t="str">
        <f>IF(I56="GOOD",LOOKUP(H56,'Points per shot'!$A$1:$A$5,'Points per shot'!$B$1:$B$5),"")</f>
        <v/>
      </c>
      <c r="K56" t="str">
        <f t="shared" si="4"/>
        <v/>
      </c>
    </row>
    <row r="57" spans="1:11" x14ac:dyDescent="0.3">
      <c r="A57" s="1">
        <v>0.61875000000000002</v>
      </c>
      <c r="E57" t="s">
        <v>50</v>
      </c>
      <c r="F57" t="str">
        <f t="shared" si="0"/>
        <v>MISS JUMPER by GLOTTA,CHAZ</v>
      </c>
      <c r="G57" t="str">
        <f t="shared" si="1"/>
        <v>MISS JUMPER</v>
      </c>
      <c r="H57" t="str">
        <f t="shared" si="2"/>
        <v>JUMPER</v>
      </c>
      <c r="I57" t="str">
        <f t="shared" si="3"/>
        <v>MISS</v>
      </c>
      <c r="J57" t="str">
        <f>IF(I57="GOOD",LOOKUP(H57,'Points per shot'!$A$1:$A$5,'Points per shot'!$B$1:$B$5),"")</f>
        <v/>
      </c>
      <c r="K57" t="str">
        <f t="shared" si="4"/>
        <v/>
      </c>
    </row>
    <row r="58" spans="1:11" x14ac:dyDescent="0.3">
      <c r="A58" t="s">
        <v>18</v>
      </c>
      <c r="E58" t="s">
        <v>57</v>
      </c>
      <c r="F58" t="str">
        <f t="shared" si="0"/>
        <v>REBOUND OFF by THOMPSON,ROBIN</v>
      </c>
      <c r="G58" t="str">
        <f t="shared" si="1"/>
        <v>REBOUND OFF</v>
      </c>
      <c r="H58" t="str">
        <f t="shared" si="2"/>
        <v/>
      </c>
      <c r="I58" t="str">
        <f t="shared" si="3"/>
        <v/>
      </c>
      <c r="J58" t="str">
        <f>IF(I58="GOOD",LOOKUP(H58,'Points per shot'!$A$1:$A$5,'Points per shot'!$B$1:$B$5),"")</f>
        <v/>
      </c>
      <c r="K58" t="str">
        <f t="shared" si="4"/>
        <v/>
      </c>
    </row>
    <row r="59" spans="1:11" x14ac:dyDescent="0.3">
      <c r="A59" s="1">
        <v>0.61527777777777781</v>
      </c>
      <c r="E59" t="s">
        <v>58</v>
      </c>
      <c r="F59" t="str">
        <f t="shared" si="0"/>
        <v>MISS JUMPER by THOMPSON,ROBIN</v>
      </c>
      <c r="G59" t="str">
        <f t="shared" si="1"/>
        <v>MISS JUMPER</v>
      </c>
      <c r="H59" t="str">
        <f t="shared" si="2"/>
        <v>JUMPER</v>
      </c>
      <c r="I59" t="str">
        <f t="shared" si="3"/>
        <v>MISS</v>
      </c>
      <c r="J59" t="str">
        <f>IF(I59="GOOD",LOOKUP(H59,'Points per shot'!$A$1:$A$5,'Points per shot'!$B$1:$B$5),"")</f>
        <v/>
      </c>
      <c r="K59" t="str">
        <f t="shared" si="4"/>
        <v/>
      </c>
    </row>
    <row r="60" spans="1:11" x14ac:dyDescent="0.3">
      <c r="A60" t="s">
        <v>18</v>
      </c>
      <c r="B60" t="s">
        <v>59</v>
      </c>
      <c r="F60" t="str">
        <f t="shared" si="0"/>
        <v>REBOUND DEF by WILKINS-MCCOY,JALEN</v>
      </c>
      <c r="G60" t="str">
        <f t="shared" si="1"/>
        <v>REBOUND DEF</v>
      </c>
      <c r="H60" t="str">
        <f t="shared" si="2"/>
        <v/>
      </c>
      <c r="I60" t="str">
        <f t="shared" si="3"/>
        <v/>
      </c>
      <c r="J60" t="str">
        <f>IF(I60="GOOD",LOOKUP(H60,'Points per shot'!$A$1:$A$5,'Points per shot'!$B$1:$B$5),"")</f>
        <v/>
      </c>
      <c r="K60" t="str">
        <f t="shared" si="4"/>
        <v/>
      </c>
    </row>
    <row r="61" spans="1:11" x14ac:dyDescent="0.3">
      <c r="A61" s="1">
        <v>0.6</v>
      </c>
      <c r="B61" t="s">
        <v>32</v>
      </c>
      <c r="F61" t="str">
        <f t="shared" si="0"/>
        <v>MISS 3PTR by HUGHES,ANTHONY</v>
      </c>
      <c r="G61" t="str">
        <f t="shared" si="1"/>
        <v>MISS 3PTR</v>
      </c>
      <c r="H61" t="str">
        <f t="shared" si="2"/>
        <v>3PTR</v>
      </c>
      <c r="I61" t="str">
        <f t="shared" si="3"/>
        <v>MISS</v>
      </c>
      <c r="J61" t="str">
        <f>IF(I61="GOOD",LOOKUP(H61,'Points per shot'!$A$1:$A$5,'Points per shot'!$B$1:$B$5),"")</f>
        <v/>
      </c>
      <c r="K61" t="str">
        <f t="shared" si="4"/>
        <v/>
      </c>
    </row>
    <row r="62" spans="1:11" x14ac:dyDescent="0.3">
      <c r="A62" t="s">
        <v>18</v>
      </c>
      <c r="B62" t="s">
        <v>60</v>
      </c>
      <c r="F62" t="str">
        <f t="shared" si="0"/>
        <v>REBOUND OFF by DUST,ERIC</v>
      </c>
      <c r="G62" t="str">
        <f t="shared" si="1"/>
        <v>REBOUND OFF</v>
      </c>
      <c r="H62" t="str">
        <f t="shared" si="2"/>
        <v/>
      </c>
      <c r="I62" t="str">
        <f t="shared" si="3"/>
        <v/>
      </c>
      <c r="J62" t="str">
        <f>IF(I62="GOOD",LOOKUP(H62,'Points per shot'!$A$1:$A$5,'Points per shot'!$B$1:$B$5),"")</f>
        <v/>
      </c>
      <c r="K62" t="str">
        <f t="shared" si="4"/>
        <v/>
      </c>
    </row>
    <row r="63" spans="1:11" x14ac:dyDescent="0.3">
      <c r="A63" s="1">
        <v>0.59652777777777777</v>
      </c>
      <c r="E63" t="s">
        <v>61</v>
      </c>
      <c r="F63" t="str">
        <f t="shared" si="0"/>
        <v>FOUL by GLOTTA,CHAZ</v>
      </c>
      <c r="G63" t="str">
        <f t="shared" si="1"/>
        <v>FOUL</v>
      </c>
      <c r="H63" t="str">
        <f t="shared" si="2"/>
        <v/>
      </c>
      <c r="I63" t="str">
        <f t="shared" si="3"/>
        <v/>
      </c>
      <c r="J63" t="str">
        <f>IF(I63="GOOD",LOOKUP(H63,'Points per shot'!$A$1:$A$5,'Points per shot'!$B$1:$B$5),"")</f>
        <v/>
      </c>
      <c r="K63" t="str">
        <f t="shared" si="4"/>
        <v/>
      </c>
    </row>
    <row r="64" spans="1:11" x14ac:dyDescent="0.3">
      <c r="A64" s="1">
        <v>0.59652777777777777</v>
      </c>
      <c r="E64" t="s">
        <v>271</v>
      </c>
      <c r="F64" t="str">
        <f t="shared" si="0"/>
        <v>SUB OUT by GLOTTA,CHAZ</v>
      </c>
      <c r="G64" t="str">
        <f t="shared" si="1"/>
        <v>SUB OUT</v>
      </c>
      <c r="H64" t="str">
        <f t="shared" si="2"/>
        <v/>
      </c>
      <c r="I64" t="str">
        <f t="shared" si="3"/>
        <v/>
      </c>
      <c r="J64" t="str">
        <f>IF(I64="GOOD",LOOKUP(H64,'Points per shot'!$A$1:$A$5,'Points per shot'!$B$1:$B$5),"")</f>
        <v/>
      </c>
      <c r="K64" t="str">
        <f t="shared" si="4"/>
        <v/>
      </c>
    </row>
    <row r="65" spans="1:11" x14ac:dyDescent="0.3">
      <c r="A65" s="1">
        <v>0.59652777777777777</v>
      </c>
      <c r="E65" t="s">
        <v>272</v>
      </c>
      <c r="F65" t="str">
        <f t="shared" si="0"/>
        <v>SUB IN by COLLETTA,ZACH</v>
      </c>
      <c r="G65" t="str">
        <f t="shared" si="1"/>
        <v>SUB IN</v>
      </c>
      <c r="H65" t="str">
        <f t="shared" si="2"/>
        <v/>
      </c>
      <c r="I65" t="str">
        <f t="shared" si="3"/>
        <v/>
      </c>
      <c r="J65" t="str">
        <f>IF(I65="GOOD",LOOKUP(H65,'Points per shot'!$A$1:$A$5,'Points per shot'!$B$1:$B$5),"")</f>
        <v/>
      </c>
      <c r="K65" t="str">
        <f t="shared" si="4"/>
        <v/>
      </c>
    </row>
    <row r="66" spans="1:11" x14ac:dyDescent="0.3">
      <c r="A66" s="1">
        <v>0.59652777777777777</v>
      </c>
      <c r="E66" t="s">
        <v>255</v>
      </c>
      <c r="F66" t="str">
        <f t="shared" ref="F66:F129" si="5">B66&amp;E66</f>
        <v>SUB OUT by THOMPSON,ROBIN</v>
      </c>
      <c r="G66" t="str">
        <f t="shared" ref="G66:G129" si="6">LEFT(F66,FIND("by",F66)-2)</f>
        <v>SUB OUT</v>
      </c>
      <c r="H66" t="str">
        <f t="shared" si="2"/>
        <v/>
      </c>
      <c r="I66" t="str">
        <f t="shared" si="3"/>
        <v/>
      </c>
      <c r="J66" t="str">
        <f>IF(I66="GOOD",LOOKUP(H66,'Points per shot'!$A$1:$A$5,'Points per shot'!$B$1:$B$5),"")</f>
        <v/>
      </c>
      <c r="K66" t="str">
        <f t="shared" si="4"/>
        <v/>
      </c>
    </row>
    <row r="67" spans="1:11" x14ac:dyDescent="0.3">
      <c r="A67" s="1">
        <v>0.59652777777777777</v>
      </c>
      <c r="E67" t="s">
        <v>273</v>
      </c>
      <c r="F67" t="str">
        <f t="shared" si="5"/>
        <v>SUB IN by DAVIS,JEROME</v>
      </c>
      <c r="G67" t="str">
        <f t="shared" si="6"/>
        <v>SUB IN</v>
      </c>
      <c r="H67" t="str">
        <f t="shared" ref="H67:H130" si="7">IF(OR(LEFT(G67,4)="Miss",LEFT(G67,4)="Good"),RIGHT(G67,LEN(G67)-5),"")</f>
        <v/>
      </c>
      <c r="I67" t="str">
        <f t="shared" ref="I67:I130" si="8">IF(H67&lt;&gt;"",LEFT(G67,4),"")</f>
        <v/>
      </c>
      <c r="J67" t="str">
        <f>IF(I67="GOOD",LOOKUP(H67,'Points per shot'!$A$1:$A$5,'Points per shot'!$B$1:$B$5),"")</f>
        <v/>
      </c>
      <c r="K67" t="str">
        <f t="shared" ref="K67:K130" si="9">IF(F67="*Miss*","Miss","")</f>
        <v/>
      </c>
    </row>
    <row r="68" spans="1:11" x14ac:dyDescent="0.3">
      <c r="A68" s="1">
        <v>0.59652777777777777</v>
      </c>
      <c r="B68" t="s">
        <v>274</v>
      </c>
      <c r="F68" t="str">
        <f t="shared" si="5"/>
        <v>SUB OUT by CARSON,RONNIE</v>
      </c>
      <c r="G68" t="str">
        <f t="shared" si="6"/>
        <v>SUB OUT</v>
      </c>
      <c r="H68" t="str">
        <f t="shared" si="7"/>
        <v/>
      </c>
      <c r="I68" t="str">
        <f t="shared" si="8"/>
        <v/>
      </c>
      <c r="J68" t="str">
        <f>IF(I68="GOOD",LOOKUP(H68,'Points per shot'!$A$1:$A$5,'Points per shot'!$B$1:$B$5),"")</f>
        <v/>
      </c>
      <c r="K68" t="str">
        <f t="shared" si="9"/>
        <v/>
      </c>
    </row>
    <row r="69" spans="1:11" x14ac:dyDescent="0.3">
      <c r="A69" s="1">
        <v>0.59652777777777777</v>
      </c>
      <c r="B69" t="s">
        <v>275</v>
      </c>
      <c r="F69" t="str">
        <f t="shared" si="5"/>
        <v>SUB IN by TOWERY,JASON</v>
      </c>
      <c r="G69" t="str">
        <f t="shared" si="6"/>
        <v>SUB IN</v>
      </c>
      <c r="H69" t="str">
        <f t="shared" si="7"/>
        <v/>
      </c>
      <c r="I69" t="str">
        <f t="shared" si="8"/>
        <v/>
      </c>
      <c r="J69" t="str">
        <f>IF(I69="GOOD",LOOKUP(H69,'Points per shot'!$A$1:$A$5,'Points per shot'!$B$1:$B$5),"")</f>
        <v/>
      </c>
      <c r="K69" t="str">
        <f t="shared" si="9"/>
        <v/>
      </c>
    </row>
    <row r="70" spans="1:11" x14ac:dyDescent="0.3">
      <c r="A70" s="1">
        <v>0.59652777777777777</v>
      </c>
      <c r="B70" t="s">
        <v>276</v>
      </c>
      <c r="F70" t="str">
        <f t="shared" si="5"/>
        <v>SUB OUT by HUGHES,ANTHONY</v>
      </c>
      <c r="G70" t="str">
        <f t="shared" si="6"/>
        <v>SUB OUT</v>
      </c>
      <c r="H70" t="str">
        <f t="shared" si="7"/>
        <v/>
      </c>
      <c r="I70" t="str">
        <f t="shared" si="8"/>
        <v/>
      </c>
      <c r="J70" t="str">
        <f>IF(I70="GOOD",LOOKUP(H70,'Points per shot'!$A$1:$A$5,'Points per shot'!$B$1:$B$5),"")</f>
        <v/>
      </c>
      <c r="K70" t="str">
        <f t="shared" si="9"/>
        <v/>
      </c>
    </row>
    <row r="71" spans="1:11" x14ac:dyDescent="0.3">
      <c r="A71" s="1">
        <v>0.59652777777777777</v>
      </c>
      <c r="B71" t="s">
        <v>277</v>
      </c>
      <c r="F71" t="str">
        <f t="shared" si="5"/>
        <v>SUB IN by WISSINK,SHANE</v>
      </c>
      <c r="G71" t="str">
        <f t="shared" si="6"/>
        <v>SUB IN</v>
      </c>
      <c r="H71" t="str">
        <f t="shared" si="7"/>
        <v/>
      </c>
      <c r="I71" t="str">
        <f t="shared" si="8"/>
        <v/>
      </c>
      <c r="J71" t="str">
        <f>IF(I71="GOOD",LOOKUP(H71,'Points per shot'!$A$1:$A$5,'Points per shot'!$B$1:$B$5),"")</f>
        <v/>
      </c>
      <c r="K71" t="str">
        <f t="shared" si="9"/>
        <v/>
      </c>
    </row>
    <row r="72" spans="1:11" x14ac:dyDescent="0.3">
      <c r="A72" s="1">
        <v>0.59652777777777777</v>
      </c>
      <c r="B72" t="s">
        <v>278</v>
      </c>
      <c r="F72" t="str">
        <f t="shared" si="5"/>
        <v>SUB OUT by DUST,ERIC</v>
      </c>
      <c r="G72" t="str">
        <f t="shared" si="6"/>
        <v>SUB OUT</v>
      </c>
      <c r="H72" t="str">
        <f t="shared" si="7"/>
        <v/>
      </c>
      <c r="I72" t="str">
        <f t="shared" si="8"/>
        <v/>
      </c>
      <c r="J72" t="str">
        <f>IF(I72="GOOD",LOOKUP(H72,'Points per shot'!$A$1:$A$5,'Points per shot'!$B$1:$B$5),"")</f>
        <v/>
      </c>
      <c r="K72" t="str">
        <f t="shared" si="9"/>
        <v/>
      </c>
    </row>
    <row r="73" spans="1:11" x14ac:dyDescent="0.3">
      <c r="A73" s="1">
        <v>0.59652777777777777</v>
      </c>
      <c r="B73" t="s">
        <v>279</v>
      </c>
      <c r="F73" t="str">
        <f t="shared" si="5"/>
        <v>SUB IN by WEBB,STEVE</v>
      </c>
      <c r="G73" t="str">
        <f t="shared" si="6"/>
        <v>SUB IN</v>
      </c>
      <c r="H73" t="str">
        <f t="shared" si="7"/>
        <v/>
      </c>
      <c r="I73" t="str">
        <f t="shared" si="8"/>
        <v/>
      </c>
      <c r="J73" t="str">
        <f>IF(I73="GOOD",LOOKUP(H73,'Points per shot'!$A$1:$A$5,'Points per shot'!$B$1:$B$5),"")</f>
        <v/>
      </c>
      <c r="K73" t="str">
        <f t="shared" si="9"/>
        <v/>
      </c>
    </row>
    <row r="74" spans="1:11" x14ac:dyDescent="0.3">
      <c r="A74" s="1">
        <v>0.59097222222222223</v>
      </c>
      <c r="B74" t="s">
        <v>62</v>
      </c>
      <c r="F74" t="str">
        <f t="shared" si="5"/>
        <v>MISS 3PTR by MATTHEWS,JOHNATHAN</v>
      </c>
      <c r="G74" t="str">
        <f t="shared" si="6"/>
        <v>MISS 3PTR</v>
      </c>
      <c r="H74" t="str">
        <f t="shared" si="7"/>
        <v>3PTR</v>
      </c>
      <c r="I74" t="str">
        <f t="shared" si="8"/>
        <v>MISS</v>
      </c>
      <c r="J74" t="str">
        <f>IF(I74="GOOD",LOOKUP(H74,'Points per shot'!$A$1:$A$5,'Points per shot'!$B$1:$B$5),"")</f>
        <v/>
      </c>
      <c r="K74" t="str">
        <f t="shared" si="9"/>
        <v/>
      </c>
    </row>
    <row r="75" spans="1:11" x14ac:dyDescent="0.3">
      <c r="A75" t="s">
        <v>18</v>
      </c>
      <c r="E75" t="s">
        <v>63</v>
      </c>
      <c r="F75" t="str">
        <f t="shared" si="5"/>
        <v>REBOUND DEF by JONES,EUGENE</v>
      </c>
      <c r="G75" t="str">
        <f t="shared" si="6"/>
        <v>REBOUND DEF</v>
      </c>
      <c r="H75" t="str">
        <f t="shared" si="7"/>
        <v/>
      </c>
      <c r="I75" t="str">
        <f t="shared" si="8"/>
        <v/>
      </c>
      <c r="J75" t="str">
        <f>IF(I75="GOOD",LOOKUP(H75,'Points per shot'!$A$1:$A$5,'Points per shot'!$B$1:$B$5),"")</f>
        <v/>
      </c>
      <c r="K75" t="str">
        <f t="shared" si="9"/>
        <v/>
      </c>
    </row>
    <row r="76" spans="1:11" x14ac:dyDescent="0.3">
      <c r="A76" s="1">
        <v>0.58750000000000002</v>
      </c>
      <c r="C76" t="s">
        <v>64</v>
      </c>
      <c r="D76">
        <v>6</v>
      </c>
      <c r="E76" t="s">
        <v>65</v>
      </c>
      <c r="F76" t="str">
        <f t="shared" si="5"/>
        <v>GOOD 3PTR by HARVEY,BOBBY</v>
      </c>
      <c r="G76" t="str">
        <f t="shared" si="6"/>
        <v>GOOD 3PTR</v>
      </c>
      <c r="H76" t="str">
        <f t="shared" si="7"/>
        <v>3PTR</v>
      </c>
      <c r="I76" t="str">
        <f t="shared" si="8"/>
        <v>GOOD</v>
      </c>
      <c r="J76">
        <f>IF(I76="GOOD",LOOKUP(H76,'Points per shot'!$A$1:$A$5,'Points per shot'!$B$1:$B$5),"")</f>
        <v>3</v>
      </c>
      <c r="K76" t="str">
        <f t="shared" si="9"/>
        <v/>
      </c>
    </row>
    <row r="77" spans="1:11" x14ac:dyDescent="0.3">
      <c r="A77" t="s">
        <v>18</v>
      </c>
      <c r="E77" t="s">
        <v>280</v>
      </c>
      <c r="F77" t="str">
        <f t="shared" si="5"/>
        <v>ASSIST by COLLETTA,ZACH</v>
      </c>
      <c r="G77" t="str">
        <f t="shared" si="6"/>
        <v>ASSIST</v>
      </c>
      <c r="H77" t="str">
        <f t="shared" si="7"/>
        <v/>
      </c>
      <c r="I77" t="str">
        <f t="shared" si="8"/>
        <v/>
      </c>
      <c r="J77" t="str">
        <f>IF(I77="GOOD",LOOKUP(H77,'Points per shot'!$A$1:$A$5,'Points per shot'!$B$1:$B$5),"")</f>
        <v/>
      </c>
      <c r="K77" t="str">
        <f t="shared" si="9"/>
        <v/>
      </c>
    </row>
    <row r="78" spans="1:11" x14ac:dyDescent="0.3">
      <c r="A78" s="1">
        <v>0.56736111111111109</v>
      </c>
      <c r="E78" t="s">
        <v>31</v>
      </c>
      <c r="F78" t="str">
        <f t="shared" si="5"/>
        <v>FOUL by JONES,EUGENE</v>
      </c>
      <c r="G78" t="str">
        <f t="shared" si="6"/>
        <v>FOUL</v>
      </c>
      <c r="H78" t="str">
        <f t="shared" si="7"/>
        <v/>
      </c>
      <c r="I78" t="str">
        <f t="shared" si="8"/>
        <v/>
      </c>
      <c r="J78" t="str">
        <f>IF(I78="GOOD",LOOKUP(H78,'Points per shot'!$A$1:$A$5,'Points per shot'!$B$1:$B$5),"")</f>
        <v/>
      </c>
      <c r="K78" t="str">
        <f t="shared" si="9"/>
        <v/>
      </c>
    </row>
    <row r="79" spans="1:11" x14ac:dyDescent="0.3">
      <c r="A79" s="1">
        <v>0.56736111111111109</v>
      </c>
      <c r="B79" t="s">
        <v>66</v>
      </c>
      <c r="F79" t="str">
        <f t="shared" si="5"/>
        <v>MISS FT by WISSINK,SHANE</v>
      </c>
      <c r="G79" t="str">
        <f t="shared" si="6"/>
        <v>MISS FT</v>
      </c>
      <c r="H79" t="str">
        <f t="shared" si="7"/>
        <v>FT</v>
      </c>
      <c r="I79" t="str">
        <f t="shared" si="8"/>
        <v>MISS</v>
      </c>
      <c r="J79" t="str">
        <f>IF(I79="GOOD",LOOKUP(H79,'Points per shot'!$A$1:$A$5,'Points per shot'!$B$1:$B$5),"")</f>
        <v/>
      </c>
      <c r="K79" t="str">
        <f t="shared" si="9"/>
        <v/>
      </c>
    </row>
    <row r="80" spans="1:11" x14ac:dyDescent="0.3">
      <c r="A80" t="s">
        <v>18</v>
      </c>
      <c r="B80" t="s">
        <v>67</v>
      </c>
      <c r="F80" t="str">
        <f t="shared" si="5"/>
        <v>REBOUND DEADB by TEAM</v>
      </c>
      <c r="G80" t="str">
        <f t="shared" si="6"/>
        <v>REBOUND DEADB</v>
      </c>
      <c r="H80" t="str">
        <f t="shared" si="7"/>
        <v/>
      </c>
      <c r="I80" t="str">
        <f t="shared" si="8"/>
        <v/>
      </c>
      <c r="J80" t="str">
        <f>IF(I80="GOOD",LOOKUP(H80,'Points per shot'!$A$1:$A$5,'Points per shot'!$B$1:$B$5),"")</f>
        <v/>
      </c>
      <c r="K80" t="str">
        <f t="shared" si="9"/>
        <v/>
      </c>
    </row>
    <row r="81" spans="1:11" x14ac:dyDescent="0.3">
      <c r="A81" s="1">
        <v>0.56736111111111109</v>
      </c>
      <c r="E81" t="s">
        <v>261</v>
      </c>
      <c r="F81" t="str">
        <f t="shared" si="5"/>
        <v>SUB OUT by JONES,EUGENE</v>
      </c>
      <c r="G81" t="str">
        <f t="shared" si="6"/>
        <v>SUB OUT</v>
      </c>
      <c r="H81" t="str">
        <f t="shared" si="7"/>
        <v/>
      </c>
      <c r="I81" t="str">
        <f t="shared" si="8"/>
        <v/>
      </c>
      <c r="J81" t="str">
        <f>IF(I81="GOOD",LOOKUP(H81,'Points per shot'!$A$1:$A$5,'Points per shot'!$B$1:$B$5),"")</f>
        <v/>
      </c>
      <c r="K81" t="str">
        <f t="shared" si="9"/>
        <v/>
      </c>
    </row>
    <row r="82" spans="1:11" x14ac:dyDescent="0.3">
      <c r="A82" s="1">
        <v>0.56736111111111109</v>
      </c>
      <c r="E82" t="s">
        <v>281</v>
      </c>
      <c r="F82" t="str">
        <f t="shared" si="5"/>
        <v>SUB IN by GLOTTA,CHAZ</v>
      </c>
      <c r="G82" t="str">
        <f t="shared" si="6"/>
        <v>SUB IN</v>
      </c>
      <c r="H82" t="str">
        <f t="shared" si="7"/>
        <v/>
      </c>
      <c r="I82" t="str">
        <f t="shared" si="8"/>
        <v/>
      </c>
      <c r="J82" t="str">
        <f>IF(I82="GOOD",LOOKUP(H82,'Points per shot'!$A$1:$A$5,'Points per shot'!$B$1:$B$5),"")</f>
        <v/>
      </c>
      <c r="K82" t="str">
        <f t="shared" si="9"/>
        <v/>
      </c>
    </row>
    <row r="83" spans="1:11" x14ac:dyDescent="0.3">
      <c r="A83" s="1">
        <v>0.56736111111111109</v>
      </c>
      <c r="B83" t="s">
        <v>68</v>
      </c>
      <c r="C83" t="s">
        <v>69</v>
      </c>
      <c r="D83">
        <v>6</v>
      </c>
      <c r="F83" t="str">
        <f t="shared" si="5"/>
        <v>GOOD FT by WISSINK,SHANE</v>
      </c>
      <c r="G83" t="str">
        <f t="shared" si="6"/>
        <v>GOOD FT</v>
      </c>
      <c r="H83" t="str">
        <f t="shared" si="7"/>
        <v>FT</v>
      </c>
      <c r="I83" t="str">
        <f t="shared" si="8"/>
        <v>GOOD</v>
      </c>
      <c r="J83">
        <f>IF(I83="GOOD",LOOKUP(H83,'Points per shot'!$A$1:$A$5,'Points per shot'!$B$1:$B$5),"")</f>
        <v>1</v>
      </c>
      <c r="K83" t="str">
        <f t="shared" si="9"/>
        <v/>
      </c>
    </row>
    <row r="84" spans="1:11" x14ac:dyDescent="0.3">
      <c r="A84" s="1">
        <v>0.55972222222222223</v>
      </c>
      <c r="B84" t="s">
        <v>70</v>
      </c>
      <c r="F84" t="str">
        <f t="shared" si="5"/>
        <v>FOUL by TOWERY,JASON</v>
      </c>
      <c r="G84" t="str">
        <f t="shared" si="6"/>
        <v>FOUL</v>
      </c>
      <c r="H84" t="str">
        <f t="shared" si="7"/>
        <v/>
      </c>
      <c r="I84" t="str">
        <f t="shared" si="8"/>
        <v/>
      </c>
      <c r="J84" t="str">
        <f>IF(I84="GOOD",LOOKUP(H84,'Points per shot'!$A$1:$A$5,'Points per shot'!$B$1:$B$5),"")</f>
        <v/>
      </c>
      <c r="K84" t="str">
        <f t="shared" si="9"/>
        <v/>
      </c>
    </row>
    <row r="85" spans="1:11" x14ac:dyDescent="0.3">
      <c r="A85" s="1">
        <v>0.55972222222222223</v>
      </c>
      <c r="C85" t="s">
        <v>71</v>
      </c>
      <c r="D85">
        <v>7</v>
      </c>
      <c r="E85" t="s">
        <v>72</v>
      </c>
      <c r="F85" t="str">
        <f t="shared" si="5"/>
        <v>GOOD FT by DAVIS,JEROME</v>
      </c>
      <c r="G85" t="str">
        <f t="shared" si="6"/>
        <v>GOOD FT</v>
      </c>
      <c r="H85" t="str">
        <f t="shared" si="7"/>
        <v>FT</v>
      </c>
      <c r="I85" t="str">
        <f t="shared" si="8"/>
        <v>GOOD</v>
      </c>
      <c r="J85">
        <f>IF(I85="GOOD",LOOKUP(H85,'Points per shot'!$A$1:$A$5,'Points per shot'!$B$1:$B$5),"")</f>
        <v>1</v>
      </c>
      <c r="K85" t="str">
        <f t="shared" si="9"/>
        <v/>
      </c>
    </row>
    <row r="86" spans="1:11" x14ac:dyDescent="0.3">
      <c r="A86" s="1">
        <v>0.55972222222222223</v>
      </c>
      <c r="C86" t="s">
        <v>73</v>
      </c>
      <c r="D86">
        <v>8</v>
      </c>
      <c r="E86" t="s">
        <v>72</v>
      </c>
      <c r="F86" t="str">
        <f t="shared" si="5"/>
        <v>GOOD FT by DAVIS,JEROME</v>
      </c>
      <c r="G86" t="str">
        <f t="shared" si="6"/>
        <v>GOOD FT</v>
      </c>
      <c r="H86" t="str">
        <f t="shared" si="7"/>
        <v>FT</v>
      </c>
      <c r="I86" t="str">
        <f t="shared" si="8"/>
        <v>GOOD</v>
      </c>
      <c r="J86">
        <f>IF(I86="GOOD",LOOKUP(H86,'Points per shot'!$A$1:$A$5,'Points per shot'!$B$1:$B$5),"")</f>
        <v>1</v>
      </c>
      <c r="K86" t="str">
        <f t="shared" si="9"/>
        <v/>
      </c>
    </row>
    <row r="87" spans="1:11" x14ac:dyDescent="0.3">
      <c r="A87" s="1">
        <v>0.55208333333333337</v>
      </c>
      <c r="B87" t="s">
        <v>62</v>
      </c>
      <c r="F87" t="str">
        <f t="shared" si="5"/>
        <v>MISS 3PTR by MATTHEWS,JOHNATHAN</v>
      </c>
      <c r="G87" t="str">
        <f t="shared" si="6"/>
        <v>MISS 3PTR</v>
      </c>
      <c r="H87" t="str">
        <f t="shared" si="7"/>
        <v>3PTR</v>
      </c>
      <c r="I87" t="str">
        <f t="shared" si="8"/>
        <v>MISS</v>
      </c>
      <c r="J87" t="str">
        <f>IF(I87="GOOD",LOOKUP(H87,'Points per shot'!$A$1:$A$5,'Points per shot'!$B$1:$B$5),"")</f>
        <v/>
      </c>
      <c r="K87" t="str">
        <f t="shared" si="9"/>
        <v/>
      </c>
    </row>
    <row r="88" spans="1:11" x14ac:dyDescent="0.3">
      <c r="A88" t="s">
        <v>18</v>
      </c>
      <c r="E88" t="s">
        <v>54</v>
      </c>
      <c r="F88" t="str">
        <f t="shared" si="5"/>
        <v>REBOUND DEF by COLLETTA,ZACH</v>
      </c>
      <c r="G88" t="str">
        <f t="shared" si="6"/>
        <v>REBOUND DEF</v>
      </c>
      <c r="H88" t="str">
        <f t="shared" si="7"/>
        <v/>
      </c>
      <c r="I88" t="str">
        <f t="shared" si="8"/>
        <v/>
      </c>
      <c r="J88" t="str">
        <f>IF(I88="GOOD",LOOKUP(H88,'Points per shot'!$A$1:$A$5,'Points per shot'!$B$1:$B$5),"")</f>
        <v/>
      </c>
      <c r="K88" t="str">
        <f t="shared" si="9"/>
        <v/>
      </c>
    </row>
    <row r="89" spans="1:11" x14ac:dyDescent="0.3">
      <c r="A89" s="1">
        <v>0.54652777777777783</v>
      </c>
      <c r="E89" t="s">
        <v>74</v>
      </c>
      <c r="F89" t="str">
        <f t="shared" si="5"/>
        <v>MISS LAYUP by COLLETTA,ZACH</v>
      </c>
      <c r="G89" t="str">
        <f t="shared" si="6"/>
        <v>MISS LAYUP</v>
      </c>
      <c r="H89" t="str">
        <f t="shared" si="7"/>
        <v>LAYUP</v>
      </c>
      <c r="I89" t="str">
        <f t="shared" si="8"/>
        <v>MISS</v>
      </c>
      <c r="J89" t="str">
        <f>IF(I89="GOOD",LOOKUP(H89,'Points per shot'!$A$1:$A$5,'Points per shot'!$B$1:$B$5),"")</f>
        <v/>
      </c>
      <c r="K89" t="str">
        <f t="shared" si="9"/>
        <v/>
      </c>
    </row>
    <row r="90" spans="1:11" x14ac:dyDescent="0.3">
      <c r="A90" t="s">
        <v>18</v>
      </c>
      <c r="B90" t="s">
        <v>75</v>
      </c>
      <c r="F90" t="str">
        <f t="shared" si="5"/>
        <v>REBOUND DEF by TEAM</v>
      </c>
      <c r="G90" t="str">
        <f t="shared" si="6"/>
        <v>REBOUND DEF</v>
      </c>
      <c r="H90" t="str">
        <f t="shared" si="7"/>
        <v/>
      </c>
      <c r="I90" t="str">
        <f t="shared" si="8"/>
        <v/>
      </c>
      <c r="J90" t="str">
        <f>IF(I90="GOOD",LOOKUP(H90,'Points per shot'!$A$1:$A$5,'Points per shot'!$B$1:$B$5),"")</f>
        <v/>
      </c>
      <c r="K90" t="str">
        <f t="shared" si="9"/>
        <v/>
      </c>
    </row>
    <row r="91" spans="1:11" x14ac:dyDescent="0.3">
      <c r="A91" s="1">
        <v>0.53541666666666665</v>
      </c>
      <c r="B91" t="s">
        <v>76</v>
      </c>
      <c r="F91" t="str">
        <f t="shared" si="5"/>
        <v>MISS JUMPER by WILKINS-MCCOY,JALEN</v>
      </c>
      <c r="G91" t="str">
        <f t="shared" si="6"/>
        <v>MISS JUMPER</v>
      </c>
      <c r="H91" t="str">
        <f t="shared" si="7"/>
        <v>JUMPER</v>
      </c>
      <c r="I91" t="str">
        <f t="shared" si="8"/>
        <v>MISS</v>
      </c>
      <c r="J91" t="str">
        <f>IF(I91="GOOD",LOOKUP(H91,'Points per shot'!$A$1:$A$5,'Points per shot'!$B$1:$B$5),"")</f>
        <v/>
      </c>
      <c r="K91" t="str">
        <f t="shared" si="9"/>
        <v/>
      </c>
    </row>
    <row r="92" spans="1:11" x14ac:dyDescent="0.3">
      <c r="A92" t="s">
        <v>18</v>
      </c>
      <c r="B92" t="s">
        <v>77</v>
      </c>
      <c r="F92" t="str">
        <f t="shared" si="5"/>
        <v>REBOUND OFF by WEBB,STEVE</v>
      </c>
      <c r="G92" t="str">
        <f t="shared" si="6"/>
        <v>REBOUND OFF</v>
      </c>
      <c r="H92" t="str">
        <f t="shared" si="7"/>
        <v/>
      </c>
      <c r="I92" t="str">
        <f t="shared" si="8"/>
        <v/>
      </c>
      <c r="J92" t="str">
        <f>IF(I92="GOOD",LOOKUP(H92,'Points per shot'!$A$1:$A$5,'Points per shot'!$B$1:$B$5),"")</f>
        <v/>
      </c>
      <c r="K92" t="str">
        <f t="shared" si="9"/>
        <v/>
      </c>
    </row>
    <row r="93" spans="1:11" x14ac:dyDescent="0.3">
      <c r="A93" s="1">
        <v>0.52847222222222223</v>
      </c>
      <c r="B93" t="s">
        <v>62</v>
      </c>
      <c r="F93" t="str">
        <f t="shared" si="5"/>
        <v>MISS 3PTR by MATTHEWS,JOHNATHAN</v>
      </c>
      <c r="G93" t="str">
        <f t="shared" si="6"/>
        <v>MISS 3PTR</v>
      </c>
      <c r="H93" t="str">
        <f t="shared" si="7"/>
        <v>3PTR</v>
      </c>
      <c r="I93" t="str">
        <f t="shared" si="8"/>
        <v>MISS</v>
      </c>
      <c r="J93" t="str">
        <f>IF(I93="GOOD",LOOKUP(H93,'Points per shot'!$A$1:$A$5,'Points per shot'!$B$1:$B$5),"")</f>
        <v/>
      </c>
      <c r="K93" t="str">
        <f t="shared" si="9"/>
        <v/>
      </c>
    </row>
    <row r="94" spans="1:11" x14ac:dyDescent="0.3">
      <c r="A94" t="s">
        <v>18</v>
      </c>
      <c r="E94" t="s">
        <v>78</v>
      </c>
      <c r="F94" t="str">
        <f t="shared" si="5"/>
        <v>REBOUND DEF by HARVEY,BOBBY</v>
      </c>
      <c r="G94" t="str">
        <f t="shared" si="6"/>
        <v>REBOUND DEF</v>
      </c>
      <c r="H94" t="str">
        <f t="shared" si="7"/>
        <v/>
      </c>
      <c r="I94" t="str">
        <f t="shared" si="8"/>
        <v/>
      </c>
      <c r="J94" t="str">
        <f>IF(I94="GOOD",LOOKUP(H94,'Points per shot'!$A$1:$A$5,'Points per shot'!$B$1:$B$5),"")</f>
        <v/>
      </c>
      <c r="K94" t="str">
        <f t="shared" si="9"/>
        <v/>
      </c>
    </row>
    <row r="95" spans="1:11" x14ac:dyDescent="0.3">
      <c r="A95" s="1">
        <v>0.51944444444444449</v>
      </c>
      <c r="E95" t="s">
        <v>79</v>
      </c>
      <c r="F95" t="str">
        <f t="shared" si="5"/>
        <v>MISS JUMPER by HARVEY,BOBBY</v>
      </c>
      <c r="G95" t="str">
        <f t="shared" si="6"/>
        <v>MISS JUMPER</v>
      </c>
      <c r="H95" t="str">
        <f t="shared" si="7"/>
        <v>JUMPER</v>
      </c>
      <c r="I95" t="str">
        <f t="shared" si="8"/>
        <v>MISS</v>
      </c>
      <c r="J95" t="str">
        <f>IF(I95="GOOD",LOOKUP(H95,'Points per shot'!$A$1:$A$5,'Points per shot'!$B$1:$B$5),"")</f>
        <v/>
      </c>
      <c r="K95" t="str">
        <f t="shared" si="9"/>
        <v/>
      </c>
    </row>
    <row r="96" spans="1:11" x14ac:dyDescent="0.3">
      <c r="A96" t="s">
        <v>18</v>
      </c>
      <c r="B96" t="s">
        <v>80</v>
      </c>
      <c r="F96" t="str">
        <f t="shared" si="5"/>
        <v>REBOUND DEF by MATTHEWS,JOHNATHAN</v>
      </c>
      <c r="G96" t="str">
        <f t="shared" si="6"/>
        <v>REBOUND DEF</v>
      </c>
      <c r="H96" t="str">
        <f t="shared" si="7"/>
        <v/>
      </c>
      <c r="I96" t="str">
        <f t="shared" si="8"/>
        <v/>
      </c>
      <c r="J96" t="str">
        <f>IF(I96="GOOD",LOOKUP(H96,'Points per shot'!$A$1:$A$5,'Points per shot'!$B$1:$B$5),"")</f>
        <v/>
      </c>
      <c r="K96" t="str">
        <f t="shared" si="9"/>
        <v/>
      </c>
    </row>
    <row r="97" spans="1:11" x14ac:dyDescent="0.3">
      <c r="A97" s="1">
        <v>0.51597222222222217</v>
      </c>
      <c r="E97" t="s">
        <v>34</v>
      </c>
      <c r="F97" t="str">
        <f t="shared" si="5"/>
        <v>FOUL by COLLETTA,ZACH</v>
      </c>
      <c r="G97" t="str">
        <f t="shared" si="6"/>
        <v>FOUL</v>
      </c>
      <c r="H97" t="str">
        <f t="shared" si="7"/>
        <v/>
      </c>
      <c r="I97" t="str">
        <f t="shared" si="8"/>
        <v/>
      </c>
      <c r="J97" t="str">
        <f>IF(I97="GOOD",LOOKUP(H97,'Points per shot'!$A$1:$A$5,'Points per shot'!$B$1:$B$5),"")</f>
        <v/>
      </c>
      <c r="K97" t="str">
        <f t="shared" si="9"/>
        <v/>
      </c>
    </row>
    <row r="98" spans="1:11" x14ac:dyDescent="0.3">
      <c r="A98" s="1">
        <v>0.51597222222222217</v>
      </c>
      <c r="B98" t="s">
        <v>81</v>
      </c>
      <c r="C98" t="s">
        <v>82</v>
      </c>
      <c r="D98">
        <v>8</v>
      </c>
      <c r="F98" t="str">
        <f t="shared" si="5"/>
        <v>GOOD FT by WEBB,STEVE(fastbreak)</v>
      </c>
      <c r="G98" t="str">
        <f t="shared" si="6"/>
        <v>GOOD FT</v>
      </c>
      <c r="H98" t="str">
        <f t="shared" si="7"/>
        <v>FT</v>
      </c>
      <c r="I98" t="str">
        <f t="shared" si="8"/>
        <v>GOOD</v>
      </c>
      <c r="J98">
        <f>IF(I98="GOOD",LOOKUP(H98,'Points per shot'!$A$1:$A$5,'Points per shot'!$B$1:$B$5),"")</f>
        <v>1</v>
      </c>
      <c r="K98" t="str">
        <f t="shared" si="9"/>
        <v/>
      </c>
    </row>
    <row r="99" spans="1:11" x14ac:dyDescent="0.3">
      <c r="A99" s="1">
        <v>0.51597222222222217</v>
      </c>
      <c r="E99" t="s">
        <v>269</v>
      </c>
      <c r="F99" t="str">
        <f t="shared" si="5"/>
        <v>SUB OUT by COLLETTA,ZACH</v>
      </c>
      <c r="G99" t="str">
        <f t="shared" si="6"/>
        <v>SUB OUT</v>
      </c>
      <c r="H99" t="str">
        <f t="shared" si="7"/>
        <v/>
      </c>
      <c r="I99" t="str">
        <f t="shared" si="8"/>
        <v/>
      </c>
      <c r="J99" t="str">
        <f>IF(I99="GOOD",LOOKUP(H99,'Points per shot'!$A$1:$A$5,'Points per shot'!$B$1:$B$5),"")</f>
        <v/>
      </c>
      <c r="K99" t="str">
        <f t="shared" si="9"/>
        <v/>
      </c>
    </row>
    <row r="100" spans="1:11" x14ac:dyDescent="0.3">
      <c r="A100" s="1">
        <v>0.51597222222222217</v>
      </c>
      <c r="E100" t="s">
        <v>270</v>
      </c>
      <c r="F100" t="str">
        <f t="shared" si="5"/>
        <v>SUB IN by JONES,EUGENE</v>
      </c>
      <c r="G100" t="str">
        <f t="shared" si="6"/>
        <v>SUB IN</v>
      </c>
      <c r="H100" t="str">
        <f t="shared" si="7"/>
        <v/>
      </c>
      <c r="I100" t="str">
        <f t="shared" si="8"/>
        <v/>
      </c>
      <c r="J100" t="str">
        <f>IF(I100="GOOD",LOOKUP(H100,'Points per shot'!$A$1:$A$5,'Points per shot'!$B$1:$B$5),"")</f>
        <v/>
      </c>
      <c r="K100" t="str">
        <f t="shared" si="9"/>
        <v/>
      </c>
    </row>
    <row r="101" spans="1:11" x14ac:dyDescent="0.3">
      <c r="A101" s="1">
        <v>0.51597222222222217</v>
      </c>
      <c r="B101" t="s">
        <v>265</v>
      </c>
      <c r="F101" t="str">
        <f t="shared" si="5"/>
        <v>SUB OUT by TOWERY,JASON</v>
      </c>
      <c r="G101" t="str">
        <f t="shared" si="6"/>
        <v>SUB OUT</v>
      </c>
      <c r="H101" t="str">
        <f t="shared" si="7"/>
        <v/>
      </c>
      <c r="I101" t="str">
        <f t="shared" si="8"/>
        <v/>
      </c>
      <c r="J101" t="str">
        <f>IF(I101="GOOD",LOOKUP(H101,'Points per shot'!$A$1:$A$5,'Points per shot'!$B$1:$B$5),"")</f>
        <v/>
      </c>
      <c r="K101" t="str">
        <f t="shared" si="9"/>
        <v/>
      </c>
    </row>
    <row r="102" spans="1:11" x14ac:dyDescent="0.3">
      <c r="A102" s="1">
        <v>0.51597222222222217</v>
      </c>
      <c r="B102" t="s">
        <v>282</v>
      </c>
      <c r="F102" t="str">
        <f t="shared" si="5"/>
        <v>SUB IN by GRUBBS,JOSE</v>
      </c>
      <c r="G102" t="str">
        <f t="shared" si="6"/>
        <v>SUB IN</v>
      </c>
      <c r="H102" t="str">
        <f t="shared" si="7"/>
        <v/>
      </c>
      <c r="I102" t="str">
        <f t="shared" si="8"/>
        <v/>
      </c>
      <c r="J102" t="str">
        <f>IF(I102="GOOD",LOOKUP(H102,'Points per shot'!$A$1:$A$5,'Points per shot'!$B$1:$B$5),"")</f>
        <v/>
      </c>
      <c r="K102" t="str">
        <f t="shared" si="9"/>
        <v/>
      </c>
    </row>
    <row r="103" spans="1:11" x14ac:dyDescent="0.3">
      <c r="A103" s="1">
        <v>0.51597222222222217</v>
      </c>
      <c r="B103" t="s">
        <v>283</v>
      </c>
      <c r="F103" t="str">
        <f t="shared" si="5"/>
        <v>SUB OUT by WILKINS-MCCOY,JALEN</v>
      </c>
      <c r="G103" t="str">
        <f t="shared" si="6"/>
        <v>SUB OUT</v>
      </c>
      <c r="H103" t="str">
        <f t="shared" si="7"/>
        <v/>
      </c>
      <c r="I103" t="str">
        <f t="shared" si="8"/>
        <v/>
      </c>
      <c r="J103" t="str">
        <f>IF(I103="GOOD",LOOKUP(H103,'Points per shot'!$A$1:$A$5,'Points per shot'!$B$1:$B$5),"")</f>
        <v/>
      </c>
      <c r="K103" t="str">
        <f t="shared" si="9"/>
        <v/>
      </c>
    </row>
    <row r="104" spans="1:11" x14ac:dyDescent="0.3">
      <c r="A104" s="1">
        <v>0.51597222222222217</v>
      </c>
      <c r="B104" t="s">
        <v>284</v>
      </c>
      <c r="F104" t="str">
        <f t="shared" si="5"/>
        <v>SUB IN by DUST,ERIC</v>
      </c>
      <c r="G104" t="str">
        <f t="shared" si="6"/>
        <v>SUB IN</v>
      </c>
      <c r="H104" t="str">
        <f t="shared" si="7"/>
        <v/>
      </c>
      <c r="I104" t="str">
        <f t="shared" si="8"/>
        <v/>
      </c>
      <c r="J104" t="str">
        <f>IF(I104="GOOD",LOOKUP(H104,'Points per shot'!$A$1:$A$5,'Points per shot'!$B$1:$B$5),"")</f>
        <v/>
      </c>
      <c r="K104" t="str">
        <f t="shared" si="9"/>
        <v/>
      </c>
    </row>
    <row r="105" spans="1:11" x14ac:dyDescent="0.3">
      <c r="A105" s="1">
        <v>0.51597222222222217</v>
      </c>
      <c r="B105" t="s">
        <v>285</v>
      </c>
      <c r="F105" t="str">
        <f t="shared" si="5"/>
        <v>SUB OUT by MATTHEWS,JOHNATHAN</v>
      </c>
      <c r="G105" t="str">
        <f t="shared" si="6"/>
        <v>SUB OUT</v>
      </c>
      <c r="H105" t="str">
        <f t="shared" si="7"/>
        <v/>
      </c>
      <c r="I105" t="str">
        <f t="shared" si="8"/>
        <v/>
      </c>
      <c r="J105" t="str">
        <f>IF(I105="GOOD",LOOKUP(H105,'Points per shot'!$A$1:$A$5,'Points per shot'!$B$1:$B$5),"")</f>
        <v/>
      </c>
      <c r="K105" t="str">
        <f t="shared" si="9"/>
        <v/>
      </c>
    </row>
    <row r="106" spans="1:11" x14ac:dyDescent="0.3">
      <c r="A106" s="1">
        <v>0.51597222222222217</v>
      </c>
      <c r="B106" t="s">
        <v>286</v>
      </c>
      <c r="F106" t="str">
        <f t="shared" si="5"/>
        <v>SUB IN by CARSON,RONNIE</v>
      </c>
      <c r="G106" t="str">
        <f t="shared" si="6"/>
        <v>SUB IN</v>
      </c>
      <c r="H106" t="str">
        <f t="shared" si="7"/>
        <v/>
      </c>
      <c r="I106" t="str">
        <f t="shared" si="8"/>
        <v/>
      </c>
      <c r="J106" t="str">
        <f>IF(I106="GOOD",LOOKUP(H106,'Points per shot'!$A$1:$A$5,'Points per shot'!$B$1:$B$5),"")</f>
        <v/>
      </c>
      <c r="K106" t="str">
        <f t="shared" si="9"/>
        <v/>
      </c>
    </row>
    <row r="107" spans="1:11" x14ac:dyDescent="0.3">
      <c r="A107" s="1">
        <v>0.51597222222222217</v>
      </c>
      <c r="B107" t="s">
        <v>81</v>
      </c>
      <c r="C107" t="s">
        <v>83</v>
      </c>
      <c r="D107">
        <v>8</v>
      </c>
      <c r="F107" t="str">
        <f t="shared" si="5"/>
        <v>GOOD FT by WEBB,STEVE(fastbreak)</v>
      </c>
      <c r="G107" t="str">
        <f t="shared" si="6"/>
        <v>GOOD FT</v>
      </c>
      <c r="H107" t="str">
        <f t="shared" si="7"/>
        <v>FT</v>
      </c>
      <c r="I107" t="str">
        <f t="shared" si="8"/>
        <v>GOOD</v>
      </c>
      <c r="J107">
        <f>IF(I107="GOOD",LOOKUP(H107,'Points per shot'!$A$1:$A$5,'Points per shot'!$B$1:$B$5),"")</f>
        <v>1</v>
      </c>
      <c r="K107" t="str">
        <f t="shared" si="9"/>
        <v/>
      </c>
    </row>
    <row r="108" spans="1:11" x14ac:dyDescent="0.3">
      <c r="A108" s="1">
        <v>0.50624999999999998</v>
      </c>
      <c r="C108" t="s">
        <v>84</v>
      </c>
      <c r="D108">
        <v>11</v>
      </c>
      <c r="E108" t="s">
        <v>43</v>
      </c>
      <c r="F108" t="str">
        <f t="shared" si="5"/>
        <v>GOOD 3PTR by GLOTTA,CHAZ</v>
      </c>
      <c r="G108" t="str">
        <f t="shared" si="6"/>
        <v>GOOD 3PTR</v>
      </c>
      <c r="H108" t="str">
        <f t="shared" si="7"/>
        <v>3PTR</v>
      </c>
      <c r="I108" t="str">
        <f t="shared" si="8"/>
        <v>GOOD</v>
      </c>
      <c r="J108">
        <f>IF(I108="GOOD",LOOKUP(H108,'Points per shot'!$A$1:$A$5,'Points per shot'!$B$1:$B$5),"")</f>
        <v>3</v>
      </c>
      <c r="K108" t="str">
        <f t="shared" si="9"/>
        <v/>
      </c>
    </row>
    <row r="109" spans="1:11" x14ac:dyDescent="0.3">
      <c r="A109" t="s">
        <v>18</v>
      </c>
      <c r="E109" t="s">
        <v>287</v>
      </c>
      <c r="F109" t="str">
        <f t="shared" si="5"/>
        <v>ASSIST by MCDANIEL,DEZMOND</v>
      </c>
      <c r="G109" t="str">
        <f t="shared" si="6"/>
        <v>ASSIST</v>
      </c>
      <c r="H109" t="str">
        <f t="shared" si="7"/>
        <v/>
      </c>
      <c r="I109" t="str">
        <f t="shared" si="8"/>
        <v/>
      </c>
      <c r="J109" t="str">
        <f>IF(I109="GOOD",LOOKUP(H109,'Points per shot'!$A$1:$A$5,'Points per shot'!$B$1:$B$5),"")</f>
        <v/>
      </c>
      <c r="K109" t="str">
        <f t="shared" si="9"/>
        <v/>
      </c>
    </row>
    <row r="110" spans="1:11" x14ac:dyDescent="0.3">
      <c r="A110" s="1">
        <v>0.49374999999999997</v>
      </c>
      <c r="B110" t="s">
        <v>48</v>
      </c>
      <c r="C110" t="s">
        <v>85</v>
      </c>
      <c r="D110">
        <v>11</v>
      </c>
      <c r="F110" t="str">
        <f t="shared" si="5"/>
        <v>GOOD 3PTR by CARSON,RONNIE</v>
      </c>
      <c r="G110" t="str">
        <f t="shared" si="6"/>
        <v>GOOD 3PTR</v>
      </c>
      <c r="H110" t="str">
        <f t="shared" si="7"/>
        <v>3PTR</v>
      </c>
      <c r="I110" t="str">
        <f t="shared" si="8"/>
        <v>GOOD</v>
      </c>
      <c r="J110">
        <f>IF(I110="GOOD",LOOKUP(H110,'Points per shot'!$A$1:$A$5,'Points per shot'!$B$1:$B$5),"")</f>
        <v>3</v>
      </c>
      <c r="K110" t="str">
        <f t="shared" si="9"/>
        <v/>
      </c>
    </row>
    <row r="111" spans="1:11" x14ac:dyDescent="0.3">
      <c r="A111" t="s">
        <v>18</v>
      </c>
      <c r="B111" t="s">
        <v>288</v>
      </c>
      <c r="F111" t="str">
        <f t="shared" si="5"/>
        <v>ASSIST by DUST,ERIC</v>
      </c>
      <c r="G111" t="str">
        <f t="shared" si="6"/>
        <v>ASSIST</v>
      </c>
      <c r="H111" t="str">
        <f t="shared" si="7"/>
        <v/>
      </c>
      <c r="I111" t="str">
        <f t="shared" si="8"/>
        <v/>
      </c>
      <c r="J111" t="str">
        <f>IF(I111="GOOD",LOOKUP(H111,'Points per shot'!$A$1:$A$5,'Points per shot'!$B$1:$B$5),"")</f>
        <v/>
      </c>
      <c r="K111" t="str">
        <f t="shared" si="9"/>
        <v/>
      </c>
    </row>
    <row r="112" spans="1:11" x14ac:dyDescent="0.3">
      <c r="A112" s="1">
        <v>0.48125000000000001</v>
      </c>
      <c r="E112" t="s">
        <v>38</v>
      </c>
      <c r="F112" t="str">
        <f t="shared" si="5"/>
        <v>MISS 3PTR by HARVEY,BOBBY</v>
      </c>
      <c r="G112" t="str">
        <f t="shared" si="6"/>
        <v>MISS 3PTR</v>
      </c>
      <c r="H112" t="str">
        <f t="shared" si="7"/>
        <v>3PTR</v>
      </c>
      <c r="I112" t="str">
        <f t="shared" si="8"/>
        <v>MISS</v>
      </c>
      <c r="J112" t="str">
        <f>IF(I112="GOOD",LOOKUP(H112,'Points per shot'!$A$1:$A$5,'Points per shot'!$B$1:$B$5),"")</f>
        <v/>
      </c>
      <c r="K112" t="str">
        <f t="shared" si="9"/>
        <v/>
      </c>
    </row>
    <row r="113" spans="1:11" x14ac:dyDescent="0.3">
      <c r="A113" t="s">
        <v>18</v>
      </c>
      <c r="E113" t="s">
        <v>86</v>
      </c>
      <c r="F113" t="str">
        <f t="shared" si="5"/>
        <v>REBOUND OFF by HARVEY,BOBBY</v>
      </c>
      <c r="G113" t="str">
        <f t="shared" si="6"/>
        <v>REBOUND OFF</v>
      </c>
      <c r="H113" t="str">
        <f t="shared" si="7"/>
        <v/>
      </c>
      <c r="I113" t="str">
        <f t="shared" si="8"/>
        <v/>
      </c>
      <c r="J113" t="str">
        <f>IF(I113="GOOD",LOOKUP(H113,'Points per shot'!$A$1:$A$5,'Points per shot'!$B$1:$B$5),"")</f>
        <v/>
      </c>
      <c r="K113" t="str">
        <f t="shared" si="9"/>
        <v/>
      </c>
    </row>
    <row r="114" spans="1:11" x14ac:dyDescent="0.3">
      <c r="A114" s="1">
        <v>0.47361111111111115</v>
      </c>
      <c r="E114" t="s">
        <v>87</v>
      </c>
      <c r="F114" t="str">
        <f t="shared" si="5"/>
        <v>MISS LAYUP by HARVEY,BOBBY</v>
      </c>
      <c r="G114" t="str">
        <f t="shared" si="6"/>
        <v>MISS LAYUP</v>
      </c>
      <c r="H114" t="str">
        <f t="shared" si="7"/>
        <v>LAYUP</v>
      </c>
      <c r="I114" t="str">
        <f t="shared" si="8"/>
        <v>MISS</v>
      </c>
      <c r="J114" t="str">
        <f>IF(I114="GOOD",LOOKUP(H114,'Points per shot'!$A$1:$A$5,'Points per shot'!$B$1:$B$5),"")</f>
        <v/>
      </c>
      <c r="K114" t="str">
        <f t="shared" si="9"/>
        <v/>
      </c>
    </row>
    <row r="115" spans="1:11" x14ac:dyDescent="0.3">
      <c r="A115" t="s">
        <v>18</v>
      </c>
      <c r="E115" t="s">
        <v>88</v>
      </c>
      <c r="F115" t="str">
        <f t="shared" si="5"/>
        <v>REBOUND OFF by DAVIS,JEROME</v>
      </c>
      <c r="G115" t="str">
        <f t="shared" si="6"/>
        <v>REBOUND OFF</v>
      </c>
      <c r="H115" t="str">
        <f t="shared" si="7"/>
        <v/>
      </c>
      <c r="I115" t="str">
        <f t="shared" si="8"/>
        <v/>
      </c>
      <c r="J115" t="str">
        <f>IF(I115="GOOD",LOOKUP(H115,'Points per shot'!$A$1:$A$5,'Points per shot'!$B$1:$B$5),"")</f>
        <v/>
      </c>
      <c r="K115" t="str">
        <f t="shared" si="9"/>
        <v/>
      </c>
    </row>
    <row r="116" spans="1:11" x14ac:dyDescent="0.3">
      <c r="A116" s="1">
        <v>0.47013888888888888</v>
      </c>
      <c r="C116" t="s">
        <v>89</v>
      </c>
      <c r="D116">
        <v>13</v>
      </c>
      <c r="E116" t="s">
        <v>90</v>
      </c>
      <c r="F116" t="str">
        <f t="shared" si="5"/>
        <v>GOOD LAYUP by DAVIS,JEROME(in the paint)</v>
      </c>
      <c r="G116" t="str">
        <f t="shared" si="6"/>
        <v>GOOD LAYUP</v>
      </c>
      <c r="H116" t="str">
        <f t="shared" si="7"/>
        <v>LAYUP</v>
      </c>
      <c r="I116" t="str">
        <f t="shared" si="8"/>
        <v>GOOD</v>
      </c>
      <c r="J116">
        <f>IF(I116="GOOD",LOOKUP(H116,'Points per shot'!$A$1:$A$5,'Points per shot'!$B$1:$B$5),"")</f>
        <v>2</v>
      </c>
      <c r="K116" t="str">
        <f t="shared" si="9"/>
        <v/>
      </c>
    </row>
    <row r="117" spans="1:11" x14ac:dyDescent="0.3">
      <c r="A117" s="1">
        <v>0.45763888888888887</v>
      </c>
      <c r="B117" t="s">
        <v>91</v>
      </c>
      <c r="C117" t="s">
        <v>92</v>
      </c>
      <c r="D117">
        <v>13</v>
      </c>
      <c r="F117" t="str">
        <f t="shared" si="5"/>
        <v>GOOD LAYUP by WEBB,STEVE(in the paint)</v>
      </c>
      <c r="G117" t="str">
        <f t="shared" si="6"/>
        <v>GOOD LAYUP</v>
      </c>
      <c r="H117" t="str">
        <f t="shared" si="7"/>
        <v>LAYUP</v>
      </c>
      <c r="I117" t="str">
        <f t="shared" si="8"/>
        <v>GOOD</v>
      </c>
      <c r="J117">
        <f>IF(I117="GOOD",LOOKUP(H117,'Points per shot'!$A$1:$A$5,'Points per shot'!$B$1:$B$5),"")</f>
        <v>2</v>
      </c>
      <c r="K117" t="str">
        <f t="shared" si="9"/>
        <v/>
      </c>
    </row>
    <row r="118" spans="1:11" x14ac:dyDescent="0.3">
      <c r="A118" t="s">
        <v>18</v>
      </c>
      <c r="B118" t="s">
        <v>289</v>
      </c>
      <c r="F118" t="str">
        <f t="shared" si="5"/>
        <v>ASSIST by GRUBBS,JOSE</v>
      </c>
      <c r="G118" t="str">
        <f t="shared" si="6"/>
        <v>ASSIST</v>
      </c>
      <c r="H118" t="str">
        <f t="shared" si="7"/>
        <v/>
      </c>
      <c r="I118" t="str">
        <f t="shared" si="8"/>
        <v/>
      </c>
      <c r="J118" t="str">
        <f>IF(I118="GOOD",LOOKUP(H118,'Points per shot'!$A$1:$A$5,'Points per shot'!$B$1:$B$5),"")</f>
        <v/>
      </c>
      <c r="K118" t="str">
        <f t="shared" si="9"/>
        <v/>
      </c>
    </row>
    <row r="119" spans="1:11" x14ac:dyDescent="0.3">
      <c r="A119" s="1">
        <v>0.44861111111111113</v>
      </c>
      <c r="E119" t="s">
        <v>46</v>
      </c>
      <c r="F119" t="str">
        <f t="shared" si="5"/>
        <v>MISS 3PTR by GLOTTA,CHAZ</v>
      </c>
      <c r="G119" t="str">
        <f t="shared" si="6"/>
        <v>MISS 3PTR</v>
      </c>
      <c r="H119" t="str">
        <f t="shared" si="7"/>
        <v>3PTR</v>
      </c>
      <c r="I119" t="str">
        <f t="shared" si="8"/>
        <v>MISS</v>
      </c>
      <c r="J119" t="str">
        <f>IF(I119="GOOD",LOOKUP(H119,'Points per shot'!$A$1:$A$5,'Points per shot'!$B$1:$B$5),"")</f>
        <v/>
      </c>
      <c r="K119" t="str">
        <f t="shared" si="9"/>
        <v/>
      </c>
    </row>
    <row r="120" spans="1:11" x14ac:dyDescent="0.3">
      <c r="A120" t="s">
        <v>18</v>
      </c>
      <c r="B120" t="s">
        <v>93</v>
      </c>
      <c r="F120" t="str">
        <f t="shared" si="5"/>
        <v>REBOUND DEF by GRUBBS,JOSE</v>
      </c>
      <c r="G120" t="str">
        <f t="shared" si="6"/>
        <v>REBOUND DEF</v>
      </c>
      <c r="H120" t="str">
        <f t="shared" si="7"/>
        <v/>
      </c>
      <c r="I120" t="str">
        <f t="shared" si="8"/>
        <v/>
      </c>
      <c r="J120" t="str">
        <f>IF(I120="GOOD",LOOKUP(H120,'Points per shot'!$A$1:$A$5,'Points per shot'!$B$1:$B$5),"")</f>
        <v/>
      </c>
      <c r="K120" t="str">
        <f t="shared" si="9"/>
        <v/>
      </c>
    </row>
    <row r="121" spans="1:11" x14ac:dyDescent="0.3">
      <c r="A121" s="1">
        <v>0.44166666666666665</v>
      </c>
      <c r="B121" t="s">
        <v>94</v>
      </c>
      <c r="C121" t="s">
        <v>95</v>
      </c>
      <c r="D121">
        <v>13</v>
      </c>
      <c r="F121" t="str">
        <f t="shared" si="5"/>
        <v>GOOD 3PTR by GRUBBS,JOSE(fastbreak)</v>
      </c>
      <c r="G121" t="str">
        <f t="shared" si="6"/>
        <v>GOOD 3PTR</v>
      </c>
      <c r="H121" t="str">
        <f t="shared" si="7"/>
        <v>3PTR</v>
      </c>
      <c r="I121" t="str">
        <f t="shared" si="8"/>
        <v>GOOD</v>
      </c>
      <c r="J121">
        <f>IF(I121="GOOD",LOOKUP(H121,'Points per shot'!$A$1:$A$5,'Points per shot'!$B$1:$B$5),"")</f>
        <v>3</v>
      </c>
      <c r="K121" t="str">
        <f t="shared" si="9"/>
        <v/>
      </c>
    </row>
    <row r="122" spans="1:11" x14ac:dyDescent="0.3">
      <c r="A122" t="s">
        <v>18</v>
      </c>
      <c r="B122" t="s">
        <v>253</v>
      </c>
      <c r="F122" t="str">
        <f t="shared" si="5"/>
        <v>ASSIST by CARSON,RONNIE</v>
      </c>
      <c r="G122" t="str">
        <f t="shared" si="6"/>
        <v>ASSIST</v>
      </c>
      <c r="H122" t="str">
        <f t="shared" si="7"/>
        <v/>
      </c>
      <c r="I122" t="str">
        <f t="shared" si="8"/>
        <v/>
      </c>
      <c r="J122" t="str">
        <f>IF(I122="GOOD",LOOKUP(H122,'Points per shot'!$A$1:$A$5,'Points per shot'!$B$1:$B$5),"")</f>
        <v/>
      </c>
      <c r="K122" t="str">
        <f t="shared" si="9"/>
        <v/>
      </c>
    </row>
    <row r="123" spans="1:11" x14ac:dyDescent="0.3">
      <c r="A123" s="1">
        <v>0.42499999999999999</v>
      </c>
      <c r="B123" t="s">
        <v>96</v>
      </c>
      <c r="F123" t="str">
        <f t="shared" si="5"/>
        <v>FOUL by GRUBBS,JOSE</v>
      </c>
      <c r="G123" t="str">
        <f t="shared" si="6"/>
        <v>FOUL</v>
      </c>
      <c r="H123" t="str">
        <f t="shared" si="7"/>
        <v/>
      </c>
      <c r="I123" t="str">
        <f t="shared" si="8"/>
        <v/>
      </c>
      <c r="J123" t="str">
        <f>IF(I123="GOOD",LOOKUP(H123,'Points per shot'!$A$1:$A$5,'Points per shot'!$B$1:$B$5),"")</f>
        <v/>
      </c>
      <c r="K123" t="str">
        <f t="shared" si="9"/>
        <v/>
      </c>
    </row>
    <row r="124" spans="1:11" x14ac:dyDescent="0.3">
      <c r="A124" s="1">
        <v>0.42499999999999999</v>
      </c>
      <c r="B124" t="s">
        <v>290</v>
      </c>
      <c r="F124" t="str">
        <f t="shared" si="5"/>
        <v>TIMEOUT MEDIA by TEAM</v>
      </c>
      <c r="G124" t="str">
        <f t="shared" si="6"/>
        <v>TIMEOUT MEDIA</v>
      </c>
      <c r="H124" t="str">
        <f t="shared" si="7"/>
        <v/>
      </c>
      <c r="I124" t="str">
        <f t="shared" si="8"/>
        <v/>
      </c>
      <c r="J124" t="str">
        <f>IF(I124="GOOD",LOOKUP(H124,'Points per shot'!$A$1:$A$5,'Points per shot'!$B$1:$B$5),"")</f>
        <v/>
      </c>
      <c r="K124" t="str">
        <f t="shared" si="9"/>
        <v/>
      </c>
    </row>
    <row r="125" spans="1:11" x14ac:dyDescent="0.3">
      <c r="A125" s="1">
        <v>0.42499999999999999</v>
      </c>
      <c r="E125" t="s">
        <v>271</v>
      </c>
      <c r="F125" t="str">
        <f t="shared" si="5"/>
        <v>SUB OUT by GLOTTA,CHAZ</v>
      </c>
      <c r="G125" t="str">
        <f t="shared" si="6"/>
        <v>SUB OUT</v>
      </c>
      <c r="H125" t="str">
        <f t="shared" si="7"/>
        <v/>
      </c>
      <c r="I125" t="str">
        <f t="shared" si="8"/>
        <v/>
      </c>
      <c r="J125" t="str">
        <f>IF(I125="GOOD",LOOKUP(H125,'Points per shot'!$A$1:$A$5,'Points per shot'!$B$1:$B$5),"")</f>
        <v/>
      </c>
      <c r="K125" t="str">
        <f t="shared" si="9"/>
        <v/>
      </c>
    </row>
    <row r="126" spans="1:11" x14ac:dyDescent="0.3">
      <c r="A126" s="1">
        <v>0.42499999999999999</v>
      </c>
      <c r="E126" t="s">
        <v>262</v>
      </c>
      <c r="F126" t="str">
        <f t="shared" si="5"/>
        <v>SUB IN by THOMPSON,ROBIN</v>
      </c>
      <c r="G126" t="str">
        <f t="shared" si="6"/>
        <v>SUB IN</v>
      </c>
      <c r="H126" t="str">
        <f t="shared" si="7"/>
        <v/>
      </c>
      <c r="I126" t="str">
        <f t="shared" si="8"/>
        <v/>
      </c>
      <c r="J126" t="str">
        <f>IF(I126="GOOD",LOOKUP(H126,'Points per shot'!$A$1:$A$5,'Points per shot'!$B$1:$B$5),"")</f>
        <v/>
      </c>
      <c r="K126" t="str">
        <f t="shared" si="9"/>
        <v/>
      </c>
    </row>
    <row r="127" spans="1:11" x14ac:dyDescent="0.3">
      <c r="A127" s="1">
        <v>0.42499999999999999</v>
      </c>
      <c r="E127" t="s">
        <v>263</v>
      </c>
      <c r="F127" t="str">
        <f t="shared" si="5"/>
        <v>SUB OUT by DAVIS,JEROME</v>
      </c>
      <c r="G127" t="str">
        <f t="shared" si="6"/>
        <v>SUB OUT</v>
      </c>
      <c r="H127" t="str">
        <f t="shared" si="7"/>
        <v/>
      </c>
      <c r="I127" t="str">
        <f t="shared" si="8"/>
        <v/>
      </c>
      <c r="J127" t="str">
        <f>IF(I127="GOOD",LOOKUP(H127,'Points per shot'!$A$1:$A$5,'Points per shot'!$B$1:$B$5),"")</f>
        <v/>
      </c>
      <c r="K127" t="str">
        <f t="shared" si="9"/>
        <v/>
      </c>
    </row>
    <row r="128" spans="1:11" x14ac:dyDescent="0.3">
      <c r="A128" s="1">
        <v>0.42499999999999999</v>
      </c>
      <c r="E128" t="s">
        <v>272</v>
      </c>
      <c r="F128" t="str">
        <f t="shared" si="5"/>
        <v>SUB IN by COLLETTA,ZACH</v>
      </c>
      <c r="G128" t="str">
        <f t="shared" si="6"/>
        <v>SUB IN</v>
      </c>
      <c r="H128" t="str">
        <f t="shared" si="7"/>
        <v/>
      </c>
      <c r="I128" t="str">
        <f t="shared" si="8"/>
        <v/>
      </c>
      <c r="J128" t="str">
        <f>IF(I128="GOOD",LOOKUP(H128,'Points per shot'!$A$1:$A$5,'Points per shot'!$B$1:$B$5),"")</f>
        <v/>
      </c>
      <c r="K128" t="str">
        <f t="shared" si="9"/>
        <v/>
      </c>
    </row>
    <row r="129" spans="1:11" x14ac:dyDescent="0.3">
      <c r="A129" s="1">
        <v>0.41111111111111115</v>
      </c>
      <c r="E129" t="s">
        <v>97</v>
      </c>
      <c r="F129" t="str">
        <f t="shared" si="5"/>
        <v>MISS JUMPER by MCDANIEL,DEZMOND</v>
      </c>
      <c r="G129" t="str">
        <f t="shared" si="6"/>
        <v>MISS JUMPER</v>
      </c>
      <c r="H129" t="str">
        <f t="shared" si="7"/>
        <v>JUMPER</v>
      </c>
      <c r="I129" t="str">
        <f t="shared" si="8"/>
        <v>MISS</v>
      </c>
      <c r="J129" t="str">
        <f>IF(I129="GOOD",LOOKUP(H129,'Points per shot'!$A$1:$A$5,'Points per shot'!$B$1:$B$5),"")</f>
        <v/>
      </c>
      <c r="K129" t="str">
        <f t="shared" si="9"/>
        <v/>
      </c>
    </row>
    <row r="130" spans="1:11" x14ac:dyDescent="0.3">
      <c r="A130" t="s">
        <v>18</v>
      </c>
      <c r="B130" t="s">
        <v>67</v>
      </c>
      <c r="F130" t="str">
        <f t="shared" ref="F130:F193" si="10">B130&amp;E130</f>
        <v>REBOUND DEADB by TEAM</v>
      </c>
      <c r="G130" t="str">
        <f t="shared" ref="G130:G193" si="11">LEFT(F130,FIND("by",F130)-2)</f>
        <v>REBOUND DEADB</v>
      </c>
      <c r="H130" t="str">
        <f t="shared" si="7"/>
        <v/>
      </c>
      <c r="I130" t="str">
        <f t="shared" si="8"/>
        <v/>
      </c>
      <c r="J130" t="str">
        <f>IF(I130="GOOD",LOOKUP(H130,'Points per shot'!$A$1:$A$5,'Points per shot'!$B$1:$B$5),"")</f>
        <v/>
      </c>
      <c r="K130" t="str">
        <f t="shared" si="9"/>
        <v/>
      </c>
    </row>
    <row r="131" spans="1:11" x14ac:dyDescent="0.3">
      <c r="A131" s="1">
        <v>0.39930555555555558</v>
      </c>
      <c r="B131" t="s">
        <v>17</v>
      </c>
      <c r="F131" t="str">
        <f t="shared" si="10"/>
        <v>MISS 3PTR by CARSON,RONNIE</v>
      </c>
      <c r="G131" t="str">
        <f t="shared" si="11"/>
        <v>MISS 3PTR</v>
      </c>
      <c r="H131" t="str">
        <f t="shared" ref="H131:H194" si="12">IF(OR(LEFT(G131,4)="Miss",LEFT(G131,4)="Good"),RIGHT(G131,LEN(G131)-5),"")</f>
        <v>3PTR</v>
      </c>
      <c r="I131" t="str">
        <f t="shared" ref="I131:I194" si="13">IF(H131&lt;&gt;"",LEFT(G131,4),"")</f>
        <v>MISS</v>
      </c>
      <c r="J131" t="str">
        <f>IF(I131="GOOD",LOOKUP(H131,'Points per shot'!$A$1:$A$5,'Points per shot'!$B$1:$B$5),"")</f>
        <v/>
      </c>
      <c r="K131" t="str">
        <f t="shared" ref="K131:K194" si="14">IF(F131="*Miss*","Miss","")</f>
        <v/>
      </c>
    </row>
    <row r="132" spans="1:11" x14ac:dyDescent="0.3">
      <c r="A132" t="s">
        <v>18</v>
      </c>
      <c r="B132" t="s">
        <v>77</v>
      </c>
      <c r="F132" t="str">
        <f t="shared" si="10"/>
        <v>REBOUND OFF by WEBB,STEVE</v>
      </c>
      <c r="G132" t="str">
        <f t="shared" si="11"/>
        <v>REBOUND OFF</v>
      </c>
      <c r="H132" t="str">
        <f t="shared" si="12"/>
        <v/>
      </c>
      <c r="I132" t="str">
        <f t="shared" si="13"/>
        <v/>
      </c>
      <c r="J132" t="str">
        <f>IF(I132="GOOD",LOOKUP(H132,'Points per shot'!$A$1:$A$5,'Points per shot'!$B$1:$B$5),"")</f>
        <v/>
      </c>
      <c r="K132" t="str">
        <f t="shared" si="14"/>
        <v/>
      </c>
    </row>
    <row r="133" spans="1:11" x14ac:dyDescent="0.3">
      <c r="A133" s="1">
        <v>0.39444444444444443</v>
      </c>
      <c r="B133" t="s">
        <v>91</v>
      </c>
      <c r="C133" t="s">
        <v>98</v>
      </c>
      <c r="D133">
        <v>13</v>
      </c>
      <c r="F133" t="str">
        <f t="shared" si="10"/>
        <v>GOOD LAYUP by WEBB,STEVE(in the paint)</v>
      </c>
      <c r="G133" t="str">
        <f t="shared" si="11"/>
        <v>GOOD LAYUP</v>
      </c>
      <c r="H133" t="str">
        <f t="shared" si="12"/>
        <v>LAYUP</v>
      </c>
      <c r="I133" t="str">
        <f t="shared" si="13"/>
        <v>GOOD</v>
      </c>
      <c r="J133">
        <f>IF(I133="GOOD",LOOKUP(H133,'Points per shot'!$A$1:$A$5,'Points per shot'!$B$1:$B$5),"")</f>
        <v>2</v>
      </c>
      <c r="K133" t="str">
        <f t="shared" si="14"/>
        <v/>
      </c>
    </row>
    <row r="134" spans="1:11" x14ac:dyDescent="0.3">
      <c r="A134" s="1">
        <v>0.38611111111111113</v>
      </c>
      <c r="E134" t="s">
        <v>99</v>
      </c>
      <c r="F134" t="str">
        <f t="shared" si="10"/>
        <v>TURNOVER by HARVEY,BOBBY</v>
      </c>
      <c r="G134" t="str">
        <f t="shared" si="11"/>
        <v>TURNOVER</v>
      </c>
      <c r="H134" t="str">
        <f t="shared" si="12"/>
        <v/>
      </c>
      <c r="I134" t="str">
        <f t="shared" si="13"/>
        <v/>
      </c>
      <c r="J134" t="str">
        <f>IF(I134="GOOD",LOOKUP(H134,'Points per shot'!$A$1:$A$5,'Points per shot'!$B$1:$B$5),"")</f>
        <v/>
      </c>
      <c r="K134" t="str">
        <f t="shared" si="14"/>
        <v/>
      </c>
    </row>
    <row r="135" spans="1:11" x14ac:dyDescent="0.3">
      <c r="A135" s="1">
        <v>0.38611111111111113</v>
      </c>
      <c r="B135" t="s">
        <v>100</v>
      </c>
      <c r="F135" t="str">
        <f t="shared" si="10"/>
        <v>STEAL by WEBB,STEVE</v>
      </c>
      <c r="G135" t="str">
        <f t="shared" si="11"/>
        <v>STEAL</v>
      </c>
      <c r="H135" t="str">
        <f t="shared" si="12"/>
        <v/>
      </c>
      <c r="I135" t="str">
        <f t="shared" si="13"/>
        <v/>
      </c>
      <c r="J135" t="str">
        <f>IF(I135="GOOD",LOOKUP(H135,'Points per shot'!$A$1:$A$5,'Points per shot'!$B$1:$B$5),"")</f>
        <v/>
      </c>
      <c r="K135" t="str">
        <f t="shared" si="14"/>
        <v/>
      </c>
    </row>
    <row r="136" spans="1:11" x14ac:dyDescent="0.3">
      <c r="A136" s="1">
        <v>0.38194444444444442</v>
      </c>
      <c r="B136" t="s">
        <v>101</v>
      </c>
      <c r="C136" t="s">
        <v>102</v>
      </c>
      <c r="D136">
        <v>13</v>
      </c>
      <c r="F136" t="str">
        <f t="shared" si="10"/>
        <v>GOOD LAYUP by WISSINK,SHANE(fastbreak)(in the paint)</v>
      </c>
      <c r="G136" t="str">
        <f t="shared" si="11"/>
        <v>GOOD LAYUP</v>
      </c>
      <c r="H136" t="str">
        <f t="shared" si="12"/>
        <v>LAYUP</v>
      </c>
      <c r="I136" t="str">
        <f t="shared" si="13"/>
        <v>GOOD</v>
      </c>
      <c r="J136">
        <f>IF(I136="GOOD",LOOKUP(H136,'Points per shot'!$A$1:$A$5,'Points per shot'!$B$1:$B$5),"")</f>
        <v>2</v>
      </c>
      <c r="K136" t="str">
        <f t="shared" si="14"/>
        <v/>
      </c>
    </row>
    <row r="137" spans="1:11" x14ac:dyDescent="0.3">
      <c r="A137" t="s">
        <v>18</v>
      </c>
      <c r="B137" t="s">
        <v>291</v>
      </c>
      <c r="F137" t="str">
        <f t="shared" si="10"/>
        <v>ASSIST by WEBB,STEVE</v>
      </c>
      <c r="G137" t="str">
        <f t="shared" si="11"/>
        <v>ASSIST</v>
      </c>
      <c r="H137" t="str">
        <f t="shared" si="12"/>
        <v/>
      </c>
      <c r="I137" t="str">
        <f t="shared" si="13"/>
        <v/>
      </c>
      <c r="J137" t="str">
        <f>IF(I137="GOOD",LOOKUP(H137,'Points per shot'!$A$1:$A$5,'Points per shot'!$B$1:$B$5),"")</f>
        <v/>
      </c>
      <c r="K137" t="str">
        <f t="shared" si="14"/>
        <v/>
      </c>
    </row>
    <row r="138" spans="1:11" x14ac:dyDescent="0.3">
      <c r="A138" s="1">
        <v>0.37083333333333335</v>
      </c>
      <c r="C138" t="s">
        <v>103</v>
      </c>
      <c r="D138">
        <v>16</v>
      </c>
      <c r="E138" t="s">
        <v>104</v>
      </c>
      <c r="F138" t="str">
        <f t="shared" si="10"/>
        <v>GOOD 3PTR by MCDANIEL,DEZMOND</v>
      </c>
      <c r="G138" t="str">
        <f t="shared" si="11"/>
        <v>GOOD 3PTR</v>
      </c>
      <c r="H138" t="str">
        <f t="shared" si="12"/>
        <v>3PTR</v>
      </c>
      <c r="I138" t="str">
        <f t="shared" si="13"/>
        <v>GOOD</v>
      </c>
      <c r="J138">
        <f>IF(I138="GOOD",LOOKUP(H138,'Points per shot'!$A$1:$A$5,'Points per shot'!$B$1:$B$5),"")</f>
        <v>3</v>
      </c>
      <c r="K138" t="str">
        <f t="shared" si="14"/>
        <v/>
      </c>
    </row>
    <row r="139" spans="1:11" x14ac:dyDescent="0.3">
      <c r="A139" t="s">
        <v>18</v>
      </c>
      <c r="E139" t="s">
        <v>292</v>
      </c>
      <c r="F139" t="str">
        <f t="shared" si="10"/>
        <v>ASSIST by THOMPSON,ROBIN</v>
      </c>
      <c r="G139" t="str">
        <f t="shared" si="11"/>
        <v>ASSIST</v>
      </c>
      <c r="H139" t="str">
        <f t="shared" si="12"/>
        <v/>
      </c>
      <c r="I139" t="str">
        <f t="shared" si="13"/>
        <v/>
      </c>
      <c r="J139" t="str">
        <f>IF(I139="GOOD",LOOKUP(H139,'Points per shot'!$A$1:$A$5,'Points per shot'!$B$1:$B$5),"")</f>
        <v/>
      </c>
      <c r="K139" t="str">
        <f t="shared" si="14"/>
        <v/>
      </c>
    </row>
    <row r="140" spans="1:11" x14ac:dyDescent="0.3">
      <c r="A140" s="1">
        <v>0.35902777777777778</v>
      </c>
      <c r="E140" t="s">
        <v>293</v>
      </c>
      <c r="F140" t="str">
        <f t="shared" si="10"/>
        <v>SUB OUT by HARVEY,BOBBY</v>
      </c>
      <c r="G140" t="str">
        <f t="shared" si="11"/>
        <v>SUB OUT</v>
      </c>
      <c r="H140" t="str">
        <f t="shared" si="12"/>
        <v/>
      </c>
      <c r="I140" t="str">
        <f t="shared" si="13"/>
        <v/>
      </c>
      <c r="J140" t="str">
        <f>IF(I140="GOOD",LOOKUP(H140,'Points per shot'!$A$1:$A$5,'Points per shot'!$B$1:$B$5),"")</f>
        <v/>
      </c>
      <c r="K140" t="str">
        <f t="shared" si="14"/>
        <v/>
      </c>
    </row>
    <row r="141" spans="1:11" x14ac:dyDescent="0.3">
      <c r="A141" s="1">
        <v>0.35902777777777778</v>
      </c>
      <c r="E141" t="s">
        <v>281</v>
      </c>
      <c r="F141" t="str">
        <f t="shared" si="10"/>
        <v>SUB IN by GLOTTA,CHAZ</v>
      </c>
      <c r="G141" t="str">
        <f t="shared" si="11"/>
        <v>SUB IN</v>
      </c>
      <c r="H141" t="str">
        <f t="shared" si="12"/>
        <v/>
      </c>
      <c r="I141" t="str">
        <f t="shared" si="13"/>
        <v/>
      </c>
      <c r="J141" t="str">
        <f>IF(I141="GOOD",LOOKUP(H141,'Points per shot'!$A$1:$A$5,'Points per shot'!$B$1:$B$5),"")</f>
        <v/>
      </c>
      <c r="K141" t="str">
        <f t="shared" si="14"/>
        <v/>
      </c>
    </row>
    <row r="142" spans="1:11" x14ac:dyDescent="0.3">
      <c r="A142" s="1">
        <v>0.35902777777777778</v>
      </c>
      <c r="B142" t="s">
        <v>294</v>
      </c>
      <c r="F142" t="str">
        <f t="shared" si="10"/>
        <v>SUB OUT by WEBB,STEVE</v>
      </c>
      <c r="G142" t="str">
        <f t="shared" si="11"/>
        <v>SUB OUT</v>
      </c>
      <c r="H142" t="str">
        <f t="shared" si="12"/>
        <v/>
      </c>
      <c r="I142" t="str">
        <f t="shared" si="13"/>
        <v/>
      </c>
      <c r="J142" t="str">
        <f>IF(I142="GOOD",LOOKUP(H142,'Points per shot'!$A$1:$A$5,'Points per shot'!$B$1:$B$5),"")</f>
        <v/>
      </c>
      <c r="K142" t="str">
        <f t="shared" si="14"/>
        <v/>
      </c>
    </row>
    <row r="143" spans="1:11" x14ac:dyDescent="0.3">
      <c r="A143" s="1">
        <v>0.35902777777777778</v>
      </c>
      <c r="B143" t="s">
        <v>295</v>
      </c>
      <c r="F143" t="str">
        <f t="shared" si="10"/>
        <v>SUB IN by HUGHES,ANTHONY</v>
      </c>
      <c r="G143" t="str">
        <f t="shared" si="11"/>
        <v>SUB IN</v>
      </c>
      <c r="H143" t="str">
        <f t="shared" si="12"/>
        <v/>
      </c>
      <c r="I143" t="str">
        <f t="shared" si="13"/>
        <v/>
      </c>
      <c r="J143" t="str">
        <f>IF(I143="GOOD",LOOKUP(H143,'Points per shot'!$A$1:$A$5,'Points per shot'!$B$1:$B$5),"")</f>
        <v/>
      </c>
      <c r="K143" t="str">
        <f t="shared" si="14"/>
        <v/>
      </c>
    </row>
    <row r="144" spans="1:11" x14ac:dyDescent="0.3">
      <c r="A144" s="1">
        <v>0.35902777777777778</v>
      </c>
      <c r="E144" t="s">
        <v>261</v>
      </c>
      <c r="F144" t="str">
        <f t="shared" si="10"/>
        <v>SUB OUT by JONES,EUGENE</v>
      </c>
      <c r="G144" t="str">
        <f t="shared" si="11"/>
        <v>SUB OUT</v>
      </c>
      <c r="H144" t="str">
        <f t="shared" si="12"/>
        <v/>
      </c>
      <c r="I144" t="str">
        <f t="shared" si="13"/>
        <v/>
      </c>
      <c r="J144" t="str">
        <f>IF(I144="GOOD",LOOKUP(H144,'Points per shot'!$A$1:$A$5,'Points per shot'!$B$1:$B$5),"")</f>
        <v/>
      </c>
      <c r="K144" t="str">
        <f t="shared" si="14"/>
        <v/>
      </c>
    </row>
    <row r="145" spans="1:11" x14ac:dyDescent="0.3">
      <c r="A145" s="1">
        <v>0.35902777777777778</v>
      </c>
      <c r="E145" t="s">
        <v>273</v>
      </c>
      <c r="F145" t="str">
        <f t="shared" si="10"/>
        <v>SUB IN by DAVIS,JEROME</v>
      </c>
      <c r="G145" t="str">
        <f t="shared" si="11"/>
        <v>SUB IN</v>
      </c>
      <c r="H145" t="str">
        <f t="shared" si="12"/>
        <v/>
      </c>
      <c r="I145" t="str">
        <f t="shared" si="13"/>
        <v/>
      </c>
      <c r="J145" t="str">
        <f>IF(I145="GOOD",LOOKUP(H145,'Points per shot'!$A$1:$A$5,'Points per shot'!$B$1:$B$5),"")</f>
        <v/>
      </c>
      <c r="K145" t="str">
        <f t="shared" si="14"/>
        <v/>
      </c>
    </row>
    <row r="146" spans="1:11" x14ac:dyDescent="0.3">
      <c r="A146" s="1">
        <v>0.35347222222222219</v>
      </c>
      <c r="B146" t="s">
        <v>105</v>
      </c>
      <c r="F146" t="str">
        <f t="shared" si="10"/>
        <v>TURNOVER by CARSON,RONNIE</v>
      </c>
      <c r="G146" t="str">
        <f t="shared" si="11"/>
        <v>TURNOVER</v>
      </c>
      <c r="H146" t="str">
        <f t="shared" si="12"/>
        <v/>
      </c>
      <c r="I146" t="str">
        <f t="shared" si="13"/>
        <v/>
      </c>
      <c r="J146" t="str">
        <f>IF(I146="GOOD",LOOKUP(H146,'Points per shot'!$A$1:$A$5,'Points per shot'!$B$1:$B$5),"")</f>
        <v/>
      </c>
      <c r="K146" t="str">
        <f t="shared" si="14"/>
        <v/>
      </c>
    </row>
    <row r="147" spans="1:11" x14ac:dyDescent="0.3">
      <c r="A147" s="1">
        <v>0.34375</v>
      </c>
      <c r="B147" t="s">
        <v>274</v>
      </c>
      <c r="F147" t="str">
        <f t="shared" si="10"/>
        <v>SUB OUT by CARSON,RONNIE</v>
      </c>
      <c r="G147" t="str">
        <f t="shared" si="11"/>
        <v>SUB OUT</v>
      </c>
      <c r="H147" t="str">
        <f t="shared" si="12"/>
        <v/>
      </c>
      <c r="I147" t="str">
        <f t="shared" si="13"/>
        <v/>
      </c>
      <c r="J147" t="str">
        <f>IF(I147="GOOD",LOOKUP(H147,'Points per shot'!$A$1:$A$5,'Points per shot'!$B$1:$B$5),"")</f>
        <v/>
      </c>
      <c r="K147" t="str">
        <f t="shared" si="14"/>
        <v/>
      </c>
    </row>
    <row r="148" spans="1:11" x14ac:dyDescent="0.3">
      <c r="A148" s="1">
        <v>0.34375</v>
      </c>
      <c r="B148" t="s">
        <v>275</v>
      </c>
      <c r="F148" t="str">
        <f t="shared" si="10"/>
        <v>SUB IN by TOWERY,JASON</v>
      </c>
      <c r="G148" t="str">
        <f t="shared" si="11"/>
        <v>SUB IN</v>
      </c>
      <c r="H148" t="str">
        <f t="shared" si="12"/>
        <v/>
      </c>
      <c r="I148" t="str">
        <f t="shared" si="13"/>
        <v/>
      </c>
      <c r="J148" t="str">
        <f>IF(I148="GOOD",LOOKUP(H148,'Points per shot'!$A$1:$A$5,'Points per shot'!$B$1:$B$5),"")</f>
        <v/>
      </c>
      <c r="K148" t="str">
        <f t="shared" si="14"/>
        <v/>
      </c>
    </row>
    <row r="149" spans="1:11" x14ac:dyDescent="0.3">
      <c r="A149" s="1">
        <v>0.34236111111111112</v>
      </c>
      <c r="C149" t="s">
        <v>106</v>
      </c>
      <c r="D149">
        <v>19</v>
      </c>
      <c r="E149" t="s">
        <v>43</v>
      </c>
      <c r="F149" t="str">
        <f t="shared" si="10"/>
        <v>GOOD 3PTR by GLOTTA,CHAZ</v>
      </c>
      <c r="G149" t="str">
        <f t="shared" si="11"/>
        <v>GOOD 3PTR</v>
      </c>
      <c r="H149" t="str">
        <f t="shared" si="12"/>
        <v>3PTR</v>
      </c>
      <c r="I149" t="str">
        <f t="shared" si="13"/>
        <v>GOOD</v>
      </c>
      <c r="J149">
        <f>IF(I149="GOOD",LOOKUP(H149,'Points per shot'!$A$1:$A$5,'Points per shot'!$B$1:$B$5),"")</f>
        <v>3</v>
      </c>
      <c r="K149" t="str">
        <f t="shared" si="14"/>
        <v/>
      </c>
    </row>
    <row r="150" spans="1:11" x14ac:dyDescent="0.3">
      <c r="A150" t="s">
        <v>18</v>
      </c>
      <c r="E150" t="s">
        <v>292</v>
      </c>
      <c r="F150" t="str">
        <f t="shared" si="10"/>
        <v>ASSIST by THOMPSON,ROBIN</v>
      </c>
      <c r="G150" t="str">
        <f t="shared" si="11"/>
        <v>ASSIST</v>
      </c>
      <c r="H150" t="str">
        <f t="shared" si="12"/>
        <v/>
      </c>
      <c r="I150" t="str">
        <f t="shared" si="13"/>
        <v/>
      </c>
      <c r="J150" t="str">
        <f>IF(I150="GOOD",LOOKUP(H150,'Points per shot'!$A$1:$A$5,'Points per shot'!$B$1:$B$5),"")</f>
        <v/>
      </c>
      <c r="K150" t="str">
        <f t="shared" si="14"/>
        <v/>
      </c>
    </row>
    <row r="151" spans="1:11" x14ac:dyDescent="0.3">
      <c r="A151" s="1">
        <v>0.32222222222222224</v>
      </c>
      <c r="B151" t="s">
        <v>107</v>
      </c>
      <c r="C151" t="s">
        <v>108</v>
      </c>
      <c r="D151">
        <v>19</v>
      </c>
      <c r="F151" t="str">
        <f t="shared" si="10"/>
        <v>GOOD LAYUP by TOWERY,JASON(in the paint)</v>
      </c>
      <c r="G151" t="str">
        <f t="shared" si="11"/>
        <v>GOOD LAYUP</v>
      </c>
      <c r="H151" t="str">
        <f t="shared" si="12"/>
        <v>LAYUP</v>
      </c>
      <c r="I151" t="str">
        <f t="shared" si="13"/>
        <v>GOOD</v>
      </c>
      <c r="J151">
        <f>IF(I151="GOOD",LOOKUP(H151,'Points per shot'!$A$1:$A$5,'Points per shot'!$B$1:$B$5),"")</f>
        <v>2</v>
      </c>
      <c r="K151" t="str">
        <f t="shared" si="14"/>
        <v/>
      </c>
    </row>
    <row r="152" spans="1:11" x14ac:dyDescent="0.3">
      <c r="A152" t="s">
        <v>18</v>
      </c>
      <c r="B152" t="s">
        <v>296</v>
      </c>
      <c r="F152" t="str">
        <f t="shared" si="10"/>
        <v>ASSIST by WISSINK,SHANE</v>
      </c>
      <c r="G152" t="str">
        <f t="shared" si="11"/>
        <v>ASSIST</v>
      </c>
      <c r="H152" t="str">
        <f t="shared" si="12"/>
        <v/>
      </c>
      <c r="I152" t="str">
        <f t="shared" si="13"/>
        <v/>
      </c>
      <c r="J152" t="str">
        <f>IF(I152="GOOD",LOOKUP(H152,'Points per shot'!$A$1:$A$5,'Points per shot'!$B$1:$B$5),"")</f>
        <v/>
      </c>
      <c r="K152" t="str">
        <f t="shared" si="14"/>
        <v/>
      </c>
    </row>
    <row r="153" spans="1:11" x14ac:dyDescent="0.3">
      <c r="A153" s="1">
        <v>0.30416666666666664</v>
      </c>
      <c r="B153" t="s">
        <v>109</v>
      </c>
      <c r="F153" t="str">
        <f t="shared" si="10"/>
        <v>FOUL by HUGHES,ANTHONY</v>
      </c>
      <c r="G153" t="str">
        <f t="shared" si="11"/>
        <v>FOUL</v>
      </c>
      <c r="H153" t="str">
        <f t="shared" si="12"/>
        <v/>
      </c>
      <c r="I153" t="str">
        <f t="shared" si="13"/>
        <v/>
      </c>
      <c r="J153" t="str">
        <f>IF(I153="GOOD",LOOKUP(H153,'Points per shot'!$A$1:$A$5,'Points per shot'!$B$1:$B$5),"")</f>
        <v/>
      </c>
      <c r="K153" t="str">
        <f t="shared" si="14"/>
        <v/>
      </c>
    </row>
    <row r="154" spans="1:11" x14ac:dyDescent="0.3">
      <c r="A154" s="1">
        <v>0.30416666666666664</v>
      </c>
      <c r="B154" t="s">
        <v>290</v>
      </c>
      <c r="F154" t="str">
        <f t="shared" si="10"/>
        <v>TIMEOUT MEDIA by TEAM</v>
      </c>
      <c r="G154" t="str">
        <f t="shared" si="11"/>
        <v>TIMEOUT MEDIA</v>
      </c>
      <c r="H154" t="str">
        <f t="shared" si="12"/>
        <v/>
      </c>
      <c r="I154" t="str">
        <f t="shared" si="13"/>
        <v/>
      </c>
      <c r="J154" t="str">
        <f>IF(I154="GOOD",LOOKUP(H154,'Points per shot'!$A$1:$A$5,'Points per shot'!$B$1:$B$5),"")</f>
        <v/>
      </c>
      <c r="K154" t="str">
        <f t="shared" si="14"/>
        <v/>
      </c>
    </row>
    <row r="155" spans="1:11" x14ac:dyDescent="0.3">
      <c r="A155" s="1">
        <v>0.30416666666666664</v>
      </c>
      <c r="B155" t="s">
        <v>267</v>
      </c>
      <c r="F155" t="str">
        <f t="shared" si="10"/>
        <v>SUB OUT by WISSINK,SHANE</v>
      </c>
      <c r="G155" t="str">
        <f t="shared" si="11"/>
        <v>SUB OUT</v>
      </c>
      <c r="H155" t="str">
        <f t="shared" si="12"/>
        <v/>
      </c>
      <c r="I155" t="str">
        <f t="shared" si="13"/>
        <v/>
      </c>
      <c r="J155" t="str">
        <f>IF(I155="GOOD",LOOKUP(H155,'Points per shot'!$A$1:$A$5,'Points per shot'!$B$1:$B$5),"")</f>
        <v/>
      </c>
      <c r="K155" t="str">
        <f t="shared" si="14"/>
        <v/>
      </c>
    </row>
    <row r="156" spans="1:11" x14ac:dyDescent="0.3">
      <c r="A156" s="1">
        <v>0.30416666666666664</v>
      </c>
      <c r="B156" t="s">
        <v>266</v>
      </c>
      <c r="F156" t="str">
        <f t="shared" si="10"/>
        <v>SUB IN by MATTHEWS,JOHNATHAN</v>
      </c>
      <c r="G156" t="str">
        <f t="shared" si="11"/>
        <v>SUB IN</v>
      </c>
      <c r="H156" t="str">
        <f t="shared" si="12"/>
        <v/>
      </c>
      <c r="I156" t="str">
        <f t="shared" si="13"/>
        <v/>
      </c>
      <c r="J156" t="str">
        <f>IF(I156="GOOD",LOOKUP(H156,'Points per shot'!$A$1:$A$5,'Points per shot'!$B$1:$B$5),"")</f>
        <v/>
      </c>
      <c r="K156" t="str">
        <f t="shared" si="14"/>
        <v/>
      </c>
    </row>
    <row r="157" spans="1:11" x14ac:dyDescent="0.3">
      <c r="A157" s="1">
        <v>0.30138888888888887</v>
      </c>
      <c r="E157" t="s">
        <v>110</v>
      </c>
      <c r="F157" t="str">
        <f t="shared" si="10"/>
        <v>MISS JUMPER by DAVIS,JEROME</v>
      </c>
      <c r="G157" t="str">
        <f t="shared" si="11"/>
        <v>MISS JUMPER</v>
      </c>
      <c r="H157" t="str">
        <f t="shared" si="12"/>
        <v>JUMPER</v>
      </c>
      <c r="I157" t="str">
        <f t="shared" si="13"/>
        <v>MISS</v>
      </c>
      <c r="J157" t="str">
        <f>IF(I157="GOOD",LOOKUP(H157,'Points per shot'!$A$1:$A$5,'Points per shot'!$B$1:$B$5),"")</f>
        <v/>
      </c>
      <c r="K157" t="str">
        <f t="shared" si="14"/>
        <v/>
      </c>
    </row>
    <row r="158" spans="1:11" x14ac:dyDescent="0.3">
      <c r="A158" t="s">
        <v>18</v>
      </c>
      <c r="B158" t="s">
        <v>51</v>
      </c>
      <c r="F158" t="str">
        <f t="shared" si="10"/>
        <v>REBOUND DEF by HUGHES,ANTHONY</v>
      </c>
      <c r="G158" t="str">
        <f t="shared" si="11"/>
        <v>REBOUND DEF</v>
      </c>
      <c r="H158" t="str">
        <f t="shared" si="12"/>
        <v/>
      </c>
      <c r="I158" t="str">
        <f t="shared" si="13"/>
        <v/>
      </c>
      <c r="J158" t="str">
        <f>IF(I158="GOOD",LOOKUP(H158,'Points per shot'!$A$1:$A$5,'Points per shot'!$B$1:$B$5),"")</f>
        <v/>
      </c>
      <c r="K158" t="str">
        <f t="shared" si="14"/>
        <v/>
      </c>
    </row>
    <row r="159" spans="1:11" x14ac:dyDescent="0.3">
      <c r="A159" s="1">
        <v>0.28611111111111115</v>
      </c>
      <c r="E159" t="s">
        <v>111</v>
      </c>
      <c r="F159" t="str">
        <f t="shared" si="10"/>
        <v>FOUL by THOMPSON,ROBIN</v>
      </c>
      <c r="G159" t="str">
        <f t="shared" si="11"/>
        <v>FOUL</v>
      </c>
      <c r="H159" t="str">
        <f t="shared" si="12"/>
        <v/>
      </c>
      <c r="I159" t="str">
        <f t="shared" si="13"/>
        <v/>
      </c>
      <c r="J159" t="str">
        <f>IF(I159="GOOD",LOOKUP(H159,'Points per shot'!$A$1:$A$5,'Points per shot'!$B$1:$B$5),"")</f>
        <v/>
      </c>
      <c r="K159" t="str">
        <f t="shared" si="14"/>
        <v/>
      </c>
    </row>
    <row r="160" spans="1:11" x14ac:dyDescent="0.3">
      <c r="A160" s="1">
        <v>0.28611111111111115</v>
      </c>
      <c r="B160" t="s">
        <v>35</v>
      </c>
      <c r="C160" t="s">
        <v>112</v>
      </c>
      <c r="D160">
        <v>19</v>
      </c>
      <c r="F160" t="str">
        <f t="shared" si="10"/>
        <v>GOOD FT by TOWERY,JASON</v>
      </c>
      <c r="G160" t="str">
        <f t="shared" si="11"/>
        <v>GOOD FT</v>
      </c>
      <c r="H160" t="str">
        <f t="shared" si="12"/>
        <v>FT</v>
      </c>
      <c r="I160" t="str">
        <f t="shared" si="13"/>
        <v>GOOD</v>
      </c>
      <c r="J160">
        <f>IF(I160="GOOD",LOOKUP(H160,'Points per shot'!$A$1:$A$5,'Points per shot'!$B$1:$B$5),"")</f>
        <v>1</v>
      </c>
      <c r="K160" t="str">
        <f t="shared" si="14"/>
        <v/>
      </c>
    </row>
    <row r="161" spans="1:11" x14ac:dyDescent="0.3">
      <c r="A161" s="1">
        <v>0.28611111111111115</v>
      </c>
      <c r="B161" t="s">
        <v>297</v>
      </c>
      <c r="F161" t="str">
        <f t="shared" si="10"/>
        <v>SUB OUT by GRUBBS,JOSE</v>
      </c>
      <c r="G161" t="str">
        <f t="shared" si="11"/>
        <v>SUB OUT</v>
      </c>
      <c r="H161" t="str">
        <f t="shared" si="12"/>
        <v/>
      </c>
      <c r="I161" t="str">
        <f t="shared" si="13"/>
        <v/>
      </c>
      <c r="J161" t="str">
        <f>IF(I161="GOOD",LOOKUP(H161,'Points per shot'!$A$1:$A$5,'Points per shot'!$B$1:$B$5),"")</f>
        <v/>
      </c>
      <c r="K161" t="str">
        <f t="shared" si="14"/>
        <v/>
      </c>
    </row>
    <row r="162" spans="1:11" x14ac:dyDescent="0.3">
      <c r="A162" s="1">
        <v>0.28611111111111115</v>
      </c>
      <c r="B162" t="s">
        <v>286</v>
      </c>
      <c r="F162" t="str">
        <f t="shared" si="10"/>
        <v>SUB IN by CARSON,RONNIE</v>
      </c>
      <c r="G162" t="str">
        <f t="shared" si="11"/>
        <v>SUB IN</v>
      </c>
      <c r="H162" t="str">
        <f t="shared" si="12"/>
        <v/>
      </c>
      <c r="I162" t="str">
        <f t="shared" si="13"/>
        <v/>
      </c>
      <c r="J162" t="str">
        <f>IF(I162="GOOD",LOOKUP(H162,'Points per shot'!$A$1:$A$5,'Points per shot'!$B$1:$B$5),"")</f>
        <v/>
      </c>
      <c r="K162" t="str">
        <f t="shared" si="14"/>
        <v/>
      </c>
    </row>
    <row r="163" spans="1:11" x14ac:dyDescent="0.3">
      <c r="A163" s="1">
        <v>0.28611111111111115</v>
      </c>
      <c r="E163" t="s">
        <v>269</v>
      </c>
      <c r="F163" t="str">
        <f t="shared" si="10"/>
        <v>SUB OUT by COLLETTA,ZACH</v>
      </c>
      <c r="G163" t="str">
        <f t="shared" si="11"/>
        <v>SUB OUT</v>
      </c>
      <c r="H163" t="str">
        <f t="shared" si="12"/>
        <v/>
      </c>
      <c r="I163" t="str">
        <f t="shared" si="13"/>
        <v/>
      </c>
      <c r="J163" t="str">
        <f>IF(I163="GOOD",LOOKUP(H163,'Points per shot'!$A$1:$A$5,'Points per shot'!$B$1:$B$5),"")</f>
        <v/>
      </c>
      <c r="K163" t="str">
        <f t="shared" si="14"/>
        <v/>
      </c>
    </row>
    <row r="164" spans="1:11" x14ac:dyDescent="0.3">
      <c r="A164" s="1">
        <v>0.28611111111111115</v>
      </c>
      <c r="E164" t="s">
        <v>270</v>
      </c>
      <c r="F164" t="str">
        <f t="shared" si="10"/>
        <v>SUB IN by JONES,EUGENE</v>
      </c>
      <c r="G164" t="str">
        <f t="shared" si="11"/>
        <v>SUB IN</v>
      </c>
      <c r="H164" t="str">
        <f t="shared" si="12"/>
        <v/>
      </c>
      <c r="I164" t="str">
        <f t="shared" si="13"/>
        <v/>
      </c>
      <c r="J164" t="str">
        <f>IF(I164="GOOD",LOOKUP(H164,'Points per shot'!$A$1:$A$5,'Points per shot'!$B$1:$B$5),"")</f>
        <v/>
      </c>
      <c r="K164" t="str">
        <f t="shared" si="14"/>
        <v/>
      </c>
    </row>
    <row r="165" spans="1:11" x14ac:dyDescent="0.3">
      <c r="A165" s="1">
        <v>0.28611111111111115</v>
      </c>
      <c r="B165" t="s">
        <v>113</v>
      </c>
      <c r="F165" t="str">
        <f t="shared" si="10"/>
        <v>MISS FT by TOWERY,JASON</v>
      </c>
      <c r="G165" t="str">
        <f t="shared" si="11"/>
        <v>MISS FT</v>
      </c>
      <c r="H165" t="str">
        <f t="shared" si="12"/>
        <v>FT</v>
      </c>
      <c r="I165" t="str">
        <f t="shared" si="13"/>
        <v>MISS</v>
      </c>
      <c r="J165" t="str">
        <f>IF(I165="GOOD",LOOKUP(H165,'Points per shot'!$A$1:$A$5,'Points per shot'!$B$1:$B$5),"")</f>
        <v/>
      </c>
      <c r="K165" t="str">
        <f t="shared" si="14"/>
        <v/>
      </c>
    </row>
    <row r="166" spans="1:11" x14ac:dyDescent="0.3">
      <c r="A166" t="s">
        <v>18</v>
      </c>
      <c r="E166" t="s">
        <v>114</v>
      </c>
      <c r="F166" t="str">
        <f t="shared" si="10"/>
        <v>REBOUND DEF by DAVIS,JEROME</v>
      </c>
      <c r="G166" t="str">
        <f t="shared" si="11"/>
        <v>REBOUND DEF</v>
      </c>
      <c r="H166" t="str">
        <f t="shared" si="12"/>
        <v/>
      </c>
      <c r="I166" t="str">
        <f t="shared" si="13"/>
        <v/>
      </c>
      <c r="J166" t="str">
        <f>IF(I166="GOOD",LOOKUP(H166,'Points per shot'!$A$1:$A$5,'Points per shot'!$B$1:$B$5),"")</f>
        <v/>
      </c>
      <c r="K166" t="str">
        <f t="shared" si="14"/>
        <v/>
      </c>
    </row>
    <row r="167" spans="1:11" x14ac:dyDescent="0.3">
      <c r="A167" s="1">
        <v>0.27638888888888885</v>
      </c>
      <c r="E167" t="s">
        <v>46</v>
      </c>
      <c r="F167" t="str">
        <f t="shared" si="10"/>
        <v>MISS 3PTR by GLOTTA,CHAZ</v>
      </c>
      <c r="G167" t="str">
        <f t="shared" si="11"/>
        <v>MISS 3PTR</v>
      </c>
      <c r="H167" t="str">
        <f t="shared" si="12"/>
        <v>3PTR</v>
      </c>
      <c r="I167" t="str">
        <f t="shared" si="13"/>
        <v>MISS</v>
      </c>
      <c r="J167" t="str">
        <f>IF(I167="GOOD",LOOKUP(H167,'Points per shot'!$A$1:$A$5,'Points per shot'!$B$1:$B$5),"")</f>
        <v/>
      </c>
      <c r="K167" t="str">
        <f t="shared" si="14"/>
        <v/>
      </c>
    </row>
    <row r="168" spans="1:11" x14ac:dyDescent="0.3">
      <c r="A168" t="s">
        <v>18</v>
      </c>
      <c r="B168" t="s">
        <v>80</v>
      </c>
      <c r="F168" t="str">
        <f t="shared" si="10"/>
        <v>REBOUND DEF by MATTHEWS,JOHNATHAN</v>
      </c>
      <c r="G168" t="str">
        <f t="shared" si="11"/>
        <v>REBOUND DEF</v>
      </c>
      <c r="H168" t="str">
        <f t="shared" si="12"/>
        <v/>
      </c>
      <c r="I168" t="str">
        <f t="shared" si="13"/>
        <v/>
      </c>
      <c r="J168" t="str">
        <f>IF(I168="GOOD",LOOKUP(H168,'Points per shot'!$A$1:$A$5,'Points per shot'!$B$1:$B$5),"")</f>
        <v/>
      </c>
      <c r="K168" t="str">
        <f t="shared" si="14"/>
        <v/>
      </c>
    </row>
    <row r="169" spans="1:11" x14ac:dyDescent="0.3">
      <c r="A169" s="1">
        <v>0.2673611111111111</v>
      </c>
      <c r="B169" t="s">
        <v>115</v>
      </c>
      <c r="C169" t="s">
        <v>116</v>
      </c>
      <c r="D169">
        <v>19</v>
      </c>
      <c r="F169" t="str">
        <f t="shared" si="10"/>
        <v>GOOD JUMPER by TOWERY,JASON(in the paint)</v>
      </c>
      <c r="G169" t="str">
        <f t="shared" si="11"/>
        <v>GOOD JUMPER</v>
      </c>
      <c r="H169" t="str">
        <f t="shared" si="12"/>
        <v>JUMPER</v>
      </c>
      <c r="I169" t="str">
        <f t="shared" si="13"/>
        <v>GOOD</v>
      </c>
      <c r="J169">
        <f>IF(I169="GOOD",LOOKUP(H169,'Points per shot'!$A$1:$A$5,'Points per shot'!$B$1:$B$5),"")</f>
        <v>2</v>
      </c>
      <c r="K169" t="str">
        <f t="shared" si="14"/>
        <v/>
      </c>
    </row>
    <row r="170" spans="1:11" x14ac:dyDescent="0.3">
      <c r="A170" t="s">
        <v>18</v>
      </c>
      <c r="B170" t="s">
        <v>253</v>
      </c>
      <c r="F170" t="str">
        <f t="shared" si="10"/>
        <v>ASSIST by CARSON,RONNIE</v>
      </c>
      <c r="G170" t="str">
        <f t="shared" si="11"/>
        <v>ASSIST</v>
      </c>
      <c r="H170" t="str">
        <f t="shared" si="12"/>
        <v/>
      </c>
      <c r="I170" t="str">
        <f t="shared" si="13"/>
        <v/>
      </c>
      <c r="J170" t="str">
        <f>IF(I170="GOOD",LOOKUP(H170,'Points per shot'!$A$1:$A$5,'Points per shot'!$B$1:$B$5),"")</f>
        <v/>
      </c>
      <c r="K170" t="str">
        <f t="shared" si="14"/>
        <v/>
      </c>
    </row>
    <row r="171" spans="1:11" x14ac:dyDescent="0.3">
      <c r="A171" s="1">
        <v>0.25277777777777777</v>
      </c>
      <c r="E171" t="s">
        <v>58</v>
      </c>
      <c r="F171" t="str">
        <f t="shared" si="10"/>
        <v>MISS JUMPER by THOMPSON,ROBIN</v>
      </c>
      <c r="G171" t="str">
        <f t="shared" si="11"/>
        <v>MISS JUMPER</v>
      </c>
      <c r="H171" t="str">
        <f t="shared" si="12"/>
        <v>JUMPER</v>
      </c>
      <c r="I171" t="str">
        <f t="shared" si="13"/>
        <v>MISS</v>
      </c>
      <c r="J171" t="str">
        <f>IF(I171="GOOD",LOOKUP(H171,'Points per shot'!$A$1:$A$5,'Points per shot'!$B$1:$B$5),"")</f>
        <v/>
      </c>
      <c r="K171" t="str">
        <f t="shared" si="14"/>
        <v/>
      </c>
    </row>
    <row r="172" spans="1:11" x14ac:dyDescent="0.3">
      <c r="A172" t="s">
        <v>18</v>
      </c>
      <c r="B172" t="s">
        <v>47</v>
      </c>
      <c r="F172" t="str">
        <f t="shared" si="10"/>
        <v>REBOUND DEF by DUST,ERIC</v>
      </c>
      <c r="G172" t="str">
        <f t="shared" si="11"/>
        <v>REBOUND DEF</v>
      </c>
      <c r="H172" t="str">
        <f t="shared" si="12"/>
        <v/>
      </c>
      <c r="I172" t="str">
        <f t="shared" si="13"/>
        <v/>
      </c>
      <c r="J172" t="str">
        <f>IF(I172="GOOD",LOOKUP(H172,'Points per shot'!$A$1:$A$5,'Points per shot'!$B$1:$B$5),"")</f>
        <v/>
      </c>
      <c r="K172" t="str">
        <f t="shared" si="14"/>
        <v/>
      </c>
    </row>
    <row r="173" spans="1:11" x14ac:dyDescent="0.3">
      <c r="A173" s="1">
        <v>0.24861111111111112</v>
      </c>
      <c r="B173" t="s">
        <v>62</v>
      </c>
      <c r="F173" t="str">
        <f t="shared" si="10"/>
        <v>MISS 3PTR by MATTHEWS,JOHNATHAN</v>
      </c>
      <c r="G173" t="str">
        <f t="shared" si="11"/>
        <v>MISS 3PTR</v>
      </c>
      <c r="H173" t="str">
        <f t="shared" si="12"/>
        <v>3PTR</v>
      </c>
      <c r="I173" t="str">
        <f t="shared" si="13"/>
        <v>MISS</v>
      </c>
      <c r="J173" t="str">
        <f>IF(I173="GOOD",LOOKUP(H173,'Points per shot'!$A$1:$A$5,'Points per shot'!$B$1:$B$5),"")</f>
        <v/>
      </c>
      <c r="K173" t="str">
        <f t="shared" si="14"/>
        <v/>
      </c>
    </row>
    <row r="174" spans="1:11" x14ac:dyDescent="0.3">
      <c r="A174" t="s">
        <v>18</v>
      </c>
      <c r="B174" t="s">
        <v>60</v>
      </c>
      <c r="F174" t="str">
        <f t="shared" si="10"/>
        <v>REBOUND OFF by DUST,ERIC</v>
      </c>
      <c r="G174" t="str">
        <f t="shared" si="11"/>
        <v>REBOUND OFF</v>
      </c>
      <c r="H174" t="str">
        <f t="shared" si="12"/>
        <v/>
      </c>
      <c r="I174" t="str">
        <f t="shared" si="13"/>
        <v/>
      </c>
      <c r="J174" t="str">
        <f>IF(I174="GOOD",LOOKUP(H174,'Points per shot'!$A$1:$A$5,'Points per shot'!$B$1:$B$5),"")</f>
        <v/>
      </c>
      <c r="K174" t="str">
        <f t="shared" si="14"/>
        <v/>
      </c>
    </row>
    <row r="175" spans="1:11" x14ac:dyDescent="0.3">
      <c r="A175" s="1">
        <v>0.24652777777777779</v>
      </c>
      <c r="E175" t="s">
        <v>61</v>
      </c>
      <c r="F175" t="str">
        <f t="shared" si="10"/>
        <v>FOUL by GLOTTA,CHAZ</v>
      </c>
      <c r="G175" t="str">
        <f t="shared" si="11"/>
        <v>FOUL</v>
      </c>
      <c r="H175" t="str">
        <f t="shared" si="12"/>
        <v/>
      </c>
      <c r="I175" t="str">
        <f t="shared" si="13"/>
        <v/>
      </c>
      <c r="J175" t="str">
        <f>IF(I175="GOOD",LOOKUP(H175,'Points per shot'!$A$1:$A$5,'Points per shot'!$B$1:$B$5),"")</f>
        <v/>
      </c>
      <c r="K175" t="str">
        <f t="shared" si="14"/>
        <v/>
      </c>
    </row>
    <row r="176" spans="1:11" x14ac:dyDescent="0.3">
      <c r="A176" s="1">
        <v>0.24652777777777779</v>
      </c>
      <c r="B176" t="s">
        <v>117</v>
      </c>
      <c r="C176" t="s">
        <v>118</v>
      </c>
      <c r="D176">
        <v>19</v>
      </c>
      <c r="F176" t="str">
        <f t="shared" si="10"/>
        <v>GOOD FT by DUST,ERIC(fastbreak)</v>
      </c>
      <c r="G176" t="str">
        <f t="shared" si="11"/>
        <v>GOOD FT</v>
      </c>
      <c r="H176" t="str">
        <f t="shared" si="12"/>
        <v>FT</v>
      </c>
      <c r="I176" t="str">
        <f t="shared" si="13"/>
        <v>GOOD</v>
      </c>
      <c r="J176">
        <f>IF(I176="GOOD",LOOKUP(H176,'Points per shot'!$A$1:$A$5,'Points per shot'!$B$1:$B$5),"")</f>
        <v>1</v>
      </c>
      <c r="K176" t="str">
        <f t="shared" si="14"/>
        <v/>
      </c>
    </row>
    <row r="177" spans="1:11" x14ac:dyDescent="0.3">
      <c r="A177" s="1">
        <v>0.24652777777777779</v>
      </c>
      <c r="E177" t="s">
        <v>271</v>
      </c>
      <c r="F177" t="str">
        <f t="shared" si="10"/>
        <v>SUB OUT by GLOTTA,CHAZ</v>
      </c>
      <c r="G177" t="str">
        <f t="shared" si="11"/>
        <v>SUB OUT</v>
      </c>
      <c r="H177" t="str">
        <f t="shared" si="12"/>
        <v/>
      </c>
      <c r="I177" t="str">
        <f t="shared" si="13"/>
        <v/>
      </c>
      <c r="J177" t="str">
        <f>IF(I177="GOOD",LOOKUP(H177,'Points per shot'!$A$1:$A$5,'Points per shot'!$B$1:$B$5),"")</f>
        <v/>
      </c>
      <c r="K177" t="str">
        <f t="shared" si="14"/>
        <v/>
      </c>
    </row>
    <row r="178" spans="1:11" x14ac:dyDescent="0.3">
      <c r="A178" s="1">
        <v>0.24652777777777779</v>
      </c>
      <c r="E178" t="s">
        <v>256</v>
      </c>
      <c r="F178" t="str">
        <f t="shared" si="10"/>
        <v>SUB IN by HARVEY,BOBBY</v>
      </c>
      <c r="G178" t="str">
        <f t="shared" si="11"/>
        <v>SUB IN</v>
      </c>
      <c r="H178" t="str">
        <f t="shared" si="12"/>
        <v/>
      </c>
      <c r="I178" t="str">
        <f t="shared" si="13"/>
        <v/>
      </c>
      <c r="J178" t="str">
        <f>IF(I178="GOOD",LOOKUP(H178,'Points per shot'!$A$1:$A$5,'Points per shot'!$B$1:$B$5),"")</f>
        <v/>
      </c>
      <c r="K178" t="str">
        <f t="shared" si="14"/>
        <v/>
      </c>
    </row>
    <row r="179" spans="1:11" x14ac:dyDescent="0.3">
      <c r="A179" s="1">
        <v>0.24652777777777779</v>
      </c>
      <c r="B179" t="s">
        <v>117</v>
      </c>
      <c r="C179" t="s">
        <v>119</v>
      </c>
      <c r="D179">
        <v>19</v>
      </c>
      <c r="F179" t="str">
        <f t="shared" si="10"/>
        <v>GOOD FT by DUST,ERIC(fastbreak)</v>
      </c>
      <c r="G179" t="str">
        <f t="shared" si="11"/>
        <v>GOOD FT</v>
      </c>
      <c r="H179" t="str">
        <f t="shared" si="12"/>
        <v>FT</v>
      </c>
      <c r="I179" t="str">
        <f t="shared" si="13"/>
        <v>GOOD</v>
      </c>
      <c r="J179">
        <f>IF(I179="GOOD",LOOKUP(H179,'Points per shot'!$A$1:$A$5,'Points per shot'!$B$1:$B$5),"")</f>
        <v>1</v>
      </c>
      <c r="K179" t="str">
        <f t="shared" si="14"/>
        <v/>
      </c>
    </row>
    <row r="180" spans="1:11" x14ac:dyDescent="0.3">
      <c r="A180" s="1">
        <v>0.23263888888888887</v>
      </c>
      <c r="B180" t="s">
        <v>109</v>
      </c>
      <c r="F180" t="str">
        <f t="shared" si="10"/>
        <v>FOUL by HUGHES,ANTHONY</v>
      </c>
      <c r="G180" t="str">
        <f t="shared" si="11"/>
        <v>FOUL</v>
      </c>
      <c r="H180" t="str">
        <f t="shared" si="12"/>
        <v/>
      </c>
      <c r="I180" t="str">
        <f t="shared" si="13"/>
        <v/>
      </c>
      <c r="J180" t="str">
        <f>IF(I180="GOOD",LOOKUP(H180,'Points per shot'!$A$1:$A$5,'Points per shot'!$B$1:$B$5),"")</f>
        <v/>
      </c>
      <c r="K180" t="str">
        <f t="shared" si="14"/>
        <v/>
      </c>
    </row>
    <row r="181" spans="1:11" x14ac:dyDescent="0.3">
      <c r="A181" s="1">
        <v>0.23263888888888887</v>
      </c>
      <c r="B181" t="s">
        <v>276</v>
      </c>
      <c r="F181" t="str">
        <f t="shared" si="10"/>
        <v>SUB OUT by HUGHES,ANTHONY</v>
      </c>
      <c r="G181" t="str">
        <f t="shared" si="11"/>
        <v>SUB OUT</v>
      </c>
      <c r="H181" t="str">
        <f t="shared" si="12"/>
        <v/>
      </c>
      <c r="I181" t="str">
        <f t="shared" si="13"/>
        <v/>
      </c>
      <c r="J181" t="str">
        <f>IF(I181="GOOD",LOOKUP(H181,'Points per shot'!$A$1:$A$5,'Points per shot'!$B$1:$B$5),"")</f>
        <v/>
      </c>
      <c r="K181" t="str">
        <f t="shared" si="14"/>
        <v/>
      </c>
    </row>
    <row r="182" spans="1:11" x14ac:dyDescent="0.3">
      <c r="A182" s="1">
        <v>0.23263888888888887</v>
      </c>
      <c r="B182" t="s">
        <v>268</v>
      </c>
      <c r="F182" t="str">
        <f t="shared" si="10"/>
        <v>SUB IN by WILKINS-MCCOY,JALEN</v>
      </c>
      <c r="G182" t="str">
        <f t="shared" si="11"/>
        <v>SUB IN</v>
      </c>
      <c r="H182" t="str">
        <f t="shared" si="12"/>
        <v/>
      </c>
      <c r="I182" t="str">
        <f t="shared" si="13"/>
        <v/>
      </c>
      <c r="J182" t="str">
        <f>IF(I182="GOOD",LOOKUP(H182,'Points per shot'!$A$1:$A$5,'Points per shot'!$B$1:$B$5),"")</f>
        <v/>
      </c>
      <c r="K182" t="str">
        <f t="shared" si="14"/>
        <v/>
      </c>
    </row>
    <row r="183" spans="1:11" x14ac:dyDescent="0.3">
      <c r="A183" s="1">
        <v>0.23263888888888887</v>
      </c>
      <c r="B183" t="s">
        <v>278</v>
      </c>
      <c r="F183" t="str">
        <f t="shared" si="10"/>
        <v>SUB OUT by DUST,ERIC</v>
      </c>
      <c r="G183" t="str">
        <f t="shared" si="11"/>
        <v>SUB OUT</v>
      </c>
      <c r="H183" t="str">
        <f t="shared" si="12"/>
        <v/>
      </c>
      <c r="I183" t="str">
        <f t="shared" si="13"/>
        <v/>
      </c>
      <c r="J183" t="str">
        <f>IF(I183="GOOD",LOOKUP(H183,'Points per shot'!$A$1:$A$5,'Points per shot'!$B$1:$B$5),"")</f>
        <v/>
      </c>
      <c r="K183" t="str">
        <f t="shared" si="14"/>
        <v/>
      </c>
    </row>
    <row r="184" spans="1:11" x14ac:dyDescent="0.3">
      <c r="A184" s="1">
        <v>0.23263888888888887</v>
      </c>
      <c r="B184" t="s">
        <v>279</v>
      </c>
      <c r="F184" t="str">
        <f t="shared" si="10"/>
        <v>SUB IN by WEBB,STEVE</v>
      </c>
      <c r="G184" t="str">
        <f t="shared" si="11"/>
        <v>SUB IN</v>
      </c>
      <c r="H184" t="str">
        <f t="shared" si="12"/>
        <v/>
      </c>
      <c r="I184" t="str">
        <f t="shared" si="13"/>
        <v/>
      </c>
      <c r="J184" t="str">
        <f>IF(I184="GOOD",LOOKUP(H184,'Points per shot'!$A$1:$A$5,'Points per shot'!$B$1:$B$5),"")</f>
        <v/>
      </c>
      <c r="K184" t="str">
        <f t="shared" si="14"/>
        <v/>
      </c>
    </row>
    <row r="185" spans="1:11" x14ac:dyDescent="0.3">
      <c r="A185" s="1">
        <v>0.22847222222222222</v>
      </c>
      <c r="C185" t="s">
        <v>120</v>
      </c>
      <c r="D185">
        <v>21</v>
      </c>
      <c r="E185" t="s">
        <v>90</v>
      </c>
      <c r="F185" t="str">
        <f t="shared" si="10"/>
        <v>GOOD LAYUP by DAVIS,JEROME(in the paint)</v>
      </c>
      <c r="G185" t="str">
        <f t="shared" si="11"/>
        <v>GOOD LAYUP</v>
      </c>
      <c r="H185" t="str">
        <f t="shared" si="12"/>
        <v>LAYUP</v>
      </c>
      <c r="I185" t="str">
        <f t="shared" si="13"/>
        <v>GOOD</v>
      </c>
      <c r="J185">
        <f>IF(I185="GOOD",LOOKUP(H185,'Points per shot'!$A$1:$A$5,'Points per shot'!$B$1:$B$5),"")</f>
        <v>2</v>
      </c>
      <c r="K185" t="str">
        <f t="shared" si="14"/>
        <v/>
      </c>
    </row>
    <row r="186" spans="1:11" x14ac:dyDescent="0.3">
      <c r="A186" s="1">
        <v>0.22847222222222222</v>
      </c>
      <c r="B186" t="s">
        <v>70</v>
      </c>
      <c r="F186" t="str">
        <f t="shared" si="10"/>
        <v>FOUL by TOWERY,JASON</v>
      </c>
      <c r="G186" t="str">
        <f t="shared" si="11"/>
        <v>FOUL</v>
      </c>
      <c r="H186" t="str">
        <f t="shared" si="12"/>
        <v/>
      </c>
      <c r="I186" t="str">
        <f t="shared" si="13"/>
        <v/>
      </c>
      <c r="J186" t="str">
        <f>IF(I186="GOOD",LOOKUP(H186,'Points per shot'!$A$1:$A$5,'Points per shot'!$B$1:$B$5),"")</f>
        <v/>
      </c>
      <c r="K186" t="str">
        <f t="shared" si="14"/>
        <v/>
      </c>
    </row>
    <row r="187" spans="1:11" x14ac:dyDescent="0.3">
      <c r="A187" s="1">
        <v>0.22847222222222222</v>
      </c>
      <c r="B187" t="s">
        <v>283</v>
      </c>
      <c r="F187" t="str">
        <f t="shared" si="10"/>
        <v>SUB OUT by WILKINS-MCCOY,JALEN</v>
      </c>
      <c r="G187" t="str">
        <f t="shared" si="11"/>
        <v>SUB OUT</v>
      </c>
      <c r="H187" t="str">
        <f t="shared" si="12"/>
        <v/>
      </c>
      <c r="I187" t="str">
        <f t="shared" si="13"/>
        <v/>
      </c>
      <c r="J187" t="str">
        <f>IF(I187="GOOD",LOOKUP(H187,'Points per shot'!$A$1:$A$5,'Points per shot'!$B$1:$B$5),"")</f>
        <v/>
      </c>
      <c r="K187" t="str">
        <f t="shared" si="14"/>
        <v/>
      </c>
    </row>
    <row r="188" spans="1:11" x14ac:dyDescent="0.3">
      <c r="A188" s="1">
        <v>0.22847222222222222</v>
      </c>
      <c r="B188" t="s">
        <v>298</v>
      </c>
      <c r="F188" t="str">
        <f t="shared" si="10"/>
        <v>SUB IN by CARTER,JOSH</v>
      </c>
      <c r="G188" t="str">
        <f t="shared" si="11"/>
        <v>SUB IN</v>
      </c>
      <c r="H188" t="str">
        <f t="shared" si="12"/>
        <v/>
      </c>
      <c r="I188" t="str">
        <f t="shared" si="13"/>
        <v/>
      </c>
      <c r="J188" t="str">
        <f>IF(I188="GOOD",LOOKUP(H188,'Points per shot'!$A$1:$A$5,'Points per shot'!$B$1:$B$5),"")</f>
        <v/>
      </c>
      <c r="K188" t="str">
        <f t="shared" si="14"/>
        <v/>
      </c>
    </row>
    <row r="189" spans="1:11" x14ac:dyDescent="0.3">
      <c r="A189" s="1">
        <v>0.22847222222222222</v>
      </c>
      <c r="C189" t="s">
        <v>121</v>
      </c>
      <c r="D189">
        <v>22</v>
      </c>
      <c r="E189" t="s">
        <v>72</v>
      </c>
      <c r="F189" t="str">
        <f t="shared" si="10"/>
        <v>GOOD FT by DAVIS,JEROME</v>
      </c>
      <c r="G189" t="str">
        <f t="shared" si="11"/>
        <v>GOOD FT</v>
      </c>
      <c r="H189" t="str">
        <f t="shared" si="12"/>
        <v>FT</v>
      </c>
      <c r="I189" t="str">
        <f t="shared" si="13"/>
        <v>GOOD</v>
      </c>
      <c r="J189">
        <f>IF(I189="GOOD",LOOKUP(H189,'Points per shot'!$A$1:$A$5,'Points per shot'!$B$1:$B$5),"")</f>
        <v>1</v>
      </c>
      <c r="K189" t="str">
        <f t="shared" si="14"/>
        <v/>
      </c>
    </row>
    <row r="190" spans="1:11" x14ac:dyDescent="0.3">
      <c r="A190" s="1">
        <v>0.21944444444444444</v>
      </c>
      <c r="B190" t="s">
        <v>122</v>
      </c>
      <c r="F190" t="str">
        <f t="shared" si="10"/>
        <v>TURNOVER by TOWERY,JASON</v>
      </c>
      <c r="G190" t="str">
        <f t="shared" si="11"/>
        <v>TURNOVER</v>
      </c>
      <c r="H190" t="str">
        <f t="shared" si="12"/>
        <v/>
      </c>
      <c r="I190" t="str">
        <f t="shared" si="13"/>
        <v/>
      </c>
      <c r="J190" t="str">
        <f>IF(I190="GOOD",LOOKUP(H190,'Points per shot'!$A$1:$A$5,'Points per shot'!$B$1:$B$5),"")</f>
        <v/>
      </c>
      <c r="K190" t="str">
        <f t="shared" si="14"/>
        <v/>
      </c>
    </row>
    <row r="191" spans="1:11" x14ac:dyDescent="0.3">
      <c r="A191" s="1">
        <v>0.21944444444444444</v>
      </c>
      <c r="E191" t="s">
        <v>123</v>
      </c>
      <c r="F191" t="str">
        <f t="shared" si="10"/>
        <v>STEAL by DAVIS,JEROME</v>
      </c>
      <c r="G191" t="str">
        <f t="shared" si="11"/>
        <v>STEAL</v>
      </c>
      <c r="H191" t="str">
        <f t="shared" si="12"/>
        <v/>
      </c>
      <c r="I191" t="str">
        <f t="shared" si="13"/>
        <v/>
      </c>
      <c r="J191" t="str">
        <f>IF(I191="GOOD",LOOKUP(H191,'Points per shot'!$A$1:$A$5,'Points per shot'!$B$1:$B$5),"")</f>
        <v/>
      </c>
      <c r="K191" t="str">
        <f t="shared" si="14"/>
        <v/>
      </c>
    </row>
    <row r="192" spans="1:11" x14ac:dyDescent="0.3">
      <c r="A192" s="1">
        <v>0.21527777777777779</v>
      </c>
      <c r="E192" t="s">
        <v>124</v>
      </c>
      <c r="F192" t="str">
        <f t="shared" si="10"/>
        <v>MISS 3PTR by JONES,EUGENE</v>
      </c>
      <c r="G192" t="str">
        <f t="shared" si="11"/>
        <v>MISS 3PTR</v>
      </c>
      <c r="H192" t="str">
        <f t="shared" si="12"/>
        <v>3PTR</v>
      </c>
      <c r="I192" t="str">
        <f t="shared" si="13"/>
        <v>MISS</v>
      </c>
      <c r="J192" t="str">
        <f>IF(I192="GOOD",LOOKUP(H192,'Points per shot'!$A$1:$A$5,'Points per shot'!$B$1:$B$5),"")</f>
        <v/>
      </c>
      <c r="K192" t="str">
        <f t="shared" si="14"/>
        <v/>
      </c>
    </row>
    <row r="193" spans="1:11" x14ac:dyDescent="0.3">
      <c r="A193" t="s">
        <v>18</v>
      </c>
      <c r="E193" t="s">
        <v>19</v>
      </c>
      <c r="F193" t="str">
        <f t="shared" si="10"/>
        <v>REBOUND OFF by TEAM</v>
      </c>
      <c r="G193" t="str">
        <f t="shared" si="11"/>
        <v>REBOUND OFF</v>
      </c>
      <c r="H193" t="str">
        <f t="shared" si="12"/>
        <v/>
      </c>
      <c r="I193" t="str">
        <f t="shared" si="13"/>
        <v/>
      </c>
      <c r="J193" t="str">
        <f>IF(I193="GOOD",LOOKUP(H193,'Points per shot'!$A$1:$A$5,'Points per shot'!$B$1:$B$5),"")</f>
        <v/>
      </c>
      <c r="K193" t="str">
        <f t="shared" si="14"/>
        <v/>
      </c>
    </row>
    <row r="194" spans="1:11" x14ac:dyDescent="0.3">
      <c r="A194" s="1">
        <v>0.21527777777777779</v>
      </c>
      <c r="B194" t="s">
        <v>265</v>
      </c>
      <c r="F194" t="str">
        <f t="shared" ref="F194:F256" si="15">B194&amp;E194</f>
        <v>SUB OUT by TOWERY,JASON</v>
      </c>
      <c r="G194" t="str">
        <f t="shared" ref="G194:G256" si="16">LEFT(F194,FIND("by",F194)-2)</f>
        <v>SUB OUT</v>
      </c>
      <c r="H194" t="str">
        <f t="shared" si="12"/>
        <v/>
      </c>
      <c r="I194" t="str">
        <f t="shared" si="13"/>
        <v/>
      </c>
      <c r="J194" t="str">
        <f>IF(I194="GOOD",LOOKUP(H194,'Points per shot'!$A$1:$A$5,'Points per shot'!$B$1:$B$5),"")</f>
        <v/>
      </c>
      <c r="K194" t="str">
        <f t="shared" si="14"/>
        <v/>
      </c>
    </row>
    <row r="195" spans="1:11" x14ac:dyDescent="0.3">
      <c r="A195" s="1">
        <v>0.21527777777777779</v>
      </c>
      <c r="B195" t="s">
        <v>284</v>
      </c>
      <c r="F195" t="str">
        <f t="shared" si="15"/>
        <v>SUB IN by DUST,ERIC</v>
      </c>
      <c r="G195" t="str">
        <f t="shared" si="16"/>
        <v>SUB IN</v>
      </c>
      <c r="H195" t="str">
        <f t="shared" ref="H195:H256" si="17">IF(OR(LEFT(G195,4)="Miss",LEFT(G195,4)="Good"),RIGHT(G195,LEN(G195)-5),"")</f>
        <v/>
      </c>
      <c r="I195" t="str">
        <f t="shared" ref="I195:I256" si="18">IF(H195&lt;&gt;"",LEFT(G195,4),"")</f>
        <v/>
      </c>
      <c r="J195" t="str">
        <f>IF(I195="GOOD",LOOKUP(H195,'Points per shot'!$A$1:$A$5,'Points per shot'!$B$1:$B$5),"")</f>
        <v/>
      </c>
      <c r="K195" t="str">
        <f t="shared" ref="K195:K258" si="19">IF(F195="*Miss*","Miss","")</f>
        <v/>
      </c>
    </row>
    <row r="196" spans="1:11" x14ac:dyDescent="0.3">
      <c r="A196" s="1">
        <v>0.20416666666666669</v>
      </c>
      <c r="C196" t="s">
        <v>125</v>
      </c>
      <c r="D196">
        <v>25</v>
      </c>
      <c r="E196" t="s">
        <v>65</v>
      </c>
      <c r="F196" t="str">
        <f t="shared" si="15"/>
        <v>GOOD 3PTR by HARVEY,BOBBY</v>
      </c>
      <c r="G196" t="str">
        <f t="shared" si="16"/>
        <v>GOOD 3PTR</v>
      </c>
      <c r="H196" t="str">
        <f t="shared" si="17"/>
        <v>3PTR</v>
      </c>
      <c r="I196" t="str">
        <f t="shared" si="18"/>
        <v>GOOD</v>
      </c>
      <c r="J196">
        <f>IF(I196="GOOD",LOOKUP(H196,'Points per shot'!$A$1:$A$5,'Points per shot'!$B$1:$B$5),"")</f>
        <v>3</v>
      </c>
      <c r="K196" t="str">
        <f t="shared" si="19"/>
        <v/>
      </c>
    </row>
    <row r="197" spans="1:11" x14ac:dyDescent="0.3">
      <c r="A197" t="s">
        <v>18</v>
      </c>
      <c r="E197" t="s">
        <v>259</v>
      </c>
      <c r="F197" t="str">
        <f t="shared" si="15"/>
        <v>ASSIST by JONES,EUGENE</v>
      </c>
      <c r="G197" t="str">
        <f t="shared" si="16"/>
        <v>ASSIST</v>
      </c>
      <c r="H197" t="str">
        <f t="shared" si="17"/>
        <v/>
      </c>
      <c r="I197" t="str">
        <f t="shared" si="18"/>
        <v/>
      </c>
      <c r="J197" t="str">
        <f>IF(I197="GOOD",LOOKUP(H197,'Points per shot'!$A$1:$A$5,'Points per shot'!$B$1:$B$5),"")</f>
        <v/>
      </c>
      <c r="K197" t="str">
        <f t="shared" si="19"/>
        <v/>
      </c>
    </row>
    <row r="198" spans="1:11" x14ac:dyDescent="0.3">
      <c r="A198" s="1">
        <v>0.18194444444444444</v>
      </c>
      <c r="B198" t="s">
        <v>126</v>
      </c>
      <c r="C198" t="s">
        <v>127</v>
      </c>
      <c r="D198">
        <v>25</v>
      </c>
      <c r="F198" t="str">
        <f t="shared" si="15"/>
        <v>GOOD DUNK by DUST,ERIC(in the paint)</v>
      </c>
      <c r="G198" t="str">
        <f t="shared" si="16"/>
        <v>GOOD DUNK</v>
      </c>
      <c r="H198" t="str">
        <f t="shared" si="17"/>
        <v>DUNK</v>
      </c>
      <c r="I198" t="str">
        <f t="shared" si="18"/>
        <v>GOOD</v>
      </c>
      <c r="J198">
        <f>IF(I198="GOOD",LOOKUP(H198,'Points per shot'!$A$1:$A$5,'Points per shot'!$B$1:$B$5),"")</f>
        <v>3</v>
      </c>
      <c r="K198" t="str">
        <f t="shared" si="19"/>
        <v/>
      </c>
    </row>
    <row r="199" spans="1:11" x14ac:dyDescent="0.3">
      <c r="A199" t="s">
        <v>18</v>
      </c>
      <c r="B199" t="s">
        <v>291</v>
      </c>
      <c r="F199" t="str">
        <f t="shared" si="15"/>
        <v>ASSIST by WEBB,STEVE</v>
      </c>
      <c r="G199" t="str">
        <f t="shared" si="16"/>
        <v>ASSIST</v>
      </c>
      <c r="H199" t="str">
        <f t="shared" si="17"/>
        <v/>
      </c>
      <c r="I199" t="str">
        <f t="shared" si="18"/>
        <v/>
      </c>
      <c r="J199" t="str">
        <f>IF(I199="GOOD",LOOKUP(H199,'Points per shot'!$A$1:$A$5,'Points per shot'!$B$1:$B$5),"")</f>
        <v/>
      </c>
      <c r="K199" t="str">
        <f t="shared" si="19"/>
        <v/>
      </c>
    </row>
    <row r="200" spans="1:11" x14ac:dyDescent="0.3">
      <c r="A200" s="1">
        <v>0.17291666666666669</v>
      </c>
      <c r="E200" t="s">
        <v>99</v>
      </c>
      <c r="F200" t="str">
        <f t="shared" si="15"/>
        <v>TURNOVER by HARVEY,BOBBY</v>
      </c>
      <c r="G200" t="str">
        <f t="shared" si="16"/>
        <v>TURNOVER</v>
      </c>
      <c r="H200" t="str">
        <f t="shared" si="17"/>
        <v/>
      </c>
      <c r="I200" t="str">
        <f t="shared" si="18"/>
        <v/>
      </c>
      <c r="J200" t="str">
        <f>IF(I200="GOOD",LOOKUP(H200,'Points per shot'!$A$1:$A$5,'Points per shot'!$B$1:$B$5),"")</f>
        <v/>
      </c>
      <c r="K200" t="str">
        <f t="shared" si="19"/>
        <v/>
      </c>
    </row>
    <row r="201" spans="1:11" x14ac:dyDescent="0.3">
      <c r="A201" s="1">
        <v>0.17291666666666669</v>
      </c>
      <c r="B201" t="s">
        <v>285</v>
      </c>
      <c r="F201" t="str">
        <f t="shared" si="15"/>
        <v>SUB OUT by MATTHEWS,JOHNATHAN</v>
      </c>
      <c r="G201" t="str">
        <f t="shared" si="16"/>
        <v>SUB OUT</v>
      </c>
      <c r="H201" t="str">
        <f t="shared" si="17"/>
        <v/>
      </c>
      <c r="I201" t="str">
        <f t="shared" si="18"/>
        <v/>
      </c>
      <c r="J201" t="str">
        <f>IF(I201="GOOD",LOOKUP(H201,'Points per shot'!$A$1:$A$5,'Points per shot'!$B$1:$B$5),"")</f>
        <v/>
      </c>
      <c r="K201" t="str">
        <f t="shared" si="19"/>
        <v/>
      </c>
    </row>
    <row r="202" spans="1:11" x14ac:dyDescent="0.3">
      <c r="A202" s="1">
        <v>0.17291666666666669</v>
      </c>
      <c r="B202" t="s">
        <v>277</v>
      </c>
      <c r="F202" t="str">
        <f t="shared" si="15"/>
        <v>SUB IN by WISSINK,SHANE</v>
      </c>
      <c r="G202" t="str">
        <f t="shared" si="16"/>
        <v>SUB IN</v>
      </c>
      <c r="H202" t="str">
        <f t="shared" si="17"/>
        <v/>
      </c>
      <c r="I202" t="str">
        <f t="shared" si="18"/>
        <v/>
      </c>
      <c r="J202" t="str">
        <f>IF(I202="GOOD",LOOKUP(H202,'Points per shot'!$A$1:$A$5,'Points per shot'!$B$1:$B$5),"")</f>
        <v/>
      </c>
      <c r="K202" t="str">
        <f t="shared" si="19"/>
        <v/>
      </c>
    </row>
    <row r="203" spans="1:11" x14ac:dyDescent="0.3">
      <c r="A203" s="1">
        <v>0.16527777777777777</v>
      </c>
      <c r="B203" t="s">
        <v>128</v>
      </c>
      <c r="F203" t="str">
        <f t="shared" si="15"/>
        <v>TURNOVER by WEBB,STEVE</v>
      </c>
      <c r="G203" t="str">
        <f t="shared" si="16"/>
        <v>TURNOVER</v>
      </c>
      <c r="H203" t="str">
        <f t="shared" si="17"/>
        <v/>
      </c>
      <c r="I203" t="str">
        <f t="shared" si="18"/>
        <v/>
      </c>
      <c r="J203" t="str">
        <f>IF(I203="GOOD",LOOKUP(H203,'Points per shot'!$A$1:$A$5,'Points per shot'!$B$1:$B$5),"")</f>
        <v/>
      </c>
      <c r="K203" t="str">
        <f t="shared" si="19"/>
        <v/>
      </c>
    </row>
    <row r="204" spans="1:11" x14ac:dyDescent="0.3">
      <c r="A204" s="1">
        <v>0.16527777777777777</v>
      </c>
      <c r="E204" t="s">
        <v>123</v>
      </c>
      <c r="F204" t="str">
        <f t="shared" si="15"/>
        <v>STEAL by DAVIS,JEROME</v>
      </c>
      <c r="G204" t="str">
        <f t="shared" si="16"/>
        <v>STEAL</v>
      </c>
      <c r="H204" t="str">
        <f t="shared" si="17"/>
        <v/>
      </c>
      <c r="I204" t="str">
        <f t="shared" si="18"/>
        <v/>
      </c>
      <c r="J204" t="str">
        <f>IF(I204="GOOD",LOOKUP(H204,'Points per shot'!$A$1:$A$5,'Points per shot'!$B$1:$B$5),"")</f>
        <v/>
      </c>
      <c r="K204" t="str">
        <f t="shared" si="19"/>
        <v/>
      </c>
    </row>
    <row r="205" spans="1:11" x14ac:dyDescent="0.3">
      <c r="A205" s="1">
        <v>0.16180555555555556</v>
      </c>
      <c r="B205" t="s">
        <v>290</v>
      </c>
      <c r="F205" t="str">
        <f t="shared" si="15"/>
        <v>TIMEOUT MEDIA by TEAM</v>
      </c>
      <c r="G205" t="str">
        <f t="shared" si="16"/>
        <v>TIMEOUT MEDIA</v>
      </c>
      <c r="H205" t="str">
        <f t="shared" si="17"/>
        <v/>
      </c>
      <c r="I205" t="str">
        <f t="shared" si="18"/>
        <v/>
      </c>
      <c r="J205" t="str">
        <f>IF(I205="GOOD",LOOKUP(H205,'Points per shot'!$A$1:$A$5,'Points per shot'!$B$1:$B$5),"")</f>
        <v/>
      </c>
      <c r="K205" t="str">
        <f t="shared" si="19"/>
        <v/>
      </c>
    </row>
    <row r="206" spans="1:11" x14ac:dyDescent="0.3">
      <c r="A206" s="1">
        <v>0.16180555555555556</v>
      </c>
      <c r="E206" t="s">
        <v>293</v>
      </c>
      <c r="F206" t="str">
        <f t="shared" si="15"/>
        <v>SUB OUT by HARVEY,BOBBY</v>
      </c>
      <c r="G206" t="str">
        <f t="shared" si="16"/>
        <v>SUB OUT</v>
      </c>
      <c r="H206" t="str">
        <f t="shared" si="17"/>
        <v/>
      </c>
      <c r="I206" t="str">
        <f t="shared" si="18"/>
        <v/>
      </c>
      <c r="J206" t="str">
        <f>IF(I206="GOOD",LOOKUP(H206,'Points per shot'!$A$1:$A$5,'Points per shot'!$B$1:$B$5),"")</f>
        <v/>
      </c>
      <c r="K206" t="str">
        <f t="shared" si="19"/>
        <v/>
      </c>
    </row>
    <row r="207" spans="1:11" x14ac:dyDescent="0.3">
      <c r="A207" s="1">
        <v>0.16180555555555556</v>
      </c>
      <c r="E207" t="s">
        <v>272</v>
      </c>
      <c r="F207" t="str">
        <f t="shared" si="15"/>
        <v>SUB IN by COLLETTA,ZACH</v>
      </c>
      <c r="G207" t="str">
        <f t="shared" si="16"/>
        <v>SUB IN</v>
      </c>
      <c r="H207" t="str">
        <f t="shared" si="17"/>
        <v/>
      </c>
      <c r="I207" t="str">
        <f t="shared" si="18"/>
        <v/>
      </c>
      <c r="J207" t="str">
        <f>IF(I207="GOOD",LOOKUP(H207,'Points per shot'!$A$1:$A$5,'Points per shot'!$B$1:$B$5),"")</f>
        <v/>
      </c>
      <c r="K207" t="str">
        <f t="shared" si="19"/>
        <v/>
      </c>
    </row>
    <row r="208" spans="1:11" x14ac:dyDescent="0.3">
      <c r="A208" s="1">
        <v>0.15902777777777777</v>
      </c>
      <c r="B208" t="s">
        <v>129</v>
      </c>
      <c r="F208" t="str">
        <f t="shared" si="15"/>
        <v>FOUL by WEBB,STEVE</v>
      </c>
      <c r="G208" t="str">
        <f t="shared" si="16"/>
        <v>FOUL</v>
      </c>
      <c r="H208" t="str">
        <f t="shared" si="17"/>
        <v/>
      </c>
      <c r="I208" t="str">
        <f t="shared" si="18"/>
        <v/>
      </c>
      <c r="J208" t="str">
        <f>IF(I208="GOOD",LOOKUP(H208,'Points per shot'!$A$1:$A$5,'Points per shot'!$B$1:$B$5),"")</f>
        <v/>
      </c>
      <c r="K208" t="str">
        <f t="shared" si="19"/>
        <v/>
      </c>
    </row>
    <row r="209" spans="1:11" x14ac:dyDescent="0.3">
      <c r="A209" s="1">
        <v>0.15902777777777777</v>
      </c>
      <c r="C209" t="s">
        <v>130</v>
      </c>
      <c r="D209">
        <v>26</v>
      </c>
      <c r="E209" t="s">
        <v>131</v>
      </c>
      <c r="F209" t="str">
        <f t="shared" si="15"/>
        <v>GOOD FT by JONES,EUGENE</v>
      </c>
      <c r="G209" t="str">
        <f t="shared" si="16"/>
        <v>GOOD FT</v>
      </c>
      <c r="H209" t="str">
        <f t="shared" si="17"/>
        <v>FT</v>
      </c>
      <c r="I209" t="str">
        <f t="shared" si="18"/>
        <v>GOOD</v>
      </c>
      <c r="J209">
        <f>IF(I209="GOOD",LOOKUP(H209,'Points per shot'!$A$1:$A$5,'Points per shot'!$B$1:$B$5),"")</f>
        <v>1</v>
      </c>
      <c r="K209" t="str">
        <f t="shared" si="19"/>
        <v/>
      </c>
    </row>
    <row r="210" spans="1:11" x14ac:dyDescent="0.3">
      <c r="A210" s="1">
        <v>0.15902777777777777</v>
      </c>
      <c r="E210" t="s">
        <v>132</v>
      </c>
      <c r="F210" t="str">
        <f t="shared" si="15"/>
        <v>MISS FT by JONES,EUGENE</v>
      </c>
      <c r="G210" t="str">
        <f t="shared" si="16"/>
        <v>MISS FT</v>
      </c>
      <c r="H210" t="str">
        <f t="shared" si="17"/>
        <v>FT</v>
      </c>
      <c r="I210" t="str">
        <f t="shared" si="18"/>
        <v>MISS</v>
      </c>
      <c r="J210" t="str">
        <f>IF(I210="GOOD",LOOKUP(H210,'Points per shot'!$A$1:$A$5,'Points per shot'!$B$1:$B$5),"")</f>
        <v/>
      </c>
      <c r="K210" t="str">
        <f t="shared" si="19"/>
        <v/>
      </c>
    </row>
    <row r="211" spans="1:11" x14ac:dyDescent="0.3">
      <c r="A211" t="s">
        <v>18</v>
      </c>
      <c r="B211" t="s">
        <v>47</v>
      </c>
      <c r="F211" t="str">
        <f t="shared" si="15"/>
        <v>REBOUND DEF by DUST,ERIC</v>
      </c>
      <c r="G211" t="str">
        <f t="shared" si="16"/>
        <v>REBOUND DEF</v>
      </c>
      <c r="H211" t="str">
        <f t="shared" si="17"/>
        <v/>
      </c>
      <c r="I211" t="str">
        <f t="shared" si="18"/>
        <v/>
      </c>
      <c r="J211" t="str">
        <f>IF(I211="GOOD",LOOKUP(H211,'Points per shot'!$A$1:$A$5,'Points per shot'!$B$1:$B$5),"")</f>
        <v/>
      </c>
      <c r="K211" t="str">
        <f t="shared" si="19"/>
        <v/>
      </c>
    </row>
    <row r="212" spans="1:11" x14ac:dyDescent="0.3">
      <c r="A212" s="1">
        <v>0.14930555555555555</v>
      </c>
      <c r="E212" t="s">
        <v>299</v>
      </c>
      <c r="F212" t="str">
        <f t="shared" si="15"/>
        <v>SUB OUT by MCDANIEL,DEZMOND</v>
      </c>
      <c r="G212" t="str">
        <f t="shared" si="16"/>
        <v>SUB OUT</v>
      </c>
      <c r="H212" t="str">
        <f t="shared" si="17"/>
        <v/>
      </c>
      <c r="I212" t="str">
        <f t="shared" si="18"/>
        <v/>
      </c>
      <c r="J212" t="str">
        <f>IF(I212="GOOD",LOOKUP(H212,'Points per shot'!$A$1:$A$5,'Points per shot'!$B$1:$B$5),"")</f>
        <v/>
      </c>
      <c r="K212" t="str">
        <f t="shared" si="19"/>
        <v/>
      </c>
    </row>
    <row r="213" spans="1:11" x14ac:dyDescent="0.3">
      <c r="A213" s="1">
        <v>0.14930555555555555</v>
      </c>
      <c r="E213" t="s">
        <v>281</v>
      </c>
      <c r="F213" t="str">
        <f t="shared" si="15"/>
        <v>SUB IN by GLOTTA,CHAZ</v>
      </c>
      <c r="G213" t="str">
        <f t="shared" si="16"/>
        <v>SUB IN</v>
      </c>
      <c r="H213" t="str">
        <f t="shared" si="17"/>
        <v/>
      </c>
      <c r="I213" t="str">
        <f t="shared" si="18"/>
        <v/>
      </c>
      <c r="J213" t="str">
        <f>IF(I213="GOOD",LOOKUP(H213,'Points per shot'!$A$1:$A$5,'Points per shot'!$B$1:$B$5),"")</f>
        <v/>
      </c>
      <c r="K213" t="str">
        <f t="shared" si="19"/>
        <v/>
      </c>
    </row>
    <row r="214" spans="1:11" x14ac:dyDescent="0.3">
      <c r="A214" s="1">
        <v>0.14166666666666666</v>
      </c>
      <c r="B214" t="s">
        <v>133</v>
      </c>
      <c r="F214" t="str">
        <f t="shared" si="15"/>
        <v>MISS 3PTR by WISSINK,SHANE</v>
      </c>
      <c r="G214" t="str">
        <f t="shared" si="16"/>
        <v>MISS 3PTR</v>
      </c>
      <c r="H214" t="str">
        <f t="shared" si="17"/>
        <v>3PTR</v>
      </c>
      <c r="I214" t="str">
        <f t="shared" si="18"/>
        <v>MISS</v>
      </c>
      <c r="J214" t="str">
        <f>IF(I214="GOOD",LOOKUP(H214,'Points per shot'!$A$1:$A$5,'Points per shot'!$B$1:$B$5),"")</f>
        <v/>
      </c>
      <c r="K214" t="str">
        <f t="shared" si="19"/>
        <v/>
      </c>
    </row>
    <row r="215" spans="1:11" x14ac:dyDescent="0.3">
      <c r="A215" t="s">
        <v>18</v>
      </c>
      <c r="E215" t="s">
        <v>134</v>
      </c>
      <c r="F215" t="str">
        <f t="shared" si="15"/>
        <v>REBOUND DEF by THOMPSON,ROBIN</v>
      </c>
      <c r="G215" t="str">
        <f t="shared" si="16"/>
        <v>REBOUND DEF</v>
      </c>
      <c r="H215" t="str">
        <f t="shared" si="17"/>
        <v/>
      </c>
      <c r="I215" t="str">
        <f t="shared" si="18"/>
        <v/>
      </c>
      <c r="J215" t="str">
        <f>IF(I215="GOOD",LOOKUP(H215,'Points per shot'!$A$1:$A$5,'Points per shot'!$B$1:$B$5),"")</f>
        <v/>
      </c>
      <c r="K215" t="str">
        <f t="shared" si="19"/>
        <v/>
      </c>
    </row>
    <row r="216" spans="1:11" x14ac:dyDescent="0.3">
      <c r="A216" s="1">
        <v>0.13333333333333333</v>
      </c>
      <c r="E216" t="s">
        <v>40</v>
      </c>
      <c r="F216" t="str">
        <f t="shared" si="15"/>
        <v>MISS JUMPER by COLLETTA,ZACH</v>
      </c>
      <c r="G216" t="str">
        <f t="shared" si="16"/>
        <v>MISS JUMPER</v>
      </c>
      <c r="H216" t="str">
        <f t="shared" si="17"/>
        <v>JUMPER</v>
      </c>
      <c r="I216" t="str">
        <f t="shared" si="18"/>
        <v>MISS</v>
      </c>
      <c r="J216" t="str">
        <f>IF(I216="GOOD",LOOKUP(H216,'Points per shot'!$A$1:$A$5,'Points per shot'!$B$1:$B$5),"")</f>
        <v/>
      </c>
      <c r="K216" t="str">
        <f t="shared" si="19"/>
        <v/>
      </c>
    </row>
    <row r="217" spans="1:11" x14ac:dyDescent="0.3">
      <c r="A217" t="s">
        <v>18</v>
      </c>
      <c r="B217" t="s">
        <v>135</v>
      </c>
      <c r="F217" t="str">
        <f t="shared" si="15"/>
        <v>REBOUND DEF by WEBB,STEVE</v>
      </c>
      <c r="G217" t="str">
        <f t="shared" si="16"/>
        <v>REBOUND DEF</v>
      </c>
      <c r="H217" t="str">
        <f t="shared" si="17"/>
        <v/>
      </c>
      <c r="I217" t="str">
        <f t="shared" si="18"/>
        <v/>
      </c>
      <c r="J217" t="str">
        <f>IF(I217="GOOD",LOOKUP(H217,'Points per shot'!$A$1:$A$5,'Points per shot'!$B$1:$B$5),"")</f>
        <v/>
      </c>
      <c r="K217" t="str">
        <f t="shared" si="19"/>
        <v/>
      </c>
    </row>
    <row r="218" spans="1:11" x14ac:dyDescent="0.3">
      <c r="A218" s="1">
        <v>0.12847222222222224</v>
      </c>
      <c r="B218" t="s">
        <v>128</v>
      </c>
      <c r="F218" t="str">
        <f t="shared" si="15"/>
        <v>TURNOVER by WEBB,STEVE</v>
      </c>
      <c r="G218" t="str">
        <f t="shared" si="16"/>
        <v>TURNOVER</v>
      </c>
      <c r="H218" t="str">
        <f t="shared" si="17"/>
        <v/>
      </c>
      <c r="I218" t="str">
        <f t="shared" si="18"/>
        <v/>
      </c>
      <c r="J218" t="str">
        <f>IF(I218="GOOD",LOOKUP(H218,'Points per shot'!$A$1:$A$5,'Points per shot'!$B$1:$B$5),"")</f>
        <v/>
      </c>
      <c r="K218" t="str">
        <f t="shared" si="19"/>
        <v/>
      </c>
    </row>
    <row r="219" spans="1:11" x14ac:dyDescent="0.3">
      <c r="A219" s="1">
        <v>0.12847222222222224</v>
      </c>
      <c r="E219" t="s">
        <v>45</v>
      </c>
      <c r="F219" t="str">
        <f t="shared" si="15"/>
        <v>STEAL by JONES,EUGENE</v>
      </c>
      <c r="G219" t="str">
        <f t="shared" si="16"/>
        <v>STEAL</v>
      </c>
      <c r="H219" t="str">
        <f t="shared" si="17"/>
        <v/>
      </c>
      <c r="I219" t="str">
        <f t="shared" si="18"/>
        <v/>
      </c>
      <c r="J219" t="str">
        <f>IF(I219="GOOD",LOOKUP(H219,'Points per shot'!$A$1:$A$5,'Points per shot'!$B$1:$B$5),"")</f>
        <v/>
      </c>
      <c r="K219" t="str">
        <f t="shared" si="19"/>
        <v/>
      </c>
    </row>
    <row r="220" spans="1:11" x14ac:dyDescent="0.3">
      <c r="A220" s="1">
        <v>0.125</v>
      </c>
      <c r="B220" t="s">
        <v>136</v>
      </c>
      <c r="F220" t="str">
        <f t="shared" si="15"/>
        <v>FOUL by CARTER,JOSH</v>
      </c>
      <c r="G220" t="str">
        <f t="shared" si="16"/>
        <v>FOUL</v>
      </c>
      <c r="H220" t="str">
        <f t="shared" si="17"/>
        <v/>
      </c>
      <c r="I220" t="str">
        <f t="shared" si="18"/>
        <v/>
      </c>
      <c r="J220" t="str">
        <f>IF(I220="GOOD",LOOKUP(H220,'Points per shot'!$A$1:$A$5,'Points per shot'!$B$1:$B$5),"")</f>
        <v/>
      </c>
      <c r="K220" t="str">
        <f t="shared" si="19"/>
        <v/>
      </c>
    </row>
    <row r="221" spans="1:11" x14ac:dyDescent="0.3">
      <c r="A221" s="1">
        <v>0.125</v>
      </c>
      <c r="C221" t="s">
        <v>137</v>
      </c>
      <c r="D221">
        <v>27</v>
      </c>
      <c r="E221" t="s">
        <v>138</v>
      </c>
      <c r="F221" t="str">
        <f t="shared" si="15"/>
        <v>GOOD FT by DAVIS,JEROME(fastbreak)</v>
      </c>
      <c r="G221" t="str">
        <f t="shared" si="16"/>
        <v>GOOD FT</v>
      </c>
      <c r="H221" t="str">
        <f t="shared" si="17"/>
        <v>FT</v>
      </c>
      <c r="I221" t="str">
        <f t="shared" si="18"/>
        <v>GOOD</v>
      </c>
      <c r="J221">
        <f>IF(I221="GOOD",LOOKUP(H221,'Points per shot'!$A$1:$A$5,'Points per shot'!$B$1:$B$5),"")</f>
        <v>1</v>
      </c>
      <c r="K221" t="str">
        <f t="shared" si="19"/>
        <v/>
      </c>
    </row>
    <row r="222" spans="1:11" x14ac:dyDescent="0.3">
      <c r="A222" s="1">
        <v>0.125</v>
      </c>
      <c r="B222" t="s">
        <v>294</v>
      </c>
      <c r="F222" t="str">
        <f t="shared" si="15"/>
        <v>SUB OUT by WEBB,STEVE</v>
      </c>
      <c r="G222" t="str">
        <f t="shared" si="16"/>
        <v>SUB OUT</v>
      </c>
      <c r="H222" t="str">
        <f t="shared" si="17"/>
        <v/>
      </c>
      <c r="I222" t="str">
        <f t="shared" si="18"/>
        <v/>
      </c>
      <c r="J222" t="str">
        <f>IF(I222="GOOD",LOOKUP(H222,'Points per shot'!$A$1:$A$5,'Points per shot'!$B$1:$B$5),"")</f>
        <v/>
      </c>
      <c r="K222" t="str">
        <f t="shared" si="19"/>
        <v/>
      </c>
    </row>
    <row r="223" spans="1:11" x14ac:dyDescent="0.3">
      <c r="A223" s="1">
        <v>0.125</v>
      </c>
      <c r="B223" t="s">
        <v>268</v>
      </c>
      <c r="F223" t="str">
        <f t="shared" si="15"/>
        <v>SUB IN by WILKINS-MCCOY,JALEN</v>
      </c>
      <c r="G223" t="str">
        <f t="shared" si="16"/>
        <v>SUB IN</v>
      </c>
      <c r="H223" t="str">
        <f t="shared" si="17"/>
        <v/>
      </c>
      <c r="I223" t="str">
        <f t="shared" si="18"/>
        <v/>
      </c>
      <c r="J223" t="str">
        <f>IF(I223="GOOD",LOOKUP(H223,'Points per shot'!$A$1:$A$5,'Points per shot'!$B$1:$B$5),"")</f>
        <v/>
      </c>
      <c r="K223" t="str">
        <f t="shared" si="19"/>
        <v/>
      </c>
    </row>
    <row r="224" spans="1:11" x14ac:dyDescent="0.3">
      <c r="A224" s="1">
        <v>0.125</v>
      </c>
      <c r="B224" t="s">
        <v>300</v>
      </c>
      <c r="F224" t="str">
        <f t="shared" si="15"/>
        <v>SUB OUT by CARTER,JOSH</v>
      </c>
      <c r="G224" t="str">
        <f t="shared" si="16"/>
        <v>SUB OUT</v>
      </c>
      <c r="H224" t="str">
        <f t="shared" si="17"/>
        <v/>
      </c>
      <c r="I224" t="str">
        <f t="shared" si="18"/>
        <v/>
      </c>
      <c r="J224" t="str">
        <f>IF(I224="GOOD",LOOKUP(H224,'Points per shot'!$A$1:$A$5,'Points per shot'!$B$1:$B$5),"")</f>
        <v/>
      </c>
      <c r="K224" t="str">
        <f t="shared" si="19"/>
        <v/>
      </c>
    </row>
    <row r="225" spans="1:11" x14ac:dyDescent="0.3">
      <c r="A225" s="1">
        <v>0.125</v>
      </c>
      <c r="B225" t="s">
        <v>282</v>
      </c>
      <c r="F225" t="str">
        <f t="shared" si="15"/>
        <v>SUB IN by GRUBBS,JOSE</v>
      </c>
      <c r="G225" t="str">
        <f t="shared" si="16"/>
        <v>SUB IN</v>
      </c>
      <c r="H225" t="str">
        <f t="shared" si="17"/>
        <v/>
      </c>
      <c r="I225" t="str">
        <f t="shared" si="18"/>
        <v/>
      </c>
      <c r="J225" t="str">
        <f>IF(I225="GOOD",LOOKUP(H225,'Points per shot'!$A$1:$A$5,'Points per shot'!$B$1:$B$5),"")</f>
        <v/>
      </c>
      <c r="K225" t="str">
        <f t="shared" si="19"/>
        <v/>
      </c>
    </row>
    <row r="226" spans="1:11" x14ac:dyDescent="0.3">
      <c r="A226" s="1">
        <v>0.125</v>
      </c>
      <c r="C226" t="s">
        <v>139</v>
      </c>
      <c r="D226">
        <v>28</v>
      </c>
      <c r="E226" t="s">
        <v>138</v>
      </c>
      <c r="F226" t="str">
        <f t="shared" si="15"/>
        <v>GOOD FT by DAVIS,JEROME(fastbreak)</v>
      </c>
      <c r="G226" t="str">
        <f t="shared" si="16"/>
        <v>GOOD FT</v>
      </c>
      <c r="H226" t="str">
        <f t="shared" si="17"/>
        <v>FT</v>
      </c>
      <c r="I226" t="str">
        <f t="shared" si="18"/>
        <v>GOOD</v>
      </c>
      <c r="J226">
        <f>IF(I226="GOOD",LOOKUP(H226,'Points per shot'!$A$1:$A$5,'Points per shot'!$B$1:$B$5),"")</f>
        <v>1</v>
      </c>
      <c r="K226" t="str">
        <f t="shared" si="19"/>
        <v/>
      </c>
    </row>
    <row r="227" spans="1:11" x14ac:dyDescent="0.3">
      <c r="A227" s="1">
        <v>0.11180555555555556</v>
      </c>
      <c r="B227" t="s">
        <v>140</v>
      </c>
      <c r="F227" t="str">
        <f t="shared" si="15"/>
        <v>MISS LAYUP by WILKINS-MCCOY,JALEN</v>
      </c>
      <c r="G227" t="str">
        <f t="shared" si="16"/>
        <v>MISS LAYUP</v>
      </c>
      <c r="H227" t="str">
        <f t="shared" si="17"/>
        <v>LAYUP</v>
      </c>
      <c r="I227" t="str">
        <f t="shared" si="18"/>
        <v>MISS</v>
      </c>
      <c r="J227" t="str">
        <f>IF(I227="GOOD",LOOKUP(H227,'Points per shot'!$A$1:$A$5,'Points per shot'!$B$1:$B$5),"")</f>
        <v/>
      </c>
      <c r="K227" t="str">
        <f t="shared" si="19"/>
        <v/>
      </c>
    </row>
    <row r="228" spans="1:11" x14ac:dyDescent="0.3">
      <c r="A228" s="1">
        <v>0.11180555555555556</v>
      </c>
      <c r="E228" t="s">
        <v>141</v>
      </c>
      <c r="F228" t="str">
        <f t="shared" si="15"/>
        <v>BLOCK by DAVIS,JEROME</v>
      </c>
      <c r="G228" t="str">
        <f t="shared" si="16"/>
        <v>BLOCK</v>
      </c>
      <c r="H228" t="str">
        <f t="shared" si="17"/>
        <v/>
      </c>
      <c r="I228" t="str">
        <f t="shared" si="18"/>
        <v/>
      </c>
      <c r="J228" t="str">
        <f>IF(I228="GOOD",LOOKUP(H228,'Points per shot'!$A$1:$A$5,'Points per shot'!$B$1:$B$5),"")</f>
        <v/>
      </c>
      <c r="K228" t="str">
        <f t="shared" si="19"/>
        <v/>
      </c>
    </row>
    <row r="229" spans="1:11" x14ac:dyDescent="0.3">
      <c r="A229" t="s">
        <v>18</v>
      </c>
      <c r="E229" t="s">
        <v>134</v>
      </c>
      <c r="F229" t="str">
        <f t="shared" si="15"/>
        <v>REBOUND DEF by THOMPSON,ROBIN</v>
      </c>
      <c r="G229" t="str">
        <f t="shared" si="16"/>
        <v>REBOUND DEF</v>
      </c>
      <c r="H229" t="str">
        <f t="shared" si="17"/>
        <v/>
      </c>
      <c r="I229" t="str">
        <f t="shared" si="18"/>
        <v/>
      </c>
      <c r="J229" t="str">
        <f>IF(I229="GOOD",LOOKUP(H229,'Points per shot'!$A$1:$A$5,'Points per shot'!$B$1:$B$5),"")</f>
        <v/>
      </c>
      <c r="K229" t="str">
        <f t="shared" si="19"/>
        <v/>
      </c>
    </row>
    <row r="230" spans="1:11" x14ac:dyDescent="0.3">
      <c r="A230" s="1">
        <v>0.10555555555555556</v>
      </c>
      <c r="E230" t="s">
        <v>124</v>
      </c>
      <c r="F230" t="str">
        <f t="shared" si="15"/>
        <v>MISS 3PTR by JONES,EUGENE</v>
      </c>
      <c r="G230" t="str">
        <f t="shared" si="16"/>
        <v>MISS 3PTR</v>
      </c>
      <c r="H230" t="str">
        <f t="shared" si="17"/>
        <v>3PTR</v>
      </c>
      <c r="I230" t="str">
        <f t="shared" si="18"/>
        <v>MISS</v>
      </c>
      <c r="J230" t="str">
        <f>IF(I230="GOOD",LOOKUP(H230,'Points per shot'!$A$1:$A$5,'Points per shot'!$B$1:$B$5),"")</f>
        <v/>
      </c>
      <c r="K230" t="str">
        <f t="shared" si="19"/>
        <v/>
      </c>
    </row>
    <row r="231" spans="1:11" x14ac:dyDescent="0.3">
      <c r="A231" t="s">
        <v>18</v>
      </c>
      <c r="E231" t="s">
        <v>57</v>
      </c>
      <c r="F231" t="str">
        <f t="shared" si="15"/>
        <v>REBOUND OFF by THOMPSON,ROBIN</v>
      </c>
      <c r="G231" t="str">
        <f t="shared" si="16"/>
        <v>REBOUND OFF</v>
      </c>
      <c r="H231" t="str">
        <f t="shared" si="17"/>
        <v/>
      </c>
      <c r="I231" t="str">
        <f t="shared" si="18"/>
        <v/>
      </c>
      <c r="J231" t="str">
        <f>IF(I231="GOOD",LOOKUP(H231,'Points per shot'!$A$1:$A$5,'Points per shot'!$B$1:$B$5),"")</f>
        <v/>
      </c>
      <c r="K231" t="str">
        <f t="shared" si="19"/>
        <v/>
      </c>
    </row>
    <row r="232" spans="1:11" x14ac:dyDescent="0.3">
      <c r="A232" s="1">
        <v>0.10208333333333335</v>
      </c>
      <c r="C232" t="s">
        <v>142</v>
      </c>
      <c r="D232">
        <v>30</v>
      </c>
      <c r="E232" t="s">
        <v>143</v>
      </c>
      <c r="F232" t="str">
        <f t="shared" si="15"/>
        <v>GOOD LAYUP by THOMPSON,ROBIN(in the paint)</v>
      </c>
      <c r="G232" t="str">
        <f t="shared" si="16"/>
        <v>GOOD LAYUP</v>
      </c>
      <c r="H232" t="str">
        <f t="shared" si="17"/>
        <v>LAYUP</v>
      </c>
      <c r="I232" t="str">
        <f t="shared" si="18"/>
        <v>GOOD</v>
      </c>
      <c r="J232">
        <f>IF(I232="GOOD",LOOKUP(H232,'Points per shot'!$A$1:$A$5,'Points per shot'!$B$1:$B$5),"")</f>
        <v>2</v>
      </c>
      <c r="K232" t="str">
        <f t="shared" si="19"/>
        <v/>
      </c>
    </row>
    <row r="233" spans="1:11" x14ac:dyDescent="0.3">
      <c r="A233" s="1">
        <v>8.6805555555555566E-2</v>
      </c>
      <c r="B233" t="s">
        <v>44</v>
      </c>
      <c r="F233" t="str">
        <f t="shared" si="15"/>
        <v>TURNOVER by DUST,ERIC</v>
      </c>
      <c r="G233" t="str">
        <f t="shared" si="16"/>
        <v>TURNOVER</v>
      </c>
      <c r="H233" t="str">
        <f t="shared" si="17"/>
        <v/>
      </c>
      <c r="I233" t="str">
        <f t="shared" si="18"/>
        <v/>
      </c>
      <c r="J233" t="str">
        <f>IF(I233="GOOD",LOOKUP(H233,'Points per shot'!$A$1:$A$5,'Points per shot'!$B$1:$B$5),"")</f>
        <v/>
      </c>
      <c r="K233" t="str">
        <f t="shared" si="19"/>
        <v/>
      </c>
    </row>
    <row r="234" spans="1:11" x14ac:dyDescent="0.3">
      <c r="A234" s="1">
        <v>8.6805555555555566E-2</v>
      </c>
      <c r="E234" t="s">
        <v>123</v>
      </c>
      <c r="F234" t="str">
        <f t="shared" si="15"/>
        <v>STEAL by DAVIS,JEROME</v>
      </c>
      <c r="G234" t="str">
        <f t="shared" si="16"/>
        <v>STEAL</v>
      </c>
      <c r="H234" t="str">
        <f t="shared" si="17"/>
        <v/>
      </c>
      <c r="I234" t="str">
        <f t="shared" si="18"/>
        <v/>
      </c>
      <c r="J234" t="str">
        <f>IF(I234="GOOD",LOOKUP(H234,'Points per shot'!$A$1:$A$5,'Points per shot'!$B$1:$B$5),"")</f>
        <v/>
      </c>
      <c r="K234" t="str">
        <f t="shared" si="19"/>
        <v/>
      </c>
    </row>
    <row r="235" spans="1:11" x14ac:dyDescent="0.3">
      <c r="A235" s="1">
        <v>8.3333333333333329E-2</v>
      </c>
      <c r="E235" t="s">
        <v>55</v>
      </c>
      <c r="F235" t="str">
        <f t="shared" si="15"/>
        <v>TURNOVER by COLLETTA,ZACH</v>
      </c>
      <c r="G235" t="str">
        <f t="shared" si="16"/>
        <v>TURNOVER</v>
      </c>
      <c r="H235" t="str">
        <f t="shared" si="17"/>
        <v/>
      </c>
      <c r="I235" t="str">
        <f t="shared" si="18"/>
        <v/>
      </c>
      <c r="J235" t="str">
        <f>IF(I235="GOOD",LOOKUP(H235,'Points per shot'!$A$1:$A$5,'Points per shot'!$B$1:$B$5),"")</f>
        <v/>
      </c>
      <c r="K235" t="str">
        <f t="shared" si="19"/>
        <v/>
      </c>
    </row>
    <row r="236" spans="1:11" x14ac:dyDescent="0.3">
      <c r="A236" s="1">
        <v>8.3333333333333329E-2</v>
      </c>
      <c r="E236" t="s">
        <v>255</v>
      </c>
      <c r="F236" t="str">
        <f t="shared" si="15"/>
        <v>SUB OUT by THOMPSON,ROBIN</v>
      </c>
      <c r="G236" t="str">
        <f t="shared" si="16"/>
        <v>SUB OUT</v>
      </c>
      <c r="H236" t="str">
        <f t="shared" si="17"/>
        <v/>
      </c>
      <c r="I236" t="str">
        <f t="shared" si="18"/>
        <v/>
      </c>
      <c r="J236" t="str">
        <f>IF(I236="GOOD",LOOKUP(H236,'Points per shot'!$A$1:$A$5,'Points per shot'!$B$1:$B$5),"")</f>
        <v/>
      </c>
      <c r="K236" t="str">
        <f t="shared" si="19"/>
        <v/>
      </c>
    </row>
    <row r="237" spans="1:11" x14ac:dyDescent="0.3">
      <c r="A237" s="1">
        <v>8.3333333333333329E-2</v>
      </c>
      <c r="E237" t="s">
        <v>256</v>
      </c>
      <c r="F237" t="str">
        <f t="shared" si="15"/>
        <v>SUB IN by HARVEY,BOBBY</v>
      </c>
      <c r="G237" t="str">
        <f t="shared" si="16"/>
        <v>SUB IN</v>
      </c>
      <c r="H237" t="str">
        <f t="shared" si="17"/>
        <v/>
      </c>
      <c r="I237" t="str">
        <f t="shared" si="18"/>
        <v/>
      </c>
      <c r="J237" t="str">
        <f>IF(I237="GOOD",LOOKUP(H237,'Points per shot'!$A$1:$A$5,'Points per shot'!$B$1:$B$5),"")</f>
        <v/>
      </c>
      <c r="K237" t="str">
        <f t="shared" si="19"/>
        <v/>
      </c>
    </row>
    <row r="238" spans="1:11" x14ac:dyDescent="0.3">
      <c r="A238" s="1">
        <v>8.3333333333333329E-2</v>
      </c>
      <c r="B238" t="s">
        <v>278</v>
      </c>
      <c r="F238" t="str">
        <f t="shared" si="15"/>
        <v>SUB OUT by DUST,ERIC</v>
      </c>
      <c r="G238" t="str">
        <f t="shared" si="16"/>
        <v>SUB OUT</v>
      </c>
      <c r="H238" t="str">
        <f t="shared" si="17"/>
        <v/>
      </c>
      <c r="I238" t="str">
        <f t="shared" si="18"/>
        <v/>
      </c>
      <c r="J238" t="str">
        <f>IF(I238="GOOD",LOOKUP(H238,'Points per shot'!$A$1:$A$5,'Points per shot'!$B$1:$B$5),"")</f>
        <v/>
      </c>
      <c r="K238" t="str">
        <f t="shared" si="19"/>
        <v/>
      </c>
    </row>
    <row r="239" spans="1:11" x14ac:dyDescent="0.3">
      <c r="A239" s="1">
        <v>8.3333333333333329E-2</v>
      </c>
      <c r="B239" t="s">
        <v>298</v>
      </c>
      <c r="F239" t="str">
        <f t="shared" si="15"/>
        <v>SUB IN by CARTER,JOSH</v>
      </c>
      <c r="G239" t="str">
        <f t="shared" si="16"/>
        <v>SUB IN</v>
      </c>
      <c r="H239" t="str">
        <f t="shared" si="17"/>
        <v/>
      </c>
      <c r="I239" t="str">
        <f t="shared" si="18"/>
        <v/>
      </c>
      <c r="J239" t="str">
        <f>IF(I239="GOOD",LOOKUP(H239,'Points per shot'!$A$1:$A$5,'Points per shot'!$B$1:$B$5),"")</f>
        <v/>
      </c>
      <c r="K239" t="str">
        <f t="shared" si="19"/>
        <v/>
      </c>
    </row>
    <row r="240" spans="1:11" x14ac:dyDescent="0.3">
      <c r="A240" s="1">
        <v>7.4999999999999997E-2</v>
      </c>
      <c r="B240" t="s">
        <v>144</v>
      </c>
      <c r="F240" t="str">
        <f t="shared" si="15"/>
        <v>MISS LAYUP by CARTER,JOSH</v>
      </c>
      <c r="G240" t="str">
        <f t="shared" si="16"/>
        <v>MISS LAYUP</v>
      </c>
      <c r="H240" t="str">
        <f t="shared" si="17"/>
        <v>LAYUP</v>
      </c>
      <c r="I240" t="str">
        <f t="shared" si="18"/>
        <v>MISS</v>
      </c>
      <c r="J240" t="str">
        <f>IF(I240="GOOD",LOOKUP(H240,'Points per shot'!$A$1:$A$5,'Points per shot'!$B$1:$B$5),"")</f>
        <v/>
      </c>
      <c r="K240" t="str">
        <f t="shared" si="19"/>
        <v/>
      </c>
    </row>
    <row r="241" spans="1:11" x14ac:dyDescent="0.3">
      <c r="A241" t="s">
        <v>18</v>
      </c>
      <c r="E241" t="s">
        <v>114</v>
      </c>
      <c r="F241" t="str">
        <f t="shared" si="15"/>
        <v>REBOUND DEF by DAVIS,JEROME</v>
      </c>
      <c r="G241" t="str">
        <f t="shared" si="16"/>
        <v>REBOUND DEF</v>
      </c>
      <c r="H241" t="str">
        <f t="shared" si="17"/>
        <v/>
      </c>
      <c r="I241" t="str">
        <f t="shared" si="18"/>
        <v/>
      </c>
      <c r="J241" t="str">
        <f>IF(I241="GOOD",LOOKUP(H241,'Points per shot'!$A$1:$A$5,'Points per shot'!$B$1:$B$5),"")</f>
        <v/>
      </c>
      <c r="K241" t="str">
        <f t="shared" si="19"/>
        <v/>
      </c>
    </row>
    <row r="242" spans="1:11" x14ac:dyDescent="0.3">
      <c r="A242" s="1">
        <v>6.3888888888888884E-2</v>
      </c>
      <c r="B242" t="s">
        <v>136</v>
      </c>
      <c r="F242" t="str">
        <f t="shared" si="15"/>
        <v>FOUL by CARTER,JOSH</v>
      </c>
      <c r="G242" t="str">
        <f t="shared" si="16"/>
        <v>FOUL</v>
      </c>
      <c r="H242" t="str">
        <f t="shared" si="17"/>
        <v/>
      </c>
      <c r="I242" t="str">
        <f t="shared" si="18"/>
        <v/>
      </c>
      <c r="J242" t="str">
        <f>IF(I242="GOOD",LOOKUP(H242,'Points per shot'!$A$1:$A$5,'Points per shot'!$B$1:$B$5),"")</f>
        <v/>
      </c>
      <c r="K242" t="str">
        <f t="shared" si="19"/>
        <v/>
      </c>
    </row>
    <row r="243" spans="1:11" x14ac:dyDescent="0.3">
      <c r="A243" s="1">
        <v>6.3888888888888884E-2</v>
      </c>
      <c r="B243" t="s">
        <v>300</v>
      </c>
      <c r="F243" t="str">
        <f t="shared" si="15"/>
        <v>SUB OUT by CARTER,JOSH</v>
      </c>
      <c r="G243" t="str">
        <f t="shared" si="16"/>
        <v>SUB OUT</v>
      </c>
      <c r="H243" t="str">
        <f t="shared" si="17"/>
        <v/>
      </c>
      <c r="I243" t="str">
        <f t="shared" si="18"/>
        <v/>
      </c>
      <c r="J243" t="str">
        <f>IF(I243="GOOD",LOOKUP(H243,'Points per shot'!$A$1:$A$5,'Points per shot'!$B$1:$B$5),"")</f>
        <v/>
      </c>
      <c r="K243" t="str">
        <f t="shared" si="19"/>
        <v/>
      </c>
    </row>
    <row r="244" spans="1:11" x14ac:dyDescent="0.3">
      <c r="A244" s="1">
        <v>6.3888888888888884E-2</v>
      </c>
      <c r="B244" t="s">
        <v>279</v>
      </c>
      <c r="F244" t="str">
        <f t="shared" si="15"/>
        <v>SUB IN by WEBB,STEVE</v>
      </c>
      <c r="G244" t="str">
        <f t="shared" si="16"/>
        <v>SUB IN</v>
      </c>
      <c r="H244" t="str">
        <f t="shared" si="17"/>
        <v/>
      </c>
      <c r="I244" t="str">
        <f t="shared" si="18"/>
        <v/>
      </c>
      <c r="J244" t="str">
        <f>IF(I244="GOOD",LOOKUP(H244,'Points per shot'!$A$1:$A$5,'Points per shot'!$B$1:$B$5),"")</f>
        <v/>
      </c>
      <c r="K244" t="str">
        <f t="shared" si="19"/>
        <v/>
      </c>
    </row>
    <row r="245" spans="1:11" x14ac:dyDescent="0.3">
      <c r="A245" s="1">
        <v>6.3888888888888884E-2</v>
      </c>
      <c r="C245" t="s">
        <v>145</v>
      </c>
      <c r="D245">
        <v>31</v>
      </c>
      <c r="E245" t="s">
        <v>146</v>
      </c>
      <c r="F245" t="str">
        <f t="shared" si="15"/>
        <v>GOOD FT by GLOTTA,CHAZ</v>
      </c>
      <c r="G245" t="str">
        <f t="shared" si="16"/>
        <v>GOOD FT</v>
      </c>
      <c r="H245" t="str">
        <f t="shared" si="17"/>
        <v>FT</v>
      </c>
      <c r="I245" t="str">
        <f t="shared" si="18"/>
        <v>GOOD</v>
      </c>
      <c r="J245">
        <f>IF(I245="GOOD",LOOKUP(H245,'Points per shot'!$A$1:$A$5,'Points per shot'!$B$1:$B$5),"")</f>
        <v>1</v>
      </c>
      <c r="K245" t="str">
        <f t="shared" si="19"/>
        <v/>
      </c>
    </row>
    <row r="246" spans="1:11" x14ac:dyDescent="0.3">
      <c r="A246" s="1">
        <v>6.3888888888888884E-2</v>
      </c>
      <c r="C246" t="s">
        <v>147</v>
      </c>
      <c r="D246">
        <v>32</v>
      </c>
      <c r="E246" t="s">
        <v>146</v>
      </c>
      <c r="F246" t="str">
        <f t="shared" si="15"/>
        <v>GOOD FT by GLOTTA,CHAZ</v>
      </c>
      <c r="G246" t="str">
        <f t="shared" si="16"/>
        <v>GOOD FT</v>
      </c>
      <c r="H246" t="str">
        <f t="shared" si="17"/>
        <v>FT</v>
      </c>
      <c r="I246" t="str">
        <f t="shared" si="18"/>
        <v>GOOD</v>
      </c>
      <c r="J246">
        <f>IF(I246="GOOD",LOOKUP(H246,'Points per shot'!$A$1:$A$5,'Points per shot'!$B$1:$B$5),"")</f>
        <v>1</v>
      </c>
      <c r="K246" t="str">
        <f t="shared" si="19"/>
        <v/>
      </c>
    </row>
    <row r="247" spans="1:11" x14ac:dyDescent="0.3">
      <c r="A247" s="1">
        <v>5.2777777777777778E-2</v>
      </c>
      <c r="B247" t="s">
        <v>148</v>
      </c>
      <c r="C247" t="s">
        <v>149</v>
      </c>
      <c r="D247">
        <v>32</v>
      </c>
      <c r="F247" t="str">
        <f t="shared" si="15"/>
        <v>GOOD JUMPER by GRUBBS,JOSE</v>
      </c>
      <c r="G247" t="str">
        <f t="shared" si="16"/>
        <v>GOOD JUMPER</v>
      </c>
      <c r="H247" t="str">
        <f t="shared" si="17"/>
        <v>JUMPER</v>
      </c>
      <c r="I247" t="str">
        <f t="shared" si="18"/>
        <v>GOOD</v>
      </c>
      <c r="J247">
        <f>IF(I247="GOOD",LOOKUP(H247,'Points per shot'!$A$1:$A$5,'Points per shot'!$B$1:$B$5),"")</f>
        <v>2</v>
      </c>
      <c r="K247" t="str">
        <f t="shared" si="19"/>
        <v/>
      </c>
    </row>
    <row r="248" spans="1:11" x14ac:dyDescent="0.3">
      <c r="A248" s="1">
        <v>4.0972222222222222E-2</v>
      </c>
      <c r="E248" t="s">
        <v>74</v>
      </c>
      <c r="F248" t="str">
        <f t="shared" si="15"/>
        <v>MISS LAYUP by COLLETTA,ZACH</v>
      </c>
      <c r="G248" t="str">
        <f t="shared" si="16"/>
        <v>MISS LAYUP</v>
      </c>
      <c r="H248" t="str">
        <f t="shared" si="17"/>
        <v>LAYUP</v>
      </c>
      <c r="I248" t="str">
        <f t="shared" si="18"/>
        <v>MISS</v>
      </c>
      <c r="J248" t="str">
        <f>IF(I248="GOOD",LOOKUP(H248,'Points per shot'!$A$1:$A$5,'Points per shot'!$B$1:$B$5),"")</f>
        <v/>
      </c>
      <c r="K248" t="str">
        <f t="shared" si="19"/>
        <v/>
      </c>
    </row>
    <row r="249" spans="1:11" x14ac:dyDescent="0.3">
      <c r="A249" t="s">
        <v>18</v>
      </c>
      <c r="B249" t="s">
        <v>59</v>
      </c>
      <c r="F249" t="str">
        <f t="shared" si="15"/>
        <v>REBOUND DEF by WILKINS-MCCOY,JALEN</v>
      </c>
      <c r="G249" t="str">
        <f t="shared" si="16"/>
        <v>REBOUND DEF</v>
      </c>
      <c r="H249" t="str">
        <f t="shared" si="17"/>
        <v/>
      </c>
      <c r="I249" t="str">
        <f t="shared" si="18"/>
        <v/>
      </c>
      <c r="J249" t="str">
        <f>IF(I249="GOOD",LOOKUP(H249,'Points per shot'!$A$1:$A$5,'Points per shot'!$B$1:$B$5),"")</f>
        <v/>
      </c>
      <c r="K249" t="str">
        <f t="shared" si="19"/>
        <v/>
      </c>
    </row>
    <row r="250" spans="1:11" x14ac:dyDescent="0.3">
      <c r="A250" s="1">
        <v>3.5416666666666666E-2</v>
      </c>
      <c r="B250" t="s">
        <v>150</v>
      </c>
      <c r="F250" t="str">
        <f t="shared" si="15"/>
        <v>MISS LAYUP by WEBB,STEVE</v>
      </c>
      <c r="G250" t="str">
        <f t="shared" si="16"/>
        <v>MISS LAYUP</v>
      </c>
      <c r="H250" t="str">
        <f t="shared" si="17"/>
        <v>LAYUP</v>
      </c>
      <c r="I250" t="str">
        <f t="shared" si="18"/>
        <v>MISS</v>
      </c>
      <c r="J250" t="str">
        <f>IF(I250="GOOD",LOOKUP(H250,'Points per shot'!$A$1:$A$5,'Points per shot'!$B$1:$B$5),"")</f>
        <v/>
      </c>
      <c r="K250" t="str">
        <f t="shared" si="19"/>
        <v/>
      </c>
    </row>
    <row r="251" spans="1:11" x14ac:dyDescent="0.3">
      <c r="A251" t="s">
        <v>18</v>
      </c>
      <c r="B251" t="s">
        <v>151</v>
      </c>
      <c r="F251" t="str">
        <f t="shared" si="15"/>
        <v>REBOUND OFF by WILKINS-MCCOY,JALEN</v>
      </c>
      <c r="G251" t="str">
        <f t="shared" si="16"/>
        <v>REBOUND OFF</v>
      </c>
      <c r="H251" t="str">
        <f t="shared" si="17"/>
        <v/>
      </c>
      <c r="I251" t="str">
        <f t="shared" si="18"/>
        <v/>
      </c>
      <c r="J251" t="str">
        <f>IF(I251="GOOD",LOOKUP(H251,'Points per shot'!$A$1:$A$5,'Points per shot'!$B$1:$B$5),"")</f>
        <v/>
      </c>
      <c r="K251" t="str">
        <f t="shared" si="19"/>
        <v/>
      </c>
    </row>
    <row r="252" spans="1:11" x14ac:dyDescent="0.3">
      <c r="A252" s="1">
        <v>3.0555555555555555E-2</v>
      </c>
      <c r="B252" t="s">
        <v>152</v>
      </c>
      <c r="C252" t="s">
        <v>153</v>
      </c>
      <c r="D252">
        <v>32</v>
      </c>
      <c r="F252" t="str">
        <f t="shared" si="15"/>
        <v>GOOD LAYUP by WILKINS-MCCOY,JALEN(in the paint)</v>
      </c>
      <c r="G252" t="str">
        <f t="shared" si="16"/>
        <v>GOOD LAYUP</v>
      </c>
      <c r="H252" t="str">
        <f t="shared" si="17"/>
        <v>LAYUP</v>
      </c>
      <c r="I252" t="str">
        <f t="shared" si="18"/>
        <v>GOOD</v>
      </c>
      <c r="J252">
        <f>IF(I252="GOOD",LOOKUP(H252,'Points per shot'!$A$1:$A$5,'Points per shot'!$B$1:$B$5),"")</f>
        <v>2</v>
      </c>
      <c r="K252" t="str">
        <f t="shared" si="19"/>
        <v/>
      </c>
    </row>
    <row r="253" spans="1:11" x14ac:dyDescent="0.3">
      <c r="A253" s="1">
        <v>2.1527777777777781E-2</v>
      </c>
      <c r="E253" t="s">
        <v>87</v>
      </c>
      <c r="F253" t="str">
        <f t="shared" si="15"/>
        <v>MISS LAYUP by HARVEY,BOBBY</v>
      </c>
      <c r="G253" t="str">
        <f t="shared" si="16"/>
        <v>MISS LAYUP</v>
      </c>
      <c r="H253" t="str">
        <f t="shared" si="17"/>
        <v>LAYUP</v>
      </c>
      <c r="I253" t="str">
        <f t="shared" si="18"/>
        <v>MISS</v>
      </c>
      <c r="J253" t="str">
        <f>IF(I253="GOOD",LOOKUP(H253,'Points per shot'!$A$1:$A$5,'Points per shot'!$B$1:$B$5),"")</f>
        <v/>
      </c>
      <c r="K253" t="str">
        <f t="shared" si="19"/>
        <v/>
      </c>
    </row>
    <row r="254" spans="1:11" x14ac:dyDescent="0.3">
      <c r="A254" t="s">
        <v>18</v>
      </c>
      <c r="B254" t="s">
        <v>59</v>
      </c>
      <c r="F254" t="str">
        <f t="shared" si="15"/>
        <v>REBOUND DEF by WILKINS-MCCOY,JALEN</v>
      </c>
      <c r="G254" t="str">
        <f t="shared" si="16"/>
        <v>REBOUND DEF</v>
      </c>
      <c r="H254" t="str">
        <f t="shared" si="17"/>
        <v/>
      </c>
      <c r="I254" t="str">
        <f t="shared" si="18"/>
        <v/>
      </c>
      <c r="J254" t="str">
        <f>IF(I254="GOOD",LOOKUP(H254,'Points per shot'!$A$1:$A$5,'Points per shot'!$B$1:$B$5),"")</f>
        <v/>
      </c>
      <c r="K254" t="str">
        <f t="shared" si="19"/>
        <v/>
      </c>
    </row>
    <row r="255" spans="1:11" x14ac:dyDescent="0.3">
      <c r="A255" s="1">
        <v>2.7777777777777779E-3</v>
      </c>
      <c r="B255" t="s">
        <v>48</v>
      </c>
      <c r="C255" t="s">
        <v>154</v>
      </c>
      <c r="D255">
        <v>32</v>
      </c>
      <c r="F255" t="str">
        <f t="shared" si="15"/>
        <v>GOOD 3PTR by CARSON,RONNIE</v>
      </c>
      <c r="G255" t="str">
        <f t="shared" si="16"/>
        <v>GOOD 3PTR</v>
      </c>
      <c r="H255" t="str">
        <f t="shared" si="17"/>
        <v>3PTR</v>
      </c>
      <c r="I255" t="str">
        <f t="shared" si="18"/>
        <v>GOOD</v>
      </c>
      <c r="J255">
        <f>IF(I255="GOOD",LOOKUP(H255,'Points per shot'!$A$1:$A$5,'Points per shot'!$B$1:$B$5),"")</f>
        <v>3</v>
      </c>
      <c r="K255" t="str">
        <f t="shared" si="19"/>
        <v/>
      </c>
    </row>
    <row r="256" spans="1:11" x14ac:dyDescent="0.3">
      <c r="A256" t="s">
        <v>18</v>
      </c>
      <c r="B256" t="s">
        <v>296</v>
      </c>
      <c r="F256" t="str">
        <f t="shared" si="15"/>
        <v>ASSIST by WISSINK,SHANE</v>
      </c>
      <c r="G256" t="str">
        <f t="shared" si="16"/>
        <v>ASSIST</v>
      </c>
      <c r="H256" t="str">
        <f t="shared" si="17"/>
        <v/>
      </c>
      <c r="I256" t="str">
        <f t="shared" si="18"/>
        <v/>
      </c>
      <c r="J256" t="str">
        <f>IF(I256="GOOD",LOOKUP(H256,'Points per shot'!$A$1:$A$5,'Points per shot'!$B$1:$B$5),"")</f>
        <v/>
      </c>
      <c r="K256" t="str">
        <f t="shared" si="19"/>
        <v/>
      </c>
    </row>
    <row r="257" spans="1:11" x14ac:dyDescent="0.3">
      <c r="A257" s="2"/>
      <c r="B257" s="2"/>
      <c r="C257" s="2"/>
      <c r="D257" s="2"/>
      <c r="E257" s="2"/>
      <c r="J257" t="str">
        <f>IF(I257="GOOD",LOOKUP(H257,'Points per shot'!$A$1:$A$5,'Points per shot'!$B$1:$B$5),"")</f>
        <v/>
      </c>
      <c r="K257" t="str">
        <f t="shared" si="19"/>
        <v/>
      </c>
    </row>
    <row r="258" spans="1:11" x14ac:dyDescent="0.3">
      <c r="A258" s="2"/>
      <c r="B258" s="2"/>
      <c r="C258" s="2"/>
      <c r="D258" s="2"/>
      <c r="E258" s="2"/>
      <c r="J258" t="str">
        <f>IF(I258="GOOD",LOOKUP(H258,'Points per shot'!$A$1:$A$5,'Points per shot'!$B$1:$B$5),"")</f>
        <v/>
      </c>
      <c r="K258" t="str">
        <f t="shared" si="19"/>
        <v/>
      </c>
    </row>
    <row r="259" spans="1:11" x14ac:dyDescent="0.3">
      <c r="A259" s="1">
        <v>0.83333333333333337</v>
      </c>
      <c r="E259" t="s">
        <v>293</v>
      </c>
      <c r="F259" t="str">
        <f t="shared" ref="F259:F321" si="20">B259&amp;E259</f>
        <v>SUB OUT by HARVEY,BOBBY</v>
      </c>
      <c r="G259" t="str">
        <f t="shared" ref="G259:G321" si="21">LEFT(F259,FIND("by",F259)-2)</f>
        <v>SUB OUT</v>
      </c>
      <c r="H259" t="str">
        <f t="shared" ref="H259:H322" si="22">IF(OR(LEFT(G259,4)="Miss",LEFT(G259,4)="Good"),RIGHT(G259,LEN(G259)-4),"")</f>
        <v/>
      </c>
      <c r="I259" t="str">
        <f t="shared" ref="I259:I322" si="23">IF(H259&lt;&gt;"",LEFT(G259,4),"")</f>
        <v/>
      </c>
      <c r="J259" t="str">
        <f>IF(I259="GOOD",LOOKUP(H259,'Points per shot'!$A$1:$A$5,'Points per shot'!$B$1:$B$5),"")</f>
        <v/>
      </c>
      <c r="K259" t="str">
        <f t="shared" ref="K259:K322" si="24">IF(F259="*Miss*","Miss","")</f>
        <v/>
      </c>
    </row>
    <row r="260" spans="1:11" x14ac:dyDescent="0.3">
      <c r="A260" s="1">
        <v>0.83333333333333337</v>
      </c>
      <c r="E260" t="s">
        <v>262</v>
      </c>
      <c r="F260" t="str">
        <f t="shared" si="20"/>
        <v>SUB IN by THOMPSON,ROBIN</v>
      </c>
      <c r="G260" t="str">
        <f t="shared" si="21"/>
        <v>SUB IN</v>
      </c>
      <c r="H260" t="str">
        <f t="shared" si="22"/>
        <v/>
      </c>
      <c r="I260" t="str">
        <f t="shared" si="23"/>
        <v/>
      </c>
      <c r="J260" t="str">
        <f>IF(I260="GOOD",LOOKUP(H260,'Points per shot'!$A$1:$A$5,'Points per shot'!$B$1:$B$5),"")</f>
        <v/>
      </c>
      <c r="K260" t="str">
        <f t="shared" si="24"/>
        <v/>
      </c>
    </row>
    <row r="261" spans="1:11" x14ac:dyDescent="0.3">
      <c r="A261" s="1">
        <v>0.83333333333333337</v>
      </c>
      <c r="B261" t="s">
        <v>283</v>
      </c>
      <c r="F261" t="str">
        <f t="shared" si="20"/>
        <v>SUB OUT by WILKINS-MCCOY,JALEN</v>
      </c>
      <c r="G261" t="str">
        <f t="shared" si="21"/>
        <v>SUB OUT</v>
      </c>
      <c r="H261" t="str">
        <f t="shared" si="22"/>
        <v/>
      </c>
      <c r="I261" t="str">
        <f t="shared" si="23"/>
        <v/>
      </c>
      <c r="J261" t="str">
        <f>IF(I261="GOOD",LOOKUP(H261,'Points per shot'!$A$1:$A$5,'Points per shot'!$B$1:$B$5),"")</f>
        <v/>
      </c>
      <c r="K261" t="str">
        <f t="shared" si="24"/>
        <v/>
      </c>
    </row>
    <row r="262" spans="1:11" x14ac:dyDescent="0.3">
      <c r="A262" s="1">
        <v>0.83333333333333337</v>
      </c>
      <c r="B262" t="s">
        <v>275</v>
      </c>
      <c r="F262" t="str">
        <f t="shared" si="20"/>
        <v>SUB IN by TOWERY,JASON</v>
      </c>
      <c r="G262" t="str">
        <f t="shared" si="21"/>
        <v>SUB IN</v>
      </c>
      <c r="H262" t="str">
        <f t="shared" si="22"/>
        <v/>
      </c>
      <c r="I262" t="str">
        <f t="shared" si="23"/>
        <v/>
      </c>
      <c r="J262" t="str">
        <f>IF(I262="GOOD",LOOKUP(H262,'Points per shot'!$A$1:$A$5,'Points per shot'!$B$1:$B$5),"")</f>
        <v/>
      </c>
      <c r="K262" t="str">
        <f t="shared" si="24"/>
        <v/>
      </c>
    </row>
    <row r="263" spans="1:11" x14ac:dyDescent="0.3">
      <c r="A263" s="1">
        <v>0.83333333333333337</v>
      </c>
      <c r="B263" t="s">
        <v>294</v>
      </c>
      <c r="F263" t="str">
        <f t="shared" si="20"/>
        <v>SUB OUT by WEBB,STEVE</v>
      </c>
      <c r="G263" t="str">
        <f t="shared" si="21"/>
        <v>SUB OUT</v>
      </c>
      <c r="H263" t="str">
        <f t="shared" si="22"/>
        <v/>
      </c>
      <c r="I263" t="str">
        <f t="shared" si="23"/>
        <v/>
      </c>
      <c r="J263" t="str">
        <f>IF(I263="GOOD",LOOKUP(H263,'Points per shot'!$A$1:$A$5,'Points per shot'!$B$1:$B$5),"")</f>
        <v/>
      </c>
      <c r="K263" t="str">
        <f t="shared" si="24"/>
        <v/>
      </c>
    </row>
    <row r="264" spans="1:11" x14ac:dyDescent="0.3">
      <c r="A264" s="1">
        <v>0.83333333333333337</v>
      </c>
      <c r="B264" t="s">
        <v>295</v>
      </c>
      <c r="F264" t="str">
        <f t="shared" si="20"/>
        <v>SUB IN by HUGHES,ANTHONY</v>
      </c>
      <c r="G264" t="str">
        <f t="shared" si="21"/>
        <v>SUB IN</v>
      </c>
      <c r="H264" t="str">
        <f t="shared" si="22"/>
        <v/>
      </c>
      <c r="I264" t="str">
        <f t="shared" si="23"/>
        <v/>
      </c>
      <c r="J264" t="str">
        <f>IF(I264="GOOD",LOOKUP(H264,'Points per shot'!$A$1:$A$5,'Points per shot'!$B$1:$B$5),"")</f>
        <v/>
      </c>
      <c r="K264" t="str">
        <f t="shared" si="24"/>
        <v/>
      </c>
    </row>
    <row r="265" spans="1:11" x14ac:dyDescent="0.3">
      <c r="A265" s="1">
        <v>0.83333333333333337</v>
      </c>
      <c r="B265" t="s">
        <v>297</v>
      </c>
      <c r="F265" t="str">
        <f t="shared" si="20"/>
        <v>SUB OUT by GRUBBS,JOSE</v>
      </c>
      <c r="G265" t="str">
        <f t="shared" si="21"/>
        <v>SUB OUT</v>
      </c>
      <c r="H265" t="str">
        <f t="shared" si="22"/>
        <v/>
      </c>
      <c r="I265" t="str">
        <f t="shared" si="23"/>
        <v/>
      </c>
      <c r="J265" t="str">
        <f>IF(I265="GOOD",LOOKUP(H265,'Points per shot'!$A$1:$A$5,'Points per shot'!$B$1:$B$5),"")</f>
        <v/>
      </c>
      <c r="K265" t="str">
        <f t="shared" si="24"/>
        <v/>
      </c>
    </row>
    <row r="266" spans="1:11" x14ac:dyDescent="0.3">
      <c r="A266" s="1">
        <v>0.83333333333333337</v>
      </c>
      <c r="B266" t="s">
        <v>284</v>
      </c>
      <c r="F266" t="str">
        <f t="shared" si="20"/>
        <v>SUB IN by DUST,ERIC</v>
      </c>
      <c r="G266" t="str">
        <f t="shared" si="21"/>
        <v>SUB IN</v>
      </c>
      <c r="H266" t="str">
        <f t="shared" si="22"/>
        <v/>
      </c>
      <c r="I266" t="str">
        <f t="shared" si="23"/>
        <v/>
      </c>
      <c r="J266" t="str">
        <f>IF(I266="GOOD",LOOKUP(H266,'Points per shot'!$A$1:$A$5,'Points per shot'!$B$1:$B$5),"")</f>
        <v/>
      </c>
      <c r="K266" t="str">
        <f t="shared" si="24"/>
        <v/>
      </c>
    </row>
    <row r="267" spans="1:11" x14ac:dyDescent="0.3">
      <c r="A267" s="1">
        <v>0.82361111111111107</v>
      </c>
      <c r="E267" t="s">
        <v>155</v>
      </c>
      <c r="F267" t="str">
        <f t="shared" si="20"/>
        <v>TURNOVER by THOMPSON,ROBIN</v>
      </c>
      <c r="G267" t="str">
        <f t="shared" si="21"/>
        <v>TURNOVER</v>
      </c>
      <c r="H267" t="str">
        <f t="shared" si="22"/>
        <v/>
      </c>
      <c r="I267" t="str">
        <f t="shared" si="23"/>
        <v/>
      </c>
      <c r="J267" t="str">
        <f>IF(I267="GOOD",LOOKUP(H267,'Points per shot'!$A$1:$A$5,'Points per shot'!$B$1:$B$5),"")</f>
        <v/>
      </c>
      <c r="K267" t="str">
        <f t="shared" si="24"/>
        <v/>
      </c>
    </row>
    <row r="268" spans="1:11" x14ac:dyDescent="0.3">
      <c r="A268" s="1">
        <v>0.81319444444444444</v>
      </c>
      <c r="E268" t="s">
        <v>111</v>
      </c>
      <c r="F268" t="str">
        <f t="shared" si="20"/>
        <v>FOUL by THOMPSON,ROBIN</v>
      </c>
      <c r="G268" t="str">
        <f t="shared" si="21"/>
        <v>FOUL</v>
      </c>
      <c r="H268" t="str">
        <f t="shared" si="22"/>
        <v/>
      </c>
      <c r="I268" t="str">
        <f t="shared" si="23"/>
        <v/>
      </c>
      <c r="J268" t="str">
        <f>IF(I268="GOOD",LOOKUP(H268,'Points per shot'!$A$1:$A$5,'Points per shot'!$B$1:$B$5),"")</f>
        <v/>
      </c>
      <c r="K268" t="str">
        <f t="shared" si="24"/>
        <v/>
      </c>
    </row>
    <row r="269" spans="1:11" x14ac:dyDescent="0.3">
      <c r="A269" s="1">
        <v>0.81319444444444444</v>
      </c>
      <c r="B269" t="s">
        <v>156</v>
      </c>
      <c r="F269" t="str">
        <f t="shared" si="20"/>
        <v>MISS FT by DUST,ERIC</v>
      </c>
      <c r="G269" t="str">
        <f t="shared" si="21"/>
        <v>MISS FT</v>
      </c>
      <c r="H269" t="str">
        <f t="shared" si="22"/>
        <v xml:space="preserve"> FT</v>
      </c>
      <c r="I269" t="str">
        <f t="shared" si="23"/>
        <v>MISS</v>
      </c>
      <c r="J269" t="str">
        <f>IF(I269="GOOD",LOOKUP(H269,'Points per shot'!$A$1:$A$5,'Points per shot'!$B$1:$B$5),"")</f>
        <v/>
      </c>
      <c r="K269" t="str">
        <f t="shared" si="24"/>
        <v/>
      </c>
    </row>
    <row r="270" spans="1:11" x14ac:dyDescent="0.3">
      <c r="A270" t="s">
        <v>18</v>
      </c>
      <c r="B270" t="s">
        <v>67</v>
      </c>
      <c r="F270" t="str">
        <f t="shared" si="20"/>
        <v>REBOUND DEADB by TEAM</v>
      </c>
      <c r="G270" t="str">
        <f t="shared" si="21"/>
        <v>REBOUND DEADB</v>
      </c>
      <c r="H270" t="str">
        <f t="shared" si="22"/>
        <v/>
      </c>
      <c r="I270" t="str">
        <f t="shared" si="23"/>
        <v/>
      </c>
      <c r="J270" t="str">
        <f>IF(I270="GOOD",LOOKUP(H270,'Points per shot'!$A$1:$A$5,'Points per shot'!$B$1:$B$5),"")</f>
        <v/>
      </c>
      <c r="K270" t="str">
        <f t="shared" si="24"/>
        <v/>
      </c>
    </row>
    <row r="271" spans="1:11" x14ac:dyDescent="0.3">
      <c r="A271" s="1">
        <v>0.81319444444444444</v>
      </c>
      <c r="B271" t="s">
        <v>156</v>
      </c>
      <c r="F271" t="str">
        <f t="shared" si="20"/>
        <v>MISS FT by DUST,ERIC</v>
      </c>
      <c r="G271" t="str">
        <f t="shared" si="21"/>
        <v>MISS FT</v>
      </c>
      <c r="H271" t="str">
        <f t="shared" si="22"/>
        <v xml:space="preserve"> FT</v>
      </c>
      <c r="I271" t="str">
        <f t="shared" si="23"/>
        <v>MISS</v>
      </c>
      <c r="J271" t="str">
        <f>IF(I271="GOOD",LOOKUP(H271,'Points per shot'!$A$1:$A$5,'Points per shot'!$B$1:$B$5),"")</f>
        <v/>
      </c>
      <c r="K271" t="str">
        <f t="shared" si="24"/>
        <v/>
      </c>
    </row>
    <row r="272" spans="1:11" x14ac:dyDescent="0.3">
      <c r="A272" t="s">
        <v>18</v>
      </c>
      <c r="E272" t="s">
        <v>134</v>
      </c>
      <c r="F272" t="str">
        <f t="shared" si="20"/>
        <v>REBOUND DEF by THOMPSON,ROBIN</v>
      </c>
      <c r="G272" t="str">
        <f t="shared" si="21"/>
        <v>REBOUND DEF</v>
      </c>
      <c r="H272" t="str">
        <f t="shared" si="22"/>
        <v/>
      </c>
      <c r="I272" t="str">
        <f t="shared" si="23"/>
        <v/>
      </c>
      <c r="J272" t="str">
        <f>IF(I272="GOOD",LOOKUP(H272,'Points per shot'!$A$1:$A$5,'Points per shot'!$B$1:$B$5),"")</f>
        <v/>
      </c>
      <c r="K272" t="str">
        <f t="shared" si="24"/>
        <v/>
      </c>
    </row>
    <row r="273" spans="1:11" x14ac:dyDescent="0.3">
      <c r="A273" s="1">
        <v>0.80138888888888893</v>
      </c>
      <c r="E273" t="s">
        <v>58</v>
      </c>
      <c r="F273" t="str">
        <f t="shared" si="20"/>
        <v>MISS JUMPER by THOMPSON,ROBIN</v>
      </c>
      <c r="G273" t="str">
        <f t="shared" si="21"/>
        <v>MISS JUMPER</v>
      </c>
      <c r="H273" t="str">
        <f t="shared" si="22"/>
        <v xml:space="preserve"> JUMPER</v>
      </c>
      <c r="I273" t="str">
        <f t="shared" si="23"/>
        <v>MISS</v>
      </c>
      <c r="J273" t="str">
        <f>IF(I273="GOOD",LOOKUP(H273,'Points per shot'!$A$1:$A$5,'Points per shot'!$B$1:$B$5),"")</f>
        <v/>
      </c>
      <c r="K273" t="str">
        <f t="shared" si="24"/>
        <v/>
      </c>
    </row>
    <row r="274" spans="1:11" x14ac:dyDescent="0.3">
      <c r="A274" t="s">
        <v>18</v>
      </c>
      <c r="B274" t="s">
        <v>51</v>
      </c>
      <c r="F274" t="str">
        <f t="shared" si="20"/>
        <v>REBOUND DEF by HUGHES,ANTHONY</v>
      </c>
      <c r="G274" t="str">
        <f t="shared" si="21"/>
        <v>REBOUND DEF</v>
      </c>
      <c r="H274" t="str">
        <f t="shared" si="22"/>
        <v/>
      </c>
      <c r="I274" t="str">
        <f t="shared" si="23"/>
        <v/>
      </c>
      <c r="J274" t="str">
        <f>IF(I274="GOOD",LOOKUP(H274,'Points per shot'!$A$1:$A$5,'Points per shot'!$B$1:$B$5),"")</f>
        <v/>
      </c>
      <c r="K274" t="str">
        <f t="shared" si="24"/>
        <v/>
      </c>
    </row>
    <row r="275" spans="1:11" x14ac:dyDescent="0.3">
      <c r="A275" s="1">
        <v>0.79513888888888884</v>
      </c>
      <c r="B275" t="s">
        <v>157</v>
      </c>
      <c r="C275" t="s">
        <v>158</v>
      </c>
      <c r="D275">
        <v>32</v>
      </c>
      <c r="F275" t="str">
        <f t="shared" si="20"/>
        <v>GOOD 3PTR by TOWERY,JASON(fastbreak)</v>
      </c>
      <c r="G275" t="str">
        <f t="shared" si="21"/>
        <v>GOOD 3PTR</v>
      </c>
      <c r="H275" t="str">
        <f t="shared" si="22"/>
        <v xml:space="preserve"> 3PTR</v>
      </c>
      <c r="I275" t="str">
        <f t="shared" si="23"/>
        <v>GOOD</v>
      </c>
      <c r="J275" t="e">
        <f>IF(I275="GOOD",LOOKUP(H275,'Points per shot'!$A$1:$A$5,'Points per shot'!$B$1:$B$5),"")</f>
        <v>#N/A</v>
      </c>
      <c r="K275" t="str">
        <f t="shared" si="24"/>
        <v/>
      </c>
    </row>
    <row r="276" spans="1:11" x14ac:dyDescent="0.3">
      <c r="A276" t="s">
        <v>18</v>
      </c>
      <c r="B276" t="s">
        <v>253</v>
      </c>
      <c r="F276" t="str">
        <f t="shared" si="20"/>
        <v>ASSIST by CARSON,RONNIE</v>
      </c>
      <c r="G276" t="str">
        <f t="shared" si="21"/>
        <v>ASSIST</v>
      </c>
      <c r="H276" t="str">
        <f t="shared" si="22"/>
        <v/>
      </c>
      <c r="I276" t="str">
        <f t="shared" si="23"/>
        <v/>
      </c>
      <c r="J276" t="str">
        <f>IF(I276="GOOD",LOOKUP(H276,'Points per shot'!$A$1:$A$5,'Points per shot'!$B$1:$B$5),"")</f>
        <v/>
      </c>
      <c r="K276" t="str">
        <f t="shared" si="24"/>
        <v/>
      </c>
    </row>
    <row r="277" spans="1:11" x14ac:dyDescent="0.3">
      <c r="A277" s="1">
        <v>0.78402777777777777</v>
      </c>
      <c r="E277" t="s">
        <v>30</v>
      </c>
      <c r="F277" t="str">
        <f t="shared" si="20"/>
        <v>TURNOVER by JONES,EUGENE</v>
      </c>
      <c r="G277" t="str">
        <f t="shared" si="21"/>
        <v>TURNOVER</v>
      </c>
      <c r="H277" t="str">
        <f t="shared" si="22"/>
        <v/>
      </c>
      <c r="I277" t="str">
        <f t="shared" si="23"/>
        <v/>
      </c>
      <c r="J277" t="str">
        <f>IF(I277="GOOD",LOOKUP(H277,'Points per shot'!$A$1:$A$5,'Points per shot'!$B$1:$B$5),"")</f>
        <v/>
      </c>
      <c r="K277" t="str">
        <f t="shared" si="24"/>
        <v/>
      </c>
    </row>
    <row r="278" spans="1:11" x14ac:dyDescent="0.3">
      <c r="A278" s="1">
        <v>0.78402777777777777</v>
      </c>
      <c r="B278" t="s">
        <v>159</v>
      </c>
      <c r="F278" t="str">
        <f t="shared" si="20"/>
        <v>STEAL by WISSINK,SHANE</v>
      </c>
      <c r="G278" t="str">
        <f t="shared" si="21"/>
        <v>STEAL</v>
      </c>
      <c r="H278" t="str">
        <f t="shared" si="22"/>
        <v/>
      </c>
      <c r="I278" t="str">
        <f t="shared" si="23"/>
        <v/>
      </c>
      <c r="J278" t="str">
        <f>IF(I278="GOOD",LOOKUP(H278,'Points per shot'!$A$1:$A$5,'Points per shot'!$B$1:$B$5),"")</f>
        <v/>
      </c>
      <c r="K278" t="str">
        <f t="shared" si="24"/>
        <v/>
      </c>
    </row>
    <row r="279" spans="1:11" x14ac:dyDescent="0.3">
      <c r="A279" s="1">
        <v>0.77708333333333324</v>
      </c>
      <c r="B279" t="s">
        <v>160</v>
      </c>
      <c r="F279" t="str">
        <f t="shared" si="20"/>
        <v>MISS JUMPER by CARSON,RONNIE</v>
      </c>
      <c r="G279" t="str">
        <f t="shared" si="21"/>
        <v>MISS JUMPER</v>
      </c>
      <c r="H279" t="str">
        <f t="shared" si="22"/>
        <v xml:space="preserve"> JUMPER</v>
      </c>
      <c r="I279" t="str">
        <f t="shared" si="23"/>
        <v>MISS</v>
      </c>
      <c r="J279" t="str">
        <f>IF(I279="GOOD",LOOKUP(H279,'Points per shot'!$A$1:$A$5,'Points per shot'!$B$1:$B$5),"")</f>
        <v/>
      </c>
      <c r="K279" t="str">
        <f t="shared" si="24"/>
        <v/>
      </c>
    </row>
    <row r="280" spans="1:11" x14ac:dyDescent="0.3">
      <c r="A280" s="1">
        <v>0.77708333333333324</v>
      </c>
      <c r="E280" t="s">
        <v>161</v>
      </c>
      <c r="F280" t="str">
        <f t="shared" si="20"/>
        <v>BLOCK by THOMPSON,ROBIN</v>
      </c>
      <c r="G280" t="str">
        <f t="shared" si="21"/>
        <v>BLOCK</v>
      </c>
      <c r="H280" t="str">
        <f t="shared" si="22"/>
        <v/>
      </c>
      <c r="I280" t="str">
        <f t="shared" si="23"/>
        <v/>
      </c>
      <c r="J280" t="str">
        <f>IF(I280="GOOD",LOOKUP(H280,'Points per shot'!$A$1:$A$5,'Points per shot'!$B$1:$B$5),"")</f>
        <v/>
      </c>
      <c r="K280" t="str">
        <f t="shared" si="24"/>
        <v/>
      </c>
    </row>
    <row r="281" spans="1:11" x14ac:dyDescent="0.3">
      <c r="A281" t="s">
        <v>18</v>
      </c>
      <c r="E281" t="s">
        <v>63</v>
      </c>
      <c r="F281" t="str">
        <f t="shared" si="20"/>
        <v>REBOUND DEF by JONES,EUGENE</v>
      </c>
      <c r="G281" t="str">
        <f t="shared" si="21"/>
        <v>REBOUND DEF</v>
      </c>
      <c r="H281" t="str">
        <f t="shared" si="22"/>
        <v/>
      </c>
      <c r="I281" t="str">
        <f t="shared" si="23"/>
        <v/>
      </c>
      <c r="J281" t="str">
        <f>IF(I281="GOOD",LOOKUP(H281,'Points per shot'!$A$1:$A$5,'Points per shot'!$B$1:$B$5),"")</f>
        <v/>
      </c>
      <c r="K281" t="str">
        <f t="shared" si="24"/>
        <v/>
      </c>
    </row>
    <row r="282" spans="1:11" x14ac:dyDescent="0.3">
      <c r="A282" s="1">
        <v>0.77361111111111114</v>
      </c>
      <c r="B282" t="s">
        <v>162</v>
      </c>
      <c r="F282" t="str">
        <f t="shared" si="20"/>
        <v>FOUL by CARSON,RONNIE</v>
      </c>
      <c r="G282" t="str">
        <f t="shared" si="21"/>
        <v>FOUL</v>
      </c>
      <c r="H282" t="str">
        <f t="shared" si="22"/>
        <v/>
      </c>
      <c r="I282" t="str">
        <f t="shared" si="23"/>
        <v/>
      </c>
      <c r="J282" t="str">
        <f>IF(I282="GOOD",LOOKUP(H282,'Points per shot'!$A$1:$A$5,'Points per shot'!$B$1:$B$5),"")</f>
        <v/>
      </c>
      <c r="K282" t="str">
        <f t="shared" si="24"/>
        <v/>
      </c>
    </row>
    <row r="283" spans="1:11" x14ac:dyDescent="0.3">
      <c r="A283" s="1">
        <v>0.77361111111111114</v>
      </c>
      <c r="C283" t="s">
        <v>163</v>
      </c>
      <c r="D283">
        <v>33</v>
      </c>
      <c r="E283" t="s">
        <v>72</v>
      </c>
      <c r="F283" t="str">
        <f t="shared" si="20"/>
        <v>GOOD FT by DAVIS,JEROME</v>
      </c>
      <c r="G283" t="str">
        <f t="shared" si="21"/>
        <v>GOOD FT</v>
      </c>
      <c r="H283" t="str">
        <f t="shared" si="22"/>
        <v xml:space="preserve"> FT</v>
      </c>
      <c r="I283" t="str">
        <f t="shared" si="23"/>
        <v>GOOD</v>
      </c>
      <c r="J283" t="e">
        <f>IF(I283="GOOD",LOOKUP(H283,'Points per shot'!$A$1:$A$5,'Points per shot'!$B$1:$B$5),"")</f>
        <v>#N/A</v>
      </c>
      <c r="K283" t="str">
        <f t="shared" si="24"/>
        <v/>
      </c>
    </row>
    <row r="284" spans="1:11" x14ac:dyDescent="0.3">
      <c r="A284" s="1">
        <v>0.77361111111111114</v>
      </c>
      <c r="E284" t="s">
        <v>255</v>
      </c>
      <c r="F284" t="str">
        <f t="shared" si="20"/>
        <v>SUB OUT by THOMPSON,ROBIN</v>
      </c>
      <c r="G284" t="str">
        <f t="shared" si="21"/>
        <v>SUB OUT</v>
      </c>
      <c r="H284" t="str">
        <f t="shared" si="22"/>
        <v/>
      </c>
      <c r="I284" t="str">
        <f t="shared" si="23"/>
        <v/>
      </c>
      <c r="J284" t="str">
        <f>IF(I284="GOOD",LOOKUP(H284,'Points per shot'!$A$1:$A$5,'Points per shot'!$B$1:$B$5),"")</f>
        <v/>
      </c>
      <c r="K284" t="str">
        <f t="shared" si="24"/>
        <v/>
      </c>
    </row>
    <row r="285" spans="1:11" x14ac:dyDescent="0.3">
      <c r="A285" s="1">
        <v>0.77361111111111114</v>
      </c>
      <c r="E285" t="s">
        <v>256</v>
      </c>
      <c r="F285" t="str">
        <f t="shared" si="20"/>
        <v>SUB IN by HARVEY,BOBBY</v>
      </c>
      <c r="G285" t="str">
        <f t="shared" si="21"/>
        <v>SUB IN</v>
      </c>
      <c r="H285" t="str">
        <f t="shared" si="22"/>
        <v/>
      </c>
      <c r="I285" t="str">
        <f t="shared" si="23"/>
        <v/>
      </c>
      <c r="J285" t="str">
        <f>IF(I285="GOOD",LOOKUP(H285,'Points per shot'!$A$1:$A$5,'Points per shot'!$B$1:$B$5),"")</f>
        <v/>
      </c>
      <c r="K285" t="str">
        <f t="shared" si="24"/>
        <v/>
      </c>
    </row>
    <row r="286" spans="1:11" x14ac:dyDescent="0.3">
      <c r="A286" s="1">
        <v>0.77361111111111114</v>
      </c>
      <c r="C286" t="s">
        <v>164</v>
      </c>
      <c r="D286">
        <v>34</v>
      </c>
      <c r="E286" t="s">
        <v>72</v>
      </c>
      <c r="F286" t="str">
        <f t="shared" si="20"/>
        <v>GOOD FT by DAVIS,JEROME</v>
      </c>
      <c r="G286" t="str">
        <f t="shared" si="21"/>
        <v>GOOD FT</v>
      </c>
      <c r="H286" t="str">
        <f t="shared" si="22"/>
        <v xml:space="preserve"> FT</v>
      </c>
      <c r="I286" t="str">
        <f t="shared" si="23"/>
        <v>GOOD</v>
      </c>
      <c r="J286" t="e">
        <f>IF(I286="GOOD",LOOKUP(H286,'Points per shot'!$A$1:$A$5,'Points per shot'!$B$1:$B$5),"")</f>
        <v>#N/A</v>
      </c>
      <c r="K286" t="str">
        <f t="shared" si="24"/>
        <v/>
      </c>
    </row>
    <row r="287" spans="1:11" x14ac:dyDescent="0.3">
      <c r="A287" s="1">
        <v>0.76527777777777783</v>
      </c>
      <c r="B287" t="s">
        <v>105</v>
      </c>
      <c r="F287" t="str">
        <f t="shared" si="20"/>
        <v>TURNOVER by CARSON,RONNIE</v>
      </c>
      <c r="G287" t="str">
        <f t="shared" si="21"/>
        <v>TURNOVER</v>
      </c>
      <c r="H287" t="str">
        <f t="shared" si="22"/>
        <v/>
      </c>
      <c r="I287" t="str">
        <f t="shared" si="23"/>
        <v/>
      </c>
      <c r="J287" t="str">
        <f>IF(I287="GOOD",LOOKUP(H287,'Points per shot'!$A$1:$A$5,'Points per shot'!$B$1:$B$5),"")</f>
        <v/>
      </c>
      <c r="K287" t="str">
        <f t="shared" si="24"/>
        <v/>
      </c>
    </row>
    <row r="288" spans="1:11" x14ac:dyDescent="0.3">
      <c r="A288" s="1">
        <v>0.76527777777777783</v>
      </c>
      <c r="E288" t="s">
        <v>45</v>
      </c>
      <c r="F288" t="str">
        <f t="shared" si="20"/>
        <v>STEAL by JONES,EUGENE</v>
      </c>
      <c r="G288" t="str">
        <f t="shared" si="21"/>
        <v>STEAL</v>
      </c>
      <c r="H288" t="str">
        <f t="shared" si="22"/>
        <v/>
      </c>
      <c r="I288" t="str">
        <f t="shared" si="23"/>
        <v/>
      </c>
      <c r="J288" t="str">
        <f>IF(I288="GOOD",LOOKUP(H288,'Points per shot'!$A$1:$A$5,'Points per shot'!$B$1:$B$5),"")</f>
        <v/>
      </c>
      <c r="K288" t="str">
        <f t="shared" si="24"/>
        <v/>
      </c>
    </row>
    <row r="289" spans="1:11" x14ac:dyDescent="0.3">
      <c r="A289" s="1">
        <v>0.75624999999999998</v>
      </c>
      <c r="E289" t="s">
        <v>110</v>
      </c>
      <c r="F289" t="str">
        <f t="shared" si="20"/>
        <v>MISS JUMPER by DAVIS,JEROME</v>
      </c>
      <c r="G289" t="str">
        <f t="shared" si="21"/>
        <v>MISS JUMPER</v>
      </c>
      <c r="H289" t="str">
        <f t="shared" si="22"/>
        <v xml:space="preserve"> JUMPER</v>
      </c>
      <c r="I289" t="str">
        <f t="shared" si="23"/>
        <v>MISS</v>
      </c>
      <c r="J289" t="str">
        <f>IF(I289="GOOD",LOOKUP(H289,'Points per shot'!$A$1:$A$5,'Points per shot'!$B$1:$B$5),"")</f>
        <v/>
      </c>
      <c r="K289" t="str">
        <f t="shared" si="24"/>
        <v/>
      </c>
    </row>
    <row r="290" spans="1:11" x14ac:dyDescent="0.3">
      <c r="A290" t="s">
        <v>18</v>
      </c>
      <c r="E290" t="s">
        <v>165</v>
      </c>
      <c r="F290" t="str">
        <f t="shared" si="20"/>
        <v>REBOUND OFF by JONES,EUGENE</v>
      </c>
      <c r="G290" t="str">
        <f t="shared" si="21"/>
        <v>REBOUND OFF</v>
      </c>
      <c r="H290" t="str">
        <f t="shared" si="22"/>
        <v/>
      </c>
      <c r="I290" t="str">
        <f t="shared" si="23"/>
        <v/>
      </c>
      <c r="J290" t="str">
        <f>IF(I290="GOOD",LOOKUP(H290,'Points per shot'!$A$1:$A$5,'Points per shot'!$B$1:$B$5),"")</f>
        <v/>
      </c>
      <c r="K290" t="str">
        <f t="shared" si="24"/>
        <v/>
      </c>
    </row>
    <row r="291" spans="1:11" x14ac:dyDescent="0.3">
      <c r="A291" s="1">
        <v>0.75208333333333333</v>
      </c>
      <c r="C291" t="s">
        <v>166</v>
      </c>
      <c r="D291">
        <v>36</v>
      </c>
      <c r="E291" t="s">
        <v>167</v>
      </c>
      <c r="F291" t="str">
        <f t="shared" si="20"/>
        <v>GOOD LAYUP by JONES,EUGENE(in the paint)</v>
      </c>
      <c r="G291" t="str">
        <f t="shared" si="21"/>
        <v>GOOD LAYUP</v>
      </c>
      <c r="H291" t="str">
        <f t="shared" si="22"/>
        <v xml:space="preserve"> LAYUP</v>
      </c>
      <c r="I291" t="str">
        <f t="shared" si="23"/>
        <v>GOOD</v>
      </c>
      <c r="J291" t="e">
        <f>IF(I291="GOOD",LOOKUP(H291,'Points per shot'!$A$1:$A$5,'Points per shot'!$B$1:$B$5),"")</f>
        <v>#N/A</v>
      </c>
      <c r="K291" t="str">
        <f t="shared" si="24"/>
        <v/>
      </c>
    </row>
    <row r="292" spans="1:11" x14ac:dyDescent="0.3">
      <c r="A292" s="1">
        <v>0.73611111111111116</v>
      </c>
      <c r="B292" t="s">
        <v>122</v>
      </c>
      <c r="F292" t="str">
        <f t="shared" si="20"/>
        <v>TURNOVER by TOWERY,JASON</v>
      </c>
      <c r="G292" t="str">
        <f t="shared" si="21"/>
        <v>TURNOVER</v>
      </c>
      <c r="H292" t="str">
        <f t="shared" si="22"/>
        <v/>
      </c>
      <c r="I292" t="str">
        <f t="shared" si="23"/>
        <v/>
      </c>
      <c r="J292" t="str">
        <f>IF(I292="GOOD",LOOKUP(H292,'Points per shot'!$A$1:$A$5,'Points per shot'!$B$1:$B$5),"")</f>
        <v/>
      </c>
      <c r="K292" t="str">
        <f t="shared" si="24"/>
        <v/>
      </c>
    </row>
    <row r="293" spans="1:11" x14ac:dyDescent="0.3">
      <c r="A293" s="1">
        <v>0.72291666666666676</v>
      </c>
      <c r="E293" t="s">
        <v>38</v>
      </c>
      <c r="F293" t="str">
        <f t="shared" si="20"/>
        <v>MISS 3PTR by HARVEY,BOBBY</v>
      </c>
      <c r="G293" t="str">
        <f t="shared" si="21"/>
        <v>MISS 3PTR</v>
      </c>
      <c r="H293" t="str">
        <f t="shared" si="22"/>
        <v xml:space="preserve"> 3PTR</v>
      </c>
      <c r="I293" t="str">
        <f t="shared" si="23"/>
        <v>MISS</v>
      </c>
      <c r="J293" t="str">
        <f>IF(I293="GOOD",LOOKUP(H293,'Points per shot'!$A$1:$A$5,'Points per shot'!$B$1:$B$5),"")</f>
        <v/>
      </c>
      <c r="K293" t="str">
        <f t="shared" si="24"/>
        <v/>
      </c>
    </row>
    <row r="294" spans="1:11" x14ac:dyDescent="0.3">
      <c r="A294" t="s">
        <v>18</v>
      </c>
      <c r="B294" t="s">
        <v>41</v>
      </c>
      <c r="F294" t="str">
        <f t="shared" si="20"/>
        <v>REBOUND DEF by TOWERY,JASON</v>
      </c>
      <c r="G294" t="str">
        <f t="shared" si="21"/>
        <v>REBOUND DEF</v>
      </c>
      <c r="H294" t="str">
        <f t="shared" si="22"/>
        <v/>
      </c>
      <c r="I294" t="str">
        <f t="shared" si="23"/>
        <v/>
      </c>
      <c r="J294" t="str">
        <f>IF(I294="GOOD",LOOKUP(H294,'Points per shot'!$A$1:$A$5,'Points per shot'!$B$1:$B$5),"")</f>
        <v/>
      </c>
      <c r="K294" t="str">
        <f t="shared" si="24"/>
        <v/>
      </c>
    </row>
    <row r="295" spans="1:11" x14ac:dyDescent="0.3">
      <c r="A295" s="1">
        <v>0.71458333333333324</v>
      </c>
      <c r="B295" t="s">
        <v>107</v>
      </c>
      <c r="C295" t="s">
        <v>168</v>
      </c>
      <c r="D295">
        <v>36</v>
      </c>
      <c r="F295" t="str">
        <f t="shared" si="20"/>
        <v>GOOD LAYUP by TOWERY,JASON(in the paint)</v>
      </c>
      <c r="G295" t="str">
        <f t="shared" si="21"/>
        <v>GOOD LAYUP</v>
      </c>
      <c r="H295" t="str">
        <f t="shared" si="22"/>
        <v xml:space="preserve"> LAYUP</v>
      </c>
      <c r="I295" t="str">
        <f t="shared" si="23"/>
        <v>GOOD</v>
      </c>
      <c r="J295" t="e">
        <f>IF(I295="GOOD",LOOKUP(H295,'Points per shot'!$A$1:$A$5,'Points per shot'!$B$1:$B$5),"")</f>
        <v>#N/A</v>
      </c>
      <c r="K295" t="str">
        <f t="shared" si="24"/>
        <v/>
      </c>
    </row>
    <row r="296" spans="1:11" x14ac:dyDescent="0.3">
      <c r="A296" t="s">
        <v>18</v>
      </c>
      <c r="B296" t="s">
        <v>296</v>
      </c>
      <c r="F296" t="str">
        <f t="shared" si="20"/>
        <v>ASSIST by WISSINK,SHANE</v>
      </c>
      <c r="G296" t="str">
        <f t="shared" si="21"/>
        <v>ASSIST</v>
      </c>
      <c r="H296" t="str">
        <f t="shared" si="22"/>
        <v/>
      </c>
      <c r="I296" t="str">
        <f t="shared" si="23"/>
        <v/>
      </c>
      <c r="J296" t="str">
        <f>IF(I296="GOOD",LOOKUP(H296,'Points per shot'!$A$1:$A$5,'Points per shot'!$B$1:$B$5),"")</f>
        <v/>
      </c>
      <c r="K296" t="str">
        <f t="shared" si="24"/>
        <v/>
      </c>
    </row>
    <row r="297" spans="1:11" x14ac:dyDescent="0.3">
      <c r="A297" s="1">
        <v>0.71319444444444446</v>
      </c>
      <c r="E297" t="s">
        <v>260</v>
      </c>
      <c r="F297" t="str">
        <f t="shared" si="20"/>
        <v>TIMEOUT 30SEC by TEAM</v>
      </c>
      <c r="G297" t="str">
        <f t="shared" si="21"/>
        <v>TIMEOUT 30SEC</v>
      </c>
      <c r="H297" t="str">
        <f t="shared" si="22"/>
        <v/>
      </c>
      <c r="I297" t="str">
        <f t="shared" si="23"/>
        <v/>
      </c>
      <c r="J297" t="str">
        <f>IF(I297="GOOD",LOOKUP(H297,'Points per shot'!$A$1:$A$5,'Points per shot'!$B$1:$B$5),"")</f>
        <v/>
      </c>
      <c r="K297" t="str">
        <f t="shared" si="24"/>
        <v/>
      </c>
    </row>
    <row r="298" spans="1:11" x14ac:dyDescent="0.3">
      <c r="A298" s="1">
        <v>0.71319444444444446</v>
      </c>
      <c r="E298" t="s">
        <v>293</v>
      </c>
      <c r="F298" t="str">
        <f t="shared" si="20"/>
        <v>SUB OUT by HARVEY,BOBBY</v>
      </c>
      <c r="G298" t="str">
        <f t="shared" si="21"/>
        <v>SUB OUT</v>
      </c>
      <c r="H298" t="str">
        <f t="shared" si="22"/>
        <v/>
      </c>
      <c r="I298" t="str">
        <f t="shared" si="23"/>
        <v/>
      </c>
      <c r="J298" t="str">
        <f>IF(I298="GOOD",LOOKUP(H298,'Points per shot'!$A$1:$A$5,'Points per shot'!$B$1:$B$5),"")</f>
        <v/>
      </c>
      <c r="K298" t="str">
        <f t="shared" si="24"/>
        <v/>
      </c>
    </row>
    <row r="299" spans="1:11" x14ac:dyDescent="0.3">
      <c r="A299" s="1">
        <v>0.71319444444444446</v>
      </c>
      <c r="E299" t="s">
        <v>264</v>
      </c>
      <c r="F299" t="str">
        <f t="shared" si="20"/>
        <v>SUB IN by MCDANIEL,DEZMOND</v>
      </c>
      <c r="G299" t="str">
        <f t="shared" si="21"/>
        <v>SUB IN</v>
      </c>
      <c r="H299" t="str">
        <f t="shared" si="22"/>
        <v/>
      </c>
      <c r="I299" t="str">
        <f t="shared" si="23"/>
        <v/>
      </c>
      <c r="J299" t="str">
        <f>IF(I299="GOOD",LOOKUP(H299,'Points per shot'!$A$1:$A$5,'Points per shot'!$B$1:$B$5),"")</f>
        <v/>
      </c>
      <c r="K299" t="str">
        <f t="shared" si="24"/>
        <v/>
      </c>
    </row>
    <row r="300" spans="1:11" x14ac:dyDescent="0.3">
      <c r="A300" s="1">
        <v>0.71319444444444446</v>
      </c>
      <c r="B300" t="s">
        <v>265</v>
      </c>
      <c r="F300" t="str">
        <f t="shared" si="20"/>
        <v>SUB OUT by TOWERY,JASON</v>
      </c>
      <c r="G300" t="str">
        <f t="shared" si="21"/>
        <v>SUB OUT</v>
      </c>
      <c r="H300" t="str">
        <f t="shared" si="22"/>
        <v/>
      </c>
      <c r="I300" t="str">
        <f t="shared" si="23"/>
        <v/>
      </c>
      <c r="J300" t="str">
        <f>IF(I300="GOOD",LOOKUP(H300,'Points per shot'!$A$1:$A$5,'Points per shot'!$B$1:$B$5),"")</f>
        <v/>
      </c>
      <c r="K300" t="str">
        <f t="shared" si="24"/>
        <v/>
      </c>
    </row>
    <row r="301" spans="1:11" x14ac:dyDescent="0.3">
      <c r="A301" s="1">
        <v>0.71319444444444446</v>
      </c>
      <c r="B301" t="s">
        <v>282</v>
      </c>
      <c r="F301" t="str">
        <f t="shared" si="20"/>
        <v>SUB IN by GRUBBS,JOSE</v>
      </c>
      <c r="G301" t="str">
        <f t="shared" si="21"/>
        <v>SUB IN</v>
      </c>
      <c r="H301" t="str">
        <f t="shared" si="22"/>
        <v/>
      </c>
      <c r="I301" t="str">
        <f t="shared" si="23"/>
        <v/>
      </c>
      <c r="J301" t="str">
        <f>IF(I301="GOOD",LOOKUP(H301,'Points per shot'!$A$1:$A$5,'Points per shot'!$B$1:$B$5),"")</f>
        <v/>
      </c>
      <c r="K301" t="str">
        <f t="shared" si="24"/>
        <v/>
      </c>
    </row>
    <row r="302" spans="1:11" x14ac:dyDescent="0.3">
      <c r="A302" s="1">
        <v>0.71319444444444446</v>
      </c>
      <c r="B302" t="s">
        <v>274</v>
      </c>
      <c r="F302" t="str">
        <f t="shared" si="20"/>
        <v>SUB OUT by CARSON,RONNIE</v>
      </c>
      <c r="G302" t="str">
        <f t="shared" si="21"/>
        <v>SUB OUT</v>
      </c>
      <c r="H302" t="str">
        <f t="shared" si="22"/>
        <v/>
      </c>
      <c r="I302" t="str">
        <f t="shared" si="23"/>
        <v/>
      </c>
      <c r="J302" t="str">
        <f>IF(I302="GOOD",LOOKUP(H302,'Points per shot'!$A$1:$A$5,'Points per shot'!$B$1:$B$5),"")</f>
        <v/>
      </c>
      <c r="K302" t="str">
        <f t="shared" si="24"/>
        <v/>
      </c>
    </row>
    <row r="303" spans="1:11" x14ac:dyDescent="0.3">
      <c r="A303" s="1">
        <v>0.71319444444444446</v>
      </c>
      <c r="B303" t="s">
        <v>279</v>
      </c>
      <c r="F303" t="str">
        <f t="shared" si="20"/>
        <v>SUB IN by WEBB,STEVE</v>
      </c>
      <c r="G303" t="str">
        <f t="shared" si="21"/>
        <v>SUB IN</v>
      </c>
      <c r="H303" t="str">
        <f t="shared" si="22"/>
        <v/>
      </c>
      <c r="I303" t="str">
        <f t="shared" si="23"/>
        <v/>
      </c>
      <c r="J303" t="str">
        <f>IF(I303="GOOD",LOOKUP(H303,'Points per shot'!$A$1:$A$5,'Points per shot'!$B$1:$B$5),"")</f>
        <v/>
      </c>
      <c r="K303" t="str">
        <f t="shared" si="24"/>
        <v/>
      </c>
    </row>
    <row r="304" spans="1:11" x14ac:dyDescent="0.3">
      <c r="A304" s="1">
        <v>0.69444444444444453</v>
      </c>
      <c r="E304" t="s">
        <v>169</v>
      </c>
      <c r="F304" t="str">
        <f t="shared" si="20"/>
        <v>MISS 3PTR by MCDANIEL,DEZMOND</v>
      </c>
      <c r="G304" t="str">
        <f t="shared" si="21"/>
        <v>MISS 3PTR</v>
      </c>
      <c r="H304" t="str">
        <f t="shared" si="22"/>
        <v xml:space="preserve"> 3PTR</v>
      </c>
      <c r="I304" t="str">
        <f t="shared" si="23"/>
        <v>MISS</v>
      </c>
      <c r="J304" t="str">
        <f>IF(I304="GOOD",LOOKUP(H304,'Points per shot'!$A$1:$A$5,'Points per shot'!$B$1:$B$5),"")</f>
        <v/>
      </c>
      <c r="K304" t="str">
        <f t="shared" si="24"/>
        <v/>
      </c>
    </row>
    <row r="305" spans="1:11" x14ac:dyDescent="0.3">
      <c r="A305" t="s">
        <v>18</v>
      </c>
      <c r="B305" t="s">
        <v>135</v>
      </c>
      <c r="F305" t="str">
        <f t="shared" si="20"/>
        <v>REBOUND DEF by WEBB,STEVE</v>
      </c>
      <c r="G305" t="str">
        <f t="shared" si="21"/>
        <v>REBOUND DEF</v>
      </c>
      <c r="H305" t="str">
        <f t="shared" si="22"/>
        <v/>
      </c>
      <c r="I305" t="str">
        <f t="shared" si="23"/>
        <v/>
      </c>
      <c r="J305" t="str">
        <f>IF(I305="GOOD",LOOKUP(H305,'Points per shot'!$A$1:$A$5,'Points per shot'!$B$1:$B$5),"")</f>
        <v/>
      </c>
      <c r="K305" t="str">
        <f t="shared" si="24"/>
        <v/>
      </c>
    </row>
    <row r="306" spans="1:11" x14ac:dyDescent="0.3">
      <c r="A306" s="1">
        <v>0.67222222222222217</v>
      </c>
      <c r="B306" t="s">
        <v>170</v>
      </c>
      <c r="F306" t="str">
        <f t="shared" si="20"/>
        <v>MISS JUMPER by DUST,ERIC</v>
      </c>
      <c r="G306" t="str">
        <f t="shared" si="21"/>
        <v>MISS JUMPER</v>
      </c>
      <c r="H306" t="str">
        <f t="shared" si="22"/>
        <v xml:space="preserve"> JUMPER</v>
      </c>
      <c r="I306" t="str">
        <f t="shared" si="23"/>
        <v>MISS</v>
      </c>
      <c r="J306" t="str">
        <f>IF(I306="GOOD",LOOKUP(H306,'Points per shot'!$A$1:$A$5,'Points per shot'!$B$1:$B$5),"")</f>
        <v/>
      </c>
      <c r="K306" t="str">
        <f t="shared" si="24"/>
        <v/>
      </c>
    </row>
    <row r="307" spans="1:11" x14ac:dyDescent="0.3">
      <c r="A307" t="s">
        <v>18</v>
      </c>
      <c r="B307" t="s">
        <v>19</v>
      </c>
      <c r="F307" t="str">
        <f t="shared" si="20"/>
        <v>REBOUND OFF by TEAM</v>
      </c>
      <c r="G307" t="str">
        <f t="shared" si="21"/>
        <v>REBOUND OFF</v>
      </c>
      <c r="H307" t="str">
        <f t="shared" si="22"/>
        <v/>
      </c>
      <c r="I307" t="str">
        <f t="shared" si="23"/>
        <v/>
      </c>
      <c r="J307" t="str">
        <f>IF(I307="GOOD",LOOKUP(H307,'Points per shot'!$A$1:$A$5,'Points per shot'!$B$1:$B$5),"")</f>
        <v/>
      </c>
      <c r="K307" t="str">
        <f t="shared" si="24"/>
        <v/>
      </c>
    </row>
    <row r="308" spans="1:11" x14ac:dyDescent="0.3">
      <c r="A308" s="1">
        <v>0.67013888888888884</v>
      </c>
      <c r="E308" t="s">
        <v>261</v>
      </c>
      <c r="F308" t="str">
        <f t="shared" si="20"/>
        <v>SUB OUT by JONES,EUGENE</v>
      </c>
      <c r="G308" t="str">
        <f t="shared" si="21"/>
        <v>SUB OUT</v>
      </c>
      <c r="H308" t="str">
        <f t="shared" si="22"/>
        <v/>
      </c>
      <c r="I308" t="str">
        <f t="shared" si="23"/>
        <v/>
      </c>
      <c r="J308" t="str">
        <f>IF(I308="GOOD",LOOKUP(H308,'Points per shot'!$A$1:$A$5,'Points per shot'!$B$1:$B$5),"")</f>
        <v/>
      </c>
      <c r="K308" t="str">
        <f t="shared" si="24"/>
        <v/>
      </c>
    </row>
    <row r="309" spans="1:11" x14ac:dyDescent="0.3">
      <c r="A309" s="1">
        <v>0.67013888888888884</v>
      </c>
      <c r="E309" t="s">
        <v>262</v>
      </c>
      <c r="F309" t="str">
        <f t="shared" si="20"/>
        <v>SUB IN by THOMPSON,ROBIN</v>
      </c>
      <c r="G309" t="str">
        <f t="shared" si="21"/>
        <v>SUB IN</v>
      </c>
      <c r="H309" t="str">
        <f t="shared" si="22"/>
        <v/>
      </c>
      <c r="I309" t="str">
        <f t="shared" si="23"/>
        <v/>
      </c>
      <c r="J309" t="str">
        <f>IF(I309="GOOD",LOOKUP(H309,'Points per shot'!$A$1:$A$5,'Points per shot'!$B$1:$B$5),"")</f>
        <v/>
      </c>
      <c r="K309" t="str">
        <f t="shared" si="24"/>
        <v/>
      </c>
    </row>
    <row r="310" spans="1:11" x14ac:dyDescent="0.3">
      <c r="A310" s="1">
        <v>0.66805555555555562</v>
      </c>
      <c r="B310" t="s">
        <v>128</v>
      </c>
      <c r="F310" t="str">
        <f t="shared" si="20"/>
        <v>TURNOVER by WEBB,STEVE</v>
      </c>
      <c r="G310" t="str">
        <f t="shared" si="21"/>
        <v>TURNOVER</v>
      </c>
      <c r="H310" t="str">
        <f t="shared" si="22"/>
        <v/>
      </c>
      <c r="I310" t="str">
        <f t="shared" si="23"/>
        <v/>
      </c>
      <c r="J310" t="str">
        <f>IF(I310="GOOD",LOOKUP(H310,'Points per shot'!$A$1:$A$5,'Points per shot'!$B$1:$B$5),"")</f>
        <v/>
      </c>
      <c r="K310" t="str">
        <f t="shared" si="24"/>
        <v/>
      </c>
    </row>
    <row r="311" spans="1:11" x14ac:dyDescent="0.3">
      <c r="A311" s="1">
        <v>0.65416666666666667</v>
      </c>
      <c r="E311" t="s">
        <v>46</v>
      </c>
      <c r="F311" t="str">
        <f t="shared" si="20"/>
        <v>MISS 3PTR by GLOTTA,CHAZ</v>
      </c>
      <c r="G311" t="str">
        <f t="shared" si="21"/>
        <v>MISS 3PTR</v>
      </c>
      <c r="H311" t="str">
        <f t="shared" si="22"/>
        <v xml:space="preserve"> 3PTR</v>
      </c>
      <c r="I311" t="str">
        <f t="shared" si="23"/>
        <v>MISS</v>
      </c>
      <c r="J311" t="str">
        <f>IF(I311="GOOD",LOOKUP(H311,'Points per shot'!$A$1:$A$5,'Points per shot'!$B$1:$B$5),"")</f>
        <v/>
      </c>
      <c r="K311" t="str">
        <f t="shared" si="24"/>
        <v/>
      </c>
    </row>
    <row r="312" spans="1:11" x14ac:dyDescent="0.3">
      <c r="A312" t="s">
        <v>18</v>
      </c>
      <c r="B312" t="s">
        <v>93</v>
      </c>
      <c r="F312" t="str">
        <f t="shared" si="20"/>
        <v>REBOUND DEF by GRUBBS,JOSE</v>
      </c>
      <c r="G312" t="str">
        <f t="shared" si="21"/>
        <v>REBOUND DEF</v>
      </c>
      <c r="H312" t="str">
        <f t="shared" si="22"/>
        <v/>
      </c>
      <c r="I312" t="str">
        <f t="shared" si="23"/>
        <v/>
      </c>
      <c r="J312" t="str">
        <f>IF(I312="GOOD",LOOKUP(H312,'Points per shot'!$A$1:$A$5,'Points per shot'!$B$1:$B$5),"")</f>
        <v/>
      </c>
      <c r="K312" t="str">
        <f t="shared" si="24"/>
        <v/>
      </c>
    </row>
    <row r="313" spans="1:11" x14ac:dyDescent="0.3">
      <c r="A313" s="1">
        <v>0.64930555555555558</v>
      </c>
      <c r="B313" t="s">
        <v>290</v>
      </c>
      <c r="F313" t="str">
        <f t="shared" si="20"/>
        <v>TIMEOUT MEDIA by TEAM</v>
      </c>
      <c r="G313" t="str">
        <f t="shared" si="21"/>
        <v>TIMEOUT MEDIA</v>
      </c>
      <c r="H313" t="str">
        <f t="shared" si="22"/>
        <v/>
      </c>
      <c r="I313" t="str">
        <f t="shared" si="23"/>
        <v/>
      </c>
      <c r="J313" t="str">
        <f>IF(I313="GOOD",LOOKUP(H313,'Points per shot'!$A$1:$A$5,'Points per shot'!$B$1:$B$5),"")</f>
        <v/>
      </c>
      <c r="K313" t="str">
        <f t="shared" si="24"/>
        <v/>
      </c>
    </row>
    <row r="314" spans="1:11" x14ac:dyDescent="0.3">
      <c r="A314" s="1">
        <v>0.64930555555555558</v>
      </c>
      <c r="E314" t="s">
        <v>263</v>
      </c>
      <c r="F314" t="str">
        <f t="shared" si="20"/>
        <v>SUB OUT by DAVIS,JEROME</v>
      </c>
      <c r="G314" t="str">
        <f t="shared" si="21"/>
        <v>SUB OUT</v>
      </c>
      <c r="H314" t="str">
        <f t="shared" si="22"/>
        <v/>
      </c>
      <c r="I314" t="str">
        <f t="shared" si="23"/>
        <v/>
      </c>
      <c r="J314" t="str">
        <f>IF(I314="GOOD",LOOKUP(H314,'Points per shot'!$A$1:$A$5,'Points per shot'!$B$1:$B$5),"")</f>
        <v/>
      </c>
      <c r="K314" t="str">
        <f t="shared" si="24"/>
        <v/>
      </c>
    </row>
    <row r="315" spans="1:11" x14ac:dyDescent="0.3">
      <c r="A315" s="1">
        <v>0.64930555555555558</v>
      </c>
      <c r="E315" t="s">
        <v>256</v>
      </c>
      <c r="F315" t="str">
        <f t="shared" si="20"/>
        <v>SUB IN by HARVEY,BOBBY</v>
      </c>
      <c r="G315" t="str">
        <f t="shared" si="21"/>
        <v>SUB IN</v>
      </c>
      <c r="H315" t="str">
        <f t="shared" si="22"/>
        <v/>
      </c>
      <c r="I315" t="str">
        <f t="shared" si="23"/>
        <v/>
      </c>
      <c r="J315" t="str">
        <f>IF(I315="GOOD",LOOKUP(H315,'Points per shot'!$A$1:$A$5,'Points per shot'!$B$1:$B$5),"")</f>
        <v/>
      </c>
      <c r="K315" t="str">
        <f t="shared" si="24"/>
        <v/>
      </c>
    </row>
    <row r="316" spans="1:11" x14ac:dyDescent="0.3">
      <c r="A316" s="1">
        <v>0.64930555555555558</v>
      </c>
      <c r="B316" t="s">
        <v>294</v>
      </c>
      <c r="F316" t="str">
        <f t="shared" si="20"/>
        <v>SUB OUT by WEBB,STEVE</v>
      </c>
      <c r="G316" t="str">
        <f t="shared" si="21"/>
        <v>SUB OUT</v>
      </c>
      <c r="H316" t="str">
        <f t="shared" si="22"/>
        <v/>
      </c>
      <c r="I316" t="str">
        <f t="shared" si="23"/>
        <v/>
      </c>
      <c r="J316" t="str">
        <f>IF(I316="GOOD",LOOKUP(H316,'Points per shot'!$A$1:$A$5,'Points per shot'!$B$1:$B$5),"")</f>
        <v/>
      </c>
      <c r="K316" t="str">
        <f t="shared" si="24"/>
        <v/>
      </c>
    </row>
    <row r="317" spans="1:11" x14ac:dyDescent="0.3">
      <c r="A317" s="1">
        <v>0.64930555555555558</v>
      </c>
      <c r="B317" t="s">
        <v>268</v>
      </c>
      <c r="F317" t="str">
        <f t="shared" si="20"/>
        <v>SUB IN by WILKINS-MCCOY,JALEN</v>
      </c>
      <c r="G317" t="str">
        <f t="shared" si="21"/>
        <v>SUB IN</v>
      </c>
      <c r="H317" t="str">
        <f t="shared" si="22"/>
        <v/>
      </c>
      <c r="I317" t="str">
        <f t="shared" si="23"/>
        <v/>
      </c>
      <c r="J317" t="str">
        <f>IF(I317="GOOD",LOOKUP(H317,'Points per shot'!$A$1:$A$5,'Points per shot'!$B$1:$B$5),"")</f>
        <v/>
      </c>
      <c r="K317" t="str">
        <f t="shared" si="24"/>
        <v/>
      </c>
    </row>
    <row r="318" spans="1:11" x14ac:dyDescent="0.3">
      <c r="A318" s="1">
        <v>0.64930555555555558</v>
      </c>
      <c r="B318" t="s">
        <v>278</v>
      </c>
      <c r="F318" t="str">
        <f t="shared" si="20"/>
        <v>SUB OUT by DUST,ERIC</v>
      </c>
      <c r="G318" t="str">
        <f t="shared" si="21"/>
        <v>SUB OUT</v>
      </c>
      <c r="H318" t="str">
        <f t="shared" si="22"/>
        <v/>
      </c>
      <c r="I318" t="str">
        <f t="shared" si="23"/>
        <v/>
      </c>
      <c r="J318" t="str">
        <f>IF(I318="GOOD",LOOKUP(H318,'Points per shot'!$A$1:$A$5,'Points per shot'!$B$1:$B$5),"")</f>
        <v/>
      </c>
      <c r="K318" t="str">
        <f t="shared" si="24"/>
        <v/>
      </c>
    </row>
    <row r="319" spans="1:11" x14ac:dyDescent="0.3">
      <c r="A319" s="1">
        <v>0.64930555555555558</v>
      </c>
      <c r="B319" t="s">
        <v>275</v>
      </c>
      <c r="F319" t="str">
        <f t="shared" si="20"/>
        <v>SUB IN by TOWERY,JASON</v>
      </c>
      <c r="G319" t="str">
        <f t="shared" si="21"/>
        <v>SUB IN</v>
      </c>
      <c r="H319" t="str">
        <f t="shared" si="22"/>
        <v/>
      </c>
      <c r="I319" t="str">
        <f t="shared" si="23"/>
        <v/>
      </c>
      <c r="J319" t="str">
        <f>IF(I319="GOOD",LOOKUP(H319,'Points per shot'!$A$1:$A$5,'Points per shot'!$B$1:$B$5),"")</f>
        <v/>
      </c>
      <c r="K319" t="str">
        <f t="shared" si="24"/>
        <v/>
      </c>
    </row>
    <row r="320" spans="1:11" x14ac:dyDescent="0.3">
      <c r="A320" s="1">
        <v>0.64513888888888882</v>
      </c>
      <c r="B320" t="s">
        <v>20</v>
      </c>
      <c r="C320" t="s">
        <v>171</v>
      </c>
      <c r="D320">
        <v>36</v>
      </c>
      <c r="F320" t="str">
        <f t="shared" si="20"/>
        <v>GOOD 3PTR by HUGHES,ANTHONY</v>
      </c>
      <c r="G320" t="str">
        <f t="shared" si="21"/>
        <v>GOOD 3PTR</v>
      </c>
      <c r="H320" t="str">
        <f t="shared" si="22"/>
        <v xml:space="preserve"> 3PTR</v>
      </c>
      <c r="I320" t="str">
        <f t="shared" si="23"/>
        <v>GOOD</v>
      </c>
      <c r="J320" t="e">
        <f>IF(I320="GOOD",LOOKUP(H320,'Points per shot'!$A$1:$A$5,'Points per shot'!$B$1:$B$5),"")</f>
        <v>#N/A</v>
      </c>
      <c r="K320" t="str">
        <f t="shared" si="24"/>
        <v/>
      </c>
    </row>
    <row r="321" spans="1:11" x14ac:dyDescent="0.3">
      <c r="A321" t="s">
        <v>18</v>
      </c>
      <c r="B321" t="s">
        <v>289</v>
      </c>
      <c r="F321" t="str">
        <f t="shared" si="20"/>
        <v>ASSIST by GRUBBS,JOSE</v>
      </c>
      <c r="G321" t="str">
        <f t="shared" si="21"/>
        <v>ASSIST</v>
      </c>
      <c r="H321" t="str">
        <f t="shared" si="22"/>
        <v/>
      </c>
      <c r="I321" t="str">
        <f t="shared" si="23"/>
        <v/>
      </c>
      <c r="J321" t="str">
        <f>IF(I321="GOOD",LOOKUP(H321,'Points per shot'!$A$1:$A$5,'Points per shot'!$B$1:$B$5),"")</f>
        <v/>
      </c>
      <c r="K321" t="str">
        <f t="shared" si="24"/>
        <v/>
      </c>
    </row>
    <row r="322" spans="1:11" x14ac:dyDescent="0.3">
      <c r="A322" s="1">
        <v>0.6333333333333333</v>
      </c>
      <c r="B322" t="s">
        <v>172</v>
      </c>
      <c r="F322" t="str">
        <f t="shared" ref="F322:F385" si="25">B322&amp;E322</f>
        <v>FOUL by WILKINS-MCCOY,JALEN</v>
      </c>
      <c r="G322" t="str">
        <f t="shared" ref="G322:G385" si="26">LEFT(F322,FIND("by",F322)-2)</f>
        <v>FOUL</v>
      </c>
      <c r="H322" t="str">
        <f t="shared" si="22"/>
        <v/>
      </c>
      <c r="I322" t="str">
        <f t="shared" si="23"/>
        <v/>
      </c>
      <c r="J322" t="str">
        <f>IF(I322="GOOD",LOOKUP(H322,'Points per shot'!$A$1:$A$5,'Points per shot'!$B$1:$B$5),"")</f>
        <v/>
      </c>
      <c r="K322" t="str">
        <f t="shared" si="24"/>
        <v/>
      </c>
    </row>
    <row r="323" spans="1:11" x14ac:dyDescent="0.3">
      <c r="A323" s="1">
        <v>0.63055555555555554</v>
      </c>
      <c r="C323" t="s">
        <v>173</v>
      </c>
      <c r="D323">
        <v>39</v>
      </c>
      <c r="E323" t="s">
        <v>43</v>
      </c>
      <c r="F323" t="str">
        <f t="shared" si="25"/>
        <v>GOOD 3PTR by GLOTTA,CHAZ</v>
      </c>
      <c r="G323" t="str">
        <f t="shared" si="26"/>
        <v>GOOD 3PTR</v>
      </c>
      <c r="H323" t="str">
        <f t="shared" ref="H323:H386" si="27">IF(OR(LEFT(G323,4)="Miss",LEFT(G323,4)="Good"),RIGHT(G323,LEN(G323)-4),"")</f>
        <v xml:space="preserve"> 3PTR</v>
      </c>
      <c r="I323" t="str">
        <f t="shared" ref="I323:I386" si="28">IF(H323&lt;&gt;"",LEFT(G323,4),"")</f>
        <v>GOOD</v>
      </c>
      <c r="J323" t="e">
        <f>IF(I323="GOOD",LOOKUP(H323,'Points per shot'!$A$1:$A$5,'Points per shot'!$B$1:$B$5),"")</f>
        <v>#N/A</v>
      </c>
      <c r="K323" t="str">
        <f t="shared" ref="K323:K386" si="29">IF(F323="*Miss*","Miss","")</f>
        <v/>
      </c>
    </row>
    <row r="324" spans="1:11" x14ac:dyDescent="0.3">
      <c r="A324" t="s">
        <v>18</v>
      </c>
      <c r="E324" t="s">
        <v>301</v>
      </c>
      <c r="F324" t="str">
        <f t="shared" si="25"/>
        <v>ASSIST by HARVEY,BOBBY</v>
      </c>
      <c r="G324" t="str">
        <f t="shared" si="26"/>
        <v>ASSIST</v>
      </c>
      <c r="H324" t="str">
        <f t="shared" si="27"/>
        <v/>
      </c>
      <c r="I324" t="str">
        <f t="shared" si="28"/>
        <v/>
      </c>
      <c r="J324" t="str">
        <f>IF(I324="GOOD",LOOKUP(H324,'Points per shot'!$A$1:$A$5,'Points per shot'!$B$1:$B$5),"")</f>
        <v/>
      </c>
      <c r="K324" t="str">
        <f t="shared" si="29"/>
        <v/>
      </c>
    </row>
    <row r="325" spans="1:11" x14ac:dyDescent="0.3">
      <c r="A325" s="1">
        <v>0.61875000000000002</v>
      </c>
      <c r="B325" t="s">
        <v>56</v>
      </c>
      <c r="F325" t="str">
        <f t="shared" si="25"/>
        <v>TURNOVER by HUGHES,ANTHONY</v>
      </c>
      <c r="G325" t="str">
        <f t="shared" si="26"/>
        <v>TURNOVER</v>
      </c>
      <c r="H325" t="str">
        <f t="shared" si="27"/>
        <v/>
      </c>
      <c r="I325" t="str">
        <f t="shared" si="28"/>
        <v/>
      </c>
      <c r="J325" t="str">
        <f>IF(I325="GOOD",LOOKUP(H325,'Points per shot'!$A$1:$A$5,'Points per shot'!$B$1:$B$5),"")</f>
        <v/>
      </c>
      <c r="K325" t="str">
        <f t="shared" si="29"/>
        <v/>
      </c>
    </row>
    <row r="326" spans="1:11" x14ac:dyDescent="0.3">
      <c r="A326" s="1">
        <v>0.61875000000000002</v>
      </c>
      <c r="E326" t="s">
        <v>174</v>
      </c>
      <c r="F326" t="str">
        <f t="shared" si="25"/>
        <v>STEAL by COLLETTA,ZACH</v>
      </c>
      <c r="G326" t="str">
        <f t="shared" si="26"/>
        <v>STEAL</v>
      </c>
      <c r="H326" t="str">
        <f t="shared" si="27"/>
        <v/>
      </c>
      <c r="I326" t="str">
        <f t="shared" si="28"/>
        <v/>
      </c>
      <c r="J326" t="str">
        <f>IF(I326="GOOD",LOOKUP(H326,'Points per shot'!$A$1:$A$5,'Points per shot'!$B$1:$B$5),"")</f>
        <v/>
      </c>
      <c r="K326" t="str">
        <f t="shared" si="29"/>
        <v/>
      </c>
    </row>
    <row r="327" spans="1:11" x14ac:dyDescent="0.3">
      <c r="A327" s="1">
        <v>0.61458333333333337</v>
      </c>
      <c r="C327" t="s">
        <v>175</v>
      </c>
      <c r="D327">
        <v>41</v>
      </c>
      <c r="E327" t="s">
        <v>176</v>
      </c>
      <c r="F327" t="str">
        <f t="shared" si="25"/>
        <v>GOOD LAYUP by GLOTTA,CHAZ(fastbreak)(in the paint)</v>
      </c>
      <c r="G327" t="str">
        <f t="shared" si="26"/>
        <v>GOOD LAYUP</v>
      </c>
      <c r="H327" t="str">
        <f t="shared" si="27"/>
        <v xml:space="preserve"> LAYUP</v>
      </c>
      <c r="I327" t="str">
        <f t="shared" si="28"/>
        <v>GOOD</v>
      </c>
      <c r="J327" t="e">
        <f>IF(I327="GOOD",LOOKUP(H327,'Points per shot'!$A$1:$A$5,'Points per shot'!$B$1:$B$5),"")</f>
        <v>#N/A</v>
      </c>
      <c r="K327" t="str">
        <f t="shared" si="29"/>
        <v/>
      </c>
    </row>
    <row r="328" spans="1:11" x14ac:dyDescent="0.3">
      <c r="A328" s="1">
        <v>0.6</v>
      </c>
      <c r="B328" t="s">
        <v>177</v>
      </c>
      <c r="F328" t="str">
        <f t="shared" si="25"/>
        <v>MISS JUMPER by GRUBBS,JOSE</v>
      </c>
      <c r="G328" t="str">
        <f t="shared" si="26"/>
        <v>MISS JUMPER</v>
      </c>
      <c r="H328" t="str">
        <f t="shared" si="27"/>
        <v xml:space="preserve"> JUMPER</v>
      </c>
      <c r="I328" t="str">
        <f t="shared" si="28"/>
        <v>MISS</v>
      </c>
      <c r="J328" t="str">
        <f>IF(I328="GOOD",LOOKUP(H328,'Points per shot'!$A$1:$A$5,'Points per shot'!$B$1:$B$5),"")</f>
        <v/>
      </c>
      <c r="K328" t="str">
        <f t="shared" si="29"/>
        <v/>
      </c>
    </row>
    <row r="329" spans="1:11" x14ac:dyDescent="0.3">
      <c r="A329" t="s">
        <v>18</v>
      </c>
      <c r="B329" t="s">
        <v>151</v>
      </c>
      <c r="F329" t="str">
        <f t="shared" si="25"/>
        <v>REBOUND OFF by WILKINS-MCCOY,JALEN</v>
      </c>
      <c r="G329" t="str">
        <f t="shared" si="26"/>
        <v>REBOUND OFF</v>
      </c>
      <c r="H329" t="str">
        <f t="shared" si="27"/>
        <v/>
      </c>
      <c r="I329" t="str">
        <f t="shared" si="28"/>
        <v/>
      </c>
      <c r="J329" t="str">
        <f>IF(I329="GOOD",LOOKUP(H329,'Points per shot'!$A$1:$A$5,'Points per shot'!$B$1:$B$5),"")</f>
        <v/>
      </c>
      <c r="K329" t="str">
        <f t="shared" si="29"/>
        <v/>
      </c>
    </row>
    <row r="330" spans="1:11" x14ac:dyDescent="0.3">
      <c r="A330" s="1">
        <v>0.59930555555555554</v>
      </c>
      <c r="E330" t="s">
        <v>61</v>
      </c>
      <c r="F330" t="str">
        <f t="shared" si="25"/>
        <v>FOUL by GLOTTA,CHAZ</v>
      </c>
      <c r="G330" t="str">
        <f t="shared" si="26"/>
        <v>FOUL</v>
      </c>
      <c r="H330" t="str">
        <f t="shared" si="27"/>
        <v/>
      </c>
      <c r="I330" t="str">
        <f t="shared" si="28"/>
        <v/>
      </c>
      <c r="J330" t="str">
        <f>IF(I330="GOOD",LOOKUP(H330,'Points per shot'!$A$1:$A$5,'Points per shot'!$B$1:$B$5),"")</f>
        <v/>
      </c>
      <c r="K330" t="str">
        <f t="shared" si="29"/>
        <v/>
      </c>
    </row>
    <row r="331" spans="1:11" x14ac:dyDescent="0.3">
      <c r="A331" s="1">
        <v>0.59930555555555554</v>
      </c>
      <c r="B331" t="s">
        <v>178</v>
      </c>
      <c r="C331" t="s">
        <v>179</v>
      </c>
      <c r="D331">
        <v>41</v>
      </c>
      <c r="F331" t="str">
        <f t="shared" si="25"/>
        <v>GOOD FT by WILKINS-MCCOY,JALEN</v>
      </c>
      <c r="G331" t="str">
        <f t="shared" si="26"/>
        <v>GOOD FT</v>
      </c>
      <c r="H331" t="str">
        <f t="shared" si="27"/>
        <v xml:space="preserve"> FT</v>
      </c>
      <c r="I331" t="str">
        <f t="shared" si="28"/>
        <v>GOOD</v>
      </c>
      <c r="J331" t="e">
        <f>IF(I331="GOOD",LOOKUP(H331,'Points per shot'!$A$1:$A$5,'Points per shot'!$B$1:$B$5),"")</f>
        <v>#N/A</v>
      </c>
      <c r="K331" t="str">
        <f t="shared" si="29"/>
        <v/>
      </c>
    </row>
    <row r="332" spans="1:11" x14ac:dyDescent="0.3">
      <c r="A332" s="1">
        <v>0.59930555555555554</v>
      </c>
      <c r="B332" t="s">
        <v>276</v>
      </c>
      <c r="F332" t="str">
        <f t="shared" si="25"/>
        <v>SUB OUT by HUGHES,ANTHONY</v>
      </c>
      <c r="G332" t="str">
        <f t="shared" si="26"/>
        <v>SUB OUT</v>
      </c>
      <c r="H332" t="str">
        <f t="shared" si="27"/>
        <v/>
      </c>
      <c r="I332" t="str">
        <f t="shared" si="28"/>
        <v/>
      </c>
      <c r="J332" t="str">
        <f>IF(I332="GOOD",LOOKUP(H332,'Points per shot'!$A$1:$A$5,'Points per shot'!$B$1:$B$5),"")</f>
        <v/>
      </c>
      <c r="K332" t="str">
        <f t="shared" si="29"/>
        <v/>
      </c>
    </row>
    <row r="333" spans="1:11" x14ac:dyDescent="0.3">
      <c r="A333" s="1">
        <v>0.59930555555555554</v>
      </c>
      <c r="B333" t="s">
        <v>286</v>
      </c>
      <c r="F333" t="str">
        <f t="shared" si="25"/>
        <v>SUB IN by CARSON,RONNIE</v>
      </c>
      <c r="G333" t="str">
        <f t="shared" si="26"/>
        <v>SUB IN</v>
      </c>
      <c r="H333" t="str">
        <f t="shared" si="27"/>
        <v/>
      </c>
      <c r="I333" t="str">
        <f t="shared" si="28"/>
        <v/>
      </c>
      <c r="J333" t="str">
        <f>IF(I333="GOOD",LOOKUP(H333,'Points per shot'!$A$1:$A$5,'Points per shot'!$B$1:$B$5),"")</f>
        <v/>
      </c>
      <c r="K333" t="str">
        <f t="shared" si="29"/>
        <v/>
      </c>
    </row>
    <row r="334" spans="1:11" x14ac:dyDescent="0.3">
      <c r="A334" s="1">
        <v>0.59930555555555554</v>
      </c>
      <c r="B334" t="s">
        <v>178</v>
      </c>
      <c r="C334" t="s">
        <v>180</v>
      </c>
      <c r="D334">
        <v>41</v>
      </c>
      <c r="F334" t="str">
        <f t="shared" si="25"/>
        <v>GOOD FT by WILKINS-MCCOY,JALEN</v>
      </c>
      <c r="G334" t="str">
        <f t="shared" si="26"/>
        <v>GOOD FT</v>
      </c>
      <c r="H334" t="str">
        <f t="shared" si="27"/>
        <v xml:space="preserve"> FT</v>
      </c>
      <c r="I334" t="str">
        <f t="shared" si="28"/>
        <v>GOOD</v>
      </c>
      <c r="J334" t="e">
        <f>IF(I334="GOOD",LOOKUP(H334,'Points per shot'!$A$1:$A$5,'Points per shot'!$B$1:$B$5),"")</f>
        <v>#N/A</v>
      </c>
      <c r="K334" t="str">
        <f t="shared" si="29"/>
        <v/>
      </c>
    </row>
    <row r="335" spans="1:11" x14ac:dyDescent="0.3">
      <c r="A335" s="1">
        <v>0.58611111111111114</v>
      </c>
      <c r="E335" t="s">
        <v>38</v>
      </c>
      <c r="F335" t="str">
        <f t="shared" si="25"/>
        <v>MISS 3PTR by HARVEY,BOBBY</v>
      </c>
      <c r="G335" t="str">
        <f t="shared" si="26"/>
        <v>MISS 3PTR</v>
      </c>
      <c r="H335" t="str">
        <f t="shared" si="27"/>
        <v xml:space="preserve"> 3PTR</v>
      </c>
      <c r="I335" t="str">
        <f t="shared" si="28"/>
        <v>MISS</v>
      </c>
      <c r="J335" t="str">
        <f>IF(I335="GOOD",LOOKUP(H335,'Points per shot'!$A$1:$A$5,'Points per shot'!$B$1:$B$5),"")</f>
        <v/>
      </c>
      <c r="K335" t="str">
        <f t="shared" si="29"/>
        <v/>
      </c>
    </row>
    <row r="336" spans="1:11" x14ac:dyDescent="0.3">
      <c r="A336" t="s">
        <v>18</v>
      </c>
      <c r="B336" t="s">
        <v>59</v>
      </c>
      <c r="F336" t="str">
        <f t="shared" si="25"/>
        <v>REBOUND DEF by WILKINS-MCCOY,JALEN</v>
      </c>
      <c r="G336" t="str">
        <f t="shared" si="26"/>
        <v>REBOUND DEF</v>
      </c>
      <c r="H336" t="str">
        <f t="shared" si="27"/>
        <v/>
      </c>
      <c r="I336" t="str">
        <f t="shared" si="28"/>
        <v/>
      </c>
      <c r="J336" t="str">
        <f>IF(I336="GOOD",LOOKUP(H336,'Points per shot'!$A$1:$A$5,'Points per shot'!$B$1:$B$5),"")</f>
        <v/>
      </c>
      <c r="K336" t="str">
        <f t="shared" si="29"/>
        <v/>
      </c>
    </row>
    <row r="337" spans="1:11" x14ac:dyDescent="0.3">
      <c r="A337" s="1">
        <v>0.57013888888888886</v>
      </c>
      <c r="B337" t="s">
        <v>181</v>
      </c>
      <c r="C337" t="s">
        <v>182</v>
      </c>
      <c r="D337">
        <v>41</v>
      </c>
      <c r="F337" t="str">
        <f t="shared" si="25"/>
        <v>GOOD JUMPER by CARSON,RONNIE</v>
      </c>
      <c r="G337" t="str">
        <f t="shared" si="26"/>
        <v>GOOD JUMPER</v>
      </c>
      <c r="H337" t="str">
        <f t="shared" si="27"/>
        <v xml:space="preserve"> JUMPER</v>
      </c>
      <c r="I337" t="str">
        <f t="shared" si="28"/>
        <v>GOOD</v>
      </c>
      <c r="J337" t="e">
        <f>IF(I337="GOOD",LOOKUP(H337,'Points per shot'!$A$1:$A$5,'Points per shot'!$B$1:$B$5),"")</f>
        <v>#N/A</v>
      </c>
      <c r="K337" t="str">
        <f t="shared" si="29"/>
        <v/>
      </c>
    </row>
    <row r="338" spans="1:11" x14ac:dyDescent="0.3">
      <c r="A338" s="1">
        <v>0.56111111111111112</v>
      </c>
      <c r="C338" t="s">
        <v>183</v>
      </c>
      <c r="D338">
        <v>44</v>
      </c>
      <c r="E338" t="s">
        <v>43</v>
      </c>
      <c r="F338" t="str">
        <f t="shared" si="25"/>
        <v>GOOD 3PTR by GLOTTA,CHAZ</v>
      </c>
      <c r="G338" t="str">
        <f t="shared" si="26"/>
        <v>GOOD 3PTR</v>
      </c>
      <c r="H338" t="str">
        <f t="shared" si="27"/>
        <v xml:space="preserve"> 3PTR</v>
      </c>
      <c r="I338" t="str">
        <f t="shared" si="28"/>
        <v>GOOD</v>
      </c>
      <c r="J338" t="e">
        <f>IF(I338="GOOD",LOOKUP(H338,'Points per shot'!$A$1:$A$5,'Points per shot'!$B$1:$B$5),"")</f>
        <v>#N/A</v>
      </c>
      <c r="K338" t="str">
        <f t="shared" si="29"/>
        <v/>
      </c>
    </row>
    <row r="339" spans="1:11" x14ac:dyDescent="0.3">
      <c r="A339" t="s">
        <v>18</v>
      </c>
      <c r="E339" t="s">
        <v>287</v>
      </c>
      <c r="F339" t="str">
        <f t="shared" si="25"/>
        <v>ASSIST by MCDANIEL,DEZMOND</v>
      </c>
      <c r="G339" t="str">
        <f t="shared" si="26"/>
        <v>ASSIST</v>
      </c>
      <c r="H339" t="str">
        <f t="shared" si="27"/>
        <v/>
      </c>
      <c r="I339" t="str">
        <f t="shared" si="28"/>
        <v/>
      </c>
      <c r="J339" t="str">
        <f>IF(I339="GOOD",LOOKUP(H339,'Points per shot'!$A$1:$A$5,'Points per shot'!$B$1:$B$5),"")</f>
        <v/>
      </c>
      <c r="K339" t="str">
        <f t="shared" si="29"/>
        <v/>
      </c>
    </row>
    <row r="340" spans="1:11" x14ac:dyDescent="0.3">
      <c r="A340" s="1">
        <v>0.54513888888888895</v>
      </c>
      <c r="B340" t="s">
        <v>184</v>
      </c>
      <c r="F340" t="str">
        <f t="shared" si="25"/>
        <v>MISS JUMPER by TOWERY,JASON</v>
      </c>
      <c r="G340" t="str">
        <f t="shared" si="26"/>
        <v>MISS JUMPER</v>
      </c>
      <c r="H340" t="str">
        <f t="shared" si="27"/>
        <v xml:space="preserve"> JUMPER</v>
      </c>
      <c r="I340" t="str">
        <f t="shared" si="28"/>
        <v>MISS</v>
      </c>
      <c r="J340" t="str">
        <f>IF(I340="GOOD",LOOKUP(H340,'Points per shot'!$A$1:$A$5,'Points per shot'!$B$1:$B$5),"")</f>
        <v/>
      </c>
      <c r="K340" t="str">
        <f t="shared" si="29"/>
        <v/>
      </c>
    </row>
    <row r="341" spans="1:11" x14ac:dyDescent="0.3">
      <c r="A341" t="s">
        <v>18</v>
      </c>
      <c r="E341" t="s">
        <v>134</v>
      </c>
      <c r="F341" t="str">
        <f t="shared" si="25"/>
        <v>REBOUND DEF by THOMPSON,ROBIN</v>
      </c>
      <c r="G341" t="str">
        <f t="shared" si="26"/>
        <v>REBOUND DEF</v>
      </c>
      <c r="H341" t="str">
        <f t="shared" si="27"/>
        <v/>
      </c>
      <c r="I341" t="str">
        <f t="shared" si="28"/>
        <v/>
      </c>
      <c r="J341" t="str">
        <f>IF(I341="GOOD",LOOKUP(H341,'Points per shot'!$A$1:$A$5,'Points per shot'!$B$1:$B$5),"")</f>
        <v/>
      </c>
      <c r="K341" t="str">
        <f t="shared" si="29"/>
        <v/>
      </c>
    </row>
    <row r="342" spans="1:11" x14ac:dyDescent="0.3">
      <c r="A342" s="1">
        <v>0.53680555555555554</v>
      </c>
      <c r="C342" t="s">
        <v>185</v>
      </c>
      <c r="D342">
        <v>46</v>
      </c>
      <c r="E342" t="s">
        <v>143</v>
      </c>
      <c r="F342" t="str">
        <f t="shared" si="25"/>
        <v>GOOD LAYUP by THOMPSON,ROBIN(in the paint)</v>
      </c>
      <c r="G342" t="str">
        <f t="shared" si="26"/>
        <v>GOOD LAYUP</v>
      </c>
      <c r="H342" t="str">
        <f t="shared" si="27"/>
        <v xml:space="preserve"> LAYUP</v>
      </c>
      <c r="I342" t="str">
        <f t="shared" si="28"/>
        <v>GOOD</v>
      </c>
      <c r="J342" t="e">
        <f>IF(I342="GOOD",LOOKUP(H342,'Points per shot'!$A$1:$A$5,'Points per shot'!$B$1:$B$5),"")</f>
        <v>#N/A</v>
      </c>
      <c r="K342" t="str">
        <f t="shared" si="29"/>
        <v/>
      </c>
    </row>
    <row r="343" spans="1:11" x14ac:dyDescent="0.3">
      <c r="A343" t="s">
        <v>18</v>
      </c>
      <c r="E343" t="s">
        <v>287</v>
      </c>
      <c r="F343" t="str">
        <f t="shared" si="25"/>
        <v>ASSIST by MCDANIEL,DEZMOND</v>
      </c>
      <c r="G343" t="str">
        <f t="shared" si="26"/>
        <v>ASSIST</v>
      </c>
      <c r="H343" t="str">
        <f t="shared" si="27"/>
        <v/>
      </c>
      <c r="I343" t="str">
        <f t="shared" si="28"/>
        <v/>
      </c>
      <c r="J343" t="str">
        <f>IF(I343="GOOD",LOOKUP(H343,'Points per shot'!$A$1:$A$5,'Points per shot'!$B$1:$B$5),"")</f>
        <v/>
      </c>
      <c r="K343" t="str">
        <f t="shared" si="29"/>
        <v/>
      </c>
    </row>
    <row r="344" spans="1:11" x14ac:dyDescent="0.3">
      <c r="A344" s="1">
        <v>0.52500000000000002</v>
      </c>
      <c r="B344" t="s">
        <v>186</v>
      </c>
      <c r="F344" t="str">
        <f t="shared" si="25"/>
        <v>MISS 3PTR by GRUBBS,JOSE</v>
      </c>
      <c r="G344" t="str">
        <f t="shared" si="26"/>
        <v>MISS 3PTR</v>
      </c>
      <c r="H344" t="str">
        <f t="shared" si="27"/>
        <v xml:space="preserve"> 3PTR</v>
      </c>
      <c r="I344" t="str">
        <f t="shared" si="28"/>
        <v>MISS</v>
      </c>
      <c r="J344" t="str">
        <f>IF(I344="GOOD",LOOKUP(H344,'Points per shot'!$A$1:$A$5,'Points per shot'!$B$1:$B$5),"")</f>
        <v/>
      </c>
      <c r="K344" t="str">
        <f t="shared" si="29"/>
        <v/>
      </c>
    </row>
    <row r="345" spans="1:11" x14ac:dyDescent="0.3">
      <c r="A345" t="s">
        <v>18</v>
      </c>
      <c r="B345" t="s">
        <v>151</v>
      </c>
      <c r="F345" t="str">
        <f t="shared" si="25"/>
        <v>REBOUND OFF by WILKINS-MCCOY,JALEN</v>
      </c>
      <c r="G345" t="str">
        <f t="shared" si="26"/>
        <v>REBOUND OFF</v>
      </c>
      <c r="H345" t="str">
        <f t="shared" si="27"/>
        <v/>
      </c>
      <c r="I345" t="str">
        <f t="shared" si="28"/>
        <v/>
      </c>
      <c r="J345" t="str">
        <f>IF(I345="GOOD",LOOKUP(H345,'Points per shot'!$A$1:$A$5,'Points per shot'!$B$1:$B$5),"")</f>
        <v/>
      </c>
      <c r="K345" t="str">
        <f t="shared" si="29"/>
        <v/>
      </c>
    </row>
    <row r="346" spans="1:11" x14ac:dyDescent="0.3">
      <c r="A346" s="1">
        <v>0.51388888888888895</v>
      </c>
      <c r="B346" t="s">
        <v>133</v>
      </c>
      <c r="F346" t="str">
        <f t="shared" si="25"/>
        <v>MISS 3PTR by WISSINK,SHANE</v>
      </c>
      <c r="G346" t="str">
        <f t="shared" si="26"/>
        <v>MISS 3PTR</v>
      </c>
      <c r="H346" t="str">
        <f t="shared" si="27"/>
        <v xml:space="preserve"> 3PTR</v>
      </c>
      <c r="I346" t="str">
        <f t="shared" si="28"/>
        <v>MISS</v>
      </c>
      <c r="J346" t="str">
        <f>IF(I346="GOOD",LOOKUP(H346,'Points per shot'!$A$1:$A$5,'Points per shot'!$B$1:$B$5),"")</f>
        <v/>
      </c>
      <c r="K346" t="str">
        <f t="shared" si="29"/>
        <v/>
      </c>
    </row>
    <row r="347" spans="1:11" x14ac:dyDescent="0.3">
      <c r="A347" t="s">
        <v>18</v>
      </c>
      <c r="B347" t="s">
        <v>187</v>
      </c>
      <c r="F347" t="str">
        <f t="shared" si="25"/>
        <v>REBOUND OFF by GRUBBS,JOSE</v>
      </c>
      <c r="G347" t="str">
        <f t="shared" si="26"/>
        <v>REBOUND OFF</v>
      </c>
      <c r="H347" t="str">
        <f t="shared" si="27"/>
        <v/>
      </c>
      <c r="I347" t="str">
        <f t="shared" si="28"/>
        <v/>
      </c>
      <c r="J347" t="str">
        <f>IF(I347="GOOD",LOOKUP(H347,'Points per shot'!$A$1:$A$5,'Points per shot'!$B$1:$B$5),"")</f>
        <v/>
      </c>
      <c r="K347" t="str">
        <f t="shared" si="29"/>
        <v/>
      </c>
    </row>
    <row r="348" spans="1:11" x14ac:dyDescent="0.3">
      <c r="A348" s="1">
        <v>0.5083333333333333</v>
      </c>
      <c r="B348" t="s">
        <v>152</v>
      </c>
      <c r="C348" t="s">
        <v>188</v>
      </c>
      <c r="D348">
        <v>46</v>
      </c>
      <c r="F348" t="str">
        <f t="shared" si="25"/>
        <v>GOOD LAYUP by WILKINS-MCCOY,JALEN(in the paint)</v>
      </c>
      <c r="G348" t="str">
        <f t="shared" si="26"/>
        <v>GOOD LAYUP</v>
      </c>
      <c r="H348" t="str">
        <f t="shared" si="27"/>
        <v xml:space="preserve"> LAYUP</v>
      </c>
      <c r="I348" t="str">
        <f t="shared" si="28"/>
        <v>GOOD</v>
      </c>
      <c r="J348" t="e">
        <f>IF(I348="GOOD",LOOKUP(H348,'Points per shot'!$A$1:$A$5,'Points per shot'!$B$1:$B$5),"")</f>
        <v>#N/A</v>
      </c>
      <c r="K348" t="str">
        <f t="shared" si="29"/>
        <v/>
      </c>
    </row>
    <row r="349" spans="1:11" x14ac:dyDescent="0.3">
      <c r="A349" t="s">
        <v>18</v>
      </c>
      <c r="B349" t="s">
        <v>289</v>
      </c>
      <c r="F349" t="str">
        <f t="shared" si="25"/>
        <v>ASSIST by GRUBBS,JOSE</v>
      </c>
      <c r="G349" t="str">
        <f t="shared" si="26"/>
        <v>ASSIST</v>
      </c>
      <c r="H349" t="str">
        <f t="shared" si="27"/>
        <v/>
      </c>
      <c r="I349" t="str">
        <f t="shared" si="28"/>
        <v/>
      </c>
      <c r="J349" t="str">
        <f>IF(I349="GOOD",LOOKUP(H349,'Points per shot'!$A$1:$A$5,'Points per shot'!$B$1:$B$5),"")</f>
        <v/>
      </c>
      <c r="K349" t="str">
        <f t="shared" si="29"/>
        <v/>
      </c>
    </row>
    <row r="350" spans="1:11" x14ac:dyDescent="0.3">
      <c r="A350" s="1">
        <v>0.49722222222222223</v>
      </c>
      <c r="B350" t="s">
        <v>70</v>
      </c>
      <c r="F350" t="str">
        <f t="shared" si="25"/>
        <v>FOUL by TOWERY,JASON</v>
      </c>
      <c r="G350" t="str">
        <f t="shared" si="26"/>
        <v>FOUL</v>
      </c>
      <c r="H350" t="str">
        <f t="shared" si="27"/>
        <v/>
      </c>
      <c r="I350" t="str">
        <f t="shared" si="28"/>
        <v/>
      </c>
      <c r="J350" t="str">
        <f>IF(I350="GOOD",LOOKUP(H350,'Points per shot'!$A$1:$A$5,'Points per shot'!$B$1:$B$5),"")</f>
        <v/>
      </c>
      <c r="K350" t="str">
        <f t="shared" si="29"/>
        <v/>
      </c>
    </row>
    <row r="351" spans="1:11" x14ac:dyDescent="0.3">
      <c r="A351" s="1">
        <v>0.49722222222222223</v>
      </c>
      <c r="B351" t="s">
        <v>290</v>
      </c>
      <c r="F351" t="str">
        <f t="shared" si="25"/>
        <v>TIMEOUT MEDIA by TEAM</v>
      </c>
      <c r="G351" t="str">
        <f t="shared" si="26"/>
        <v>TIMEOUT MEDIA</v>
      </c>
      <c r="H351" t="str">
        <f t="shared" si="27"/>
        <v/>
      </c>
      <c r="I351" t="str">
        <f t="shared" si="28"/>
        <v/>
      </c>
      <c r="J351" t="str">
        <f>IF(I351="GOOD",LOOKUP(H351,'Points per shot'!$A$1:$A$5,'Points per shot'!$B$1:$B$5),"")</f>
        <v/>
      </c>
      <c r="K351" t="str">
        <f t="shared" si="29"/>
        <v/>
      </c>
    </row>
    <row r="352" spans="1:11" x14ac:dyDescent="0.3">
      <c r="A352" s="1">
        <v>0.49722222222222223</v>
      </c>
      <c r="E352" t="s">
        <v>269</v>
      </c>
      <c r="F352" t="str">
        <f t="shared" si="25"/>
        <v>SUB OUT by COLLETTA,ZACH</v>
      </c>
      <c r="G352" t="str">
        <f t="shared" si="26"/>
        <v>SUB OUT</v>
      </c>
      <c r="H352" t="str">
        <f t="shared" si="27"/>
        <v/>
      </c>
      <c r="I352" t="str">
        <f t="shared" si="28"/>
        <v/>
      </c>
      <c r="J352" t="str">
        <f>IF(I352="GOOD",LOOKUP(H352,'Points per shot'!$A$1:$A$5,'Points per shot'!$B$1:$B$5),"")</f>
        <v/>
      </c>
      <c r="K352" t="str">
        <f t="shared" si="29"/>
        <v/>
      </c>
    </row>
    <row r="353" spans="1:11" x14ac:dyDescent="0.3">
      <c r="A353" s="1">
        <v>0.49722222222222223</v>
      </c>
      <c r="E353" t="s">
        <v>273</v>
      </c>
      <c r="F353" t="str">
        <f t="shared" si="25"/>
        <v>SUB IN by DAVIS,JEROME</v>
      </c>
      <c r="G353" t="str">
        <f t="shared" si="26"/>
        <v>SUB IN</v>
      </c>
      <c r="H353" t="str">
        <f t="shared" si="27"/>
        <v/>
      </c>
      <c r="I353" t="str">
        <f t="shared" si="28"/>
        <v/>
      </c>
      <c r="J353" t="str">
        <f>IF(I353="GOOD",LOOKUP(H353,'Points per shot'!$A$1:$A$5,'Points per shot'!$B$1:$B$5),"")</f>
        <v/>
      </c>
      <c r="K353" t="str">
        <f t="shared" si="29"/>
        <v/>
      </c>
    </row>
    <row r="354" spans="1:11" x14ac:dyDescent="0.3">
      <c r="A354" s="1">
        <v>0.49722222222222223</v>
      </c>
      <c r="E354" t="s">
        <v>255</v>
      </c>
      <c r="F354" t="str">
        <f t="shared" si="25"/>
        <v>SUB OUT by THOMPSON,ROBIN</v>
      </c>
      <c r="G354" t="str">
        <f t="shared" si="26"/>
        <v>SUB OUT</v>
      </c>
      <c r="H354" t="str">
        <f t="shared" si="27"/>
        <v/>
      </c>
      <c r="I354" t="str">
        <f t="shared" si="28"/>
        <v/>
      </c>
      <c r="J354" t="str">
        <f>IF(I354="GOOD",LOOKUP(H354,'Points per shot'!$A$1:$A$5,'Points per shot'!$B$1:$B$5),"")</f>
        <v/>
      </c>
      <c r="K354" t="str">
        <f t="shared" si="29"/>
        <v/>
      </c>
    </row>
    <row r="355" spans="1:11" x14ac:dyDescent="0.3">
      <c r="A355" s="1">
        <v>0.49722222222222223</v>
      </c>
      <c r="E355" t="s">
        <v>270</v>
      </c>
      <c r="F355" t="str">
        <f t="shared" si="25"/>
        <v>SUB IN by JONES,EUGENE</v>
      </c>
      <c r="G355" t="str">
        <f t="shared" si="26"/>
        <v>SUB IN</v>
      </c>
      <c r="H355" t="str">
        <f t="shared" si="27"/>
        <v/>
      </c>
      <c r="I355" t="str">
        <f t="shared" si="28"/>
        <v/>
      </c>
      <c r="J355" t="str">
        <f>IF(I355="GOOD",LOOKUP(H355,'Points per shot'!$A$1:$A$5,'Points per shot'!$B$1:$B$5),"")</f>
        <v/>
      </c>
      <c r="K355" t="str">
        <f t="shared" si="29"/>
        <v/>
      </c>
    </row>
    <row r="356" spans="1:11" x14ac:dyDescent="0.3">
      <c r="A356" s="1">
        <v>0.49722222222222223</v>
      </c>
      <c r="B356" t="s">
        <v>265</v>
      </c>
      <c r="F356" t="str">
        <f t="shared" si="25"/>
        <v>SUB OUT by TOWERY,JASON</v>
      </c>
      <c r="G356" t="str">
        <f t="shared" si="26"/>
        <v>SUB OUT</v>
      </c>
      <c r="H356" t="str">
        <f t="shared" si="27"/>
        <v/>
      </c>
      <c r="I356" t="str">
        <f t="shared" si="28"/>
        <v/>
      </c>
      <c r="J356" t="str">
        <f>IF(I356="GOOD",LOOKUP(H356,'Points per shot'!$A$1:$A$5,'Points per shot'!$B$1:$B$5),"")</f>
        <v/>
      </c>
      <c r="K356" t="str">
        <f t="shared" si="29"/>
        <v/>
      </c>
    </row>
    <row r="357" spans="1:11" x14ac:dyDescent="0.3">
      <c r="A357" s="1">
        <v>0.49722222222222223</v>
      </c>
      <c r="B357" t="s">
        <v>266</v>
      </c>
      <c r="F357" t="str">
        <f t="shared" si="25"/>
        <v>SUB IN by MATTHEWS,JOHNATHAN</v>
      </c>
      <c r="G357" t="str">
        <f t="shared" si="26"/>
        <v>SUB IN</v>
      </c>
      <c r="H357" t="str">
        <f t="shared" si="27"/>
        <v/>
      </c>
      <c r="I357" t="str">
        <f t="shared" si="28"/>
        <v/>
      </c>
      <c r="J357" t="str">
        <f>IF(I357="GOOD",LOOKUP(H357,'Points per shot'!$A$1:$A$5,'Points per shot'!$B$1:$B$5),"")</f>
        <v/>
      </c>
      <c r="K357" t="str">
        <f t="shared" si="29"/>
        <v/>
      </c>
    </row>
    <row r="358" spans="1:11" x14ac:dyDescent="0.3">
      <c r="A358" s="1">
        <v>0.49722222222222223</v>
      </c>
      <c r="B358" t="s">
        <v>267</v>
      </c>
      <c r="F358" t="str">
        <f t="shared" si="25"/>
        <v>SUB OUT by WISSINK,SHANE</v>
      </c>
      <c r="G358" t="str">
        <f t="shared" si="26"/>
        <v>SUB OUT</v>
      </c>
      <c r="H358" t="str">
        <f t="shared" si="27"/>
        <v/>
      </c>
      <c r="I358" t="str">
        <f t="shared" si="28"/>
        <v/>
      </c>
      <c r="J358" t="str">
        <f>IF(I358="GOOD",LOOKUP(H358,'Points per shot'!$A$1:$A$5,'Points per shot'!$B$1:$B$5),"")</f>
        <v/>
      </c>
      <c r="K358" t="str">
        <f t="shared" si="29"/>
        <v/>
      </c>
    </row>
    <row r="359" spans="1:11" x14ac:dyDescent="0.3">
      <c r="A359" s="1">
        <v>0.49722222222222223</v>
      </c>
      <c r="B359" t="s">
        <v>284</v>
      </c>
      <c r="F359" t="str">
        <f t="shared" si="25"/>
        <v>SUB IN by DUST,ERIC</v>
      </c>
      <c r="G359" t="str">
        <f t="shared" si="26"/>
        <v>SUB IN</v>
      </c>
      <c r="H359" t="str">
        <f t="shared" si="27"/>
        <v/>
      </c>
      <c r="I359" t="str">
        <f t="shared" si="28"/>
        <v/>
      </c>
      <c r="J359" t="str">
        <f>IF(I359="GOOD",LOOKUP(H359,'Points per shot'!$A$1:$A$5,'Points per shot'!$B$1:$B$5),"")</f>
        <v/>
      </c>
      <c r="K359" t="str">
        <f t="shared" si="29"/>
        <v/>
      </c>
    </row>
    <row r="360" spans="1:11" x14ac:dyDescent="0.3">
      <c r="A360" s="1">
        <v>0.49722222222222223</v>
      </c>
      <c r="B360" t="s">
        <v>297</v>
      </c>
      <c r="F360" t="str">
        <f t="shared" si="25"/>
        <v>SUB OUT by GRUBBS,JOSE</v>
      </c>
      <c r="G360" t="str">
        <f t="shared" si="26"/>
        <v>SUB OUT</v>
      </c>
      <c r="H360" t="str">
        <f t="shared" si="27"/>
        <v/>
      </c>
      <c r="I360" t="str">
        <f t="shared" si="28"/>
        <v/>
      </c>
      <c r="J360" t="str">
        <f>IF(I360="GOOD",LOOKUP(H360,'Points per shot'!$A$1:$A$5,'Points per shot'!$B$1:$B$5),"")</f>
        <v/>
      </c>
      <c r="K360" t="str">
        <f t="shared" si="29"/>
        <v/>
      </c>
    </row>
    <row r="361" spans="1:11" x14ac:dyDescent="0.3">
      <c r="A361" s="1">
        <v>0.49722222222222223</v>
      </c>
      <c r="B361" t="s">
        <v>295</v>
      </c>
      <c r="F361" t="str">
        <f t="shared" si="25"/>
        <v>SUB IN by HUGHES,ANTHONY</v>
      </c>
      <c r="G361" t="str">
        <f t="shared" si="26"/>
        <v>SUB IN</v>
      </c>
      <c r="H361" t="str">
        <f t="shared" si="27"/>
        <v/>
      </c>
      <c r="I361" t="str">
        <f t="shared" si="28"/>
        <v/>
      </c>
      <c r="J361" t="str">
        <f>IF(I361="GOOD",LOOKUP(H361,'Points per shot'!$A$1:$A$5,'Points per shot'!$B$1:$B$5),"")</f>
        <v/>
      </c>
      <c r="K361" t="str">
        <f t="shared" si="29"/>
        <v/>
      </c>
    </row>
    <row r="362" spans="1:11" x14ac:dyDescent="0.3">
      <c r="A362" s="1">
        <v>0.48749999999999999</v>
      </c>
      <c r="C362" t="s">
        <v>189</v>
      </c>
      <c r="D362">
        <v>49</v>
      </c>
      <c r="E362" t="s">
        <v>43</v>
      </c>
      <c r="F362" t="str">
        <f t="shared" si="25"/>
        <v>GOOD 3PTR by GLOTTA,CHAZ</v>
      </c>
      <c r="G362" t="str">
        <f t="shared" si="26"/>
        <v>GOOD 3PTR</v>
      </c>
      <c r="H362" t="str">
        <f t="shared" si="27"/>
        <v xml:space="preserve"> 3PTR</v>
      </c>
      <c r="I362" t="str">
        <f t="shared" si="28"/>
        <v>GOOD</v>
      </c>
      <c r="J362" t="e">
        <f>IF(I362="GOOD",LOOKUP(H362,'Points per shot'!$A$1:$A$5,'Points per shot'!$B$1:$B$5),"")</f>
        <v>#N/A</v>
      </c>
      <c r="K362" t="str">
        <f t="shared" si="29"/>
        <v/>
      </c>
    </row>
    <row r="363" spans="1:11" x14ac:dyDescent="0.3">
      <c r="A363" t="s">
        <v>18</v>
      </c>
      <c r="E363" t="s">
        <v>259</v>
      </c>
      <c r="F363" t="str">
        <f t="shared" si="25"/>
        <v>ASSIST by JONES,EUGENE</v>
      </c>
      <c r="G363" t="str">
        <f t="shared" si="26"/>
        <v>ASSIST</v>
      </c>
      <c r="H363" t="str">
        <f t="shared" si="27"/>
        <v/>
      </c>
      <c r="I363" t="str">
        <f t="shared" si="28"/>
        <v/>
      </c>
      <c r="J363" t="str">
        <f>IF(I363="GOOD",LOOKUP(H363,'Points per shot'!$A$1:$A$5,'Points per shot'!$B$1:$B$5),"")</f>
        <v/>
      </c>
      <c r="K363" t="str">
        <f t="shared" si="29"/>
        <v/>
      </c>
    </row>
    <row r="364" spans="1:11" x14ac:dyDescent="0.3">
      <c r="A364" s="1">
        <v>0.4680555555555555</v>
      </c>
      <c r="E364" t="s">
        <v>61</v>
      </c>
      <c r="F364" t="str">
        <f t="shared" si="25"/>
        <v>FOUL by GLOTTA,CHAZ</v>
      </c>
      <c r="G364" t="str">
        <f t="shared" si="26"/>
        <v>FOUL</v>
      </c>
      <c r="H364" t="str">
        <f t="shared" si="27"/>
        <v/>
      </c>
      <c r="I364" t="str">
        <f t="shared" si="28"/>
        <v/>
      </c>
      <c r="J364" t="str">
        <f>IF(I364="GOOD",LOOKUP(H364,'Points per shot'!$A$1:$A$5,'Points per shot'!$B$1:$B$5),"")</f>
        <v/>
      </c>
      <c r="K364" t="str">
        <f t="shared" si="29"/>
        <v/>
      </c>
    </row>
    <row r="365" spans="1:11" x14ac:dyDescent="0.3">
      <c r="A365" s="1">
        <v>0.4680555555555555</v>
      </c>
      <c r="B365" t="s">
        <v>190</v>
      </c>
      <c r="C365" t="s">
        <v>191</v>
      </c>
      <c r="D365">
        <v>49</v>
      </c>
      <c r="F365" t="str">
        <f t="shared" si="25"/>
        <v>GOOD FT by CARSON,RONNIE</v>
      </c>
      <c r="G365" t="str">
        <f t="shared" si="26"/>
        <v>GOOD FT</v>
      </c>
      <c r="H365" t="str">
        <f t="shared" si="27"/>
        <v xml:space="preserve"> FT</v>
      </c>
      <c r="I365" t="str">
        <f t="shared" si="28"/>
        <v>GOOD</v>
      </c>
      <c r="J365" t="e">
        <f>IF(I365="GOOD",LOOKUP(H365,'Points per shot'!$A$1:$A$5,'Points per shot'!$B$1:$B$5),"")</f>
        <v>#N/A</v>
      </c>
      <c r="K365" t="str">
        <f t="shared" si="29"/>
        <v/>
      </c>
    </row>
    <row r="366" spans="1:11" x14ac:dyDescent="0.3">
      <c r="A366" s="1">
        <v>0.4680555555555555</v>
      </c>
      <c r="E366" t="s">
        <v>271</v>
      </c>
      <c r="F366" t="str">
        <f t="shared" si="25"/>
        <v>SUB OUT by GLOTTA,CHAZ</v>
      </c>
      <c r="G366" t="str">
        <f t="shared" si="26"/>
        <v>SUB OUT</v>
      </c>
      <c r="H366" t="str">
        <f t="shared" si="27"/>
        <v/>
      </c>
      <c r="I366" t="str">
        <f t="shared" si="28"/>
        <v/>
      </c>
      <c r="J366" t="str">
        <f>IF(I366="GOOD",LOOKUP(H366,'Points per shot'!$A$1:$A$5,'Points per shot'!$B$1:$B$5),"")</f>
        <v/>
      </c>
      <c r="K366" t="str">
        <f t="shared" si="29"/>
        <v/>
      </c>
    </row>
    <row r="367" spans="1:11" x14ac:dyDescent="0.3">
      <c r="A367" s="1">
        <v>0.4680555555555555</v>
      </c>
      <c r="E367" t="s">
        <v>272</v>
      </c>
      <c r="F367" t="str">
        <f t="shared" si="25"/>
        <v>SUB IN by COLLETTA,ZACH</v>
      </c>
      <c r="G367" t="str">
        <f t="shared" si="26"/>
        <v>SUB IN</v>
      </c>
      <c r="H367" t="str">
        <f t="shared" si="27"/>
        <v/>
      </c>
      <c r="I367" t="str">
        <f t="shared" si="28"/>
        <v/>
      </c>
      <c r="J367" t="str">
        <f>IF(I367="GOOD",LOOKUP(H367,'Points per shot'!$A$1:$A$5,'Points per shot'!$B$1:$B$5),"")</f>
        <v/>
      </c>
      <c r="K367" t="str">
        <f t="shared" si="29"/>
        <v/>
      </c>
    </row>
    <row r="368" spans="1:11" x14ac:dyDescent="0.3">
      <c r="A368" s="1">
        <v>0.4680555555555555</v>
      </c>
      <c r="B368" t="s">
        <v>190</v>
      </c>
      <c r="C368" t="s">
        <v>192</v>
      </c>
      <c r="D368">
        <v>49</v>
      </c>
      <c r="F368" t="str">
        <f t="shared" si="25"/>
        <v>GOOD FT by CARSON,RONNIE</v>
      </c>
      <c r="G368" t="str">
        <f t="shared" si="26"/>
        <v>GOOD FT</v>
      </c>
      <c r="H368" t="str">
        <f t="shared" si="27"/>
        <v xml:space="preserve"> FT</v>
      </c>
      <c r="I368" t="str">
        <f t="shared" si="28"/>
        <v>GOOD</v>
      </c>
      <c r="J368" t="e">
        <f>IF(I368="GOOD",LOOKUP(H368,'Points per shot'!$A$1:$A$5,'Points per shot'!$B$1:$B$5),"")</f>
        <v>#N/A</v>
      </c>
      <c r="K368" t="str">
        <f t="shared" si="29"/>
        <v/>
      </c>
    </row>
    <row r="369" spans="1:11" x14ac:dyDescent="0.3">
      <c r="A369" s="1">
        <v>0.45624999999999999</v>
      </c>
      <c r="B369" t="s">
        <v>109</v>
      </c>
      <c r="F369" t="str">
        <f t="shared" si="25"/>
        <v>FOUL by HUGHES,ANTHONY</v>
      </c>
      <c r="G369" t="str">
        <f t="shared" si="26"/>
        <v>FOUL</v>
      </c>
      <c r="H369" t="str">
        <f t="shared" si="27"/>
        <v/>
      </c>
      <c r="I369" t="str">
        <f t="shared" si="28"/>
        <v/>
      </c>
      <c r="J369" t="str">
        <f>IF(I369="GOOD",LOOKUP(H369,'Points per shot'!$A$1:$A$5,'Points per shot'!$B$1:$B$5),"")</f>
        <v/>
      </c>
      <c r="K369" t="str">
        <f t="shared" si="29"/>
        <v/>
      </c>
    </row>
    <row r="370" spans="1:11" x14ac:dyDescent="0.3">
      <c r="A370" s="1">
        <v>0.45347222222222222</v>
      </c>
      <c r="E370" t="s">
        <v>124</v>
      </c>
      <c r="F370" t="str">
        <f t="shared" si="25"/>
        <v>MISS 3PTR by JONES,EUGENE</v>
      </c>
      <c r="G370" t="str">
        <f t="shared" si="26"/>
        <v>MISS 3PTR</v>
      </c>
      <c r="H370" t="str">
        <f t="shared" si="27"/>
        <v xml:space="preserve"> 3PTR</v>
      </c>
      <c r="I370" t="str">
        <f t="shared" si="28"/>
        <v>MISS</v>
      </c>
      <c r="J370" t="str">
        <f>IF(I370="GOOD",LOOKUP(H370,'Points per shot'!$A$1:$A$5,'Points per shot'!$B$1:$B$5),"")</f>
        <v/>
      </c>
      <c r="K370" t="str">
        <f t="shared" si="29"/>
        <v/>
      </c>
    </row>
    <row r="371" spans="1:11" x14ac:dyDescent="0.3">
      <c r="A371" t="s">
        <v>18</v>
      </c>
      <c r="B371" t="s">
        <v>67</v>
      </c>
      <c r="F371" t="str">
        <f t="shared" si="25"/>
        <v>REBOUND DEADB by TEAM</v>
      </c>
      <c r="G371" t="str">
        <f t="shared" si="26"/>
        <v>REBOUND DEADB</v>
      </c>
      <c r="H371" t="str">
        <f t="shared" si="27"/>
        <v/>
      </c>
      <c r="I371" t="str">
        <f t="shared" si="28"/>
        <v/>
      </c>
      <c r="J371" t="str">
        <f>IF(I371="GOOD",LOOKUP(H371,'Points per shot'!$A$1:$A$5,'Points per shot'!$B$1:$B$5),"")</f>
        <v/>
      </c>
      <c r="K371" t="str">
        <f t="shared" si="29"/>
        <v/>
      </c>
    </row>
    <row r="372" spans="1:11" x14ac:dyDescent="0.3">
      <c r="A372" s="1">
        <v>0.45347222222222222</v>
      </c>
      <c r="E372" t="s">
        <v>193</v>
      </c>
      <c r="F372" t="str">
        <f t="shared" si="25"/>
        <v>FOUL by DAVIS,JEROME</v>
      </c>
      <c r="G372" t="str">
        <f t="shared" si="26"/>
        <v>FOUL</v>
      </c>
      <c r="H372" t="str">
        <f t="shared" si="27"/>
        <v/>
      </c>
      <c r="I372" t="str">
        <f t="shared" si="28"/>
        <v/>
      </c>
      <c r="J372" t="str">
        <f>IF(I372="GOOD",LOOKUP(H372,'Points per shot'!$A$1:$A$5,'Points per shot'!$B$1:$B$5),"")</f>
        <v/>
      </c>
      <c r="K372" t="str">
        <f t="shared" si="29"/>
        <v/>
      </c>
    </row>
    <row r="373" spans="1:11" x14ac:dyDescent="0.3">
      <c r="A373" s="1">
        <v>0.44791666666666669</v>
      </c>
      <c r="E373" t="s">
        <v>194</v>
      </c>
      <c r="F373" t="str">
        <f t="shared" si="25"/>
        <v>FOUL by HARVEY,BOBBY</v>
      </c>
      <c r="G373" t="str">
        <f t="shared" si="26"/>
        <v>FOUL</v>
      </c>
      <c r="H373" t="str">
        <f t="shared" si="27"/>
        <v/>
      </c>
      <c r="I373" t="str">
        <f t="shared" si="28"/>
        <v/>
      </c>
      <c r="J373" t="str">
        <f>IF(I373="GOOD",LOOKUP(H373,'Points per shot'!$A$1:$A$5,'Points per shot'!$B$1:$B$5),"")</f>
        <v/>
      </c>
      <c r="K373" t="str">
        <f t="shared" si="29"/>
        <v/>
      </c>
    </row>
    <row r="374" spans="1:11" x14ac:dyDescent="0.3">
      <c r="A374" s="1">
        <v>0.44791666666666669</v>
      </c>
      <c r="B374" t="s">
        <v>195</v>
      </c>
      <c r="C374" t="s">
        <v>196</v>
      </c>
      <c r="D374">
        <v>49</v>
      </c>
      <c r="F374" t="str">
        <f t="shared" si="25"/>
        <v>GOOD FT by DUST,ERIC</v>
      </c>
      <c r="G374" t="str">
        <f t="shared" si="26"/>
        <v>GOOD FT</v>
      </c>
      <c r="H374" t="str">
        <f t="shared" si="27"/>
        <v xml:space="preserve"> FT</v>
      </c>
      <c r="I374" t="str">
        <f t="shared" si="28"/>
        <v>GOOD</v>
      </c>
      <c r="J374" t="e">
        <f>IF(I374="GOOD",LOOKUP(H374,'Points per shot'!$A$1:$A$5,'Points per shot'!$B$1:$B$5),"")</f>
        <v>#N/A</v>
      </c>
      <c r="K374" t="str">
        <f t="shared" si="29"/>
        <v/>
      </c>
    </row>
    <row r="375" spans="1:11" x14ac:dyDescent="0.3">
      <c r="A375" s="1">
        <v>0.44791666666666669</v>
      </c>
      <c r="E375" t="s">
        <v>263</v>
      </c>
      <c r="F375" t="str">
        <f t="shared" si="25"/>
        <v>SUB OUT by DAVIS,JEROME</v>
      </c>
      <c r="G375" t="str">
        <f t="shared" si="26"/>
        <v>SUB OUT</v>
      </c>
      <c r="H375" t="str">
        <f t="shared" si="27"/>
        <v/>
      </c>
      <c r="I375" t="str">
        <f t="shared" si="28"/>
        <v/>
      </c>
      <c r="J375" t="str">
        <f>IF(I375="GOOD",LOOKUP(H375,'Points per shot'!$A$1:$A$5,'Points per shot'!$B$1:$B$5),"")</f>
        <v/>
      </c>
      <c r="K375" t="str">
        <f t="shared" si="29"/>
        <v/>
      </c>
    </row>
    <row r="376" spans="1:11" x14ac:dyDescent="0.3">
      <c r="A376" s="1">
        <v>0.44791666666666669</v>
      </c>
      <c r="E376" t="s">
        <v>262</v>
      </c>
      <c r="F376" t="str">
        <f t="shared" si="25"/>
        <v>SUB IN by THOMPSON,ROBIN</v>
      </c>
      <c r="G376" t="str">
        <f t="shared" si="26"/>
        <v>SUB IN</v>
      </c>
      <c r="H376" t="str">
        <f t="shared" si="27"/>
        <v/>
      </c>
      <c r="I376" t="str">
        <f t="shared" si="28"/>
        <v/>
      </c>
      <c r="J376" t="str">
        <f>IF(I376="GOOD",LOOKUP(H376,'Points per shot'!$A$1:$A$5,'Points per shot'!$B$1:$B$5),"")</f>
        <v/>
      </c>
      <c r="K376" t="str">
        <f t="shared" si="29"/>
        <v/>
      </c>
    </row>
    <row r="377" spans="1:11" x14ac:dyDescent="0.3">
      <c r="A377" s="1">
        <v>0.44791666666666669</v>
      </c>
      <c r="B377" t="s">
        <v>195</v>
      </c>
      <c r="C377" t="s">
        <v>197</v>
      </c>
      <c r="D377">
        <v>49</v>
      </c>
      <c r="F377" t="str">
        <f t="shared" si="25"/>
        <v>GOOD FT by DUST,ERIC</v>
      </c>
      <c r="G377" t="str">
        <f t="shared" si="26"/>
        <v>GOOD FT</v>
      </c>
      <c r="H377" t="str">
        <f t="shared" si="27"/>
        <v xml:space="preserve"> FT</v>
      </c>
      <c r="I377" t="str">
        <f t="shared" si="28"/>
        <v>GOOD</v>
      </c>
      <c r="J377" t="e">
        <f>IF(I377="GOOD",LOOKUP(H377,'Points per shot'!$A$1:$A$5,'Points per shot'!$B$1:$B$5),"")</f>
        <v>#N/A</v>
      </c>
      <c r="K377" t="str">
        <f t="shared" si="29"/>
        <v/>
      </c>
    </row>
    <row r="378" spans="1:11" x14ac:dyDescent="0.3">
      <c r="A378" s="1">
        <v>0.43611111111111112</v>
      </c>
      <c r="E378" t="s">
        <v>169</v>
      </c>
      <c r="F378" t="str">
        <f t="shared" si="25"/>
        <v>MISS 3PTR by MCDANIEL,DEZMOND</v>
      </c>
      <c r="G378" t="str">
        <f t="shared" si="26"/>
        <v>MISS 3PTR</v>
      </c>
      <c r="H378" t="str">
        <f t="shared" si="27"/>
        <v xml:space="preserve"> 3PTR</v>
      </c>
      <c r="I378" t="str">
        <f t="shared" si="28"/>
        <v>MISS</v>
      </c>
      <c r="J378" t="str">
        <f>IF(I378="GOOD",LOOKUP(H378,'Points per shot'!$A$1:$A$5,'Points per shot'!$B$1:$B$5),"")</f>
        <v/>
      </c>
      <c r="K378" t="str">
        <f t="shared" si="29"/>
        <v/>
      </c>
    </row>
    <row r="379" spans="1:11" x14ac:dyDescent="0.3">
      <c r="A379" t="s">
        <v>18</v>
      </c>
      <c r="B379" t="s">
        <v>47</v>
      </c>
      <c r="F379" t="str">
        <f t="shared" si="25"/>
        <v>REBOUND DEF by DUST,ERIC</v>
      </c>
      <c r="G379" t="str">
        <f t="shared" si="26"/>
        <v>REBOUND DEF</v>
      </c>
      <c r="H379" t="str">
        <f t="shared" si="27"/>
        <v/>
      </c>
      <c r="I379" t="str">
        <f t="shared" si="28"/>
        <v/>
      </c>
      <c r="J379" t="str">
        <f>IF(I379="GOOD",LOOKUP(H379,'Points per shot'!$A$1:$A$5,'Points per shot'!$B$1:$B$5),"")</f>
        <v/>
      </c>
      <c r="K379" t="str">
        <f t="shared" si="29"/>
        <v/>
      </c>
    </row>
    <row r="380" spans="1:11" x14ac:dyDescent="0.3">
      <c r="A380" s="1">
        <v>0.4284722222222222</v>
      </c>
      <c r="B380" t="s">
        <v>44</v>
      </c>
      <c r="F380" t="str">
        <f t="shared" si="25"/>
        <v>TURNOVER by DUST,ERIC</v>
      </c>
      <c r="G380" t="str">
        <f t="shared" si="26"/>
        <v>TURNOVER</v>
      </c>
      <c r="H380" t="str">
        <f t="shared" si="27"/>
        <v/>
      </c>
      <c r="I380" t="str">
        <f t="shared" si="28"/>
        <v/>
      </c>
      <c r="J380" t="str">
        <f>IF(I380="GOOD",LOOKUP(H380,'Points per shot'!$A$1:$A$5,'Points per shot'!$B$1:$B$5),"")</f>
        <v/>
      </c>
      <c r="K380" t="str">
        <f t="shared" si="29"/>
        <v/>
      </c>
    </row>
    <row r="381" spans="1:11" x14ac:dyDescent="0.3">
      <c r="A381" s="1">
        <v>0.4284722222222222</v>
      </c>
      <c r="E381" t="s">
        <v>198</v>
      </c>
      <c r="F381" t="str">
        <f t="shared" si="25"/>
        <v>STEAL by HARVEY,BOBBY</v>
      </c>
      <c r="G381" t="str">
        <f t="shared" si="26"/>
        <v>STEAL</v>
      </c>
      <c r="H381" t="str">
        <f t="shared" si="27"/>
        <v/>
      </c>
      <c r="I381" t="str">
        <f t="shared" si="28"/>
        <v/>
      </c>
      <c r="J381" t="str">
        <f>IF(I381="GOOD",LOOKUP(H381,'Points per shot'!$A$1:$A$5,'Points per shot'!$B$1:$B$5),"")</f>
        <v/>
      </c>
      <c r="K381" t="str">
        <f t="shared" si="29"/>
        <v/>
      </c>
    </row>
    <row r="382" spans="1:11" x14ac:dyDescent="0.3">
      <c r="A382" s="1">
        <v>0.41875000000000001</v>
      </c>
      <c r="B382" t="s">
        <v>199</v>
      </c>
      <c r="F382" t="str">
        <f t="shared" si="25"/>
        <v>FOUL by DUST,ERIC</v>
      </c>
      <c r="G382" t="str">
        <f t="shared" si="26"/>
        <v>FOUL</v>
      </c>
      <c r="H382" t="str">
        <f t="shared" si="27"/>
        <v/>
      </c>
      <c r="I382" t="str">
        <f t="shared" si="28"/>
        <v/>
      </c>
      <c r="J382" t="str">
        <f>IF(I382="GOOD",LOOKUP(H382,'Points per shot'!$A$1:$A$5,'Points per shot'!$B$1:$B$5),"")</f>
        <v/>
      </c>
      <c r="K382" t="str">
        <f t="shared" si="29"/>
        <v/>
      </c>
    </row>
    <row r="383" spans="1:11" x14ac:dyDescent="0.3">
      <c r="A383" s="1">
        <v>0.41875000000000001</v>
      </c>
      <c r="C383" t="s">
        <v>200</v>
      </c>
      <c r="D383">
        <v>50</v>
      </c>
      <c r="E383" t="s">
        <v>201</v>
      </c>
      <c r="F383" t="str">
        <f t="shared" si="25"/>
        <v>GOOD FT by HARVEY,BOBBY</v>
      </c>
      <c r="G383" t="str">
        <f t="shared" si="26"/>
        <v>GOOD FT</v>
      </c>
      <c r="H383" t="str">
        <f t="shared" si="27"/>
        <v xml:space="preserve"> FT</v>
      </c>
      <c r="I383" t="str">
        <f t="shared" si="28"/>
        <v>GOOD</v>
      </c>
      <c r="J383" t="e">
        <f>IF(I383="GOOD",LOOKUP(H383,'Points per shot'!$A$1:$A$5,'Points per shot'!$B$1:$B$5),"")</f>
        <v>#N/A</v>
      </c>
      <c r="K383" t="str">
        <f t="shared" si="29"/>
        <v/>
      </c>
    </row>
    <row r="384" spans="1:11" x14ac:dyDescent="0.3">
      <c r="A384" s="1">
        <v>0.41875000000000001</v>
      </c>
      <c r="C384" t="s">
        <v>202</v>
      </c>
      <c r="D384">
        <v>51</v>
      </c>
      <c r="E384" t="s">
        <v>201</v>
      </c>
      <c r="F384" t="str">
        <f t="shared" si="25"/>
        <v>GOOD FT by HARVEY,BOBBY</v>
      </c>
      <c r="G384" t="str">
        <f t="shared" si="26"/>
        <v>GOOD FT</v>
      </c>
      <c r="H384" t="str">
        <f t="shared" si="27"/>
        <v xml:space="preserve"> FT</v>
      </c>
      <c r="I384" t="str">
        <f t="shared" si="28"/>
        <v>GOOD</v>
      </c>
      <c r="J384" t="e">
        <f>IF(I384="GOOD",LOOKUP(H384,'Points per shot'!$A$1:$A$5,'Points per shot'!$B$1:$B$5),"")</f>
        <v>#N/A</v>
      </c>
      <c r="K384" t="str">
        <f t="shared" si="29"/>
        <v/>
      </c>
    </row>
    <row r="385" spans="1:11" x14ac:dyDescent="0.3">
      <c r="A385" s="1">
        <v>0.40416666666666662</v>
      </c>
      <c r="B385" t="s">
        <v>56</v>
      </c>
      <c r="F385" t="str">
        <f t="shared" si="25"/>
        <v>TURNOVER by HUGHES,ANTHONY</v>
      </c>
      <c r="G385" t="str">
        <f t="shared" si="26"/>
        <v>TURNOVER</v>
      </c>
      <c r="H385" t="str">
        <f t="shared" si="27"/>
        <v/>
      </c>
      <c r="I385" t="str">
        <f t="shared" si="28"/>
        <v/>
      </c>
      <c r="J385" t="str">
        <f>IF(I385="GOOD",LOOKUP(H385,'Points per shot'!$A$1:$A$5,'Points per shot'!$B$1:$B$5),"")</f>
        <v/>
      </c>
      <c r="K385" t="str">
        <f t="shared" si="29"/>
        <v/>
      </c>
    </row>
    <row r="386" spans="1:11" x14ac:dyDescent="0.3">
      <c r="A386" s="1">
        <v>0.40416666666666662</v>
      </c>
      <c r="E386" t="s">
        <v>203</v>
      </c>
      <c r="F386" t="str">
        <f t="shared" ref="F386:F449" si="30">B386&amp;E386</f>
        <v>STEAL by THOMPSON,ROBIN</v>
      </c>
      <c r="G386" t="str">
        <f t="shared" ref="G386:G449" si="31">LEFT(F386,FIND("by",F386)-2)</f>
        <v>STEAL</v>
      </c>
      <c r="H386" t="str">
        <f t="shared" si="27"/>
        <v/>
      </c>
      <c r="I386" t="str">
        <f t="shared" si="28"/>
        <v/>
      </c>
      <c r="J386" t="str">
        <f>IF(I386="GOOD",LOOKUP(H386,'Points per shot'!$A$1:$A$5,'Points per shot'!$B$1:$B$5),"")</f>
        <v/>
      </c>
      <c r="K386" t="str">
        <f t="shared" si="29"/>
        <v/>
      </c>
    </row>
    <row r="387" spans="1:11" x14ac:dyDescent="0.3">
      <c r="A387" s="1">
        <v>0.39861111111111108</v>
      </c>
      <c r="B387" t="s">
        <v>162</v>
      </c>
      <c r="F387" t="str">
        <f t="shared" si="30"/>
        <v>FOUL by CARSON,RONNIE</v>
      </c>
      <c r="G387" t="str">
        <f t="shared" si="31"/>
        <v>FOUL</v>
      </c>
      <c r="H387" t="str">
        <f t="shared" ref="H387:H450" si="32">IF(OR(LEFT(G387,4)="Miss",LEFT(G387,4)="Good"),RIGHT(G387,LEN(G387)-4),"")</f>
        <v/>
      </c>
      <c r="I387" t="str">
        <f t="shared" ref="I387:I450" si="33">IF(H387&lt;&gt;"",LEFT(G387,4),"")</f>
        <v/>
      </c>
      <c r="J387" t="str">
        <f>IF(I387="GOOD",LOOKUP(H387,'Points per shot'!$A$1:$A$5,'Points per shot'!$B$1:$B$5),"")</f>
        <v/>
      </c>
      <c r="K387" t="str">
        <f t="shared" ref="K387:K450" si="34">IF(F387="*Miss*","Miss","")</f>
        <v/>
      </c>
    </row>
    <row r="388" spans="1:11" x14ac:dyDescent="0.3">
      <c r="A388" s="1">
        <v>0.39861111111111108</v>
      </c>
      <c r="B388" t="s">
        <v>274</v>
      </c>
      <c r="F388" t="str">
        <f t="shared" si="30"/>
        <v>SUB OUT by CARSON,RONNIE</v>
      </c>
      <c r="G388" t="str">
        <f t="shared" si="31"/>
        <v>SUB OUT</v>
      </c>
      <c r="H388" t="str">
        <f t="shared" si="32"/>
        <v/>
      </c>
      <c r="I388" t="str">
        <f t="shared" si="33"/>
        <v/>
      </c>
      <c r="J388" t="str">
        <f>IF(I388="GOOD",LOOKUP(H388,'Points per shot'!$A$1:$A$5,'Points per shot'!$B$1:$B$5),"")</f>
        <v/>
      </c>
      <c r="K388" t="str">
        <f t="shared" si="34"/>
        <v/>
      </c>
    </row>
    <row r="389" spans="1:11" x14ac:dyDescent="0.3">
      <c r="A389" s="1">
        <v>0.39861111111111108</v>
      </c>
      <c r="B389" t="s">
        <v>277</v>
      </c>
      <c r="F389" t="str">
        <f t="shared" si="30"/>
        <v>SUB IN by WISSINK,SHANE</v>
      </c>
      <c r="G389" t="str">
        <f t="shared" si="31"/>
        <v>SUB IN</v>
      </c>
      <c r="H389" t="str">
        <f t="shared" si="32"/>
        <v/>
      </c>
      <c r="I389" t="str">
        <f t="shared" si="33"/>
        <v/>
      </c>
      <c r="J389" t="str">
        <f>IF(I389="GOOD",LOOKUP(H389,'Points per shot'!$A$1:$A$5,'Points per shot'!$B$1:$B$5),"")</f>
        <v/>
      </c>
      <c r="K389" t="str">
        <f t="shared" si="34"/>
        <v/>
      </c>
    </row>
    <row r="390" spans="1:11" x14ac:dyDescent="0.3">
      <c r="A390" s="1">
        <v>0.3840277777777778</v>
      </c>
      <c r="E390" t="s">
        <v>40</v>
      </c>
      <c r="F390" t="str">
        <f t="shared" si="30"/>
        <v>MISS JUMPER by COLLETTA,ZACH</v>
      </c>
      <c r="G390" t="str">
        <f t="shared" si="31"/>
        <v>MISS JUMPER</v>
      </c>
      <c r="H390" t="str">
        <f t="shared" si="32"/>
        <v xml:space="preserve"> JUMPER</v>
      </c>
      <c r="I390" t="str">
        <f t="shared" si="33"/>
        <v>MISS</v>
      </c>
      <c r="J390" t="str">
        <f>IF(I390="GOOD",LOOKUP(H390,'Points per shot'!$A$1:$A$5,'Points per shot'!$B$1:$B$5),"")</f>
        <v/>
      </c>
      <c r="K390" t="str">
        <f t="shared" si="34"/>
        <v/>
      </c>
    </row>
    <row r="391" spans="1:11" x14ac:dyDescent="0.3">
      <c r="A391" t="s">
        <v>18</v>
      </c>
      <c r="B391" t="s">
        <v>80</v>
      </c>
      <c r="F391" t="str">
        <f t="shared" si="30"/>
        <v>REBOUND DEF by MATTHEWS,JOHNATHAN</v>
      </c>
      <c r="G391" t="str">
        <f t="shared" si="31"/>
        <v>REBOUND DEF</v>
      </c>
      <c r="H391" t="str">
        <f t="shared" si="32"/>
        <v/>
      </c>
      <c r="I391" t="str">
        <f t="shared" si="33"/>
        <v/>
      </c>
      <c r="J391" t="str">
        <f>IF(I391="GOOD",LOOKUP(H391,'Points per shot'!$A$1:$A$5,'Points per shot'!$B$1:$B$5),"")</f>
        <v/>
      </c>
      <c r="K391" t="str">
        <f t="shared" si="34"/>
        <v/>
      </c>
    </row>
    <row r="392" spans="1:11" x14ac:dyDescent="0.3">
      <c r="A392" s="1">
        <v>0.37986111111111115</v>
      </c>
      <c r="E392" t="s">
        <v>204</v>
      </c>
      <c r="F392" t="str">
        <f t="shared" si="30"/>
        <v>FOUL by MCDANIEL,DEZMOND</v>
      </c>
      <c r="G392" t="str">
        <f t="shared" si="31"/>
        <v>FOUL</v>
      </c>
      <c r="H392" t="str">
        <f t="shared" si="32"/>
        <v/>
      </c>
      <c r="I392" t="str">
        <f t="shared" si="33"/>
        <v/>
      </c>
      <c r="J392" t="str">
        <f>IF(I392="GOOD",LOOKUP(H392,'Points per shot'!$A$1:$A$5,'Points per shot'!$B$1:$B$5),"")</f>
        <v/>
      </c>
      <c r="K392" t="str">
        <f t="shared" si="34"/>
        <v/>
      </c>
    </row>
    <row r="393" spans="1:11" x14ac:dyDescent="0.3">
      <c r="A393" s="1">
        <v>0.37986111111111115</v>
      </c>
      <c r="B393" t="s">
        <v>205</v>
      </c>
      <c r="C393" t="s">
        <v>206</v>
      </c>
      <c r="D393">
        <v>51</v>
      </c>
      <c r="F393" t="str">
        <f t="shared" si="30"/>
        <v>GOOD FT by HUGHES,ANTHONY(fastbreak)</v>
      </c>
      <c r="G393" t="str">
        <f t="shared" si="31"/>
        <v>GOOD FT</v>
      </c>
      <c r="H393" t="str">
        <f t="shared" si="32"/>
        <v xml:space="preserve"> FT</v>
      </c>
      <c r="I393" t="str">
        <f t="shared" si="33"/>
        <v>GOOD</v>
      </c>
      <c r="J393" t="e">
        <f>IF(I393="GOOD",LOOKUP(H393,'Points per shot'!$A$1:$A$5,'Points per shot'!$B$1:$B$5),"")</f>
        <v>#N/A</v>
      </c>
      <c r="K393" t="str">
        <f t="shared" si="34"/>
        <v/>
      </c>
    </row>
    <row r="394" spans="1:11" x14ac:dyDescent="0.3">
      <c r="A394" s="1">
        <v>0.37986111111111115</v>
      </c>
      <c r="E394" t="s">
        <v>293</v>
      </c>
      <c r="F394" t="str">
        <f t="shared" si="30"/>
        <v>SUB OUT by HARVEY,BOBBY</v>
      </c>
      <c r="G394" t="str">
        <f t="shared" si="31"/>
        <v>SUB OUT</v>
      </c>
      <c r="H394" t="str">
        <f t="shared" si="32"/>
        <v/>
      </c>
      <c r="I394" t="str">
        <f t="shared" si="33"/>
        <v/>
      </c>
      <c r="J394" t="str">
        <f>IF(I394="GOOD",LOOKUP(H394,'Points per shot'!$A$1:$A$5,'Points per shot'!$B$1:$B$5),"")</f>
        <v/>
      </c>
      <c r="K394" t="str">
        <f t="shared" si="34"/>
        <v/>
      </c>
    </row>
    <row r="395" spans="1:11" x14ac:dyDescent="0.3">
      <c r="A395" s="1">
        <v>0.37986111111111115</v>
      </c>
      <c r="E395" t="s">
        <v>273</v>
      </c>
      <c r="F395" t="str">
        <f t="shared" si="30"/>
        <v>SUB IN by DAVIS,JEROME</v>
      </c>
      <c r="G395" t="str">
        <f t="shared" si="31"/>
        <v>SUB IN</v>
      </c>
      <c r="H395" t="str">
        <f t="shared" si="32"/>
        <v/>
      </c>
      <c r="I395" t="str">
        <f t="shared" si="33"/>
        <v/>
      </c>
      <c r="J395" t="str">
        <f>IF(I395="GOOD",LOOKUP(H395,'Points per shot'!$A$1:$A$5,'Points per shot'!$B$1:$B$5),"")</f>
        <v/>
      </c>
      <c r="K395" t="str">
        <f t="shared" si="34"/>
        <v/>
      </c>
    </row>
    <row r="396" spans="1:11" x14ac:dyDescent="0.3">
      <c r="A396" s="1">
        <v>0.37986111111111115</v>
      </c>
      <c r="E396" t="s">
        <v>299</v>
      </c>
      <c r="F396" t="str">
        <f t="shared" si="30"/>
        <v>SUB OUT by MCDANIEL,DEZMOND</v>
      </c>
      <c r="G396" t="str">
        <f t="shared" si="31"/>
        <v>SUB OUT</v>
      </c>
      <c r="H396" t="str">
        <f t="shared" si="32"/>
        <v/>
      </c>
      <c r="I396" t="str">
        <f t="shared" si="33"/>
        <v/>
      </c>
      <c r="J396" t="str">
        <f>IF(I396="GOOD",LOOKUP(H396,'Points per shot'!$A$1:$A$5,'Points per shot'!$B$1:$B$5),"")</f>
        <v/>
      </c>
      <c r="K396" t="str">
        <f t="shared" si="34"/>
        <v/>
      </c>
    </row>
    <row r="397" spans="1:11" x14ac:dyDescent="0.3">
      <c r="A397" s="1">
        <v>0.37986111111111115</v>
      </c>
      <c r="E397" t="s">
        <v>281</v>
      </c>
      <c r="F397" t="str">
        <f t="shared" si="30"/>
        <v>SUB IN by GLOTTA,CHAZ</v>
      </c>
      <c r="G397" t="str">
        <f t="shared" si="31"/>
        <v>SUB IN</v>
      </c>
      <c r="H397" t="str">
        <f t="shared" si="32"/>
        <v/>
      </c>
      <c r="I397" t="str">
        <f t="shared" si="33"/>
        <v/>
      </c>
      <c r="J397" t="str">
        <f>IF(I397="GOOD",LOOKUP(H397,'Points per shot'!$A$1:$A$5,'Points per shot'!$B$1:$B$5),"")</f>
        <v/>
      </c>
      <c r="K397" t="str">
        <f t="shared" si="34"/>
        <v/>
      </c>
    </row>
    <row r="398" spans="1:11" x14ac:dyDescent="0.3">
      <c r="A398" s="1">
        <v>0.37986111111111115</v>
      </c>
      <c r="B398" t="s">
        <v>207</v>
      </c>
      <c r="F398" t="str">
        <f t="shared" si="30"/>
        <v>MISS FT by HUGHES,ANTHONY(fastbreak)</v>
      </c>
      <c r="G398" t="str">
        <f t="shared" si="31"/>
        <v>MISS FT</v>
      </c>
      <c r="H398" t="str">
        <f t="shared" si="32"/>
        <v xml:space="preserve"> FT</v>
      </c>
      <c r="I398" t="str">
        <f t="shared" si="33"/>
        <v>MISS</v>
      </c>
      <c r="J398" t="str">
        <f>IF(I398="GOOD",LOOKUP(H398,'Points per shot'!$A$1:$A$5,'Points per shot'!$B$1:$B$5),"")</f>
        <v/>
      </c>
      <c r="K398" t="str">
        <f t="shared" si="34"/>
        <v/>
      </c>
    </row>
    <row r="399" spans="1:11" x14ac:dyDescent="0.3">
      <c r="A399" t="s">
        <v>18</v>
      </c>
      <c r="E399" t="s">
        <v>134</v>
      </c>
      <c r="F399" t="str">
        <f t="shared" si="30"/>
        <v>REBOUND DEF by THOMPSON,ROBIN</v>
      </c>
      <c r="G399" t="str">
        <f t="shared" si="31"/>
        <v>REBOUND DEF</v>
      </c>
      <c r="H399" t="str">
        <f t="shared" si="32"/>
        <v/>
      </c>
      <c r="I399" t="str">
        <f t="shared" si="33"/>
        <v/>
      </c>
      <c r="J399" t="str">
        <f>IF(I399="GOOD",LOOKUP(H399,'Points per shot'!$A$1:$A$5,'Points per shot'!$B$1:$B$5),"")</f>
        <v/>
      </c>
      <c r="K399" t="str">
        <f t="shared" si="34"/>
        <v/>
      </c>
    </row>
    <row r="400" spans="1:11" x14ac:dyDescent="0.3">
      <c r="A400" s="1">
        <v>0.36527777777777781</v>
      </c>
      <c r="E400" t="s">
        <v>55</v>
      </c>
      <c r="F400" t="str">
        <f t="shared" si="30"/>
        <v>TURNOVER by COLLETTA,ZACH</v>
      </c>
      <c r="G400" t="str">
        <f t="shared" si="31"/>
        <v>TURNOVER</v>
      </c>
      <c r="H400" t="str">
        <f t="shared" si="32"/>
        <v/>
      </c>
      <c r="I400" t="str">
        <f t="shared" si="33"/>
        <v/>
      </c>
      <c r="J400" t="str">
        <f>IF(I400="GOOD",LOOKUP(H400,'Points per shot'!$A$1:$A$5,'Points per shot'!$B$1:$B$5),"")</f>
        <v/>
      </c>
      <c r="K400" t="str">
        <f t="shared" si="34"/>
        <v/>
      </c>
    </row>
    <row r="401" spans="1:11" x14ac:dyDescent="0.3">
      <c r="A401" s="1">
        <v>0.36527777777777781</v>
      </c>
      <c r="B401" t="s">
        <v>159</v>
      </c>
      <c r="F401" t="str">
        <f t="shared" si="30"/>
        <v>STEAL by WISSINK,SHANE</v>
      </c>
      <c r="G401" t="str">
        <f t="shared" si="31"/>
        <v>STEAL</v>
      </c>
      <c r="H401" t="str">
        <f t="shared" si="32"/>
        <v/>
      </c>
      <c r="I401" t="str">
        <f t="shared" si="33"/>
        <v/>
      </c>
      <c r="J401" t="str">
        <f>IF(I401="GOOD",LOOKUP(H401,'Points per shot'!$A$1:$A$5,'Points per shot'!$B$1:$B$5),"")</f>
        <v/>
      </c>
      <c r="K401" t="str">
        <f t="shared" si="34"/>
        <v/>
      </c>
    </row>
    <row r="402" spans="1:11" x14ac:dyDescent="0.3">
      <c r="A402" s="1">
        <v>0.36180555555555555</v>
      </c>
      <c r="B402" t="s">
        <v>62</v>
      </c>
      <c r="F402" t="str">
        <f t="shared" si="30"/>
        <v>MISS 3PTR by MATTHEWS,JOHNATHAN</v>
      </c>
      <c r="G402" t="str">
        <f t="shared" si="31"/>
        <v>MISS 3PTR</v>
      </c>
      <c r="H402" t="str">
        <f t="shared" si="32"/>
        <v xml:space="preserve"> 3PTR</v>
      </c>
      <c r="I402" t="str">
        <f t="shared" si="33"/>
        <v>MISS</v>
      </c>
      <c r="J402" t="str">
        <f>IF(I402="GOOD",LOOKUP(H402,'Points per shot'!$A$1:$A$5,'Points per shot'!$B$1:$B$5),"")</f>
        <v/>
      </c>
      <c r="K402" t="str">
        <f t="shared" si="34"/>
        <v/>
      </c>
    </row>
    <row r="403" spans="1:11" x14ac:dyDescent="0.3">
      <c r="A403" t="s">
        <v>18</v>
      </c>
      <c r="E403" t="s">
        <v>63</v>
      </c>
      <c r="F403" t="str">
        <f t="shared" si="30"/>
        <v>REBOUND DEF by JONES,EUGENE</v>
      </c>
      <c r="G403" t="str">
        <f t="shared" si="31"/>
        <v>REBOUND DEF</v>
      </c>
      <c r="H403" t="str">
        <f t="shared" si="32"/>
        <v/>
      </c>
      <c r="I403" t="str">
        <f t="shared" si="33"/>
        <v/>
      </c>
      <c r="J403" t="str">
        <f>IF(I403="GOOD",LOOKUP(H403,'Points per shot'!$A$1:$A$5,'Points per shot'!$B$1:$B$5),"")</f>
        <v/>
      </c>
      <c r="K403" t="str">
        <f t="shared" si="34"/>
        <v/>
      </c>
    </row>
    <row r="404" spans="1:11" x14ac:dyDescent="0.3">
      <c r="A404" s="1">
        <v>0.36180555555555555</v>
      </c>
      <c r="B404" t="s">
        <v>172</v>
      </c>
      <c r="F404" t="str">
        <f t="shared" si="30"/>
        <v>FOUL by WILKINS-MCCOY,JALEN</v>
      </c>
      <c r="G404" t="str">
        <f t="shared" si="31"/>
        <v>FOUL</v>
      </c>
      <c r="H404" t="str">
        <f t="shared" si="32"/>
        <v/>
      </c>
      <c r="I404" t="str">
        <f t="shared" si="33"/>
        <v/>
      </c>
      <c r="J404" t="str">
        <f>IF(I404="GOOD",LOOKUP(H404,'Points per shot'!$A$1:$A$5,'Points per shot'!$B$1:$B$5),"")</f>
        <v/>
      </c>
      <c r="K404" t="str">
        <f t="shared" si="34"/>
        <v/>
      </c>
    </row>
    <row r="405" spans="1:11" x14ac:dyDescent="0.3">
      <c r="A405" s="1">
        <v>0.36180555555555555</v>
      </c>
      <c r="B405" t="s">
        <v>283</v>
      </c>
      <c r="F405" t="str">
        <f t="shared" si="30"/>
        <v>SUB OUT by WILKINS-MCCOY,JALEN</v>
      </c>
      <c r="G405" t="str">
        <f t="shared" si="31"/>
        <v>SUB OUT</v>
      </c>
      <c r="H405" t="str">
        <f t="shared" si="32"/>
        <v/>
      </c>
      <c r="I405" t="str">
        <f t="shared" si="33"/>
        <v/>
      </c>
      <c r="J405" t="str">
        <f>IF(I405="GOOD",LOOKUP(H405,'Points per shot'!$A$1:$A$5,'Points per shot'!$B$1:$B$5),"")</f>
        <v/>
      </c>
      <c r="K405" t="str">
        <f t="shared" si="34"/>
        <v/>
      </c>
    </row>
    <row r="406" spans="1:11" x14ac:dyDescent="0.3">
      <c r="A406" s="1">
        <v>0.36180555555555555</v>
      </c>
      <c r="B406" t="s">
        <v>275</v>
      </c>
      <c r="F406" t="str">
        <f t="shared" si="30"/>
        <v>SUB IN by TOWERY,JASON</v>
      </c>
      <c r="G406" t="str">
        <f t="shared" si="31"/>
        <v>SUB IN</v>
      </c>
      <c r="H406" t="str">
        <f t="shared" si="32"/>
        <v/>
      </c>
      <c r="I406" t="str">
        <f t="shared" si="33"/>
        <v/>
      </c>
      <c r="J406" t="str">
        <f>IF(I406="GOOD",LOOKUP(H406,'Points per shot'!$A$1:$A$5,'Points per shot'!$B$1:$B$5),"")</f>
        <v/>
      </c>
      <c r="K406" t="str">
        <f t="shared" si="34"/>
        <v/>
      </c>
    </row>
    <row r="407" spans="1:11" x14ac:dyDescent="0.3">
      <c r="A407" s="1">
        <v>0.36180555555555555</v>
      </c>
      <c r="E407" t="s">
        <v>132</v>
      </c>
      <c r="F407" t="str">
        <f t="shared" si="30"/>
        <v>MISS FT by JONES,EUGENE</v>
      </c>
      <c r="G407" t="str">
        <f t="shared" si="31"/>
        <v>MISS FT</v>
      </c>
      <c r="H407" t="str">
        <f t="shared" si="32"/>
        <v xml:space="preserve"> FT</v>
      </c>
      <c r="I407" t="str">
        <f t="shared" si="33"/>
        <v>MISS</v>
      </c>
      <c r="J407" t="str">
        <f>IF(I407="GOOD",LOOKUP(H407,'Points per shot'!$A$1:$A$5,'Points per shot'!$B$1:$B$5),"")</f>
        <v/>
      </c>
      <c r="K407" t="str">
        <f t="shared" si="34"/>
        <v/>
      </c>
    </row>
    <row r="408" spans="1:11" x14ac:dyDescent="0.3">
      <c r="A408" t="s">
        <v>18</v>
      </c>
      <c r="B408" t="s">
        <v>51</v>
      </c>
      <c r="F408" t="str">
        <f t="shared" si="30"/>
        <v>REBOUND DEF by HUGHES,ANTHONY</v>
      </c>
      <c r="G408" t="str">
        <f t="shared" si="31"/>
        <v>REBOUND DEF</v>
      </c>
      <c r="H408" t="str">
        <f t="shared" si="32"/>
        <v/>
      </c>
      <c r="I408" t="str">
        <f t="shared" si="33"/>
        <v/>
      </c>
      <c r="J408" t="str">
        <f>IF(I408="GOOD",LOOKUP(H408,'Points per shot'!$A$1:$A$5,'Points per shot'!$B$1:$B$5),"")</f>
        <v/>
      </c>
      <c r="K408" t="str">
        <f t="shared" si="34"/>
        <v/>
      </c>
    </row>
    <row r="409" spans="1:11" x14ac:dyDescent="0.3">
      <c r="A409" s="1">
        <v>0.35694444444444445</v>
      </c>
      <c r="B409" t="s">
        <v>56</v>
      </c>
      <c r="F409" t="str">
        <f t="shared" si="30"/>
        <v>TURNOVER by HUGHES,ANTHONY</v>
      </c>
      <c r="G409" t="str">
        <f t="shared" si="31"/>
        <v>TURNOVER</v>
      </c>
      <c r="H409" t="str">
        <f t="shared" si="32"/>
        <v/>
      </c>
      <c r="I409" t="str">
        <f t="shared" si="33"/>
        <v/>
      </c>
      <c r="J409" t="str">
        <f>IF(I409="GOOD",LOOKUP(H409,'Points per shot'!$A$1:$A$5,'Points per shot'!$B$1:$B$5),"")</f>
        <v/>
      </c>
      <c r="K409" t="str">
        <f t="shared" si="34"/>
        <v/>
      </c>
    </row>
    <row r="410" spans="1:11" x14ac:dyDescent="0.3">
      <c r="A410" s="1">
        <v>0.35694444444444445</v>
      </c>
      <c r="E410" t="s">
        <v>174</v>
      </c>
      <c r="F410" t="str">
        <f t="shared" si="30"/>
        <v>STEAL by COLLETTA,ZACH</v>
      </c>
      <c r="G410" t="str">
        <f t="shared" si="31"/>
        <v>STEAL</v>
      </c>
      <c r="H410" t="str">
        <f t="shared" si="32"/>
        <v/>
      </c>
      <c r="I410" t="str">
        <f t="shared" si="33"/>
        <v/>
      </c>
      <c r="J410" t="str">
        <f>IF(I410="GOOD",LOOKUP(H410,'Points per shot'!$A$1:$A$5,'Points per shot'!$B$1:$B$5),"")</f>
        <v/>
      </c>
      <c r="K410" t="str">
        <f t="shared" si="34"/>
        <v/>
      </c>
    </row>
    <row r="411" spans="1:11" x14ac:dyDescent="0.3">
      <c r="A411" s="1">
        <v>0.3527777777777778</v>
      </c>
      <c r="B411" t="s">
        <v>70</v>
      </c>
      <c r="F411" t="str">
        <f t="shared" si="30"/>
        <v>FOUL by TOWERY,JASON</v>
      </c>
      <c r="G411" t="str">
        <f t="shared" si="31"/>
        <v>FOUL</v>
      </c>
      <c r="H411" t="str">
        <f t="shared" si="32"/>
        <v/>
      </c>
      <c r="I411" t="str">
        <f t="shared" si="33"/>
        <v/>
      </c>
      <c r="J411" t="str">
        <f>IF(I411="GOOD",LOOKUP(H411,'Points per shot'!$A$1:$A$5,'Points per shot'!$B$1:$B$5),"")</f>
        <v/>
      </c>
      <c r="K411" t="str">
        <f t="shared" si="34"/>
        <v/>
      </c>
    </row>
    <row r="412" spans="1:11" x14ac:dyDescent="0.3">
      <c r="A412" s="1">
        <v>0.3527777777777778</v>
      </c>
      <c r="C412" t="s">
        <v>208</v>
      </c>
      <c r="D412">
        <v>52</v>
      </c>
      <c r="E412" t="s">
        <v>138</v>
      </c>
      <c r="F412" t="str">
        <f t="shared" si="30"/>
        <v>GOOD FT by DAVIS,JEROME(fastbreak)</v>
      </c>
      <c r="G412" t="str">
        <f t="shared" si="31"/>
        <v>GOOD FT</v>
      </c>
      <c r="H412" t="str">
        <f t="shared" si="32"/>
        <v xml:space="preserve"> FT</v>
      </c>
      <c r="I412" t="str">
        <f t="shared" si="33"/>
        <v>GOOD</v>
      </c>
      <c r="J412" t="e">
        <f>IF(I412="GOOD",LOOKUP(H412,'Points per shot'!$A$1:$A$5,'Points per shot'!$B$1:$B$5),"")</f>
        <v>#N/A</v>
      </c>
      <c r="K412" t="str">
        <f t="shared" si="34"/>
        <v/>
      </c>
    </row>
    <row r="413" spans="1:11" x14ac:dyDescent="0.3">
      <c r="A413" s="1">
        <v>0.3527777777777778</v>
      </c>
      <c r="B413" t="s">
        <v>285</v>
      </c>
      <c r="F413" t="str">
        <f t="shared" si="30"/>
        <v>SUB OUT by MATTHEWS,JOHNATHAN</v>
      </c>
      <c r="G413" t="str">
        <f t="shared" si="31"/>
        <v>SUB OUT</v>
      </c>
      <c r="H413" t="str">
        <f t="shared" si="32"/>
        <v/>
      </c>
      <c r="I413" t="str">
        <f t="shared" si="33"/>
        <v/>
      </c>
      <c r="J413" t="str">
        <f>IF(I413="GOOD",LOOKUP(H413,'Points per shot'!$A$1:$A$5,'Points per shot'!$B$1:$B$5),"")</f>
        <v/>
      </c>
      <c r="K413" t="str">
        <f t="shared" si="34"/>
        <v/>
      </c>
    </row>
    <row r="414" spans="1:11" x14ac:dyDescent="0.3">
      <c r="A414" s="1">
        <v>0.3527777777777778</v>
      </c>
      <c r="B414" t="s">
        <v>286</v>
      </c>
      <c r="F414" t="str">
        <f t="shared" si="30"/>
        <v>SUB IN by CARSON,RONNIE</v>
      </c>
      <c r="G414" t="str">
        <f t="shared" si="31"/>
        <v>SUB IN</v>
      </c>
      <c r="H414" t="str">
        <f t="shared" si="32"/>
        <v/>
      </c>
      <c r="I414" t="str">
        <f t="shared" si="33"/>
        <v/>
      </c>
      <c r="J414" t="str">
        <f>IF(I414="GOOD",LOOKUP(H414,'Points per shot'!$A$1:$A$5,'Points per shot'!$B$1:$B$5),"")</f>
        <v/>
      </c>
      <c r="K414" t="str">
        <f t="shared" si="34"/>
        <v/>
      </c>
    </row>
    <row r="415" spans="1:11" x14ac:dyDescent="0.3">
      <c r="A415" s="1">
        <v>0.3527777777777778</v>
      </c>
      <c r="B415" t="s">
        <v>276</v>
      </c>
      <c r="F415" t="str">
        <f t="shared" si="30"/>
        <v>SUB OUT by HUGHES,ANTHONY</v>
      </c>
      <c r="G415" t="str">
        <f t="shared" si="31"/>
        <v>SUB OUT</v>
      </c>
      <c r="H415" t="str">
        <f t="shared" si="32"/>
        <v/>
      </c>
      <c r="I415" t="str">
        <f t="shared" si="33"/>
        <v/>
      </c>
      <c r="J415" t="str">
        <f>IF(I415="GOOD",LOOKUP(H415,'Points per shot'!$A$1:$A$5,'Points per shot'!$B$1:$B$5),"")</f>
        <v/>
      </c>
      <c r="K415" t="str">
        <f t="shared" si="34"/>
        <v/>
      </c>
    </row>
    <row r="416" spans="1:11" x14ac:dyDescent="0.3">
      <c r="A416" s="1">
        <v>0.3527777777777778</v>
      </c>
      <c r="B416" t="s">
        <v>282</v>
      </c>
      <c r="F416" t="str">
        <f t="shared" si="30"/>
        <v>SUB IN by GRUBBS,JOSE</v>
      </c>
      <c r="G416" t="str">
        <f t="shared" si="31"/>
        <v>SUB IN</v>
      </c>
      <c r="H416" t="str">
        <f t="shared" si="32"/>
        <v/>
      </c>
      <c r="I416" t="str">
        <f t="shared" si="33"/>
        <v/>
      </c>
      <c r="J416" t="str">
        <f>IF(I416="GOOD",LOOKUP(H416,'Points per shot'!$A$1:$A$5,'Points per shot'!$B$1:$B$5),"")</f>
        <v/>
      </c>
      <c r="K416" t="str">
        <f t="shared" si="34"/>
        <v/>
      </c>
    </row>
    <row r="417" spans="1:11" x14ac:dyDescent="0.3">
      <c r="A417" s="1">
        <v>0.3527777777777778</v>
      </c>
      <c r="E417" t="s">
        <v>209</v>
      </c>
      <c r="F417" t="str">
        <f t="shared" si="30"/>
        <v>MISS FT by DAVIS,JEROME(fastbreak)</v>
      </c>
      <c r="G417" t="str">
        <f t="shared" si="31"/>
        <v>MISS FT</v>
      </c>
      <c r="H417" t="str">
        <f t="shared" si="32"/>
        <v xml:space="preserve"> FT</v>
      </c>
      <c r="I417" t="str">
        <f t="shared" si="33"/>
        <v>MISS</v>
      </c>
      <c r="J417" t="str">
        <f>IF(I417="GOOD",LOOKUP(H417,'Points per shot'!$A$1:$A$5,'Points per shot'!$B$1:$B$5),"")</f>
        <v/>
      </c>
      <c r="K417" t="str">
        <f t="shared" si="34"/>
        <v/>
      </c>
    </row>
    <row r="418" spans="1:11" x14ac:dyDescent="0.3">
      <c r="A418" t="s">
        <v>18</v>
      </c>
      <c r="B418" t="s">
        <v>93</v>
      </c>
      <c r="F418" t="str">
        <f t="shared" si="30"/>
        <v>REBOUND DEF by GRUBBS,JOSE</v>
      </c>
      <c r="G418" t="str">
        <f t="shared" si="31"/>
        <v>REBOUND DEF</v>
      </c>
      <c r="H418" t="str">
        <f t="shared" si="32"/>
        <v/>
      </c>
      <c r="I418" t="str">
        <f t="shared" si="33"/>
        <v/>
      </c>
      <c r="J418" t="str">
        <f>IF(I418="GOOD",LOOKUP(H418,'Points per shot'!$A$1:$A$5,'Points per shot'!$B$1:$B$5),"")</f>
        <v/>
      </c>
      <c r="K418" t="str">
        <f t="shared" si="34"/>
        <v/>
      </c>
    </row>
    <row r="419" spans="1:11" x14ac:dyDescent="0.3">
      <c r="A419" s="1">
        <v>0.3444444444444445</v>
      </c>
      <c r="B419" t="s">
        <v>210</v>
      </c>
      <c r="F419" t="str">
        <f t="shared" si="30"/>
        <v>MISS 3PTR by TOWERY,JASON</v>
      </c>
      <c r="G419" t="str">
        <f t="shared" si="31"/>
        <v>MISS 3PTR</v>
      </c>
      <c r="H419" t="str">
        <f t="shared" si="32"/>
        <v xml:space="preserve"> 3PTR</v>
      </c>
      <c r="I419" t="str">
        <f t="shared" si="33"/>
        <v>MISS</v>
      </c>
      <c r="J419" t="str">
        <f>IF(I419="GOOD",LOOKUP(H419,'Points per shot'!$A$1:$A$5,'Points per shot'!$B$1:$B$5),"")</f>
        <v/>
      </c>
      <c r="K419" t="str">
        <f t="shared" si="34"/>
        <v/>
      </c>
    </row>
    <row r="420" spans="1:11" x14ac:dyDescent="0.3">
      <c r="A420" t="s">
        <v>18</v>
      </c>
      <c r="E420" t="s">
        <v>134</v>
      </c>
      <c r="F420" t="str">
        <f t="shared" si="30"/>
        <v>REBOUND DEF by THOMPSON,ROBIN</v>
      </c>
      <c r="G420" t="str">
        <f t="shared" si="31"/>
        <v>REBOUND DEF</v>
      </c>
      <c r="H420" t="str">
        <f t="shared" si="32"/>
        <v/>
      </c>
      <c r="I420" t="str">
        <f t="shared" si="33"/>
        <v/>
      </c>
      <c r="J420" t="str">
        <f>IF(I420="GOOD",LOOKUP(H420,'Points per shot'!$A$1:$A$5,'Points per shot'!$B$1:$B$5),"")</f>
        <v/>
      </c>
      <c r="K420" t="str">
        <f t="shared" si="34"/>
        <v/>
      </c>
    </row>
    <row r="421" spans="1:11" x14ac:dyDescent="0.3">
      <c r="A421" s="1">
        <v>0.33749999999999997</v>
      </c>
      <c r="C421" t="s">
        <v>211</v>
      </c>
      <c r="D421">
        <v>55</v>
      </c>
      <c r="E421" t="s">
        <v>43</v>
      </c>
      <c r="F421" t="str">
        <f t="shared" si="30"/>
        <v>GOOD 3PTR by GLOTTA,CHAZ</v>
      </c>
      <c r="G421" t="str">
        <f t="shared" si="31"/>
        <v>GOOD 3PTR</v>
      </c>
      <c r="H421" t="str">
        <f t="shared" si="32"/>
        <v xml:space="preserve"> 3PTR</v>
      </c>
      <c r="I421" t="str">
        <f t="shared" si="33"/>
        <v>GOOD</v>
      </c>
      <c r="J421" t="e">
        <f>IF(I421="GOOD",LOOKUP(H421,'Points per shot'!$A$1:$A$5,'Points per shot'!$B$1:$B$5),"")</f>
        <v>#N/A</v>
      </c>
      <c r="K421" t="str">
        <f t="shared" si="34"/>
        <v/>
      </c>
    </row>
    <row r="422" spans="1:11" x14ac:dyDescent="0.3">
      <c r="A422" s="1">
        <v>0.32083333333333336</v>
      </c>
      <c r="B422" t="s">
        <v>105</v>
      </c>
      <c r="F422" t="str">
        <f t="shared" si="30"/>
        <v>TURNOVER by CARSON,RONNIE</v>
      </c>
      <c r="G422" t="str">
        <f t="shared" si="31"/>
        <v>TURNOVER</v>
      </c>
      <c r="H422" t="str">
        <f t="shared" si="32"/>
        <v/>
      </c>
      <c r="I422" t="str">
        <f t="shared" si="33"/>
        <v/>
      </c>
      <c r="J422" t="str">
        <f>IF(I422="GOOD",LOOKUP(H422,'Points per shot'!$A$1:$A$5,'Points per shot'!$B$1:$B$5),"")</f>
        <v/>
      </c>
      <c r="K422" t="str">
        <f t="shared" si="34"/>
        <v/>
      </c>
    </row>
    <row r="423" spans="1:11" x14ac:dyDescent="0.3">
      <c r="A423" s="1">
        <v>0.32083333333333336</v>
      </c>
      <c r="E423" t="s">
        <v>45</v>
      </c>
      <c r="F423" t="str">
        <f t="shared" si="30"/>
        <v>STEAL by JONES,EUGENE</v>
      </c>
      <c r="G423" t="str">
        <f t="shared" si="31"/>
        <v>STEAL</v>
      </c>
      <c r="H423" t="str">
        <f t="shared" si="32"/>
        <v/>
      </c>
      <c r="I423" t="str">
        <f t="shared" si="33"/>
        <v/>
      </c>
      <c r="J423" t="str">
        <f>IF(I423="GOOD",LOOKUP(H423,'Points per shot'!$A$1:$A$5,'Points per shot'!$B$1:$B$5),"")</f>
        <v/>
      </c>
      <c r="K423" t="str">
        <f t="shared" si="34"/>
        <v/>
      </c>
    </row>
    <row r="424" spans="1:11" x14ac:dyDescent="0.3">
      <c r="A424" s="1">
        <v>0.31805555555555554</v>
      </c>
      <c r="C424" t="s">
        <v>212</v>
      </c>
      <c r="D424">
        <v>57</v>
      </c>
      <c r="E424" t="s">
        <v>213</v>
      </c>
      <c r="F424" t="str">
        <f t="shared" si="30"/>
        <v>GOOD LAYUP by DAVIS,JEROME(fastbreak)(in the paint)</v>
      </c>
      <c r="G424" t="str">
        <f t="shared" si="31"/>
        <v>GOOD LAYUP</v>
      </c>
      <c r="H424" t="str">
        <f t="shared" si="32"/>
        <v xml:space="preserve"> LAYUP</v>
      </c>
      <c r="I424" t="str">
        <f t="shared" si="33"/>
        <v>GOOD</v>
      </c>
      <c r="J424" t="e">
        <f>IF(I424="GOOD",LOOKUP(H424,'Points per shot'!$A$1:$A$5,'Points per shot'!$B$1:$B$5),"")</f>
        <v>#N/A</v>
      </c>
      <c r="K424" t="str">
        <f t="shared" si="34"/>
        <v/>
      </c>
    </row>
    <row r="425" spans="1:11" x14ac:dyDescent="0.3">
      <c r="A425" t="s">
        <v>18</v>
      </c>
      <c r="E425" t="s">
        <v>259</v>
      </c>
      <c r="F425" t="str">
        <f t="shared" si="30"/>
        <v>ASSIST by JONES,EUGENE</v>
      </c>
      <c r="G425" t="str">
        <f t="shared" si="31"/>
        <v>ASSIST</v>
      </c>
      <c r="H425" t="str">
        <f t="shared" si="32"/>
        <v/>
      </c>
      <c r="I425" t="str">
        <f t="shared" si="33"/>
        <v/>
      </c>
      <c r="J425" t="str">
        <f>IF(I425="GOOD",LOOKUP(H425,'Points per shot'!$A$1:$A$5,'Points per shot'!$B$1:$B$5),"")</f>
        <v/>
      </c>
      <c r="K425" t="str">
        <f t="shared" si="34"/>
        <v/>
      </c>
    </row>
    <row r="426" spans="1:11" x14ac:dyDescent="0.3">
      <c r="A426" s="1">
        <v>0.31805555555555554</v>
      </c>
      <c r="B426" t="s">
        <v>214</v>
      </c>
      <c r="F426" t="str">
        <f t="shared" si="30"/>
        <v>FOUL by WISSINK,SHANE</v>
      </c>
      <c r="G426" t="str">
        <f t="shared" si="31"/>
        <v>FOUL</v>
      </c>
      <c r="H426" t="str">
        <f t="shared" si="32"/>
        <v/>
      </c>
      <c r="I426" t="str">
        <f t="shared" si="33"/>
        <v/>
      </c>
      <c r="J426" t="str">
        <f>IF(I426="GOOD",LOOKUP(H426,'Points per shot'!$A$1:$A$5,'Points per shot'!$B$1:$B$5),"")</f>
        <v/>
      </c>
      <c r="K426" t="str">
        <f t="shared" si="34"/>
        <v/>
      </c>
    </row>
    <row r="427" spans="1:11" x14ac:dyDescent="0.3">
      <c r="A427" s="1">
        <v>0.31805555555555554</v>
      </c>
      <c r="B427" t="s">
        <v>290</v>
      </c>
      <c r="F427" t="str">
        <f t="shared" si="30"/>
        <v>TIMEOUT MEDIA by TEAM</v>
      </c>
      <c r="G427" t="str">
        <f t="shared" si="31"/>
        <v>TIMEOUT MEDIA</v>
      </c>
      <c r="H427" t="str">
        <f t="shared" si="32"/>
        <v/>
      </c>
      <c r="I427" t="str">
        <f t="shared" si="33"/>
        <v/>
      </c>
      <c r="J427" t="str">
        <f>IF(I427="GOOD",LOOKUP(H427,'Points per shot'!$A$1:$A$5,'Points per shot'!$B$1:$B$5),"")</f>
        <v/>
      </c>
      <c r="K427" t="str">
        <f t="shared" si="34"/>
        <v/>
      </c>
    </row>
    <row r="428" spans="1:11" x14ac:dyDescent="0.3">
      <c r="A428" s="1">
        <v>0.31805555555555554</v>
      </c>
      <c r="C428" t="s">
        <v>215</v>
      </c>
      <c r="D428">
        <v>58</v>
      </c>
      <c r="E428" t="s">
        <v>138</v>
      </c>
      <c r="F428" t="str">
        <f t="shared" si="30"/>
        <v>GOOD FT by DAVIS,JEROME(fastbreak)</v>
      </c>
      <c r="G428" t="str">
        <f t="shared" si="31"/>
        <v>GOOD FT</v>
      </c>
      <c r="H428" t="str">
        <f t="shared" si="32"/>
        <v xml:space="preserve"> FT</v>
      </c>
      <c r="I428" t="str">
        <f t="shared" si="33"/>
        <v>GOOD</v>
      </c>
      <c r="J428" t="e">
        <f>IF(I428="GOOD",LOOKUP(H428,'Points per shot'!$A$1:$A$5,'Points per shot'!$B$1:$B$5),"")</f>
        <v>#N/A</v>
      </c>
      <c r="K428" t="str">
        <f t="shared" si="34"/>
        <v/>
      </c>
    </row>
    <row r="429" spans="1:11" x14ac:dyDescent="0.3">
      <c r="A429" s="1">
        <v>0.30069444444444443</v>
      </c>
      <c r="B429" t="s">
        <v>133</v>
      </c>
      <c r="F429" t="str">
        <f t="shared" si="30"/>
        <v>MISS 3PTR by WISSINK,SHANE</v>
      </c>
      <c r="G429" t="str">
        <f t="shared" si="31"/>
        <v>MISS 3PTR</v>
      </c>
      <c r="H429" t="str">
        <f t="shared" si="32"/>
        <v xml:space="preserve"> 3PTR</v>
      </c>
      <c r="I429" t="str">
        <f t="shared" si="33"/>
        <v>MISS</v>
      </c>
      <c r="J429" t="str">
        <f>IF(I429="GOOD",LOOKUP(H429,'Points per shot'!$A$1:$A$5,'Points per shot'!$B$1:$B$5),"")</f>
        <v/>
      </c>
      <c r="K429" t="str">
        <f t="shared" si="34"/>
        <v/>
      </c>
    </row>
    <row r="430" spans="1:11" x14ac:dyDescent="0.3">
      <c r="A430" t="s">
        <v>18</v>
      </c>
      <c r="E430" t="s">
        <v>75</v>
      </c>
      <c r="F430" t="str">
        <f t="shared" si="30"/>
        <v>REBOUND DEF by TEAM</v>
      </c>
      <c r="G430" t="str">
        <f t="shared" si="31"/>
        <v>REBOUND DEF</v>
      </c>
      <c r="H430" t="str">
        <f t="shared" si="32"/>
        <v/>
      </c>
      <c r="I430" t="str">
        <f t="shared" si="33"/>
        <v/>
      </c>
      <c r="J430" t="str">
        <f>IF(I430="GOOD",LOOKUP(H430,'Points per shot'!$A$1:$A$5,'Points per shot'!$B$1:$B$5),"")</f>
        <v/>
      </c>
      <c r="K430" t="str">
        <f t="shared" si="34"/>
        <v/>
      </c>
    </row>
    <row r="431" spans="1:11" x14ac:dyDescent="0.3">
      <c r="A431" s="1">
        <v>0.2902777777777778</v>
      </c>
      <c r="C431" t="s">
        <v>216</v>
      </c>
      <c r="D431">
        <v>60</v>
      </c>
      <c r="E431" t="s">
        <v>217</v>
      </c>
      <c r="F431" t="str">
        <f t="shared" si="30"/>
        <v>GOOD JUMPER by COLLETTA,ZACH(in the paint)</v>
      </c>
      <c r="G431" t="str">
        <f t="shared" si="31"/>
        <v>GOOD JUMPER</v>
      </c>
      <c r="H431" t="str">
        <f t="shared" si="32"/>
        <v xml:space="preserve"> JUMPER</v>
      </c>
      <c r="I431" t="str">
        <f t="shared" si="33"/>
        <v>GOOD</v>
      </c>
      <c r="J431" t="e">
        <f>IF(I431="GOOD",LOOKUP(H431,'Points per shot'!$A$1:$A$5,'Points per shot'!$B$1:$B$5),"")</f>
        <v>#N/A</v>
      </c>
      <c r="K431" t="str">
        <f t="shared" si="34"/>
        <v/>
      </c>
    </row>
    <row r="432" spans="1:11" x14ac:dyDescent="0.3">
      <c r="A432" s="1">
        <v>0.2902777777777778</v>
      </c>
      <c r="B432" t="s">
        <v>214</v>
      </c>
      <c r="F432" t="str">
        <f t="shared" si="30"/>
        <v>FOUL by WISSINK,SHANE</v>
      </c>
      <c r="G432" t="str">
        <f t="shared" si="31"/>
        <v>FOUL</v>
      </c>
      <c r="H432" t="str">
        <f t="shared" si="32"/>
        <v/>
      </c>
      <c r="I432" t="str">
        <f t="shared" si="33"/>
        <v/>
      </c>
      <c r="J432" t="str">
        <f>IF(I432="GOOD",LOOKUP(H432,'Points per shot'!$A$1:$A$5,'Points per shot'!$B$1:$B$5),"")</f>
        <v/>
      </c>
      <c r="K432" t="str">
        <f t="shared" si="34"/>
        <v/>
      </c>
    </row>
    <row r="433" spans="1:11" x14ac:dyDescent="0.3">
      <c r="A433" s="1">
        <v>0.2902777777777778</v>
      </c>
      <c r="C433" t="s">
        <v>218</v>
      </c>
      <c r="D433">
        <v>61</v>
      </c>
      <c r="E433" t="s">
        <v>219</v>
      </c>
      <c r="F433" t="str">
        <f t="shared" si="30"/>
        <v>GOOD FT by COLLETTA,ZACH</v>
      </c>
      <c r="G433" t="str">
        <f t="shared" si="31"/>
        <v>GOOD FT</v>
      </c>
      <c r="H433" t="str">
        <f t="shared" si="32"/>
        <v xml:space="preserve"> FT</v>
      </c>
      <c r="I433" t="str">
        <f t="shared" si="33"/>
        <v>GOOD</v>
      </c>
      <c r="J433" t="e">
        <f>IF(I433="GOOD",LOOKUP(H433,'Points per shot'!$A$1:$A$5,'Points per shot'!$B$1:$B$5),"")</f>
        <v>#N/A</v>
      </c>
      <c r="K433" t="str">
        <f t="shared" si="34"/>
        <v/>
      </c>
    </row>
    <row r="434" spans="1:11" x14ac:dyDescent="0.3">
      <c r="A434" s="1">
        <v>0.28125</v>
      </c>
      <c r="E434" t="s">
        <v>111</v>
      </c>
      <c r="F434" t="str">
        <f t="shared" si="30"/>
        <v>FOUL by THOMPSON,ROBIN</v>
      </c>
      <c r="G434" t="str">
        <f t="shared" si="31"/>
        <v>FOUL</v>
      </c>
      <c r="H434" t="str">
        <f t="shared" si="32"/>
        <v/>
      </c>
      <c r="I434" t="str">
        <f t="shared" si="33"/>
        <v/>
      </c>
      <c r="J434" t="str">
        <f>IF(I434="GOOD",LOOKUP(H434,'Points per shot'!$A$1:$A$5,'Points per shot'!$B$1:$B$5),"")</f>
        <v/>
      </c>
      <c r="K434" t="str">
        <f t="shared" si="34"/>
        <v/>
      </c>
    </row>
    <row r="435" spans="1:11" x14ac:dyDescent="0.3">
      <c r="A435" s="1">
        <v>0.28125</v>
      </c>
      <c r="B435" t="s">
        <v>195</v>
      </c>
      <c r="C435" t="s">
        <v>220</v>
      </c>
      <c r="D435">
        <v>61</v>
      </c>
      <c r="F435" t="str">
        <f t="shared" si="30"/>
        <v>GOOD FT by DUST,ERIC</v>
      </c>
      <c r="G435" t="str">
        <f t="shared" si="31"/>
        <v>GOOD FT</v>
      </c>
      <c r="H435" t="str">
        <f t="shared" si="32"/>
        <v xml:space="preserve"> FT</v>
      </c>
      <c r="I435" t="str">
        <f t="shared" si="33"/>
        <v>GOOD</v>
      </c>
      <c r="J435" t="e">
        <f>IF(I435="GOOD",LOOKUP(H435,'Points per shot'!$A$1:$A$5,'Points per shot'!$B$1:$B$5),"")</f>
        <v>#N/A</v>
      </c>
      <c r="K435" t="str">
        <f t="shared" si="34"/>
        <v/>
      </c>
    </row>
    <row r="436" spans="1:11" x14ac:dyDescent="0.3">
      <c r="A436" s="1">
        <v>0.28125</v>
      </c>
      <c r="B436" t="s">
        <v>195</v>
      </c>
      <c r="C436" t="s">
        <v>221</v>
      </c>
      <c r="D436">
        <v>61</v>
      </c>
      <c r="F436" t="str">
        <f t="shared" si="30"/>
        <v>GOOD FT by DUST,ERIC</v>
      </c>
      <c r="G436" t="str">
        <f t="shared" si="31"/>
        <v>GOOD FT</v>
      </c>
      <c r="H436" t="str">
        <f t="shared" si="32"/>
        <v xml:space="preserve"> FT</v>
      </c>
      <c r="I436" t="str">
        <f t="shared" si="33"/>
        <v>GOOD</v>
      </c>
      <c r="J436" t="e">
        <f>IF(I436="GOOD",LOOKUP(H436,'Points per shot'!$A$1:$A$5,'Points per shot'!$B$1:$B$5),"")</f>
        <v>#N/A</v>
      </c>
      <c r="K436" t="str">
        <f t="shared" si="34"/>
        <v/>
      </c>
    </row>
    <row r="437" spans="1:11" x14ac:dyDescent="0.3">
      <c r="A437" s="1">
        <v>0.28125</v>
      </c>
      <c r="B437" t="s">
        <v>267</v>
      </c>
      <c r="F437" t="str">
        <f t="shared" si="30"/>
        <v>SUB OUT by WISSINK,SHANE</v>
      </c>
      <c r="G437" t="str">
        <f t="shared" si="31"/>
        <v>SUB OUT</v>
      </c>
      <c r="H437" t="str">
        <f t="shared" si="32"/>
        <v/>
      </c>
      <c r="I437" t="str">
        <f t="shared" si="33"/>
        <v/>
      </c>
      <c r="J437" t="str">
        <f>IF(I437="GOOD",LOOKUP(H437,'Points per shot'!$A$1:$A$5,'Points per shot'!$B$1:$B$5),"")</f>
        <v/>
      </c>
      <c r="K437" t="str">
        <f t="shared" si="34"/>
        <v/>
      </c>
    </row>
    <row r="438" spans="1:11" x14ac:dyDescent="0.3">
      <c r="A438" s="1">
        <v>0.28125</v>
      </c>
      <c r="B438" t="s">
        <v>266</v>
      </c>
      <c r="F438" t="str">
        <f t="shared" si="30"/>
        <v>SUB IN by MATTHEWS,JOHNATHAN</v>
      </c>
      <c r="G438" t="str">
        <f t="shared" si="31"/>
        <v>SUB IN</v>
      </c>
      <c r="H438" t="str">
        <f t="shared" si="32"/>
        <v/>
      </c>
      <c r="I438" t="str">
        <f t="shared" si="33"/>
        <v/>
      </c>
      <c r="J438" t="str">
        <f>IF(I438="GOOD",LOOKUP(H438,'Points per shot'!$A$1:$A$5,'Points per shot'!$B$1:$B$5),"")</f>
        <v/>
      </c>
      <c r="K438" t="str">
        <f t="shared" si="34"/>
        <v/>
      </c>
    </row>
    <row r="439" spans="1:11" x14ac:dyDescent="0.3">
      <c r="A439" s="1">
        <v>0.2722222222222222</v>
      </c>
      <c r="E439" t="s">
        <v>55</v>
      </c>
      <c r="F439" t="str">
        <f t="shared" si="30"/>
        <v>TURNOVER by COLLETTA,ZACH</v>
      </c>
      <c r="G439" t="str">
        <f t="shared" si="31"/>
        <v>TURNOVER</v>
      </c>
      <c r="H439" t="str">
        <f t="shared" si="32"/>
        <v/>
      </c>
      <c r="I439" t="str">
        <f t="shared" si="33"/>
        <v/>
      </c>
      <c r="J439" t="str">
        <f>IF(I439="GOOD",LOOKUP(H439,'Points per shot'!$A$1:$A$5,'Points per shot'!$B$1:$B$5),"")</f>
        <v/>
      </c>
      <c r="K439" t="str">
        <f t="shared" si="34"/>
        <v/>
      </c>
    </row>
    <row r="440" spans="1:11" x14ac:dyDescent="0.3">
      <c r="A440" s="1">
        <v>0.2722222222222222</v>
      </c>
      <c r="B440" t="s">
        <v>222</v>
      </c>
      <c r="F440" t="str">
        <f t="shared" si="30"/>
        <v>STEAL by GRUBBS,JOSE</v>
      </c>
      <c r="G440" t="str">
        <f t="shared" si="31"/>
        <v>STEAL</v>
      </c>
      <c r="H440" t="str">
        <f t="shared" si="32"/>
        <v/>
      </c>
      <c r="I440" t="str">
        <f t="shared" si="33"/>
        <v/>
      </c>
      <c r="J440" t="str">
        <f>IF(I440="GOOD",LOOKUP(H440,'Points per shot'!$A$1:$A$5,'Points per shot'!$B$1:$B$5),"")</f>
        <v/>
      </c>
      <c r="K440" t="str">
        <f t="shared" si="34"/>
        <v/>
      </c>
    </row>
    <row r="441" spans="1:11" x14ac:dyDescent="0.3">
      <c r="A441" s="1">
        <v>0.26874999999999999</v>
      </c>
      <c r="B441" t="s">
        <v>223</v>
      </c>
      <c r="C441" t="s">
        <v>224</v>
      </c>
      <c r="D441">
        <v>61</v>
      </c>
      <c r="F441" t="str">
        <f t="shared" si="30"/>
        <v>GOOD LAYUP by GRUBBS,JOSE(fastbreak)(in the paint)</v>
      </c>
      <c r="G441" t="str">
        <f t="shared" si="31"/>
        <v>GOOD LAYUP</v>
      </c>
      <c r="H441" t="str">
        <f t="shared" si="32"/>
        <v xml:space="preserve"> LAYUP</v>
      </c>
      <c r="I441" t="str">
        <f t="shared" si="33"/>
        <v>GOOD</v>
      </c>
      <c r="J441" t="e">
        <f>IF(I441="GOOD",LOOKUP(H441,'Points per shot'!$A$1:$A$5,'Points per shot'!$B$1:$B$5),"")</f>
        <v>#N/A</v>
      </c>
      <c r="K441" t="str">
        <f t="shared" si="34"/>
        <v/>
      </c>
    </row>
    <row r="442" spans="1:11" x14ac:dyDescent="0.3">
      <c r="A442" t="s">
        <v>18</v>
      </c>
      <c r="B442" t="s">
        <v>302</v>
      </c>
      <c r="F442" t="str">
        <f t="shared" si="30"/>
        <v>ASSIST by MATTHEWS,JOHNATHAN</v>
      </c>
      <c r="G442" t="str">
        <f t="shared" si="31"/>
        <v>ASSIST</v>
      </c>
      <c r="H442" t="str">
        <f t="shared" si="32"/>
        <v/>
      </c>
      <c r="I442" t="str">
        <f t="shared" si="33"/>
        <v/>
      </c>
      <c r="J442" t="str">
        <f>IF(I442="GOOD",LOOKUP(H442,'Points per shot'!$A$1:$A$5,'Points per shot'!$B$1:$B$5),"")</f>
        <v/>
      </c>
      <c r="K442" t="str">
        <f t="shared" si="34"/>
        <v/>
      </c>
    </row>
    <row r="443" spans="1:11" x14ac:dyDescent="0.3">
      <c r="A443" s="1">
        <v>0.25</v>
      </c>
      <c r="E443" t="s">
        <v>225</v>
      </c>
      <c r="F443" t="str">
        <f t="shared" si="30"/>
        <v>MISS LAYUP by DAVIS,JEROME</v>
      </c>
      <c r="G443" t="str">
        <f t="shared" si="31"/>
        <v>MISS LAYUP</v>
      </c>
      <c r="H443" t="str">
        <f t="shared" si="32"/>
        <v xml:space="preserve"> LAYUP</v>
      </c>
      <c r="I443" t="str">
        <f t="shared" si="33"/>
        <v>MISS</v>
      </c>
      <c r="J443" t="str">
        <f>IF(I443="GOOD",LOOKUP(H443,'Points per shot'!$A$1:$A$5,'Points per shot'!$B$1:$B$5),"")</f>
        <v/>
      </c>
      <c r="K443" t="str">
        <f t="shared" si="34"/>
        <v/>
      </c>
    </row>
    <row r="444" spans="1:11" x14ac:dyDescent="0.3">
      <c r="A444" s="1">
        <v>0.25</v>
      </c>
      <c r="B444" t="s">
        <v>226</v>
      </c>
      <c r="F444" t="str">
        <f t="shared" si="30"/>
        <v>BLOCK by TOWERY,JASON</v>
      </c>
      <c r="G444" t="str">
        <f t="shared" si="31"/>
        <v>BLOCK</v>
      </c>
      <c r="H444" t="str">
        <f t="shared" si="32"/>
        <v/>
      </c>
      <c r="I444" t="str">
        <f t="shared" si="33"/>
        <v/>
      </c>
      <c r="J444" t="str">
        <f>IF(I444="GOOD",LOOKUP(H444,'Points per shot'!$A$1:$A$5,'Points per shot'!$B$1:$B$5),"")</f>
        <v/>
      </c>
      <c r="K444" t="str">
        <f t="shared" si="34"/>
        <v/>
      </c>
    </row>
    <row r="445" spans="1:11" x14ac:dyDescent="0.3">
      <c r="A445" t="s">
        <v>18</v>
      </c>
      <c r="B445" t="s">
        <v>47</v>
      </c>
      <c r="F445" t="str">
        <f t="shared" si="30"/>
        <v>REBOUND DEF by DUST,ERIC</v>
      </c>
      <c r="G445" t="str">
        <f t="shared" si="31"/>
        <v>REBOUND DEF</v>
      </c>
      <c r="H445" t="str">
        <f t="shared" si="32"/>
        <v/>
      </c>
      <c r="I445" t="str">
        <f t="shared" si="33"/>
        <v/>
      </c>
      <c r="J445" t="str">
        <f>IF(I445="GOOD",LOOKUP(H445,'Points per shot'!$A$1:$A$5,'Points per shot'!$B$1:$B$5),"")</f>
        <v/>
      </c>
      <c r="K445" t="str">
        <f t="shared" si="34"/>
        <v/>
      </c>
    </row>
    <row r="446" spans="1:11" x14ac:dyDescent="0.3">
      <c r="A446" s="1">
        <v>0.24097222222222223</v>
      </c>
      <c r="B446" t="s">
        <v>115</v>
      </c>
      <c r="C446" t="s">
        <v>227</v>
      </c>
      <c r="D446">
        <v>61</v>
      </c>
      <c r="F446" t="str">
        <f t="shared" si="30"/>
        <v>GOOD JUMPER by TOWERY,JASON(in the paint)</v>
      </c>
      <c r="G446" t="str">
        <f t="shared" si="31"/>
        <v>GOOD JUMPER</v>
      </c>
      <c r="H446" t="str">
        <f t="shared" si="32"/>
        <v xml:space="preserve"> JUMPER</v>
      </c>
      <c r="I446" t="str">
        <f t="shared" si="33"/>
        <v>GOOD</v>
      </c>
      <c r="J446" t="e">
        <f>IF(I446="GOOD",LOOKUP(H446,'Points per shot'!$A$1:$A$5,'Points per shot'!$B$1:$B$5),"")</f>
        <v>#N/A</v>
      </c>
      <c r="K446" t="str">
        <f t="shared" si="34"/>
        <v/>
      </c>
    </row>
    <row r="447" spans="1:11" x14ac:dyDescent="0.3">
      <c r="A447" s="1">
        <v>0.23611111111111113</v>
      </c>
      <c r="E447" t="s">
        <v>303</v>
      </c>
      <c r="F447" t="str">
        <f t="shared" si="30"/>
        <v>TIMEOUT TEAM by TEAM</v>
      </c>
      <c r="G447" t="str">
        <f t="shared" si="31"/>
        <v>TIMEOUT TEAM</v>
      </c>
      <c r="H447" t="str">
        <f t="shared" si="32"/>
        <v/>
      </c>
      <c r="I447" t="str">
        <f t="shared" si="33"/>
        <v/>
      </c>
      <c r="J447" t="str">
        <f>IF(I447="GOOD",LOOKUP(H447,'Points per shot'!$A$1:$A$5,'Points per shot'!$B$1:$B$5),"")</f>
        <v/>
      </c>
      <c r="K447" t="str">
        <f t="shared" si="34"/>
        <v/>
      </c>
    </row>
    <row r="448" spans="1:11" x14ac:dyDescent="0.3">
      <c r="A448" s="1">
        <v>0.2298611111111111</v>
      </c>
      <c r="E448" t="s">
        <v>46</v>
      </c>
      <c r="F448" t="str">
        <f t="shared" si="30"/>
        <v>MISS 3PTR by GLOTTA,CHAZ</v>
      </c>
      <c r="G448" t="str">
        <f t="shared" si="31"/>
        <v>MISS 3PTR</v>
      </c>
      <c r="H448" t="str">
        <f t="shared" si="32"/>
        <v xml:space="preserve"> 3PTR</v>
      </c>
      <c r="I448" t="str">
        <f t="shared" si="33"/>
        <v>MISS</v>
      </c>
      <c r="J448" t="str">
        <f>IF(I448="GOOD",LOOKUP(H448,'Points per shot'!$A$1:$A$5,'Points per shot'!$B$1:$B$5),"")</f>
        <v/>
      </c>
      <c r="K448" t="str">
        <f t="shared" si="34"/>
        <v/>
      </c>
    </row>
    <row r="449" spans="1:11" x14ac:dyDescent="0.3">
      <c r="A449" t="s">
        <v>18</v>
      </c>
      <c r="E449" t="s">
        <v>57</v>
      </c>
      <c r="F449" t="str">
        <f t="shared" si="30"/>
        <v>REBOUND OFF by THOMPSON,ROBIN</v>
      </c>
      <c r="G449" t="str">
        <f t="shared" si="31"/>
        <v>REBOUND OFF</v>
      </c>
      <c r="H449" t="str">
        <f t="shared" si="32"/>
        <v/>
      </c>
      <c r="I449" t="str">
        <f t="shared" si="33"/>
        <v/>
      </c>
      <c r="J449" t="str">
        <f>IF(I449="GOOD",LOOKUP(H449,'Points per shot'!$A$1:$A$5,'Points per shot'!$B$1:$B$5),"")</f>
        <v/>
      </c>
      <c r="K449" t="str">
        <f t="shared" si="34"/>
        <v/>
      </c>
    </row>
    <row r="450" spans="1:11" x14ac:dyDescent="0.3">
      <c r="A450" s="1">
        <v>0.22569444444444445</v>
      </c>
      <c r="E450" t="s">
        <v>228</v>
      </c>
      <c r="F450" t="str">
        <f t="shared" ref="F450:F513" si="35">B450&amp;E450</f>
        <v>MISS LAYUP by THOMPSON,ROBIN</v>
      </c>
      <c r="G450" t="str">
        <f t="shared" ref="G450:G513" si="36">LEFT(F450,FIND("by",F450)-2)</f>
        <v>MISS LAYUP</v>
      </c>
      <c r="H450" t="str">
        <f t="shared" si="32"/>
        <v xml:space="preserve"> LAYUP</v>
      </c>
      <c r="I450" t="str">
        <f t="shared" si="33"/>
        <v>MISS</v>
      </c>
      <c r="J450" t="str">
        <f>IF(I450="GOOD",LOOKUP(H450,'Points per shot'!$A$1:$A$5,'Points per shot'!$B$1:$B$5),"")</f>
        <v/>
      </c>
      <c r="K450" t="str">
        <f t="shared" si="34"/>
        <v/>
      </c>
    </row>
    <row r="451" spans="1:11" x14ac:dyDescent="0.3">
      <c r="A451" t="s">
        <v>18</v>
      </c>
      <c r="E451" t="s">
        <v>57</v>
      </c>
      <c r="F451" t="str">
        <f t="shared" si="35"/>
        <v>REBOUND OFF by THOMPSON,ROBIN</v>
      </c>
      <c r="G451" t="str">
        <f t="shared" si="36"/>
        <v>REBOUND OFF</v>
      </c>
      <c r="H451" t="str">
        <f t="shared" ref="H451:H514" si="37">IF(OR(LEFT(G451,4)="Miss",LEFT(G451,4)="Good"),RIGHT(G451,LEN(G451)-4),"")</f>
        <v/>
      </c>
      <c r="I451" t="str">
        <f t="shared" ref="I451:I514" si="38">IF(H451&lt;&gt;"",LEFT(G451,4),"")</f>
        <v/>
      </c>
      <c r="J451" t="str">
        <f>IF(I451="GOOD",LOOKUP(H451,'Points per shot'!$A$1:$A$5,'Points per shot'!$B$1:$B$5),"")</f>
        <v/>
      </c>
      <c r="K451" t="str">
        <f t="shared" ref="K451:K514" si="39">IF(F451="*Miss*","Miss","")</f>
        <v/>
      </c>
    </row>
    <row r="452" spans="1:11" x14ac:dyDescent="0.3">
      <c r="A452" s="1">
        <v>0.22569444444444445</v>
      </c>
      <c r="B452" t="s">
        <v>199</v>
      </c>
      <c r="F452" t="str">
        <f t="shared" si="35"/>
        <v>FOUL by DUST,ERIC</v>
      </c>
      <c r="G452" t="str">
        <f t="shared" si="36"/>
        <v>FOUL</v>
      </c>
      <c r="H452" t="str">
        <f t="shared" si="37"/>
        <v/>
      </c>
      <c r="I452" t="str">
        <f t="shared" si="38"/>
        <v/>
      </c>
      <c r="J452" t="str">
        <f>IF(I452="GOOD",LOOKUP(H452,'Points per shot'!$A$1:$A$5,'Points per shot'!$B$1:$B$5),"")</f>
        <v/>
      </c>
      <c r="K452" t="str">
        <f t="shared" si="39"/>
        <v/>
      </c>
    </row>
    <row r="453" spans="1:11" x14ac:dyDescent="0.3">
      <c r="A453" s="1">
        <v>0.22569444444444445</v>
      </c>
      <c r="E453" t="s">
        <v>229</v>
      </c>
      <c r="F453" t="str">
        <f t="shared" si="35"/>
        <v>MISS FT by THOMPSON,ROBIN</v>
      </c>
      <c r="G453" t="str">
        <f t="shared" si="36"/>
        <v>MISS FT</v>
      </c>
      <c r="H453" t="str">
        <f t="shared" si="37"/>
        <v xml:space="preserve"> FT</v>
      </c>
      <c r="I453" t="str">
        <f t="shared" si="38"/>
        <v>MISS</v>
      </c>
      <c r="J453" t="str">
        <f>IF(I453="GOOD",LOOKUP(H453,'Points per shot'!$A$1:$A$5,'Points per shot'!$B$1:$B$5),"")</f>
        <v/>
      </c>
      <c r="K453" t="str">
        <f t="shared" si="39"/>
        <v/>
      </c>
    </row>
    <row r="454" spans="1:11" x14ac:dyDescent="0.3">
      <c r="A454" t="s">
        <v>18</v>
      </c>
      <c r="E454" t="s">
        <v>67</v>
      </c>
      <c r="F454" t="str">
        <f t="shared" si="35"/>
        <v>REBOUND DEADB by TEAM</v>
      </c>
      <c r="G454" t="str">
        <f t="shared" si="36"/>
        <v>REBOUND DEADB</v>
      </c>
      <c r="H454" t="str">
        <f t="shared" si="37"/>
        <v/>
      </c>
      <c r="I454" t="str">
        <f t="shared" si="38"/>
        <v/>
      </c>
      <c r="J454" t="str">
        <f>IF(I454="GOOD",LOOKUP(H454,'Points per shot'!$A$1:$A$5,'Points per shot'!$B$1:$B$5),"")</f>
        <v/>
      </c>
      <c r="K454" t="str">
        <f t="shared" si="39"/>
        <v/>
      </c>
    </row>
    <row r="455" spans="1:11" x14ac:dyDescent="0.3">
      <c r="A455" s="1">
        <v>0.22569444444444445</v>
      </c>
      <c r="C455" t="s">
        <v>230</v>
      </c>
      <c r="D455">
        <v>62</v>
      </c>
      <c r="E455" t="s">
        <v>231</v>
      </c>
      <c r="F455" t="str">
        <f t="shared" si="35"/>
        <v>GOOD FT by THOMPSON,ROBIN</v>
      </c>
      <c r="G455" t="str">
        <f t="shared" si="36"/>
        <v>GOOD FT</v>
      </c>
      <c r="H455" t="str">
        <f t="shared" si="37"/>
        <v xml:space="preserve"> FT</v>
      </c>
      <c r="I455" t="str">
        <f t="shared" si="38"/>
        <v>GOOD</v>
      </c>
      <c r="J455" t="e">
        <f>IF(I455="GOOD",LOOKUP(H455,'Points per shot'!$A$1:$A$5,'Points per shot'!$B$1:$B$5),"")</f>
        <v>#N/A</v>
      </c>
      <c r="K455" t="str">
        <f t="shared" si="39"/>
        <v/>
      </c>
    </row>
    <row r="456" spans="1:11" x14ac:dyDescent="0.3">
      <c r="A456" s="1">
        <v>0.22569444444444445</v>
      </c>
      <c r="E456" t="s">
        <v>255</v>
      </c>
      <c r="F456" t="str">
        <f t="shared" si="35"/>
        <v>SUB OUT by THOMPSON,ROBIN</v>
      </c>
      <c r="G456" t="str">
        <f t="shared" si="36"/>
        <v>SUB OUT</v>
      </c>
      <c r="H456" t="str">
        <f t="shared" si="37"/>
        <v/>
      </c>
      <c r="I456" t="str">
        <f t="shared" si="38"/>
        <v/>
      </c>
      <c r="J456" t="str">
        <f>IF(I456="GOOD",LOOKUP(H456,'Points per shot'!$A$1:$A$5,'Points per shot'!$B$1:$B$5),"")</f>
        <v/>
      </c>
      <c r="K456" t="str">
        <f t="shared" si="39"/>
        <v/>
      </c>
    </row>
    <row r="457" spans="1:11" x14ac:dyDescent="0.3">
      <c r="A457" s="1">
        <v>0.22569444444444445</v>
      </c>
      <c r="E457" t="s">
        <v>256</v>
      </c>
      <c r="F457" t="str">
        <f t="shared" si="35"/>
        <v>SUB IN by HARVEY,BOBBY</v>
      </c>
      <c r="G457" t="str">
        <f t="shared" si="36"/>
        <v>SUB IN</v>
      </c>
      <c r="H457" t="str">
        <f t="shared" si="37"/>
        <v/>
      </c>
      <c r="I457" t="str">
        <f t="shared" si="38"/>
        <v/>
      </c>
      <c r="J457" t="str">
        <f>IF(I457="GOOD",LOOKUP(H457,'Points per shot'!$A$1:$A$5,'Points per shot'!$B$1:$B$5),"")</f>
        <v/>
      </c>
      <c r="K457" t="str">
        <f t="shared" si="39"/>
        <v/>
      </c>
    </row>
    <row r="458" spans="1:11" x14ac:dyDescent="0.3">
      <c r="A458" s="1">
        <v>0.22569444444444445</v>
      </c>
      <c r="E458" t="s">
        <v>271</v>
      </c>
      <c r="F458" t="str">
        <f t="shared" si="35"/>
        <v>SUB OUT by GLOTTA,CHAZ</v>
      </c>
      <c r="G458" t="str">
        <f t="shared" si="36"/>
        <v>SUB OUT</v>
      </c>
      <c r="H458" t="str">
        <f t="shared" si="37"/>
        <v/>
      </c>
      <c r="I458" t="str">
        <f t="shared" si="38"/>
        <v/>
      </c>
      <c r="J458" t="str">
        <f>IF(I458="GOOD",LOOKUP(H458,'Points per shot'!$A$1:$A$5,'Points per shot'!$B$1:$B$5),"")</f>
        <v/>
      </c>
      <c r="K458" t="str">
        <f t="shared" si="39"/>
        <v/>
      </c>
    </row>
    <row r="459" spans="1:11" x14ac:dyDescent="0.3">
      <c r="A459" s="1">
        <v>0.22569444444444445</v>
      </c>
      <c r="E459" t="s">
        <v>262</v>
      </c>
      <c r="F459" t="str">
        <f t="shared" si="35"/>
        <v>SUB IN by THOMPSON,ROBIN</v>
      </c>
      <c r="G459" t="str">
        <f t="shared" si="36"/>
        <v>SUB IN</v>
      </c>
      <c r="H459" t="str">
        <f t="shared" si="37"/>
        <v/>
      </c>
      <c r="I459" t="str">
        <f t="shared" si="38"/>
        <v/>
      </c>
      <c r="J459" t="str">
        <f>IF(I459="GOOD",LOOKUP(H459,'Points per shot'!$A$1:$A$5,'Points per shot'!$B$1:$B$5),"")</f>
        <v/>
      </c>
      <c r="K459" t="str">
        <f t="shared" si="39"/>
        <v/>
      </c>
    </row>
    <row r="460" spans="1:11" x14ac:dyDescent="0.3">
      <c r="A460" s="1">
        <v>0.21458333333333335</v>
      </c>
      <c r="E460" t="s">
        <v>194</v>
      </c>
      <c r="F460" t="str">
        <f t="shared" si="35"/>
        <v>FOUL by HARVEY,BOBBY</v>
      </c>
      <c r="G460" t="str">
        <f t="shared" si="36"/>
        <v>FOUL</v>
      </c>
      <c r="H460" t="str">
        <f t="shared" si="37"/>
        <v/>
      </c>
      <c r="I460" t="str">
        <f t="shared" si="38"/>
        <v/>
      </c>
      <c r="J460" t="str">
        <f>IF(I460="GOOD",LOOKUP(H460,'Points per shot'!$A$1:$A$5,'Points per shot'!$B$1:$B$5),"")</f>
        <v/>
      </c>
      <c r="K460" t="str">
        <f t="shared" si="39"/>
        <v/>
      </c>
    </row>
    <row r="461" spans="1:11" x14ac:dyDescent="0.3">
      <c r="A461" s="1">
        <v>0.21458333333333335</v>
      </c>
      <c r="B461" t="s">
        <v>195</v>
      </c>
      <c r="C461" t="s">
        <v>232</v>
      </c>
      <c r="D461">
        <v>62</v>
      </c>
      <c r="F461" t="str">
        <f t="shared" si="35"/>
        <v>GOOD FT by DUST,ERIC</v>
      </c>
      <c r="G461" t="str">
        <f t="shared" si="36"/>
        <v>GOOD FT</v>
      </c>
      <c r="H461" t="str">
        <f t="shared" si="37"/>
        <v xml:space="preserve"> FT</v>
      </c>
      <c r="I461" t="str">
        <f t="shared" si="38"/>
        <v>GOOD</v>
      </c>
      <c r="J461" t="e">
        <f>IF(I461="GOOD",LOOKUP(H461,'Points per shot'!$A$1:$A$5,'Points per shot'!$B$1:$B$5),"")</f>
        <v>#N/A</v>
      </c>
      <c r="K461" t="str">
        <f t="shared" si="39"/>
        <v/>
      </c>
    </row>
    <row r="462" spans="1:11" x14ac:dyDescent="0.3">
      <c r="A462" s="1">
        <v>0.21458333333333335</v>
      </c>
      <c r="E462" t="s">
        <v>293</v>
      </c>
      <c r="F462" t="str">
        <f t="shared" si="35"/>
        <v>SUB OUT by HARVEY,BOBBY</v>
      </c>
      <c r="G462" t="str">
        <f t="shared" si="36"/>
        <v>SUB OUT</v>
      </c>
      <c r="H462" t="str">
        <f t="shared" si="37"/>
        <v/>
      </c>
      <c r="I462" t="str">
        <f t="shared" si="38"/>
        <v/>
      </c>
      <c r="J462" t="str">
        <f>IF(I462="GOOD",LOOKUP(H462,'Points per shot'!$A$1:$A$5,'Points per shot'!$B$1:$B$5),"")</f>
        <v/>
      </c>
      <c r="K462" t="str">
        <f t="shared" si="39"/>
        <v/>
      </c>
    </row>
    <row r="463" spans="1:11" x14ac:dyDescent="0.3">
      <c r="A463" s="1">
        <v>0.21458333333333335</v>
      </c>
      <c r="E463" t="s">
        <v>281</v>
      </c>
      <c r="F463" t="str">
        <f t="shared" si="35"/>
        <v>SUB IN by GLOTTA,CHAZ</v>
      </c>
      <c r="G463" t="str">
        <f t="shared" si="36"/>
        <v>SUB IN</v>
      </c>
      <c r="H463" t="str">
        <f t="shared" si="37"/>
        <v/>
      </c>
      <c r="I463" t="str">
        <f t="shared" si="38"/>
        <v/>
      </c>
      <c r="J463" t="str">
        <f>IF(I463="GOOD",LOOKUP(H463,'Points per shot'!$A$1:$A$5,'Points per shot'!$B$1:$B$5),"")</f>
        <v/>
      </c>
      <c r="K463" t="str">
        <f t="shared" si="39"/>
        <v/>
      </c>
    </row>
    <row r="464" spans="1:11" x14ac:dyDescent="0.3">
      <c r="A464" s="1">
        <v>0.21458333333333335</v>
      </c>
      <c r="B464" t="s">
        <v>195</v>
      </c>
      <c r="C464" t="s">
        <v>233</v>
      </c>
      <c r="D464">
        <v>62</v>
      </c>
      <c r="F464" t="str">
        <f t="shared" si="35"/>
        <v>GOOD FT by DUST,ERIC</v>
      </c>
      <c r="G464" t="str">
        <f t="shared" si="36"/>
        <v>GOOD FT</v>
      </c>
      <c r="H464" t="str">
        <f t="shared" si="37"/>
        <v xml:space="preserve"> FT</v>
      </c>
      <c r="I464" t="str">
        <f t="shared" si="38"/>
        <v>GOOD</v>
      </c>
      <c r="J464" t="e">
        <f>IF(I464="GOOD",LOOKUP(H464,'Points per shot'!$A$1:$A$5,'Points per shot'!$B$1:$B$5),"")</f>
        <v>#N/A</v>
      </c>
      <c r="K464" t="str">
        <f t="shared" si="39"/>
        <v/>
      </c>
    </row>
    <row r="465" spans="1:11" x14ac:dyDescent="0.3">
      <c r="A465" s="1">
        <v>0.20277777777777781</v>
      </c>
      <c r="C465" t="s">
        <v>234</v>
      </c>
      <c r="D465">
        <v>64</v>
      </c>
      <c r="E465" t="s">
        <v>235</v>
      </c>
      <c r="F465" t="str">
        <f t="shared" si="35"/>
        <v>GOOD JUMPER by THOMPSON,ROBIN(in the paint)</v>
      </c>
      <c r="G465" t="str">
        <f t="shared" si="36"/>
        <v>GOOD JUMPER</v>
      </c>
      <c r="H465" t="str">
        <f t="shared" si="37"/>
        <v xml:space="preserve"> JUMPER</v>
      </c>
      <c r="I465" t="str">
        <f t="shared" si="38"/>
        <v>GOOD</v>
      </c>
      <c r="J465" t="e">
        <f>IF(I465="GOOD",LOOKUP(H465,'Points per shot'!$A$1:$A$5,'Points per shot'!$B$1:$B$5),"")</f>
        <v>#N/A</v>
      </c>
      <c r="K465" t="str">
        <f t="shared" si="39"/>
        <v/>
      </c>
    </row>
    <row r="466" spans="1:11" x14ac:dyDescent="0.3">
      <c r="A466" s="1">
        <v>0.18888888888888888</v>
      </c>
      <c r="B466" t="s">
        <v>186</v>
      </c>
      <c r="F466" t="str">
        <f t="shared" si="35"/>
        <v>MISS 3PTR by GRUBBS,JOSE</v>
      </c>
      <c r="G466" t="str">
        <f t="shared" si="36"/>
        <v>MISS 3PTR</v>
      </c>
      <c r="H466" t="str">
        <f t="shared" si="37"/>
        <v xml:space="preserve"> 3PTR</v>
      </c>
      <c r="I466" t="str">
        <f t="shared" si="38"/>
        <v>MISS</v>
      </c>
      <c r="J466" t="str">
        <f>IF(I466="GOOD",LOOKUP(H466,'Points per shot'!$A$1:$A$5,'Points per shot'!$B$1:$B$5),"")</f>
        <v/>
      </c>
      <c r="K466" t="str">
        <f t="shared" si="39"/>
        <v/>
      </c>
    </row>
    <row r="467" spans="1:11" x14ac:dyDescent="0.3">
      <c r="A467" t="s">
        <v>18</v>
      </c>
      <c r="B467" t="s">
        <v>33</v>
      </c>
      <c r="F467" t="str">
        <f t="shared" si="35"/>
        <v>REBOUND OFF by TOWERY,JASON</v>
      </c>
      <c r="G467" t="str">
        <f t="shared" si="36"/>
        <v>REBOUND OFF</v>
      </c>
      <c r="H467" t="str">
        <f t="shared" si="37"/>
        <v/>
      </c>
      <c r="I467" t="str">
        <f t="shared" si="38"/>
        <v/>
      </c>
      <c r="J467" t="str">
        <f>IF(I467="GOOD",LOOKUP(H467,'Points per shot'!$A$1:$A$5,'Points per shot'!$B$1:$B$5),"")</f>
        <v/>
      </c>
      <c r="K467" t="str">
        <f t="shared" si="39"/>
        <v/>
      </c>
    </row>
    <row r="468" spans="1:11" x14ac:dyDescent="0.3">
      <c r="A468" s="1">
        <v>0.18402777777777779</v>
      </c>
      <c r="B468" t="s">
        <v>122</v>
      </c>
      <c r="F468" t="str">
        <f t="shared" si="35"/>
        <v>TURNOVER by TOWERY,JASON</v>
      </c>
      <c r="G468" t="str">
        <f t="shared" si="36"/>
        <v>TURNOVER</v>
      </c>
      <c r="H468" t="str">
        <f t="shared" si="37"/>
        <v/>
      </c>
      <c r="I468" t="str">
        <f t="shared" si="38"/>
        <v/>
      </c>
      <c r="J468" t="str">
        <f>IF(I468="GOOD",LOOKUP(H468,'Points per shot'!$A$1:$A$5,'Points per shot'!$B$1:$B$5),"")</f>
        <v/>
      </c>
      <c r="K468" t="str">
        <f t="shared" si="39"/>
        <v/>
      </c>
    </row>
    <row r="469" spans="1:11" x14ac:dyDescent="0.3">
      <c r="A469" s="1">
        <v>0.18402777777777779</v>
      </c>
      <c r="E469" t="s">
        <v>45</v>
      </c>
      <c r="F469" t="str">
        <f t="shared" si="35"/>
        <v>STEAL by JONES,EUGENE</v>
      </c>
      <c r="G469" t="str">
        <f t="shared" si="36"/>
        <v>STEAL</v>
      </c>
      <c r="H469" t="str">
        <f t="shared" si="37"/>
        <v/>
      </c>
      <c r="I469" t="str">
        <f t="shared" si="38"/>
        <v/>
      </c>
      <c r="J469" t="str">
        <f>IF(I469="GOOD",LOOKUP(H469,'Points per shot'!$A$1:$A$5,'Points per shot'!$B$1:$B$5),"")</f>
        <v/>
      </c>
      <c r="K469" t="str">
        <f t="shared" si="39"/>
        <v/>
      </c>
    </row>
    <row r="470" spans="1:11" x14ac:dyDescent="0.3">
      <c r="A470" s="1">
        <v>0.17916666666666667</v>
      </c>
      <c r="E470" t="s">
        <v>236</v>
      </c>
      <c r="F470" t="str">
        <f t="shared" si="35"/>
        <v>MISS 3PTR by COLLETTA,ZACH</v>
      </c>
      <c r="G470" t="str">
        <f t="shared" si="36"/>
        <v>MISS 3PTR</v>
      </c>
      <c r="H470" t="str">
        <f t="shared" si="37"/>
        <v xml:space="preserve"> 3PTR</v>
      </c>
      <c r="I470" t="str">
        <f t="shared" si="38"/>
        <v>MISS</v>
      </c>
      <c r="J470" t="str">
        <f>IF(I470="GOOD",LOOKUP(H470,'Points per shot'!$A$1:$A$5,'Points per shot'!$B$1:$B$5),"")</f>
        <v/>
      </c>
      <c r="K470" t="str">
        <f t="shared" si="39"/>
        <v/>
      </c>
    </row>
    <row r="471" spans="1:11" x14ac:dyDescent="0.3">
      <c r="A471" t="s">
        <v>18</v>
      </c>
      <c r="B471" t="s">
        <v>41</v>
      </c>
      <c r="F471" t="str">
        <f t="shared" si="35"/>
        <v>REBOUND DEF by TOWERY,JASON</v>
      </c>
      <c r="G471" t="str">
        <f t="shared" si="36"/>
        <v>REBOUND DEF</v>
      </c>
      <c r="H471" t="str">
        <f t="shared" si="37"/>
        <v/>
      </c>
      <c r="I471" t="str">
        <f t="shared" si="38"/>
        <v/>
      </c>
      <c r="J471" t="str">
        <f>IF(I471="GOOD",LOOKUP(H471,'Points per shot'!$A$1:$A$5,'Points per shot'!$B$1:$B$5),"")</f>
        <v/>
      </c>
      <c r="K471" t="str">
        <f t="shared" si="39"/>
        <v/>
      </c>
    </row>
    <row r="472" spans="1:11" x14ac:dyDescent="0.3">
      <c r="A472" s="1">
        <v>0.15763888888888888</v>
      </c>
      <c r="B472" t="s">
        <v>237</v>
      </c>
      <c r="F472" t="str">
        <f t="shared" si="35"/>
        <v>MISS JUMPER by MATTHEWS,JOHNATHAN</v>
      </c>
      <c r="G472" t="str">
        <f t="shared" si="36"/>
        <v>MISS JUMPER</v>
      </c>
      <c r="H472" t="str">
        <f t="shared" si="37"/>
        <v xml:space="preserve"> JUMPER</v>
      </c>
      <c r="I472" t="str">
        <f t="shared" si="38"/>
        <v>MISS</v>
      </c>
      <c r="J472" t="str">
        <f>IF(I472="GOOD",LOOKUP(H472,'Points per shot'!$A$1:$A$5,'Points per shot'!$B$1:$B$5),"")</f>
        <v/>
      </c>
      <c r="K472" t="str">
        <f t="shared" si="39"/>
        <v/>
      </c>
    </row>
    <row r="473" spans="1:11" x14ac:dyDescent="0.3">
      <c r="A473" t="s">
        <v>18</v>
      </c>
      <c r="E473" t="s">
        <v>63</v>
      </c>
      <c r="F473" t="str">
        <f t="shared" si="35"/>
        <v>REBOUND DEF by JONES,EUGENE</v>
      </c>
      <c r="G473" t="str">
        <f t="shared" si="36"/>
        <v>REBOUND DEF</v>
      </c>
      <c r="H473" t="str">
        <f t="shared" si="37"/>
        <v/>
      </c>
      <c r="I473" t="str">
        <f t="shared" si="38"/>
        <v/>
      </c>
      <c r="J473" t="str">
        <f>IF(I473="GOOD",LOOKUP(H473,'Points per shot'!$A$1:$A$5,'Points per shot'!$B$1:$B$5),"")</f>
        <v/>
      </c>
      <c r="K473" t="str">
        <f t="shared" si="39"/>
        <v/>
      </c>
    </row>
    <row r="474" spans="1:11" x14ac:dyDescent="0.3">
      <c r="A474" s="1">
        <v>0.15069444444444444</v>
      </c>
      <c r="E474" t="s">
        <v>46</v>
      </c>
      <c r="F474" t="str">
        <f t="shared" si="35"/>
        <v>MISS 3PTR by GLOTTA,CHAZ</v>
      </c>
      <c r="G474" t="str">
        <f t="shared" si="36"/>
        <v>MISS 3PTR</v>
      </c>
      <c r="H474" t="str">
        <f t="shared" si="37"/>
        <v xml:space="preserve"> 3PTR</v>
      </c>
      <c r="I474" t="str">
        <f t="shared" si="38"/>
        <v>MISS</v>
      </c>
      <c r="J474" t="str">
        <f>IF(I474="GOOD",LOOKUP(H474,'Points per shot'!$A$1:$A$5,'Points per shot'!$B$1:$B$5),"")</f>
        <v/>
      </c>
      <c r="K474" t="str">
        <f t="shared" si="39"/>
        <v/>
      </c>
    </row>
    <row r="475" spans="1:11" x14ac:dyDescent="0.3">
      <c r="A475" t="s">
        <v>18</v>
      </c>
      <c r="B475" t="s">
        <v>47</v>
      </c>
      <c r="F475" t="str">
        <f t="shared" si="35"/>
        <v>REBOUND DEF by DUST,ERIC</v>
      </c>
      <c r="G475" t="str">
        <f t="shared" si="36"/>
        <v>REBOUND DEF</v>
      </c>
      <c r="H475" t="str">
        <f t="shared" si="37"/>
        <v/>
      </c>
      <c r="I475" t="str">
        <f t="shared" si="38"/>
        <v/>
      </c>
      <c r="J475" t="str">
        <f>IF(I475="GOOD",LOOKUP(H475,'Points per shot'!$A$1:$A$5,'Points per shot'!$B$1:$B$5),"")</f>
        <v/>
      </c>
      <c r="K475" t="str">
        <f t="shared" si="39"/>
        <v/>
      </c>
    </row>
    <row r="476" spans="1:11" x14ac:dyDescent="0.3">
      <c r="A476" s="1">
        <v>0.14305555555555557</v>
      </c>
      <c r="B476" t="s">
        <v>260</v>
      </c>
      <c r="F476" t="str">
        <f t="shared" si="35"/>
        <v>TIMEOUT 30SEC by TEAM</v>
      </c>
      <c r="G476" t="str">
        <f t="shared" si="36"/>
        <v>TIMEOUT 30SEC</v>
      </c>
      <c r="H476" t="str">
        <f t="shared" si="37"/>
        <v/>
      </c>
      <c r="I476" t="str">
        <f t="shared" si="38"/>
        <v/>
      </c>
      <c r="J476" t="str">
        <f>IF(I476="GOOD",LOOKUP(H476,'Points per shot'!$A$1:$A$5,'Points per shot'!$B$1:$B$5),"")</f>
        <v/>
      </c>
      <c r="K476" t="str">
        <f t="shared" si="39"/>
        <v/>
      </c>
    </row>
    <row r="477" spans="1:11" x14ac:dyDescent="0.3">
      <c r="A477" s="1">
        <v>0.14305555555555557</v>
      </c>
      <c r="E477" t="s">
        <v>271</v>
      </c>
      <c r="F477" t="str">
        <f t="shared" si="35"/>
        <v>SUB OUT by GLOTTA,CHAZ</v>
      </c>
      <c r="G477" t="str">
        <f t="shared" si="36"/>
        <v>SUB OUT</v>
      </c>
      <c r="H477" t="str">
        <f t="shared" si="37"/>
        <v/>
      </c>
      <c r="I477" t="str">
        <f t="shared" si="38"/>
        <v/>
      </c>
      <c r="J477" t="str">
        <f>IF(I477="GOOD",LOOKUP(H477,'Points per shot'!$A$1:$A$5,'Points per shot'!$B$1:$B$5),"")</f>
        <v/>
      </c>
      <c r="K477" t="str">
        <f t="shared" si="39"/>
        <v/>
      </c>
    </row>
    <row r="478" spans="1:11" x14ac:dyDescent="0.3">
      <c r="A478" s="1">
        <v>0.14305555555555557</v>
      </c>
      <c r="E478" t="s">
        <v>256</v>
      </c>
      <c r="F478" t="str">
        <f t="shared" si="35"/>
        <v>SUB IN by HARVEY,BOBBY</v>
      </c>
      <c r="G478" t="str">
        <f t="shared" si="36"/>
        <v>SUB IN</v>
      </c>
      <c r="H478" t="str">
        <f t="shared" si="37"/>
        <v/>
      </c>
      <c r="I478" t="str">
        <f t="shared" si="38"/>
        <v/>
      </c>
      <c r="J478" t="str">
        <f>IF(I478="GOOD",LOOKUP(H478,'Points per shot'!$A$1:$A$5,'Points per shot'!$B$1:$B$5),"")</f>
        <v/>
      </c>
      <c r="K478" t="str">
        <f t="shared" si="39"/>
        <v/>
      </c>
    </row>
    <row r="479" spans="1:11" x14ac:dyDescent="0.3">
      <c r="A479" s="1">
        <v>0.14305555555555557</v>
      </c>
      <c r="E479" t="s">
        <v>263</v>
      </c>
      <c r="F479" t="str">
        <f t="shared" si="35"/>
        <v>SUB OUT by DAVIS,JEROME</v>
      </c>
      <c r="G479" t="str">
        <f t="shared" si="36"/>
        <v>SUB OUT</v>
      </c>
      <c r="H479" t="str">
        <f t="shared" si="37"/>
        <v/>
      </c>
      <c r="I479" t="str">
        <f t="shared" si="38"/>
        <v/>
      </c>
      <c r="J479" t="str">
        <f>IF(I479="GOOD",LOOKUP(H479,'Points per shot'!$A$1:$A$5,'Points per shot'!$B$1:$B$5),"")</f>
        <v/>
      </c>
      <c r="K479" t="str">
        <f t="shared" si="39"/>
        <v/>
      </c>
    </row>
    <row r="480" spans="1:11" x14ac:dyDescent="0.3">
      <c r="A480" s="1">
        <v>0.14305555555555557</v>
      </c>
      <c r="E480" t="s">
        <v>264</v>
      </c>
      <c r="F480" t="str">
        <f t="shared" si="35"/>
        <v>SUB IN by MCDANIEL,DEZMOND</v>
      </c>
      <c r="G480" t="str">
        <f t="shared" si="36"/>
        <v>SUB IN</v>
      </c>
      <c r="H480" t="str">
        <f t="shared" si="37"/>
        <v/>
      </c>
      <c r="I480" t="str">
        <f t="shared" si="38"/>
        <v/>
      </c>
      <c r="J480" t="str">
        <f>IF(I480="GOOD",LOOKUP(H480,'Points per shot'!$A$1:$A$5,'Points per shot'!$B$1:$B$5),"")</f>
        <v/>
      </c>
      <c r="K480" t="str">
        <f t="shared" si="39"/>
        <v/>
      </c>
    </row>
    <row r="481" spans="1:11" x14ac:dyDescent="0.3">
      <c r="A481" s="1">
        <v>0.14305555555555557</v>
      </c>
      <c r="B481" t="s">
        <v>265</v>
      </c>
      <c r="F481" t="str">
        <f t="shared" si="35"/>
        <v>SUB OUT by TOWERY,JASON</v>
      </c>
      <c r="G481" t="str">
        <f t="shared" si="36"/>
        <v>SUB OUT</v>
      </c>
      <c r="H481" t="str">
        <f t="shared" si="37"/>
        <v/>
      </c>
      <c r="I481" t="str">
        <f t="shared" si="38"/>
        <v/>
      </c>
      <c r="J481" t="str">
        <f>IF(I481="GOOD",LOOKUP(H481,'Points per shot'!$A$1:$A$5,'Points per shot'!$B$1:$B$5),"")</f>
        <v/>
      </c>
      <c r="K481" t="str">
        <f t="shared" si="39"/>
        <v/>
      </c>
    </row>
    <row r="482" spans="1:11" x14ac:dyDescent="0.3">
      <c r="A482" s="1">
        <v>0.14305555555555557</v>
      </c>
      <c r="B482" t="s">
        <v>268</v>
      </c>
      <c r="F482" t="str">
        <f t="shared" si="35"/>
        <v>SUB IN by WILKINS-MCCOY,JALEN</v>
      </c>
      <c r="G482" t="str">
        <f t="shared" si="36"/>
        <v>SUB IN</v>
      </c>
      <c r="H482" t="str">
        <f t="shared" si="37"/>
        <v/>
      </c>
      <c r="I482" t="str">
        <f t="shared" si="38"/>
        <v/>
      </c>
      <c r="J482" t="str">
        <f>IF(I482="GOOD",LOOKUP(H482,'Points per shot'!$A$1:$A$5,'Points per shot'!$B$1:$B$5),"")</f>
        <v/>
      </c>
      <c r="K482" t="str">
        <f t="shared" si="39"/>
        <v/>
      </c>
    </row>
    <row r="483" spans="1:11" x14ac:dyDescent="0.3">
      <c r="A483" s="1">
        <v>0.14305555555555557</v>
      </c>
      <c r="B483" t="s">
        <v>297</v>
      </c>
      <c r="F483" t="str">
        <f t="shared" si="35"/>
        <v>SUB OUT by GRUBBS,JOSE</v>
      </c>
      <c r="G483" t="str">
        <f t="shared" si="36"/>
        <v>SUB OUT</v>
      </c>
      <c r="H483" t="str">
        <f t="shared" si="37"/>
        <v/>
      </c>
      <c r="I483" t="str">
        <f t="shared" si="38"/>
        <v/>
      </c>
      <c r="J483" t="str">
        <f>IF(I483="GOOD",LOOKUP(H483,'Points per shot'!$A$1:$A$5,'Points per shot'!$B$1:$B$5),"")</f>
        <v/>
      </c>
      <c r="K483" t="str">
        <f t="shared" si="39"/>
        <v/>
      </c>
    </row>
    <row r="484" spans="1:11" x14ac:dyDescent="0.3">
      <c r="A484" s="1">
        <v>0.14305555555555557</v>
      </c>
      <c r="B484" t="s">
        <v>295</v>
      </c>
      <c r="F484" t="str">
        <f t="shared" si="35"/>
        <v>SUB IN by HUGHES,ANTHONY</v>
      </c>
      <c r="G484" t="str">
        <f t="shared" si="36"/>
        <v>SUB IN</v>
      </c>
      <c r="H484" t="str">
        <f t="shared" si="37"/>
        <v/>
      </c>
      <c r="I484" t="str">
        <f t="shared" si="38"/>
        <v/>
      </c>
      <c r="J484" t="str">
        <f>IF(I484="GOOD",LOOKUP(H484,'Points per shot'!$A$1:$A$5,'Points per shot'!$B$1:$B$5),"")</f>
        <v/>
      </c>
      <c r="K484" t="str">
        <f t="shared" si="39"/>
        <v/>
      </c>
    </row>
    <row r="485" spans="1:11" x14ac:dyDescent="0.3">
      <c r="A485" s="1">
        <v>0.13194444444444445</v>
      </c>
      <c r="B485" t="s">
        <v>17</v>
      </c>
      <c r="F485" t="str">
        <f t="shared" si="35"/>
        <v>MISS 3PTR by CARSON,RONNIE</v>
      </c>
      <c r="G485" t="str">
        <f t="shared" si="36"/>
        <v>MISS 3PTR</v>
      </c>
      <c r="H485" t="str">
        <f t="shared" si="37"/>
        <v xml:space="preserve"> 3PTR</v>
      </c>
      <c r="I485" t="str">
        <f t="shared" si="38"/>
        <v>MISS</v>
      </c>
      <c r="J485" t="str">
        <f>IF(I485="GOOD",LOOKUP(H485,'Points per shot'!$A$1:$A$5,'Points per shot'!$B$1:$B$5),"")</f>
        <v/>
      </c>
      <c r="K485" t="str">
        <f t="shared" si="39"/>
        <v/>
      </c>
    </row>
    <row r="486" spans="1:11" x14ac:dyDescent="0.3">
      <c r="A486" t="s">
        <v>18</v>
      </c>
      <c r="B486" t="s">
        <v>60</v>
      </c>
      <c r="F486" t="str">
        <f t="shared" si="35"/>
        <v>REBOUND OFF by DUST,ERIC</v>
      </c>
      <c r="G486" t="str">
        <f t="shared" si="36"/>
        <v>REBOUND OFF</v>
      </c>
      <c r="H486" t="str">
        <f t="shared" si="37"/>
        <v/>
      </c>
      <c r="I486" t="str">
        <f t="shared" si="38"/>
        <v/>
      </c>
      <c r="J486" t="str">
        <f>IF(I486="GOOD",LOOKUP(H486,'Points per shot'!$A$1:$A$5,'Points per shot'!$B$1:$B$5),"")</f>
        <v/>
      </c>
      <c r="K486" t="str">
        <f t="shared" si="39"/>
        <v/>
      </c>
    </row>
    <row r="487" spans="1:11" x14ac:dyDescent="0.3">
      <c r="A487" s="1">
        <v>0.12708333333333333</v>
      </c>
      <c r="B487" t="s">
        <v>238</v>
      </c>
      <c r="C487" t="s">
        <v>239</v>
      </c>
      <c r="D487">
        <v>64</v>
      </c>
      <c r="F487" t="str">
        <f t="shared" si="35"/>
        <v>GOOD LAYUP by DUST,ERIC(in the paint)</v>
      </c>
      <c r="G487" t="str">
        <f t="shared" si="36"/>
        <v>GOOD LAYUP</v>
      </c>
      <c r="H487" t="str">
        <f t="shared" si="37"/>
        <v xml:space="preserve"> LAYUP</v>
      </c>
      <c r="I487" t="str">
        <f t="shared" si="38"/>
        <v>GOOD</v>
      </c>
      <c r="J487" t="e">
        <f>IF(I487="GOOD",LOOKUP(H487,'Points per shot'!$A$1:$A$5,'Points per shot'!$B$1:$B$5),"")</f>
        <v>#N/A</v>
      </c>
      <c r="K487" t="str">
        <f t="shared" si="39"/>
        <v/>
      </c>
    </row>
    <row r="488" spans="1:11" x14ac:dyDescent="0.3">
      <c r="A488" s="1">
        <v>0.12083333333333333</v>
      </c>
      <c r="E488" t="s">
        <v>97</v>
      </c>
      <c r="F488" t="str">
        <f t="shared" si="35"/>
        <v>MISS JUMPER by MCDANIEL,DEZMOND</v>
      </c>
      <c r="G488" t="str">
        <f t="shared" si="36"/>
        <v>MISS JUMPER</v>
      </c>
      <c r="H488" t="str">
        <f t="shared" si="37"/>
        <v xml:space="preserve"> JUMPER</v>
      </c>
      <c r="I488" t="str">
        <f t="shared" si="38"/>
        <v>MISS</v>
      </c>
      <c r="J488" t="str">
        <f>IF(I488="GOOD",LOOKUP(H488,'Points per shot'!$A$1:$A$5,'Points per shot'!$B$1:$B$5),"")</f>
        <v/>
      </c>
      <c r="K488" t="str">
        <f t="shared" si="39"/>
        <v/>
      </c>
    </row>
    <row r="489" spans="1:11" x14ac:dyDescent="0.3">
      <c r="A489" t="s">
        <v>18</v>
      </c>
      <c r="B489" t="s">
        <v>51</v>
      </c>
      <c r="F489" t="str">
        <f t="shared" si="35"/>
        <v>REBOUND DEF by HUGHES,ANTHONY</v>
      </c>
      <c r="G489" t="str">
        <f t="shared" si="36"/>
        <v>REBOUND DEF</v>
      </c>
      <c r="H489" t="str">
        <f t="shared" si="37"/>
        <v/>
      </c>
      <c r="I489" t="str">
        <f t="shared" si="38"/>
        <v/>
      </c>
      <c r="J489" t="str">
        <f>IF(I489="GOOD",LOOKUP(H489,'Points per shot'!$A$1:$A$5,'Points per shot'!$B$1:$B$5),"")</f>
        <v/>
      </c>
      <c r="K489" t="str">
        <f t="shared" si="39"/>
        <v/>
      </c>
    </row>
    <row r="490" spans="1:11" x14ac:dyDescent="0.3">
      <c r="A490" s="1">
        <v>0.1111111111111111</v>
      </c>
      <c r="B490" t="s">
        <v>62</v>
      </c>
      <c r="F490" t="str">
        <f t="shared" si="35"/>
        <v>MISS 3PTR by MATTHEWS,JOHNATHAN</v>
      </c>
      <c r="G490" t="str">
        <f t="shared" si="36"/>
        <v>MISS 3PTR</v>
      </c>
      <c r="H490" t="str">
        <f t="shared" si="37"/>
        <v xml:space="preserve"> 3PTR</v>
      </c>
      <c r="I490" t="str">
        <f t="shared" si="38"/>
        <v>MISS</v>
      </c>
      <c r="J490" t="str">
        <f>IF(I490="GOOD",LOOKUP(H490,'Points per shot'!$A$1:$A$5,'Points per shot'!$B$1:$B$5),"")</f>
        <v/>
      </c>
      <c r="K490" t="str">
        <f t="shared" si="39"/>
        <v/>
      </c>
    </row>
    <row r="491" spans="1:11" x14ac:dyDescent="0.3">
      <c r="A491" t="s">
        <v>18</v>
      </c>
      <c r="B491" t="s">
        <v>151</v>
      </c>
      <c r="F491" t="str">
        <f t="shared" si="35"/>
        <v>REBOUND OFF by WILKINS-MCCOY,JALEN</v>
      </c>
      <c r="G491" t="str">
        <f t="shared" si="36"/>
        <v>REBOUND OFF</v>
      </c>
      <c r="H491" t="str">
        <f t="shared" si="37"/>
        <v/>
      </c>
      <c r="I491" t="str">
        <f t="shared" si="38"/>
        <v/>
      </c>
      <c r="J491" t="str">
        <f>IF(I491="GOOD",LOOKUP(H491,'Points per shot'!$A$1:$A$5,'Points per shot'!$B$1:$B$5),"")</f>
        <v/>
      </c>
      <c r="K491" t="str">
        <f t="shared" si="39"/>
        <v/>
      </c>
    </row>
    <row r="492" spans="1:11" x14ac:dyDescent="0.3">
      <c r="A492" s="1">
        <v>9.5833333333333326E-2</v>
      </c>
      <c r="B492" t="s">
        <v>237</v>
      </c>
      <c r="F492" t="str">
        <f t="shared" si="35"/>
        <v>MISS JUMPER by MATTHEWS,JOHNATHAN</v>
      </c>
      <c r="G492" t="str">
        <f t="shared" si="36"/>
        <v>MISS JUMPER</v>
      </c>
      <c r="H492" t="str">
        <f t="shared" si="37"/>
        <v xml:space="preserve"> JUMPER</v>
      </c>
      <c r="I492" t="str">
        <f t="shared" si="38"/>
        <v>MISS</v>
      </c>
      <c r="J492" t="str">
        <f>IF(I492="GOOD",LOOKUP(H492,'Points per shot'!$A$1:$A$5,'Points per shot'!$B$1:$B$5),"")</f>
        <v/>
      </c>
      <c r="K492" t="str">
        <f t="shared" si="39"/>
        <v/>
      </c>
    </row>
    <row r="493" spans="1:11" x14ac:dyDescent="0.3">
      <c r="A493" t="s">
        <v>18</v>
      </c>
      <c r="E493" t="s">
        <v>134</v>
      </c>
      <c r="F493" t="str">
        <f t="shared" si="35"/>
        <v>REBOUND DEF by THOMPSON,ROBIN</v>
      </c>
      <c r="G493" t="str">
        <f t="shared" si="36"/>
        <v>REBOUND DEF</v>
      </c>
      <c r="H493" t="str">
        <f t="shared" si="37"/>
        <v/>
      </c>
      <c r="I493" t="str">
        <f t="shared" si="38"/>
        <v/>
      </c>
      <c r="J493" t="str">
        <f>IF(I493="GOOD",LOOKUP(H493,'Points per shot'!$A$1:$A$5,'Points per shot'!$B$1:$B$5),"")</f>
        <v/>
      </c>
      <c r="K493" t="str">
        <f t="shared" si="39"/>
        <v/>
      </c>
    </row>
    <row r="494" spans="1:11" x14ac:dyDescent="0.3">
      <c r="A494" s="1">
        <v>9.1666666666666674E-2</v>
      </c>
      <c r="E494" t="s">
        <v>240</v>
      </c>
      <c r="F494" t="str">
        <f t="shared" si="35"/>
        <v>MISS LAYUP by JONES,EUGENE</v>
      </c>
      <c r="G494" t="str">
        <f t="shared" si="36"/>
        <v>MISS LAYUP</v>
      </c>
      <c r="H494" t="str">
        <f t="shared" si="37"/>
        <v xml:space="preserve"> LAYUP</v>
      </c>
      <c r="I494" t="str">
        <f t="shared" si="38"/>
        <v>MISS</v>
      </c>
      <c r="J494" t="str">
        <f>IF(I494="GOOD",LOOKUP(H494,'Points per shot'!$A$1:$A$5,'Points per shot'!$B$1:$B$5),"")</f>
        <v/>
      </c>
      <c r="K494" t="str">
        <f t="shared" si="39"/>
        <v/>
      </c>
    </row>
    <row r="495" spans="1:11" x14ac:dyDescent="0.3">
      <c r="A495" t="s">
        <v>18</v>
      </c>
      <c r="B495" t="s">
        <v>241</v>
      </c>
      <c r="F495" t="str">
        <f t="shared" si="35"/>
        <v>REBOUND DEF by CARSON,RONNIE</v>
      </c>
      <c r="G495" t="str">
        <f t="shared" si="36"/>
        <v>REBOUND DEF</v>
      </c>
      <c r="H495" t="str">
        <f t="shared" si="37"/>
        <v/>
      </c>
      <c r="I495" t="str">
        <f t="shared" si="38"/>
        <v/>
      </c>
      <c r="J495" t="str">
        <f>IF(I495="GOOD",LOOKUP(H495,'Points per shot'!$A$1:$A$5,'Points per shot'!$B$1:$B$5),"")</f>
        <v/>
      </c>
      <c r="K495" t="str">
        <f t="shared" si="39"/>
        <v/>
      </c>
    </row>
    <row r="496" spans="1:11" x14ac:dyDescent="0.3">
      <c r="A496" s="1">
        <v>7.6388888888888895E-2</v>
      </c>
      <c r="B496" t="s">
        <v>238</v>
      </c>
      <c r="C496" t="s">
        <v>242</v>
      </c>
      <c r="D496">
        <v>64</v>
      </c>
      <c r="F496" t="str">
        <f t="shared" si="35"/>
        <v>GOOD LAYUP by DUST,ERIC(in the paint)</v>
      </c>
      <c r="G496" t="str">
        <f t="shared" si="36"/>
        <v>GOOD LAYUP</v>
      </c>
      <c r="H496" t="str">
        <f t="shared" si="37"/>
        <v xml:space="preserve"> LAYUP</v>
      </c>
      <c r="I496" t="str">
        <f t="shared" si="38"/>
        <v>GOOD</v>
      </c>
      <c r="J496" t="e">
        <f>IF(I496="GOOD",LOOKUP(H496,'Points per shot'!$A$1:$A$5,'Points per shot'!$B$1:$B$5),"")</f>
        <v>#N/A</v>
      </c>
      <c r="K496" t="str">
        <f t="shared" si="39"/>
        <v/>
      </c>
    </row>
    <row r="497" spans="1:11" x14ac:dyDescent="0.3">
      <c r="A497" t="s">
        <v>18</v>
      </c>
      <c r="B497" t="s">
        <v>253</v>
      </c>
      <c r="F497" t="str">
        <f t="shared" si="35"/>
        <v>ASSIST by CARSON,RONNIE</v>
      </c>
      <c r="G497" t="str">
        <f t="shared" si="36"/>
        <v>ASSIST</v>
      </c>
      <c r="H497" t="str">
        <f t="shared" si="37"/>
        <v/>
      </c>
      <c r="I497" t="str">
        <f t="shared" si="38"/>
        <v/>
      </c>
      <c r="J497" t="str">
        <f>IF(I497="GOOD",LOOKUP(H497,'Points per shot'!$A$1:$A$5,'Points per shot'!$B$1:$B$5),"")</f>
        <v/>
      </c>
      <c r="K497" t="str">
        <f t="shared" si="39"/>
        <v/>
      </c>
    </row>
    <row r="498" spans="1:11" x14ac:dyDescent="0.3">
      <c r="A498" s="1">
        <v>7.0833333333333331E-2</v>
      </c>
      <c r="E498" t="s">
        <v>260</v>
      </c>
      <c r="F498" t="str">
        <f t="shared" si="35"/>
        <v>TIMEOUT 30SEC by TEAM</v>
      </c>
      <c r="G498" t="str">
        <f t="shared" si="36"/>
        <v>TIMEOUT 30SEC</v>
      </c>
      <c r="H498" t="str">
        <f t="shared" si="37"/>
        <v/>
      </c>
      <c r="I498" t="str">
        <f t="shared" si="38"/>
        <v/>
      </c>
      <c r="J498" t="str">
        <f>IF(I498="GOOD",LOOKUP(H498,'Points per shot'!$A$1:$A$5,'Points per shot'!$B$1:$B$5),"")</f>
        <v/>
      </c>
      <c r="K498" t="str">
        <f t="shared" si="39"/>
        <v/>
      </c>
    </row>
    <row r="499" spans="1:11" x14ac:dyDescent="0.3">
      <c r="A499" s="1">
        <v>7.0833333333333331E-2</v>
      </c>
      <c r="E499" t="s">
        <v>299</v>
      </c>
      <c r="F499" t="str">
        <f t="shared" si="35"/>
        <v>SUB OUT by MCDANIEL,DEZMOND</v>
      </c>
      <c r="G499" t="str">
        <f t="shared" si="36"/>
        <v>SUB OUT</v>
      </c>
      <c r="H499" t="str">
        <f t="shared" si="37"/>
        <v/>
      </c>
      <c r="I499" t="str">
        <f t="shared" si="38"/>
        <v/>
      </c>
      <c r="J499" t="str">
        <f>IF(I499="GOOD",LOOKUP(H499,'Points per shot'!$A$1:$A$5,'Points per shot'!$B$1:$B$5),"")</f>
        <v/>
      </c>
      <c r="K499" t="str">
        <f t="shared" si="39"/>
        <v/>
      </c>
    </row>
    <row r="500" spans="1:11" x14ac:dyDescent="0.3">
      <c r="A500" s="1">
        <v>7.0833333333333331E-2</v>
      </c>
      <c r="E500" t="s">
        <v>281</v>
      </c>
      <c r="F500" t="str">
        <f t="shared" si="35"/>
        <v>SUB IN by GLOTTA,CHAZ</v>
      </c>
      <c r="G500" t="str">
        <f t="shared" si="36"/>
        <v>SUB IN</v>
      </c>
      <c r="H500" t="str">
        <f t="shared" si="37"/>
        <v/>
      </c>
      <c r="I500" t="str">
        <f t="shared" si="38"/>
        <v/>
      </c>
      <c r="J500" t="str">
        <f>IF(I500="GOOD",LOOKUP(H500,'Points per shot'!$A$1:$A$5,'Points per shot'!$B$1:$B$5),"")</f>
        <v/>
      </c>
      <c r="K500" t="str">
        <f t="shared" si="39"/>
        <v/>
      </c>
    </row>
    <row r="501" spans="1:11" x14ac:dyDescent="0.3">
      <c r="A501" s="1">
        <v>7.0833333333333331E-2</v>
      </c>
      <c r="E501" t="s">
        <v>255</v>
      </c>
      <c r="F501" t="str">
        <f t="shared" si="35"/>
        <v>SUB OUT by THOMPSON,ROBIN</v>
      </c>
      <c r="G501" t="str">
        <f t="shared" si="36"/>
        <v>SUB OUT</v>
      </c>
      <c r="H501" t="str">
        <f t="shared" si="37"/>
        <v/>
      </c>
      <c r="I501" t="str">
        <f t="shared" si="38"/>
        <v/>
      </c>
      <c r="J501" t="str">
        <f>IF(I501="GOOD",LOOKUP(H501,'Points per shot'!$A$1:$A$5,'Points per shot'!$B$1:$B$5),"")</f>
        <v/>
      </c>
      <c r="K501" t="str">
        <f t="shared" si="39"/>
        <v/>
      </c>
    </row>
    <row r="502" spans="1:11" x14ac:dyDescent="0.3">
      <c r="A502" s="1">
        <v>7.0833333333333331E-2</v>
      </c>
      <c r="E502" t="s">
        <v>273</v>
      </c>
      <c r="F502" t="str">
        <f t="shared" si="35"/>
        <v>SUB IN by DAVIS,JEROME</v>
      </c>
      <c r="G502" t="str">
        <f t="shared" si="36"/>
        <v>SUB IN</v>
      </c>
      <c r="H502" t="str">
        <f t="shared" si="37"/>
        <v/>
      </c>
      <c r="I502" t="str">
        <f t="shared" si="38"/>
        <v/>
      </c>
      <c r="J502" t="str">
        <f>IF(I502="GOOD",LOOKUP(H502,'Points per shot'!$A$1:$A$5,'Points per shot'!$B$1:$B$5),"")</f>
        <v/>
      </c>
      <c r="K502" t="str">
        <f t="shared" si="39"/>
        <v/>
      </c>
    </row>
    <row r="503" spans="1:11" x14ac:dyDescent="0.3">
      <c r="A503" s="1">
        <v>5.8333333333333327E-2</v>
      </c>
      <c r="E503" t="s">
        <v>30</v>
      </c>
      <c r="F503" t="str">
        <f t="shared" si="35"/>
        <v>TURNOVER by JONES,EUGENE</v>
      </c>
      <c r="G503" t="str">
        <f t="shared" si="36"/>
        <v>TURNOVER</v>
      </c>
      <c r="H503" t="str">
        <f t="shared" si="37"/>
        <v/>
      </c>
      <c r="I503" t="str">
        <f t="shared" si="38"/>
        <v/>
      </c>
      <c r="J503" t="str">
        <f>IF(I503="GOOD",LOOKUP(H503,'Points per shot'!$A$1:$A$5,'Points per shot'!$B$1:$B$5),"")</f>
        <v/>
      </c>
      <c r="K503" t="str">
        <f t="shared" si="39"/>
        <v/>
      </c>
    </row>
    <row r="504" spans="1:11" x14ac:dyDescent="0.3">
      <c r="A504" s="1">
        <v>5.8333333333333327E-2</v>
      </c>
      <c r="B504" t="s">
        <v>243</v>
      </c>
      <c r="F504" t="str">
        <f t="shared" si="35"/>
        <v>STEAL by MATTHEWS,JOHNATHAN</v>
      </c>
      <c r="G504" t="str">
        <f t="shared" si="36"/>
        <v>STEAL</v>
      </c>
      <c r="H504" t="str">
        <f t="shared" si="37"/>
        <v/>
      </c>
      <c r="I504" t="str">
        <f t="shared" si="38"/>
        <v/>
      </c>
      <c r="J504" t="str">
        <f>IF(I504="GOOD",LOOKUP(H504,'Points per shot'!$A$1:$A$5,'Points per shot'!$B$1:$B$5),"")</f>
        <v/>
      </c>
      <c r="K504" t="str">
        <f t="shared" si="39"/>
        <v/>
      </c>
    </row>
    <row r="505" spans="1:11" x14ac:dyDescent="0.3">
      <c r="A505" s="1">
        <v>4.3750000000000004E-2</v>
      </c>
      <c r="B505" t="s">
        <v>160</v>
      </c>
      <c r="F505" t="str">
        <f t="shared" si="35"/>
        <v>MISS JUMPER by CARSON,RONNIE</v>
      </c>
      <c r="G505" t="str">
        <f t="shared" si="36"/>
        <v>MISS JUMPER</v>
      </c>
      <c r="H505" t="str">
        <f t="shared" si="37"/>
        <v xml:space="preserve"> JUMPER</v>
      </c>
      <c r="I505" t="str">
        <f t="shared" si="38"/>
        <v>MISS</v>
      </c>
      <c r="J505" t="str">
        <f>IF(I505="GOOD",LOOKUP(H505,'Points per shot'!$A$1:$A$5,'Points per shot'!$B$1:$B$5),"")</f>
        <v/>
      </c>
      <c r="K505" t="str">
        <f t="shared" si="39"/>
        <v/>
      </c>
    </row>
    <row r="506" spans="1:11" x14ac:dyDescent="0.3">
      <c r="A506" t="s">
        <v>18</v>
      </c>
      <c r="E506" t="s">
        <v>29</v>
      </c>
      <c r="F506" t="str">
        <f t="shared" si="35"/>
        <v>REBOUND DEF by GLOTTA,CHAZ</v>
      </c>
      <c r="G506" t="str">
        <f t="shared" si="36"/>
        <v>REBOUND DEF</v>
      </c>
      <c r="H506" t="str">
        <f t="shared" si="37"/>
        <v/>
      </c>
      <c r="I506" t="str">
        <f t="shared" si="38"/>
        <v/>
      </c>
      <c r="J506" t="str">
        <f>IF(I506="GOOD",LOOKUP(H506,'Points per shot'!$A$1:$A$5,'Points per shot'!$B$1:$B$5),"")</f>
        <v/>
      </c>
      <c r="K506" t="str">
        <f t="shared" si="39"/>
        <v/>
      </c>
    </row>
    <row r="507" spans="1:11" x14ac:dyDescent="0.3">
      <c r="A507" s="1">
        <v>3.8194444444444441E-2</v>
      </c>
      <c r="C507" t="s">
        <v>244</v>
      </c>
      <c r="D507">
        <v>67</v>
      </c>
      <c r="E507" t="s">
        <v>245</v>
      </c>
      <c r="F507" t="str">
        <f t="shared" si="35"/>
        <v>GOOD 3PTR by GLOTTA,CHAZ(fastbreak)</v>
      </c>
      <c r="G507" t="str">
        <f t="shared" si="36"/>
        <v>GOOD 3PTR</v>
      </c>
      <c r="H507" t="str">
        <f t="shared" si="37"/>
        <v xml:space="preserve"> 3PTR</v>
      </c>
      <c r="I507" t="str">
        <f t="shared" si="38"/>
        <v>GOOD</v>
      </c>
      <c r="J507" t="e">
        <f>IF(I507="GOOD",LOOKUP(H507,'Points per shot'!$A$1:$A$5,'Points per shot'!$B$1:$B$5),"")</f>
        <v>#N/A</v>
      </c>
      <c r="K507" t="str">
        <f t="shared" si="39"/>
        <v/>
      </c>
    </row>
    <row r="508" spans="1:11" x14ac:dyDescent="0.3">
      <c r="A508" s="1">
        <v>3.1944444444444449E-2</v>
      </c>
      <c r="E508" t="s">
        <v>34</v>
      </c>
      <c r="F508" t="str">
        <f t="shared" si="35"/>
        <v>FOUL by COLLETTA,ZACH</v>
      </c>
      <c r="G508" t="str">
        <f t="shared" si="36"/>
        <v>FOUL</v>
      </c>
      <c r="H508" t="str">
        <f t="shared" si="37"/>
        <v/>
      </c>
      <c r="I508" t="str">
        <f t="shared" si="38"/>
        <v/>
      </c>
      <c r="J508" t="str">
        <f>IF(I508="GOOD",LOOKUP(H508,'Points per shot'!$A$1:$A$5,'Points per shot'!$B$1:$B$5),"")</f>
        <v/>
      </c>
      <c r="K508" t="str">
        <f t="shared" si="39"/>
        <v/>
      </c>
    </row>
    <row r="509" spans="1:11" x14ac:dyDescent="0.3">
      <c r="A509" s="1">
        <v>3.1944444444444449E-2</v>
      </c>
      <c r="E509" t="s">
        <v>293</v>
      </c>
      <c r="F509" t="str">
        <f t="shared" si="35"/>
        <v>SUB OUT by HARVEY,BOBBY</v>
      </c>
      <c r="G509" t="str">
        <f t="shared" si="36"/>
        <v>SUB OUT</v>
      </c>
      <c r="H509" t="str">
        <f t="shared" si="37"/>
        <v/>
      </c>
      <c r="I509" t="str">
        <f t="shared" si="38"/>
        <v/>
      </c>
      <c r="J509" t="str">
        <f>IF(I509="GOOD",LOOKUP(H509,'Points per shot'!$A$1:$A$5,'Points per shot'!$B$1:$B$5),"")</f>
        <v/>
      </c>
      <c r="K509" t="str">
        <f t="shared" si="39"/>
        <v/>
      </c>
    </row>
    <row r="510" spans="1:11" x14ac:dyDescent="0.3">
      <c r="A510" s="1">
        <v>3.1944444444444449E-2</v>
      </c>
      <c r="E510" t="s">
        <v>264</v>
      </c>
      <c r="F510" t="str">
        <f t="shared" si="35"/>
        <v>SUB IN by MCDANIEL,DEZMOND</v>
      </c>
      <c r="G510" t="str">
        <f t="shared" si="36"/>
        <v>SUB IN</v>
      </c>
      <c r="H510" t="str">
        <f t="shared" si="37"/>
        <v/>
      </c>
      <c r="I510" t="str">
        <f t="shared" si="38"/>
        <v/>
      </c>
      <c r="J510" t="str">
        <f>IF(I510="GOOD",LOOKUP(H510,'Points per shot'!$A$1:$A$5,'Points per shot'!$B$1:$B$5),"")</f>
        <v/>
      </c>
      <c r="K510" t="str">
        <f t="shared" si="39"/>
        <v/>
      </c>
    </row>
    <row r="511" spans="1:11" x14ac:dyDescent="0.3">
      <c r="A511" s="1">
        <v>3.1944444444444449E-2</v>
      </c>
      <c r="E511" t="s">
        <v>263</v>
      </c>
      <c r="F511" t="str">
        <f t="shared" si="35"/>
        <v>SUB OUT by DAVIS,JEROME</v>
      </c>
      <c r="G511" t="str">
        <f t="shared" si="36"/>
        <v>SUB OUT</v>
      </c>
      <c r="H511" t="str">
        <f t="shared" si="37"/>
        <v/>
      </c>
      <c r="I511" t="str">
        <f t="shared" si="38"/>
        <v/>
      </c>
      <c r="J511" t="str">
        <f>IF(I511="GOOD",LOOKUP(H511,'Points per shot'!$A$1:$A$5,'Points per shot'!$B$1:$B$5),"")</f>
        <v/>
      </c>
      <c r="K511" t="str">
        <f t="shared" si="39"/>
        <v/>
      </c>
    </row>
    <row r="512" spans="1:11" x14ac:dyDescent="0.3">
      <c r="A512" s="1">
        <v>3.1944444444444449E-2</v>
      </c>
      <c r="E512" t="s">
        <v>262</v>
      </c>
      <c r="F512" t="str">
        <f t="shared" si="35"/>
        <v>SUB IN by THOMPSON,ROBIN</v>
      </c>
      <c r="G512" t="str">
        <f t="shared" si="36"/>
        <v>SUB IN</v>
      </c>
      <c r="H512" t="str">
        <f t="shared" si="37"/>
        <v/>
      </c>
      <c r="I512" t="str">
        <f t="shared" si="38"/>
        <v/>
      </c>
      <c r="J512" t="str">
        <f>IF(I512="GOOD",LOOKUP(H512,'Points per shot'!$A$1:$A$5,'Points per shot'!$B$1:$B$5),"")</f>
        <v/>
      </c>
      <c r="K512" t="str">
        <f t="shared" si="39"/>
        <v/>
      </c>
    </row>
    <row r="513" spans="1:11" x14ac:dyDescent="0.3">
      <c r="A513" s="1">
        <v>3.1944444444444449E-2</v>
      </c>
      <c r="B513" t="s">
        <v>246</v>
      </c>
      <c r="C513" t="s">
        <v>247</v>
      </c>
      <c r="D513">
        <v>67</v>
      </c>
      <c r="F513" t="str">
        <f t="shared" si="35"/>
        <v>GOOD FT by MATTHEWS,JOHNATHAN</v>
      </c>
      <c r="G513" t="str">
        <f t="shared" si="36"/>
        <v>GOOD FT</v>
      </c>
      <c r="H513" t="str">
        <f t="shared" si="37"/>
        <v xml:space="preserve"> FT</v>
      </c>
      <c r="I513" t="str">
        <f t="shared" si="38"/>
        <v>GOOD</v>
      </c>
      <c r="J513" t="e">
        <f>IF(I513="GOOD",LOOKUP(H513,'Points per shot'!$A$1:$A$5,'Points per shot'!$B$1:$B$5),"")</f>
        <v>#N/A</v>
      </c>
      <c r="K513" t="str">
        <f t="shared" si="39"/>
        <v/>
      </c>
    </row>
    <row r="514" spans="1:11" x14ac:dyDescent="0.3">
      <c r="A514" s="1">
        <v>3.1944444444444449E-2</v>
      </c>
      <c r="B514" t="s">
        <v>246</v>
      </c>
      <c r="C514" t="s">
        <v>248</v>
      </c>
      <c r="D514">
        <v>67</v>
      </c>
      <c r="F514" t="str">
        <f t="shared" ref="F514:F577" si="40">B514&amp;E514</f>
        <v>GOOD FT by MATTHEWS,JOHNATHAN</v>
      </c>
      <c r="G514" t="str">
        <f t="shared" ref="G514:G521" si="41">LEFT(F514,FIND("by",F514)-2)</f>
        <v>GOOD FT</v>
      </c>
      <c r="H514" t="str">
        <f t="shared" si="37"/>
        <v xml:space="preserve"> FT</v>
      </c>
      <c r="I514" t="str">
        <f t="shared" si="38"/>
        <v>GOOD</v>
      </c>
      <c r="J514" t="e">
        <f>IF(I514="GOOD",LOOKUP(H514,'Points per shot'!$A$1:$A$5,'Points per shot'!$B$1:$B$5),"")</f>
        <v>#N/A</v>
      </c>
      <c r="K514" t="str">
        <f t="shared" si="39"/>
        <v/>
      </c>
    </row>
    <row r="515" spans="1:11" x14ac:dyDescent="0.3">
      <c r="A515" s="1">
        <v>2.4999999999999998E-2</v>
      </c>
      <c r="E515" t="s">
        <v>50</v>
      </c>
      <c r="F515" t="str">
        <f t="shared" si="40"/>
        <v>MISS JUMPER by GLOTTA,CHAZ</v>
      </c>
      <c r="G515" t="str">
        <f t="shared" si="41"/>
        <v>MISS JUMPER</v>
      </c>
      <c r="H515" t="str">
        <f t="shared" ref="H515:H578" si="42">IF(OR(LEFT(G515,4)="Miss",LEFT(G515,4)="Good"),RIGHT(G515,LEN(G515)-4),"")</f>
        <v xml:space="preserve"> JUMPER</v>
      </c>
      <c r="I515" t="str">
        <f t="shared" ref="I515:I578" si="43">IF(H515&lt;&gt;"",LEFT(G515,4),"")</f>
        <v>MISS</v>
      </c>
      <c r="J515" t="str">
        <f>IF(I515="GOOD",LOOKUP(H515,'Points per shot'!$A$1:$A$5,'Points per shot'!$B$1:$B$5),"")</f>
        <v/>
      </c>
      <c r="K515" t="str">
        <f t="shared" ref="K515:K578" si="44">IF(F515="*Miss*","Miss","")</f>
        <v/>
      </c>
    </row>
    <row r="516" spans="1:11" x14ac:dyDescent="0.3">
      <c r="A516" t="s">
        <v>18</v>
      </c>
      <c r="B516" t="s">
        <v>51</v>
      </c>
      <c r="F516" t="str">
        <f t="shared" si="40"/>
        <v>REBOUND DEF by HUGHES,ANTHONY</v>
      </c>
      <c r="G516" t="str">
        <f t="shared" si="41"/>
        <v>REBOUND DEF</v>
      </c>
      <c r="H516" t="str">
        <f t="shared" si="42"/>
        <v/>
      </c>
      <c r="I516" t="str">
        <f t="shared" si="43"/>
        <v/>
      </c>
      <c r="J516" t="str">
        <f>IF(I516="GOOD",LOOKUP(H516,'Points per shot'!$A$1:$A$5,'Points per shot'!$B$1:$B$5),"")</f>
        <v/>
      </c>
      <c r="K516" t="str">
        <f t="shared" si="44"/>
        <v/>
      </c>
    </row>
    <row r="517" spans="1:11" x14ac:dyDescent="0.3">
      <c r="A517" s="1">
        <v>1.1805555555555555E-2</v>
      </c>
      <c r="B517" t="s">
        <v>249</v>
      </c>
      <c r="F517" t="str">
        <f t="shared" si="40"/>
        <v>MISS DUNK by WILKINS-MCCOY,JALEN</v>
      </c>
      <c r="G517" t="str">
        <f t="shared" si="41"/>
        <v>MISS DUNK</v>
      </c>
      <c r="H517" t="str">
        <f t="shared" si="42"/>
        <v xml:space="preserve"> DUNK</v>
      </c>
      <c r="I517" t="str">
        <f t="shared" si="43"/>
        <v>MISS</v>
      </c>
      <c r="J517" t="str">
        <f>IF(I517="GOOD",LOOKUP(H517,'Points per shot'!$A$1:$A$5,'Points per shot'!$B$1:$B$5),"")</f>
        <v/>
      </c>
      <c r="K517" t="str">
        <f t="shared" si="44"/>
        <v/>
      </c>
    </row>
    <row r="518" spans="1:11" x14ac:dyDescent="0.3">
      <c r="A518" t="s">
        <v>18</v>
      </c>
      <c r="E518" t="s">
        <v>75</v>
      </c>
      <c r="F518" t="str">
        <f t="shared" si="40"/>
        <v>REBOUND DEF by TEAM</v>
      </c>
      <c r="G518" t="str">
        <f t="shared" si="41"/>
        <v>REBOUND DEF</v>
      </c>
      <c r="H518" t="str">
        <f t="shared" si="42"/>
        <v/>
      </c>
      <c r="I518" t="str">
        <f t="shared" si="43"/>
        <v/>
      </c>
      <c r="J518" t="str">
        <f>IF(I518="GOOD",LOOKUP(H518,'Points per shot'!$A$1:$A$5,'Points per shot'!$B$1:$B$5),"")</f>
        <v/>
      </c>
      <c r="K518" t="str">
        <f t="shared" si="44"/>
        <v/>
      </c>
    </row>
    <row r="519" spans="1:11" x14ac:dyDescent="0.3">
      <c r="A519" s="1">
        <v>1.1805555555555555E-2</v>
      </c>
      <c r="E519" t="s">
        <v>269</v>
      </c>
      <c r="F519" t="str">
        <f t="shared" si="40"/>
        <v>SUB OUT by COLLETTA,ZACH</v>
      </c>
      <c r="G519" t="str">
        <f t="shared" si="41"/>
        <v>SUB OUT</v>
      </c>
      <c r="H519" t="str">
        <f t="shared" si="42"/>
        <v/>
      </c>
      <c r="I519" t="str">
        <f t="shared" si="43"/>
        <v/>
      </c>
      <c r="J519" t="str">
        <f>IF(I519="GOOD",LOOKUP(H519,'Points per shot'!$A$1:$A$5,'Points per shot'!$B$1:$B$5),"")</f>
        <v/>
      </c>
      <c r="K519" t="str">
        <f t="shared" si="44"/>
        <v/>
      </c>
    </row>
    <row r="520" spans="1:11" x14ac:dyDescent="0.3">
      <c r="A520" s="1">
        <v>1.1805555555555555E-2</v>
      </c>
      <c r="E520" t="s">
        <v>273</v>
      </c>
      <c r="F520" t="str">
        <f t="shared" si="40"/>
        <v>SUB IN by DAVIS,JEROME</v>
      </c>
      <c r="G520" t="str">
        <f t="shared" si="41"/>
        <v>SUB IN</v>
      </c>
      <c r="H520" t="str">
        <f t="shared" si="42"/>
        <v/>
      </c>
      <c r="I520" t="str">
        <f t="shared" si="43"/>
        <v/>
      </c>
      <c r="J520" t="str">
        <f>IF(I520="GOOD",LOOKUP(H520,'Points per shot'!$A$1:$A$5,'Points per shot'!$B$1:$B$5),"")</f>
        <v/>
      </c>
      <c r="K520" t="str">
        <f t="shared" si="44"/>
        <v/>
      </c>
    </row>
    <row r="521" spans="1:11" x14ac:dyDescent="0.3">
      <c r="A521" s="1">
        <v>4.8611111111111112E-3</v>
      </c>
      <c r="C521" t="s">
        <v>250</v>
      </c>
      <c r="D521">
        <v>69</v>
      </c>
      <c r="E521" t="s">
        <v>251</v>
      </c>
      <c r="F521" t="str">
        <f t="shared" si="40"/>
        <v>GOOD JUMPER by MCDANIEL,DEZMOND</v>
      </c>
      <c r="G521" t="str">
        <f t="shared" si="41"/>
        <v>GOOD JUMPER</v>
      </c>
      <c r="H521" t="str">
        <f t="shared" si="42"/>
        <v xml:space="preserve"> JUMPER</v>
      </c>
      <c r="I521" t="str">
        <f t="shared" si="43"/>
        <v>GOOD</v>
      </c>
      <c r="J521" t="e">
        <f>IF(I521="GOOD",LOOKUP(H521,'Points per shot'!$A$1:$A$5,'Points per shot'!$B$1:$B$5),"")</f>
        <v>#N/A</v>
      </c>
      <c r="K521" t="str">
        <f t="shared" si="44"/>
        <v/>
      </c>
    </row>
    <row r="522" spans="1:11" x14ac:dyDescent="0.3">
      <c r="F522" t="str">
        <f t="shared" si="40"/>
        <v/>
      </c>
      <c r="H522" t="str">
        <f t="shared" si="42"/>
        <v/>
      </c>
      <c r="I522" t="str">
        <f t="shared" si="43"/>
        <v/>
      </c>
      <c r="J522" t="str">
        <f>IF(I522="GOOD",LOOKUP(H522,'Points per shot'!$A$1:$A$5,'Points per shot'!$B$1:$B$5),"")</f>
        <v/>
      </c>
      <c r="K522" t="str">
        <f t="shared" si="44"/>
        <v/>
      </c>
    </row>
    <row r="523" spans="1:11" x14ac:dyDescent="0.3">
      <c r="F523" t="str">
        <f t="shared" si="40"/>
        <v/>
      </c>
      <c r="H523" t="str">
        <f t="shared" si="42"/>
        <v/>
      </c>
      <c r="I523" t="str">
        <f t="shared" si="43"/>
        <v/>
      </c>
      <c r="J523" t="str">
        <f>IF(I523="GOOD",LOOKUP(H523,'Points per shot'!$A$1:$A$5,'Points per shot'!$B$1:$B$5),"")</f>
        <v/>
      </c>
      <c r="K523" t="str">
        <f t="shared" si="44"/>
        <v/>
      </c>
    </row>
    <row r="524" spans="1:11" x14ac:dyDescent="0.3">
      <c r="F524" t="str">
        <f t="shared" si="40"/>
        <v/>
      </c>
      <c r="H524" t="str">
        <f t="shared" si="42"/>
        <v/>
      </c>
      <c r="I524" t="str">
        <f t="shared" si="43"/>
        <v/>
      </c>
      <c r="J524" t="str">
        <f>IF(I524="GOOD",LOOKUP(H524,'Points per shot'!$A$1:$A$5,'Points per shot'!$B$1:$B$5),"")</f>
        <v/>
      </c>
      <c r="K524" t="str">
        <f t="shared" si="44"/>
        <v/>
      </c>
    </row>
    <row r="525" spans="1:11" x14ac:dyDescent="0.3">
      <c r="F525" t="str">
        <f t="shared" si="40"/>
        <v/>
      </c>
      <c r="H525" t="str">
        <f t="shared" si="42"/>
        <v/>
      </c>
      <c r="I525" t="str">
        <f t="shared" si="43"/>
        <v/>
      </c>
      <c r="J525" t="str">
        <f>IF(I525="GOOD",LOOKUP(H525,'Points per shot'!$A$1:$A$5,'Points per shot'!$B$1:$B$5),"")</f>
        <v/>
      </c>
      <c r="K525" t="str">
        <f t="shared" si="44"/>
        <v/>
      </c>
    </row>
    <row r="526" spans="1:11" x14ac:dyDescent="0.3">
      <c r="F526" t="str">
        <f t="shared" si="40"/>
        <v/>
      </c>
      <c r="H526" t="str">
        <f t="shared" si="42"/>
        <v/>
      </c>
      <c r="I526" t="str">
        <f t="shared" si="43"/>
        <v/>
      </c>
      <c r="J526" t="str">
        <f>IF(I526="GOOD",LOOKUP(H526,'Points per shot'!$A$1:$A$5,'Points per shot'!$B$1:$B$5),"")</f>
        <v/>
      </c>
      <c r="K526" t="str">
        <f t="shared" si="44"/>
        <v/>
      </c>
    </row>
    <row r="527" spans="1:11" x14ac:dyDescent="0.3">
      <c r="F527" t="str">
        <f t="shared" si="40"/>
        <v/>
      </c>
      <c r="H527" t="str">
        <f t="shared" si="42"/>
        <v/>
      </c>
      <c r="I527" t="str">
        <f t="shared" si="43"/>
        <v/>
      </c>
      <c r="J527" t="str">
        <f>IF(I527="GOOD",LOOKUP(H527,'Points per shot'!$A$1:$A$5,'Points per shot'!$B$1:$B$5),"")</f>
        <v/>
      </c>
      <c r="K527" t="str">
        <f t="shared" si="44"/>
        <v/>
      </c>
    </row>
    <row r="528" spans="1:11" x14ac:dyDescent="0.3">
      <c r="F528" t="str">
        <f t="shared" si="40"/>
        <v/>
      </c>
      <c r="H528" t="str">
        <f t="shared" si="42"/>
        <v/>
      </c>
      <c r="I528" t="str">
        <f t="shared" si="43"/>
        <v/>
      </c>
      <c r="J528" t="str">
        <f>IF(I528="GOOD",LOOKUP(H528,'Points per shot'!$A$1:$A$5,'Points per shot'!$B$1:$B$5),"")</f>
        <v/>
      </c>
      <c r="K528" t="str">
        <f t="shared" si="44"/>
        <v/>
      </c>
    </row>
    <row r="529" spans="6:11" x14ac:dyDescent="0.3">
      <c r="F529" t="str">
        <f t="shared" si="40"/>
        <v/>
      </c>
      <c r="H529" t="str">
        <f t="shared" si="42"/>
        <v/>
      </c>
      <c r="I529" t="str">
        <f t="shared" si="43"/>
        <v/>
      </c>
      <c r="J529" t="str">
        <f>IF(I529="GOOD",LOOKUP(H529,'Points per shot'!$A$1:$A$5,'Points per shot'!$B$1:$B$5),"")</f>
        <v/>
      </c>
      <c r="K529" t="str">
        <f t="shared" si="44"/>
        <v/>
      </c>
    </row>
    <row r="530" spans="6:11" x14ac:dyDescent="0.3">
      <c r="F530" t="str">
        <f t="shared" si="40"/>
        <v/>
      </c>
      <c r="H530" t="str">
        <f t="shared" si="42"/>
        <v/>
      </c>
      <c r="I530" t="str">
        <f t="shared" si="43"/>
        <v/>
      </c>
      <c r="J530" t="str">
        <f>IF(I530="GOOD",LOOKUP(H530,'Points per shot'!$A$1:$A$5,'Points per shot'!$B$1:$B$5),"")</f>
        <v/>
      </c>
      <c r="K530" t="str">
        <f t="shared" si="44"/>
        <v/>
      </c>
    </row>
    <row r="531" spans="6:11" x14ac:dyDescent="0.3">
      <c r="F531" t="str">
        <f t="shared" si="40"/>
        <v/>
      </c>
      <c r="H531" t="str">
        <f t="shared" si="42"/>
        <v/>
      </c>
      <c r="I531" t="str">
        <f t="shared" si="43"/>
        <v/>
      </c>
      <c r="J531" t="str">
        <f>IF(I531="GOOD",LOOKUP(H531,'Points per shot'!$A$1:$A$5,'Points per shot'!$B$1:$B$5),"")</f>
        <v/>
      </c>
      <c r="K531" t="str">
        <f t="shared" si="44"/>
        <v/>
      </c>
    </row>
    <row r="532" spans="6:11" x14ac:dyDescent="0.3">
      <c r="F532" t="str">
        <f t="shared" si="40"/>
        <v/>
      </c>
      <c r="H532" t="str">
        <f t="shared" si="42"/>
        <v/>
      </c>
      <c r="I532" t="str">
        <f t="shared" si="43"/>
        <v/>
      </c>
      <c r="J532" t="str">
        <f>IF(I532="GOOD",LOOKUP(H532,'Points per shot'!$A$1:$A$5,'Points per shot'!$B$1:$B$5),"")</f>
        <v/>
      </c>
      <c r="K532" t="str">
        <f t="shared" si="44"/>
        <v/>
      </c>
    </row>
    <row r="533" spans="6:11" x14ac:dyDescent="0.3">
      <c r="F533" t="str">
        <f t="shared" si="40"/>
        <v/>
      </c>
      <c r="H533" t="str">
        <f t="shared" si="42"/>
        <v/>
      </c>
      <c r="I533" t="str">
        <f t="shared" si="43"/>
        <v/>
      </c>
      <c r="J533" t="str">
        <f>IF(I533="GOOD",LOOKUP(H533,'Points per shot'!$A$1:$A$5,'Points per shot'!$B$1:$B$5),"")</f>
        <v/>
      </c>
      <c r="K533" t="str">
        <f t="shared" si="44"/>
        <v/>
      </c>
    </row>
    <row r="534" spans="6:11" x14ac:dyDescent="0.3">
      <c r="F534" t="str">
        <f t="shared" si="40"/>
        <v/>
      </c>
      <c r="H534" t="str">
        <f t="shared" si="42"/>
        <v/>
      </c>
      <c r="I534" t="str">
        <f t="shared" si="43"/>
        <v/>
      </c>
      <c r="J534" t="str">
        <f>IF(I534="GOOD",LOOKUP(H534,'Points per shot'!$A$1:$A$5,'Points per shot'!$B$1:$B$5),"")</f>
        <v/>
      </c>
      <c r="K534" t="str">
        <f t="shared" si="44"/>
        <v/>
      </c>
    </row>
    <row r="535" spans="6:11" x14ac:dyDescent="0.3">
      <c r="F535" t="str">
        <f t="shared" si="40"/>
        <v/>
      </c>
      <c r="H535" t="str">
        <f t="shared" si="42"/>
        <v/>
      </c>
      <c r="I535" t="str">
        <f t="shared" si="43"/>
        <v/>
      </c>
      <c r="J535" t="str">
        <f>IF(I535="GOOD",LOOKUP(H535,'Points per shot'!$A$1:$A$5,'Points per shot'!$B$1:$B$5),"")</f>
        <v/>
      </c>
      <c r="K535" t="str">
        <f t="shared" si="44"/>
        <v/>
      </c>
    </row>
    <row r="536" spans="6:11" x14ac:dyDescent="0.3">
      <c r="F536" t="str">
        <f t="shared" si="40"/>
        <v/>
      </c>
      <c r="H536" t="str">
        <f t="shared" si="42"/>
        <v/>
      </c>
      <c r="I536" t="str">
        <f t="shared" si="43"/>
        <v/>
      </c>
      <c r="J536" t="str">
        <f>IF(I536="GOOD",LOOKUP(H536,'Points per shot'!$A$1:$A$5,'Points per shot'!$B$1:$B$5),"")</f>
        <v/>
      </c>
      <c r="K536" t="str">
        <f t="shared" si="44"/>
        <v/>
      </c>
    </row>
    <row r="537" spans="6:11" x14ac:dyDescent="0.3">
      <c r="F537" t="str">
        <f t="shared" si="40"/>
        <v/>
      </c>
      <c r="H537" t="str">
        <f t="shared" si="42"/>
        <v/>
      </c>
      <c r="I537" t="str">
        <f t="shared" si="43"/>
        <v/>
      </c>
      <c r="J537" t="str">
        <f>IF(I537="GOOD",LOOKUP(H537,'Points per shot'!$A$1:$A$5,'Points per shot'!$B$1:$B$5),"")</f>
        <v/>
      </c>
      <c r="K537" t="str">
        <f t="shared" si="44"/>
        <v/>
      </c>
    </row>
    <row r="538" spans="6:11" x14ac:dyDescent="0.3">
      <c r="F538" t="str">
        <f t="shared" si="40"/>
        <v/>
      </c>
      <c r="H538" t="str">
        <f t="shared" si="42"/>
        <v/>
      </c>
      <c r="I538" t="str">
        <f t="shared" si="43"/>
        <v/>
      </c>
      <c r="J538" t="str">
        <f>IF(I538="GOOD",LOOKUP(H538,'Points per shot'!$A$1:$A$5,'Points per shot'!$B$1:$B$5),"")</f>
        <v/>
      </c>
      <c r="K538" t="str">
        <f t="shared" si="44"/>
        <v/>
      </c>
    </row>
    <row r="539" spans="6:11" x14ac:dyDescent="0.3">
      <c r="F539" t="str">
        <f t="shared" si="40"/>
        <v/>
      </c>
      <c r="H539" t="str">
        <f t="shared" si="42"/>
        <v/>
      </c>
      <c r="I539" t="str">
        <f t="shared" si="43"/>
        <v/>
      </c>
      <c r="J539" t="str">
        <f>IF(I539="GOOD",LOOKUP(H539,'Points per shot'!$A$1:$A$5,'Points per shot'!$B$1:$B$5),"")</f>
        <v/>
      </c>
      <c r="K539" t="str">
        <f t="shared" si="44"/>
        <v/>
      </c>
    </row>
    <row r="540" spans="6:11" x14ac:dyDescent="0.3">
      <c r="F540" t="str">
        <f t="shared" si="40"/>
        <v/>
      </c>
      <c r="H540" t="str">
        <f t="shared" si="42"/>
        <v/>
      </c>
      <c r="I540" t="str">
        <f t="shared" si="43"/>
        <v/>
      </c>
      <c r="J540" t="str">
        <f>IF(I540="GOOD",LOOKUP(H540,'Points per shot'!$A$1:$A$5,'Points per shot'!$B$1:$B$5),"")</f>
        <v/>
      </c>
      <c r="K540" t="str">
        <f t="shared" si="44"/>
        <v/>
      </c>
    </row>
    <row r="541" spans="6:11" x14ac:dyDescent="0.3">
      <c r="F541" t="str">
        <f t="shared" si="40"/>
        <v/>
      </c>
      <c r="H541" t="str">
        <f t="shared" si="42"/>
        <v/>
      </c>
      <c r="I541" t="str">
        <f t="shared" si="43"/>
        <v/>
      </c>
      <c r="J541" t="str">
        <f>IF(I541="GOOD",LOOKUP(H541,'Points per shot'!$A$1:$A$5,'Points per shot'!$B$1:$B$5),"")</f>
        <v/>
      </c>
      <c r="K541" t="str">
        <f t="shared" si="44"/>
        <v/>
      </c>
    </row>
    <row r="542" spans="6:11" x14ac:dyDescent="0.3">
      <c r="F542" t="str">
        <f t="shared" si="40"/>
        <v/>
      </c>
      <c r="H542" t="str">
        <f t="shared" si="42"/>
        <v/>
      </c>
      <c r="I542" t="str">
        <f t="shared" si="43"/>
        <v/>
      </c>
      <c r="J542" t="str">
        <f>IF(I542="GOOD",LOOKUP(H542,'Points per shot'!$A$1:$A$5,'Points per shot'!$B$1:$B$5),"")</f>
        <v/>
      </c>
      <c r="K542" t="str">
        <f t="shared" si="44"/>
        <v/>
      </c>
    </row>
    <row r="543" spans="6:11" x14ac:dyDescent="0.3">
      <c r="F543" t="str">
        <f t="shared" si="40"/>
        <v/>
      </c>
      <c r="H543" t="str">
        <f t="shared" si="42"/>
        <v/>
      </c>
      <c r="I543" t="str">
        <f t="shared" si="43"/>
        <v/>
      </c>
      <c r="J543" t="str">
        <f>IF(I543="GOOD",LOOKUP(H543,'Points per shot'!$A$1:$A$5,'Points per shot'!$B$1:$B$5),"")</f>
        <v/>
      </c>
      <c r="K543" t="str">
        <f t="shared" si="44"/>
        <v/>
      </c>
    </row>
    <row r="544" spans="6:11" x14ac:dyDescent="0.3">
      <c r="F544" t="str">
        <f t="shared" si="40"/>
        <v/>
      </c>
      <c r="H544" t="str">
        <f t="shared" si="42"/>
        <v/>
      </c>
      <c r="I544" t="str">
        <f t="shared" si="43"/>
        <v/>
      </c>
      <c r="J544" t="str">
        <f>IF(I544="GOOD",LOOKUP(H544,'Points per shot'!$A$1:$A$5,'Points per shot'!$B$1:$B$5),"")</f>
        <v/>
      </c>
      <c r="K544" t="str">
        <f t="shared" si="44"/>
        <v/>
      </c>
    </row>
    <row r="545" spans="6:11" x14ac:dyDescent="0.3">
      <c r="F545" t="str">
        <f t="shared" si="40"/>
        <v/>
      </c>
      <c r="H545" t="str">
        <f t="shared" si="42"/>
        <v/>
      </c>
      <c r="I545" t="str">
        <f t="shared" si="43"/>
        <v/>
      </c>
      <c r="J545" t="str">
        <f>IF(I545="GOOD",LOOKUP(H545,'Points per shot'!$A$1:$A$5,'Points per shot'!$B$1:$B$5),"")</f>
        <v/>
      </c>
      <c r="K545" t="str">
        <f t="shared" si="44"/>
        <v/>
      </c>
    </row>
    <row r="546" spans="6:11" x14ac:dyDescent="0.3">
      <c r="F546" t="str">
        <f t="shared" si="40"/>
        <v/>
      </c>
      <c r="H546" t="str">
        <f t="shared" si="42"/>
        <v/>
      </c>
      <c r="I546" t="str">
        <f t="shared" si="43"/>
        <v/>
      </c>
      <c r="J546" t="str">
        <f>IF(I546="GOOD",LOOKUP(H546,'Points per shot'!$A$1:$A$5,'Points per shot'!$B$1:$B$5),"")</f>
        <v/>
      </c>
      <c r="K546" t="str">
        <f t="shared" si="44"/>
        <v/>
      </c>
    </row>
    <row r="547" spans="6:11" x14ac:dyDescent="0.3">
      <c r="F547" t="str">
        <f t="shared" si="40"/>
        <v/>
      </c>
      <c r="H547" t="str">
        <f t="shared" si="42"/>
        <v/>
      </c>
      <c r="I547" t="str">
        <f t="shared" si="43"/>
        <v/>
      </c>
      <c r="J547" t="str">
        <f>IF(I547="GOOD",LOOKUP(H547,'Points per shot'!$A$1:$A$5,'Points per shot'!$B$1:$B$5),"")</f>
        <v/>
      </c>
      <c r="K547" t="str">
        <f t="shared" si="44"/>
        <v/>
      </c>
    </row>
    <row r="548" spans="6:11" x14ac:dyDescent="0.3">
      <c r="F548" t="str">
        <f t="shared" si="40"/>
        <v/>
      </c>
      <c r="H548" t="str">
        <f t="shared" si="42"/>
        <v/>
      </c>
      <c r="I548" t="str">
        <f t="shared" si="43"/>
        <v/>
      </c>
      <c r="J548" t="str">
        <f>IF(I548="GOOD",LOOKUP(H548,'Points per shot'!$A$1:$A$5,'Points per shot'!$B$1:$B$5),"")</f>
        <v/>
      </c>
      <c r="K548" t="str">
        <f t="shared" si="44"/>
        <v/>
      </c>
    </row>
    <row r="549" spans="6:11" x14ac:dyDescent="0.3">
      <c r="F549" t="str">
        <f t="shared" si="40"/>
        <v/>
      </c>
      <c r="H549" t="str">
        <f t="shared" si="42"/>
        <v/>
      </c>
      <c r="I549" t="str">
        <f t="shared" si="43"/>
        <v/>
      </c>
      <c r="J549" t="str">
        <f>IF(I549="GOOD",LOOKUP(H549,'Points per shot'!$A$1:$A$5,'Points per shot'!$B$1:$B$5),"")</f>
        <v/>
      </c>
      <c r="K549" t="str">
        <f t="shared" si="44"/>
        <v/>
      </c>
    </row>
    <row r="550" spans="6:11" x14ac:dyDescent="0.3">
      <c r="F550" t="str">
        <f t="shared" si="40"/>
        <v/>
      </c>
      <c r="H550" t="str">
        <f t="shared" si="42"/>
        <v/>
      </c>
      <c r="I550" t="str">
        <f t="shared" si="43"/>
        <v/>
      </c>
      <c r="J550" t="str">
        <f>IF(I550="GOOD",LOOKUP(H550,'Points per shot'!$A$1:$A$5,'Points per shot'!$B$1:$B$5),"")</f>
        <v/>
      </c>
      <c r="K550" t="str">
        <f t="shared" si="44"/>
        <v/>
      </c>
    </row>
    <row r="551" spans="6:11" x14ac:dyDescent="0.3">
      <c r="F551" t="str">
        <f t="shared" si="40"/>
        <v/>
      </c>
      <c r="H551" t="str">
        <f t="shared" si="42"/>
        <v/>
      </c>
      <c r="I551" t="str">
        <f t="shared" si="43"/>
        <v/>
      </c>
      <c r="J551" t="str">
        <f>IF(I551="GOOD",LOOKUP(H551,'Points per shot'!$A$1:$A$5,'Points per shot'!$B$1:$B$5),"")</f>
        <v/>
      </c>
      <c r="K551" t="str">
        <f t="shared" si="44"/>
        <v/>
      </c>
    </row>
    <row r="552" spans="6:11" x14ac:dyDescent="0.3">
      <c r="F552" t="str">
        <f t="shared" si="40"/>
        <v/>
      </c>
      <c r="H552" t="str">
        <f t="shared" si="42"/>
        <v/>
      </c>
      <c r="I552" t="str">
        <f t="shared" si="43"/>
        <v/>
      </c>
      <c r="J552" t="str">
        <f>IF(I552="GOOD",LOOKUP(H552,'Points per shot'!$A$1:$A$5,'Points per shot'!$B$1:$B$5),"")</f>
        <v/>
      </c>
      <c r="K552" t="str">
        <f t="shared" si="44"/>
        <v/>
      </c>
    </row>
    <row r="553" spans="6:11" x14ac:dyDescent="0.3">
      <c r="F553" t="str">
        <f t="shared" si="40"/>
        <v/>
      </c>
      <c r="H553" t="str">
        <f t="shared" si="42"/>
        <v/>
      </c>
      <c r="I553" t="str">
        <f t="shared" si="43"/>
        <v/>
      </c>
      <c r="J553" t="str">
        <f>IF(I553="GOOD",LOOKUP(H553,'Points per shot'!$A$1:$A$5,'Points per shot'!$B$1:$B$5),"")</f>
        <v/>
      </c>
      <c r="K553" t="str">
        <f t="shared" si="44"/>
        <v/>
      </c>
    </row>
    <row r="554" spans="6:11" x14ac:dyDescent="0.3">
      <c r="F554" t="str">
        <f t="shared" si="40"/>
        <v/>
      </c>
      <c r="H554" t="str">
        <f t="shared" si="42"/>
        <v/>
      </c>
      <c r="I554" t="str">
        <f t="shared" si="43"/>
        <v/>
      </c>
      <c r="J554" t="str">
        <f>IF(I554="GOOD",LOOKUP(H554,'Points per shot'!$A$1:$A$5,'Points per shot'!$B$1:$B$5),"")</f>
        <v/>
      </c>
      <c r="K554" t="str">
        <f t="shared" si="44"/>
        <v/>
      </c>
    </row>
    <row r="555" spans="6:11" x14ac:dyDescent="0.3">
      <c r="F555" t="str">
        <f t="shared" si="40"/>
        <v/>
      </c>
      <c r="H555" t="str">
        <f t="shared" si="42"/>
        <v/>
      </c>
      <c r="I555" t="str">
        <f t="shared" si="43"/>
        <v/>
      </c>
      <c r="J555" t="str">
        <f>IF(I555="GOOD",LOOKUP(H555,'Points per shot'!$A$1:$A$5,'Points per shot'!$B$1:$B$5),"")</f>
        <v/>
      </c>
      <c r="K555" t="str">
        <f t="shared" si="44"/>
        <v/>
      </c>
    </row>
    <row r="556" spans="6:11" x14ac:dyDescent="0.3">
      <c r="F556" t="str">
        <f t="shared" si="40"/>
        <v/>
      </c>
      <c r="H556" t="str">
        <f t="shared" si="42"/>
        <v/>
      </c>
      <c r="I556" t="str">
        <f t="shared" si="43"/>
        <v/>
      </c>
      <c r="J556" t="str">
        <f>IF(I556="GOOD",LOOKUP(H556,'Points per shot'!$A$1:$A$5,'Points per shot'!$B$1:$B$5),"")</f>
        <v/>
      </c>
      <c r="K556" t="str">
        <f t="shared" si="44"/>
        <v/>
      </c>
    </row>
    <row r="557" spans="6:11" x14ac:dyDescent="0.3">
      <c r="F557" t="str">
        <f t="shared" si="40"/>
        <v/>
      </c>
      <c r="H557" t="str">
        <f t="shared" si="42"/>
        <v/>
      </c>
      <c r="I557" t="str">
        <f t="shared" si="43"/>
        <v/>
      </c>
      <c r="J557" t="str">
        <f>IF(I557="GOOD",LOOKUP(H557,'Points per shot'!$A$1:$A$5,'Points per shot'!$B$1:$B$5),"")</f>
        <v/>
      </c>
      <c r="K557" t="str">
        <f t="shared" si="44"/>
        <v/>
      </c>
    </row>
    <row r="558" spans="6:11" x14ac:dyDescent="0.3">
      <c r="F558" t="str">
        <f t="shared" si="40"/>
        <v/>
      </c>
      <c r="H558" t="str">
        <f t="shared" si="42"/>
        <v/>
      </c>
      <c r="I558" t="str">
        <f t="shared" si="43"/>
        <v/>
      </c>
      <c r="J558" t="str">
        <f>IF(I558="GOOD",LOOKUP(H558,'Points per shot'!$A$1:$A$5,'Points per shot'!$B$1:$B$5),"")</f>
        <v/>
      </c>
      <c r="K558" t="str">
        <f t="shared" si="44"/>
        <v/>
      </c>
    </row>
    <row r="559" spans="6:11" x14ac:dyDescent="0.3">
      <c r="F559" t="str">
        <f t="shared" si="40"/>
        <v/>
      </c>
      <c r="H559" t="str">
        <f t="shared" si="42"/>
        <v/>
      </c>
      <c r="I559" t="str">
        <f t="shared" si="43"/>
        <v/>
      </c>
      <c r="J559" t="str">
        <f>IF(I559="GOOD",LOOKUP(H559,'Points per shot'!$A$1:$A$5,'Points per shot'!$B$1:$B$5),"")</f>
        <v/>
      </c>
      <c r="K559" t="str">
        <f t="shared" si="44"/>
        <v/>
      </c>
    </row>
    <row r="560" spans="6:11" x14ac:dyDescent="0.3">
      <c r="F560" t="str">
        <f t="shared" si="40"/>
        <v/>
      </c>
      <c r="H560" t="str">
        <f t="shared" si="42"/>
        <v/>
      </c>
      <c r="I560" t="str">
        <f t="shared" si="43"/>
        <v/>
      </c>
      <c r="J560" t="str">
        <f>IF(I560="GOOD",LOOKUP(H560,'Points per shot'!$A$1:$A$5,'Points per shot'!$B$1:$B$5),"")</f>
        <v/>
      </c>
      <c r="K560" t="str">
        <f t="shared" si="44"/>
        <v/>
      </c>
    </row>
    <row r="561" spans="6:11" x14ac:dyDescent="0.3">
      <c r="F561" t="str">
        <f t="shared" si="40"/>
        <v/>
      </c>
      <c r="H561" t="str">
        <f t="shared" si="42"/>
        <v/>
      </c>
      <c r="I561" t="str">
        <f t="shared" si="43"/>
        <v/>
      </c>
      <c r="J561" t="str">
        <f>IF(I561="GOOD",LOOKUP(H561,'Points per shot'!$A$1:$A$5,'Points per shot'!$B$1:$B$5),"")</f>
        <v/>
      </c>
      <c r="K561" t="str">
        <f t="shared" si="44"/>
        <v/>
      </c>
    </row>
    <row r="562" spans="6:11" x14ac:dyDescent="0.3">
      <c r="F562" t="str">
        <f t="shared" si="40"/>
        <v/>
      </c>
      <c r="H562" t="str">
        <f t="shared" si="42"/>
        <v/>
      </c>
      <c r="I562" t="str">
        <f t="shared" si="43"/>
        <v/>
      </c>
      <c r="J562" t="str">
        <f>IF(I562="GOOD",LOOKUP(H562,'Points per shot'!$A$1:$A$5,'Points per shot'!$B$1:$B$5),"")</f>
        <v/>
      </c>
      <c r="K562" t="str">
        <f t="shared" si="44"/>
        <v/>
      </c>
    </row>
    <row r="563" spans="6:11" x14ac:dyDescent="0.3">
      <c r="F563" t="str">
        <f t="shared" si="40"/>
        <v/>
      </c>
      <c r="H563" t="str">
        <f t="shared" si="42"/>
        <v/>
      </c>
      <c r="I563" t="str">
        <f t="shared" si="43"/>
        <v/>
      </c>
      <c r="J563" t="str">
        <f>IF(I563="GOOD",LOOKUP(H563,'Points per shot'!$A$1:$A$5,'Points per shot'!$B$1:$B$5),"")</f>
        <v/>
      </c>
      <c r="K563" t="str">
        <f t="shared" si="44"/>
        <v/>
      </c>
    </row>
    <row r="564" spans="6:11" x14ac:dyDescent="0.3">
      <c r="F564" t="str">
        <f t="shared" si="40"/>
        <v/>
      </c>
      <c r="H564" t="str">
        <f t="shared" si="42"/>
        <v/>
      </c>
      <c r="I564" t="str">
        <f t="shared" si="43"/>
        <v/>
      </c>
      <c r="J564" t="str">
        <f>IF(I564="GOOD",LOOKUP(H564,'Points per shot'!$A$1:$A$5,'Points per shot'!$B$1:$B$5),"")</f>
        <v/>
      </c>
      <c r="K564" t="str">
        <f t="shared" si="44"/>
        <v/>
      </c>
    </row>
    <row r="565" spans="6:11" x14ac:dyDescent="0.3">
      <c r="F565" t="str">
        <f t="shared" si="40"/>
        <v/>
      </c>
      <c r="H565" t="str">
        <f t="shared" si="42"/>
        <v/>
      </c>
      <c r="I565" t="str">
        <f t="shared" si="43"/>
        <v/>
      </c>
      <c r="J565" t="str">
        <f>IF(I565="GOOD",LOOKUP(H565,'Points per shot'!$A$1:$A$5,'Points per shot'!$B$1:$B$5),"")</f>
        <v/>
      </c>
      <c r="K565" t="str">
        <f t="shared" si="44"/>
        <v/>
      </c>
    </row>
    <row r="566" spans="6:11" x14ac:dyDescent="0.3">
      <c r="F566" t="str">
        <f t="shared" si="40"/>
        <v/>
      </c>
      <c r="H566" t="str">
        <f t="shared" si="42"/>
        <v/>
      </c>
      <c r="I566" t="str">
        <f t="shared" si="43"/>
        <v/>
      </c>
      <c r="J566" t="str">
        <f>IF(I566="GOOD",LOOKUP(H566,'Points per shot'!$A$1:$A$5,'Points per shot'!$B$1:$B$5),"")</f>
        <v/>
      </c>
      <c r="K566" t="str">
        <f t="shared" si="44"/>
        <v/>
      </c>
    </row>
    <row r="567" spans="6:11" x14ac:dyDescent="0.3">
      <c r="F567" t="str">
        <f t="shared" si="40"/>
        <v/>
      </c>
      <c r="H567" t="str">
        <f t="shared" si="42"/>
        <v/>
      </c>
      <c r="I567" t="str">
        <f t="shared" si="43"/>
        <v/>
      </c>
      <c r="J567" t="str">
        <f>IF(I567="GOOD",LOOKUP(H567,'Points per shot'!$A$1:$A$5,'Points per shot'!$B$1:$B$5),"")</f>
        <v/>
      </c>
      <c r="K567" t="str">
        <f t="shared" si="44"/>
        <v/>
      </c>
    </row>
    <row r="568" spans="6:11" x14ac:dyDescent="0.3">
      <c r="F568" t="str">
        <f t="shared" si="40"/>
        <v/>
      </c>
      <c r="H568" t="str">
        <f t="shared" si="42"/>
        <v/>
      </c>
      <c r="I568" t="str">
        <f t="shared" si="43"/>
        <v/>
      </c>
      <c r="J568" t="str">
        <f>IF(I568="GOOD",LOOKUP(H568,'Points per shot'!$A$1:$A$5,'Points per shot'!$B$1:$B$5),"")</f>
        <v/>
      </c>
      <c r="K568" t="str">
        <f t="shared" si="44"/>
        <v/>
      </c>
    </row>
    <row r="569" spans="6:11" x14ac:dyDescent="0.3">
      <c r="F569" t="str">
        <f t="shared" si="40"/>
        <v/>
      </c>
      <c r="H569" t="str">
        <f t="shared" si="42"/>
        <v/>
      </c>
      <c r="I569" t="str">
        <f t="shared" si="43"/>
        <v/>
      </c>
      <c r="J569" t="str">
        <f>IF(I569="GOOD",LOOKUP(H569,'Points per shot'!$A$1:$A$5,'Points per shot'!$B$1:$B$5),"")</f>
        <v/>
      </c>
      <c r="K569" t="str">
        <f t="shared" si="44"/>
        <v/>
      </c>
    </row>
    <row r="570" spans="6:11" x14ac:dyDescent="0.3">
      <c r="F570" t="str">
        <f t="shared" si="40"/>
        <v/>
      </c>
      <c r="H570" t="str">
        <f t="shared" si="42"/>
        <v/>
      </c>
      <c r="I570" t="str">
        <f t="shared" si="43"/>
        <v/>
      </c>
      <c r="J570" t="str">
        <f>IF(I570="GOOD",LOOKUP(H570,'Points per shot'!$A$1:$A$5,'Points per shot'!$B$1:$B$5),"")</f>
        <v/>
      </c>
      <c r="K570" t="str">
        <f t="shared" si="44"/>
        <v/>
      </c>
    </row>
    <row r="571" spans="6:11" x14ac:dyDescent="0.3">
      <c r="F571" t="str">
        <f t="shared" si="40"/>
        <v/>
      </c>
      <c r="H571" t="str">
        <f t="shared" si="42"/>
        <v/>
      </c>
      <c r="I571" t="str">
        <f t="shared" si="43"/>
        <v/>
      </c>
      <c r="J571" t="str">
        <f>IF(I571="GOOD",LOOKUP(H571,'Points per shot'!$A$1:$A$5,'Points per shot'!$B$1:$B$5),"")</f>
        <v/>
      </c>
      <c r="K571" t="str">
        <f t="shared" si="44"/>
        <v/>
      </c>
    </row>
    <row r="572" spans="6:11" x14ac:dyDescent="0.3">
      <c r="F572" t="str">
        <f t="shared" si="40"/>
        <v/>
      </c>
      <c r="H572" t="str">
        <f t="shared" si="42"/>
        <v/>
      </c>
      <c r="I572" t="str">
        <f t="shared" si="43"/>
        <v/>
      </c>
      <c r="J572" t="str">
        <f>IF(I572="GOOD",LOOKUP(H572,'Points per shot'!$A$1:$A$5,'Points per shot'!$B$1:$B$5),"")</f>
        <v/>
      </c>
      <c r="K572" t="str">
        <f t="shared" si="44"/>
        <v/>
      </c>
    </row>
    <row r="573" spans="6:11" x14ac:dyDescent="0.3">
      <c r="F573" t="str">
        <f t="shared" si="40"/>
        <v/>
      </c>
      <c r="H573" t="str">
        <f t="shared" si="42"/>
        <v/>
      </c>
      <c r="I573" t="str">
        <f t="shared" si="43"/>
        <v/>
      </c>
      <c r="J573" t="str">
        <f>IF(I573="GOOD",LOOKUP(H573,'Points per shot'!$A$1:$A$5,'Points per shot'!$B$1:$B$5),"")</f>
        <v/>
      </c>
      <c r="K573" t="str">
        <f t="shared" si="44"/>
        <v/>
      </c>
    </row>
    <row r="574" spans="6:11" x14ac:dyDescent="0.3">
      <c r="F574" t="str">
        <f t="shared" si="40"/>
        <v/>
      </c>
      <c r="H574" t="str">
        <f t="shared" si="42"/>
        <v/>
      </c>
      <c r="I574" t="str">
        <f t="shared" si="43"/>
        <v/>
      </c>
      <c r="J574" t="str">
        <f>IF(I574="GOOD",LOOKUP(H574,'Points per shot'!$A$1:$A$5,'Points per shot'!$B$1:$B$5),"")</f>
        <v/>
      </c>
      <c r="K574" t="str">
        <f t="shared" si="44"/>
        <v/>
      </c>
    </row>
    <row r="575" spans="6:11" x14ac:dyDescent="0.3">
      <c r="F575" t="str">
        <f t="shared" si="40"/>
        <v/>
      </c>
      <c r="H575" t="str">
        <f t="shared" si="42"/>
        <v/>
      </c>
      <c r="I575" t="str">
        <f t="shared" si="43"/>
        <v/>
      </c>
      <c r="J575" t="str">
        <f>IF(I575="GOOD",LOOKUP(H575,'Points per shot'!$A$1:$A$5,'Points per shot'!$B$1:$B$5),"")</f>
        <v/>
      </c>
      <c r="K575" t="str">
        <f t="shared" si="44"/>
        <v/>
      </c>
    </row>
    <row r="576" spans="6:11" x14ac:dyDescent="0.3">
      <c r="F576" t="str">
        <f t="shared" si="40"/>
        <v/>
      </c>
      <c r="H576" t="str">
        <f t="shared" si="42"/>
        <v/>
      </c>
      <c r="I576" t="str">
        <f t="shared" si="43"/>
        <v/>
      </c>
      <c r="J576" t="str">
        <f>IF(I576="GOOD",LOOKUP(H576,'Points per shot'!$A$1:$A$5,'Points per shot'!$B$1:$B$5),"")</f>
        <v/>
      </c>
      <c r="K576" t="str">
        <f t="shared" si="44"/>
        <v/>
      </c>
    </row>
    <row r="577" spans="6:11" x14ac:dyDescent="0.3">
      <c r="F577" t="str">
        <f t="shared" si="40"/>
        <v/>
      </c>
      <c r="H577" t="str">
        <f t="shared" si="42"/>
        <v/>
      </c>
      <c r="I577" t="str">
        <f t="shared" si="43"/>
        <v/>
      </c>
      <c r="J577" t="str">
        <f>IF(I577="GOOD",LOOKUP(H577,'Points per shot'!$A$1:$A$5,'Points per shot'!$B$1:$B$5),"")</f>
        <v/>
      </c>
      <c r="K577" t="str">
        <f t="shared" si="44"/>
        <v/>
      </c>
    </row>
    <row r="578" spans="6:11" x14ac:dyDescent="0.3">
      <c r="F578" t="str">
        <f t="shared" ref="F578:F593" si="45">B578&amp;E578</f>
        <v/>
      </c>
      <c r="H578" t="str">
        <f t="shared" si="42"/>
        <v/>
      </c>
      <c r="I578" t="str">
        <f t="shared" si="43"/>
        <v/>
      </c>
      <c r="J578" t="str">
        <f>IF(I578="GOOD",LOOKUP(H578,'Points per shot'!$A$1:$A$5,'Points per shot'!$B$1:$B$5),"")</f>
        <v/>
      </c>
      <c r="K578" t="str">
        <f t="shared" si="44"/>
        <v/>
      </c>
    </row>
    <row r="579" spans="6:11" x14ac:dyDescent="0.3">
      <c r="F579" t="str">
        <f t="shared" si="45"/>
        <v/>
      </c>
      <c r="H579" t="str">
        <f t="shared" ref="H579:H593" si="46">IF(OR(LEFT(G579,4)="Miss",LEFT(G579,4)="Good"),RIGHT(G579,LEN(G579)-4),"")</f>
        <v/>
      </c>
      <c r="I579" t="str">
        <f t="shared" ref="I579:I593" si="47">IF(H579&lt;&gt;"",LEFT(G579,4),"")</f>
        <v/>
      </c>
      <c r="J579" t="str">
        <f>IF(I579="GOOD",LOOKUP(H579,'Points per shot'!$A$1:$A$5,'Points per shot'!$B$1:$B$5),"")</f>
        <v/>
      </c>
      <c r="K579" t="str">
        <f t="shared" ref="K579:K593" si="48">IF(F579="*Miss*","Miss","")</f>
        <v/>
      </c>
    </row>
    <row r="580" spans="6:11" x14ac:dyDescent="0.3">
      <c r="F580" t="str">
        <f t="shared" si="45"/>
        <v/>
      </c>
      <c r="H580" t="str">
        <f t="shared" si="46"/>
        <v/>
      </c>
      <c r="I580" t="str">
        <f t="shared" si="47"/>
        <v/>
      </c>
      <c r="J580" t="str">
        <f>IF(I580="GOOD",LOOKUP(H580,'Points per shot'!$A$1:$A$5,'Points per shot'!$B$1:$B$5),"")</f>
        <v/>
      </c>
      <c r="K580" t="str">
        <f t="shared" si="48"/>
        <v/>
      </c>
    </row>
    <row r="581" spans="6:11" x14ac:dyDescent="0.3">
      <c r="F581" t="str">
        <f t="shared" si="45"/>
        <v/>
      </c>
      <c r="H581" t="str">
        <f t="shared" si="46"/>
        <v/>
      </c>
      <c r="I581" t="str">
        <f t="shared" si="47"/>
        <v/>
      </c>
      <c r="J581" t="str">
        <f>IF(I581="GOOD",LOOKUP(H581,'Points per shot'!$A$1:$A$5,'Points per shot'!$B$1:$B$5),"")</f>
        <v/>
      </c>
      <c r="K581" t="str">
        <f t="shared" si="48"/>
        <v/>
      </c>
    </row>
    <row r="582" spans="6:11" x14ac:dyDescent="0.3">
      <c r="F582" t="str">
        <f t="shared" si="45"/>
        <v/>
      </c>
      <c r="H582" t="str">
        <f t="shared" si="46"/>
        <v/>
      </c>
      <c r="I582" t="str">
        <f t="shared" si="47"/>
        <v/>
      </c>
      <c r="J582" t="str">
        <f>IF(I582="GOOD",LOOKUP(H582,'Points per shot'!$A$1:$A$5,'Points per shot'!$B$1:$B$5),"")</f>
        <v/>
      </c>
      <c r="K582" t="str">
        <f t="shared" si="48"/>
        <v/>
      </c>
    </row>
    <row r="583" spans="6:11" x14ac:dyDescent="0.3">
      <c r="F583" t="str">
        <f t="shared" si="45"/>
        <v/>
      </c>
      <c r="H583" t="str">
        <f t="shared" si="46"/>
        <v/>
      </c>
      <c r="I583" t="str">
        <f t="shared" si="47"/>
        <v/>
      </c>
      <c r="J583" t="str">
        <f>IF(I583="GOOD",LOOKUP(H583,'Points per shot'!$A$1:$A$5,'Points per shot'!$B$1:$B$5),"")</f>
        <v/>
      </c>
      <c r="K583" t="str">
        <f t="shared" si="48"/>
        <v/>
      </c>
    </row>
    <row r="584" spans="6:11" x14ac:dyDescent="0.3">
      <c r="F584" t="str">
        <f t="shared" si="45"/>
        <v/>
      </c>
      <c r="H584" t="str">
        <f t="shared" si="46"/>
        <v/>
      </c>
      <c r="I584" t="str">
        <f t="shared" si="47"/>
        <v/>
      </c>
      <c r="J584" t="str">
        <f>IF(I584="GOOD",LOOKUP(H584,'Points per shot'!$A$1:$A$5,'Points per shot'!$B$1:$B$5),"")</f>
        <v/>
      </c>
      <c r="K584" t="str">
        <f t="shared" si="48"/>
        <v/>
      </c>
    </row>
    <row r="585" spans="6:11" x14ac:dyDescent="0.3">
      <c r="F585" t="str">
        <f t="shared" si="45"/>
        <v/>
      </c>
      <c r="H585" t="str">
        <f t="shared" si="46"/>
        <v/>
      </c>
      <c r="I585" t="str">
        <f t="shared" si="47"/>
        <v/>
      </c>
      <c r="J585" t="str">
        <f>IF(I585="GOOD",LOOKUP(H585,'Points per shot'!$A$1:$A$5,'Points per shot'!$B$1:$B$5),"")</f>
        <v/>
      </c>
      <c r="K585" t="str">
        <f t="shared" si="48"/>
        <v/>
      </c>
    </row>
    <row r="586" spans="6:11" x14ac:dyDescent="0.3">
      <c r="F586" t="str">
        <f t="shared" si="45"/>
        <v/>
      </c>
      <c r="H586" t="str">
        <f t="shared" si="46"/>
        <v/>
      </c>
      <c r="I586" t="str">
        <f t="shared" si="47"/>
        <v/>
      </c>
      <c r="J586" t="str">
        <f>IF(I586="GOOD",LOOKUP(H586,'Points per shot'!$A$1:$A$5,'Points per shot'!$B$1:$B$5),"")</f>
        <v/>
      </c>
      <c r="K586" t="str">
        <f t="shared" si="48"/>
        <v/>
      </c>
    </row>
    <row r="587" spans="6:11" x14ac:dyDescent="0.3">
      <c r="F587" t="str">
        <f t="shared" si="45"/>
        <v/>
      </c>
      <c r="H587" t="str">
        <f t="shared" si="46"/>
        <v/>
      </c>
      <c r="I587" t="str">
        <f t="shared" si="47"/>
        <v/>
      </c>
      <c r="J587" t="str">
        <f>IF(I587="GOOD",LOOKUP(H587,'Points per shot'!$A$1:$A$5,'Points per shot'!$B$1:$B$5),"")</f>
        <v/>
      </c>
      <c r="K587" t="str">
        <f t="shared" si="48"/>
        <v/>
      </c>
    </row>
    <row r="588" spans="6:11" x14ac:dyDescent="0.3">
      <c r="F588" t="str">
        <f t="shared" si="45"/>
        <v/>
      </c>
      <c r="H588" t="str">
        <f t="shared" si="46"/>
        <v/>
      </c>
      <c r="I588" t="str">
        <f t="shared" si="47"/>
        <v/>
      </c>
      <c r="J588" t="str">
        <f>IF(I588="GOOD",LOOKUP(H588,'Points per shot'!$A$1:$A$5,'Points per shot'!$B$1:$B$5),"")</f>
        <v/>
      </c>
      <c r="K588" t="str">
        <f t="shared" si="48"/>
        <v/>
      </c>
    </row>
    <row r="589" spans="6:11" x14ac:dyDescent="0.3">
      <c r="F589" t="str">
        <f t="shared" si="45"/>
        <v/>
      </c>
      <c r="H589" t="str">
        <f t="shared" si="46"/>
        <v/>
      </c>
      <c r="I589" t="str">
        <f t="shared" si="47"/>
        <v/>
      </c>
      <c r="J589" t="str">
        <f>IF(I589="GOOD",LOOKUP(H589,'Points per shot'!$A$1:$A$5,'Points per shot'!$B$1:$B$5),"")</f>
        <v/>
      </c>
      <c r="K589" t="str">
        <f t="shared" si="48"/>
        <v/>
      </c>
    </row>
    <row r="590" spans="6:11" x14ac:dyDescent="0.3">
      <c r="F590" t="str">
        <f t="shared" si="45"/>
        <v/>
      </c>
      <c r="H590" t="str">
        <f t="shared" si="46"/>
        <v/>
      </c>
      <c r="I590" t="str">
        <f t="shared" si="47"/>
        <v/>
      </c>
      <c r="J590" t="str">
        <f>IF(I590="GOOD",LOOKUP(H590,'Points per shot'!$A$1:$A$5,'Points per shot'!$B$1:$B$5),"")</f>
        <v/>
      </c>
      <c r="K590" t="str">
        <f t="shared" si="48"/>
        <v/>
      </c>
    </row>
    <row r="591" spans="6:11" x14ac:dyDescent="0.3">
      <c r="F591" t="str">
        <f t="shared" si="45"/>
        <v/>
      </c>
      <c r="H591" t="str">
        <f t="shared" si="46"/>
        <v/>
      </c>
      <c r="I591" t="str">
        <f t="shared" si="47"/>
        <v/>
      </c>
      <c r="J591" t="str">
        <f>IF(I591="GOOD",LOOKUP(H591,'Points per shot'!$A$1:$A$5,'Points per shot'!$B$1:$B$5),"")</f>
        <v/>
      </c>
      <c r="K591" t="str">
        <f t="shared" si="48"/>
        <v/>
      </c>
    </row>
    <row r="592" spans="6:11" x14ac:dyDescent="0.3">
      <c r="F592" t="str">
        <f t="shared" si="45"/>
        <v/>
      </c>
      <c r="H592" t="str">
        <f t="shared" si="46"/>
        <v/>
      </c>
      <c r="I592" t="str">
        <f t="shared" si="47"/>
        <v/>
      </c>
      <c r="J592" t="str">
        <f>IF(I592="GOOD",LOOKUP(H592,'Points per shot'!$A$1:$A$5,'Points per shot'!$B$1:$B$5),"")</f>
        <v/>
      </c>
      <c r="K592" t="str">
        <f t="shared" si="48"/>
        <v/>
      </c>
    </row>
    <row r="593" spans="6:11" x14ac:dyDescent="0.3">
      <c r="F593" t="str">
        <f t="shared" si="45"/>
        <v/>
      </c>
      <c r="H593" t="str">
        <f t="shared" si="46"/>
        <v/>
      </c>
      <c r="I593" t="str">
        <f t="shared" si="47"/>
        <v/>
      </c>
      <c r="J593" t="str">
        <f>IF(I593="GOOD",LOOKUP(H593,'Points per shot'!$A$1:$A$5,'Points per shot'!$B$1:$B$5),"")</f>
        <v/>
      </c>
      <c r="K593" t="str">
        <f t="shared" si="48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816E-DDAC-7144-92F7-DB4B95F86209}">
  <sheetPr codeName="Sheet3"/>
  <dimension ref="A1:B5"/>
  <sheetViews>
    <sheetView workbookViewId="0"/>
  </sheetViews>
  <sheetFormatPr defaultColWidth="11.44140625" defaultRowHeight="14.4" x14ac:dyDescent="0.3"/>
  <sheetData>
    <row r="1" spans="1:2" x14ac:dyDescent="0.3">
      <c r="A1" t="s">
        <v>304</v>
      </c>
      <c r="B1">
        <v>3</v>
      </c>
    </row>
    <row r="2" spans="1:2" x14ac:dyDescent="0.3">
      <c r="A2" t="s">
        <v>305</v>
      </c>
      <c r="B2">
        <v>2</v>
      </c>
    </row>
    <row r="3" spans="1:2" x14ac:dyDescent="0.3">
      <c r="A3" t="s">
        <v>306</v>
      </c>
      <c r="B3">
        <v>1</v>
      </c>
    </row>
    <row r="4" spans="1:2" x14ac:dyDescent="0.3">
      <c r="A4" t="s">
        <v>307</v>
      </c>
      <c r="B4">
        <v>2</v>
      </c>
    </row>
    <row r="5" spans="1:2" x14ac:dyDescent="0.3">
      <c r="A5" t="s">
        <v>308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32FE-8D6E-4B45-9214-05C90BB9B072}">
  <sheetPr codeName="Sheet4"/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UMSL 3-2-19 (2)</vt:lpstr>
      <vt:lpstr>UMSL 3-2-19</vt:lpstr>
      <vt:lpstr>Points per shot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</cp:lastModifiedBy>
  <cp:revision/>
  <dcterms:created xsi:type="dcterms:W3CDTF">2019-09-18T04:57:09Z</dcterms:created>
  <dcterms:modified xsi:type="dcterms:W3CDTF">2019-10-04T03:44:03Z</dcterms:modified>
  <cp:category/>
  <cp:contentStatus/>
</cp:coreProperties>
</file>