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jones/Documents/admin/personal/corona/data/personal_data/"/>
    </mc:Choice>
  </mc:AlternateContent>
  <xr:revisionPtr revIDLastSave="0" documentId="13_ncr:1_{821A03DA-5017-C544-A917-88FDC2001DCB}" xr6:coauthVersionLast="45" xr6:coauthVersionMax="45" xr10:uidLastSave="{00000000-0000-0000-0000-000000000000}"/>
  <bookViews>
    <workbookView xWindow="700" yWindow="2880" windowWidth="26760" windowHeight="17440" activeTab="2" xr2:uid="{00000000-000D-0000-FFFF-FFFF00000000}"/>
  </bookViews>
  <sheets>
    <sheet name="corona_correlations" sheetId="1" r:id="rId1"/>
    <sheet name="dt_countries" sheetId="4" r:id="rId2"/>
    <sheet name="dt_pivoted" sheetId="5" r:id="rId3"/>
    <sheet name="doubling_times" sheetId="3" r:id="rId4"/>
    <sheet name="testing" sheetId="2" r:id="rId5"/>
    <sheet name="tests_by_pop" sheetId="7" r:id="rId6"/>
    <sheet name="testing_pivoted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AC4" i="1"/>
  <c r="AA4" i="1"/>
  <c r="Z4" i="1"/>
  <c r="U4" i="1"/>
  <c r="S4" i="1"/>
  <c r="R4" i="1"/>
  <c r="Q4" i="1"/>
  <c r="O4" i="1"/>
  <c r="N4" i="1"/>
  <c r="I3" i="1"/>
  <c r="F3" i="1"/>
  <c r="M3" i="1"/>
  <c r="J3" i="1"/>
  <c r="D399" i="5"/>
  <c r="AL3" i="4"/>
  <c r="AK3" i="4"/>
  <c r="AO4" i="1"/>
  <c r="AL4" i="1"/>
  <c r="AD3" i="4"/>
  <c r="AC3" i="4"/>
  <c r="AG4" i="1"/>
  <c r="AD4" i="1"/>
  <c r="AD5" i="1"/>
  <c r="N3" i="4"/>
  <c r="M3" i="4"/>
  <c r="Y4" i="1"/>
  <c r="V4" i="1"/>
  <c r="F3" i="4"/>
  <c r="E3" i="4"/>
  <c r="E4" i="1"/>
  <c r="B4" i="1"/>
  <c r="AP4" i="4" l="1"/>
  <c r="AO4" i="4"/>
  <c r="AS5" i="1"/>
  <c r="AP5" i="1"/>
  <c r="D449" i="5"/>
  <c r="D400" i="5"/>
  <c r="AL4" i="4"/>
  <c r="AK4" i="4"/>
  <c r="AO5" i="1"/>
  <c r="AL5" i="1"/>
  <c r="AH4" i="4"/>
  <c r="AH5" i="4"/>
  <c r="AG4" i="4"/>
  <c r="AK5" i="1"/>
  <c r="AH5" i="1"/>
  <c r="AD4" i="4"/>
  <c r="AC4" i="4"/>
  <c r="AG5" i="1"/>
  <c r="J4" i="4"/>
  <c r="I4" i="4"/>
  <c r="U5" i="1"/>
  <c r="R5" i="1"/>
  <c r="Q5" i="1"/>
  <c r="N5" i="1"/>
  <c r="AX4" i="4"/>
  <c r="AW4" i="4"/>
  <c r="AT4" i="4"/>
  <c r="AS4" i="4"/>
  <c r="D543" i="5"/>
  <c r="D499" i="5"/>
  <c r="Z4" i="4"/>
  <c r="Y4" i="4"/>
  <c r="AC5" i="1"/>
  <c r="Z5" i="1"/>
  <c r="BA5" i="1"/>
  <c r="AX5" i="1"/>
  <c r="AW5" i="1"/>
  <c r="AT5" i="1"/>
  <c r="R3" i="4"/>
  <c r="Q3" i="4"/>
  <c r="I4" i="1"/>
  <c r="F4" i="1"/>
  <c r="V3" i="4"/>
  <c r="U3" i="4"/>
  <c r="B3" i="4"/>
  <c r="A3" i="4"/>
  <c r="M4" i="1"/>
  <c r="J4" i="1"/>
  <c r="F4" i="4"/>
  <c r="E4" i="4"/>
  <c r="E5" i="1"/>
  <c r="B5" i="1"/>
  <c r="Y5" i="1"/>
  <c r="V5" i="1"/>
  <c r="AX5" i="4"/>
  <c r="AW5" i="4"/>
  <c r="AT5" i="4"/>
  <c r="AS5" i="4"/>
  <c r="D544" i="5"/>
  <c r="D500" i="5"/>
  <c r="Z5" i="4"/>
  <c r="Y5" i="4"/>
  <c r="AC6" i="1"/>
  <c r="Z6" i="1"/>
  <c r="BA6" i="1"/>
  <c r="AX6" i="1"/>
  <c r="AW6" i="1"/>
  <c r="AT6" i="1"/>
  <c r="Q6" i="1"/>
  <c r="N6" i="1"/>
  <c r="V4" i="4"/>
  <c r="U4" i="4"/>
  <c r="R4" i="4"/>
  <c r="Q4" i="4"/>
  <c r="B4" i="4"/>
  <c r="A4" i="4"/>
  <c r="I5" i="1"/>
  <c r="F5" i="1"/>
  <c r="M5" i="1"/>
  <c r="J5" i="1"/>
  <c r="B6" i="1"/>
  <c r="E6" i="1"/>
  <c r="F6" i="1"/>
  <c r="I6" i="1"/>
  <c r="J6" i="1"/>
  <c r="M6" i="1"/>
  <c r="R6" i="1"/>
  <c r="U6" i="1"/>
  <c r="V6" i="1"/>
  <c r="Y6" i="1"/>
  <c r="AD6" i="1"/>
  <c r="AE4" i="1" s="1"/>
  <c r="AG6" i="1"/>
  <c r="AH6" i="1"/>
  <c r="AK6" i="1"/>
  <c r="AL6" i="1"/>
  <c r="AM4" i="1" s="1"/>
  <c r="AO6" i="1"/>
  <c r="AP6" i="1"/>
  <c r="AS6" i="1"/>
  <c r="AG5" i="4"/>
  <c r="I5" i="4"/>
  <c r="AD5" i="4"/>
  <c r="AC5" i="4"/>
  <c r="D450" i="5"/>
  <c r="AP5" i="4"/>
  <c r="AO5" i="4"/>
  <c r="D401" i="5"/>
  <c r="AL5" i="4"/>
  <c r="AL6" i="4"/>
  <c r="AK5" i="4"/>
  <c r="AW6" i="4"/>
  <c r="AW7" i="4"/>
  <c r="D545" i="5"/>
  <c r="AS6" i="4"/>
  <c r="D501" i="5"/>
  <c r="Y6" i="4"/>
  <c r="BA7" i="1"/>
  <c r="AX7" i="1"/>
  <c r="AW7" i="1"/>
  <c r="AT7" i="1"/>
  <c r="AC7" i="1"/>
  <c r="Z7" i="1"/>
  <c r="Q7" i="1"/>
  <c r="N7" i="1"/>
  <c r="M7" i="1"/>
  <c r="U7" i="1"/>
  <c r="R7" i="1"/>
  <c r="AG6" i="4"/>
  <c r="AK7" i="1"/>
  <c r="AH7" i="1"/>
  <c r="AC6" i="4"/>
  <c r="AG7" i="1"/>
  <c r="AD7" i="1"/>
  <c r="D451" i="5"/>
  <c r="AO6" i="4"/>
  <c r="AS7" i="1"/>
  <c r="AP7" i="1"/>
  <c r="E7" i="1"/>
  <c r="B7" i="1"/>
  <c r="AK6" i="4"/>
  <c r="D402" i="5"/>
  <c r="AO7" i="1"/>
  <c r="AL7" i="1"/>
  <c r="Y7" i="1"/>
  <c r="V7" i="1"/>
  <c r="D502" i="5"/>
  <c r="AS7" i="4"/>
  <c r="AW8" i="1"/>
  <c r="AT8" i="1"/>
  <c r="BA8" i="1"/>
  <c r="AX8" i="1"/>
  <c r="Y7" i="4"/>
  <c r="AC8" i="1"/>
  <c r="Z8" i="1"/>
  <c r="Q8" i="1"/>
  <c r="N8" i="1"/>
  <c r="I7" i="1"/>
  <c r="F7" i="1"/>
  <c r="AG7" i="4"/>
  <c r="AK8" i="1"/>
  <c r="AH8" i="1"/>
  <c r="U8" i="1"/>
  <c r="R8" i="1"/>
  <c r="D452" i="5"/>
  <c r="AO7" i="4"/>
  <c r="AS8" i="1"/>
  <c r="AP8" i="1"/>
  <c r="D403" i="5"/>
  <c r="AK7" i="4"/>
  <c r="AO8" i="1"/>
  <c r="AL8" i="1"/>
  <c r="AC7" i="4"/>
  <c r="AG8" i="1"/>
  <c r="AD8" i="1"/>
  <c r="E8" i="1"/>
  <c r="V8" i="1"/>
  <c r="Y8" i="1"/>
  <c r="Y64" i="4"/>
  <c r="Z64" i="4" s="1"/>
  <c r="D546" i="5"/>
  <c r="AW8" i="4"/>
  <c r="BA9" i="1"/>
  <c r="AX9" i="1"/>
  <c r="AS8" i="4"/>
  <c r="AW9" i="1"/>
  <c r="AT9" i="1"/>
  <c r="Y8" i="4"/>
  <c r="Q9" i="1"/>
  <c r="N9" i="1"/>
  <c r="AC9" i="1"/>
  <c r="Z9" i="1"/>
  <c r="I8" i="1"/>
  <c r="F8" i="1"/>
  <c r="AG8" i="4"/>
  <c r="AK9" i="1"/>
  <c r="AH9" i="1"/>
  <c r="U9" i="1"/>
  <c r="R9" i="1"/>
  <c r="AD9" i="1"/>
  <c r="AC8" i="4"/>
  <c r="AG9" i="1"/>
  <c r="AD10" i="1"/>
  <c r="D453" i="5"/>
  <c r="AO8" i="4"/>
  <c r="AS9" i="1"/>
  <c r="AP9" i="1"/>
  <c r="AK8" i="4"/>
  <c r="AO9" i="1"/>
  <c r="AL9" i="1"/>
  <c r="AW9" i="4"/>
  <c r="AS9" i="4"/>
  <c r="Y9" i="4"/>
  <c r="BA10" i="1"/>
  <c r="AX10" i="1"/>
  <c r="AW10" i="1"/>
  <c r="AW11" i="1"/>
  <c r="AT10" i="1"/>
  <c r="AT11" i="1"/>
  <c r="Q11" i="1"/>
  <c r="N10" i="1"/>
  <c r="AC10" i="1"/>
  <c r="AC11" i="1"/>
  <c r="Z10" i="1"/>
  <c r="Y9" i="1"/>
  <c r="V9" i="1"/>
  <c r="M9" i="1"/>
  <c r="J9" i="1"/>
  <c r="J12" i="1"/>
  <c r="I9" i="1"/>
  <c r="F9" i="1"/>
  <c r="AG9" i="4"/>
  <c r="AK10" i="1"/>
  <c r="AH10" i="1"/>
  <c r="AC9" i="4"/>
  <c r="AG10" i="1"/>
  <c r="U10" i="1"/>
  <c r="R10" i="1"/>
  <c r="AK9" i="4"/>
  <c r="AO10" i="1"/>
  <c r="AL10" i="1"/>
  <c r="AO9" i="4"/>
  <c r="AS10" i="1"/>
  <c r="AP10" i="1"/>
  <c r="D10" i="1"/>
  <c r="E10" i="1" s="1"/>
  <c r="Y10" i="1"/>
  <c r="V10" i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3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5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3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5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4" i="2"/>
  <c r="J28" i="2"/>
  <c r="J29" i="2"/>
  <c r="J30" i="2"/>
  <c r="J31" i="2"/>
  <c r="J32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A2" i="2"/>
  <c r="D257" i="5"/>
  <c r="D256" i="5" s="1"/>
  <c r="D255" i="5" s="1"/>
  <c r="D254" i="5" s="1"/>
  <c r="D253" i="5" s="1"/>
  <c r="D252" i="5" s="1"/>
  <c r="D251" i="5" s="1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D356" i="5"/>
  <c r="D355" i="5" s="1"/>
  <c r="D354" i="5" s="1"/>
  <c r="D353" i="5" s="1"/>
  <c r="D352" i="5" s="1"/>
  <c r="D351" i="5" s="1"/>
  <c r="D350" i="5" s="1"/>
  <c r="AG10" i="4"/>
  <c r="Y10" i="4"/>
  <c r="AW12" i="1"/>
  <c r="AT12" i="1"/>
  <c r="BA11" i="1"/>
  <c r="AX11" i="1"/>
  <c r="AK11" i="1"/>
  <c r="AH11" i="1"/>
  <c r="Q10" i="1"/>
  <c r="N11" i="1"/>
  <c r="Z11" i="1"/>
  <c r="M10" i="1"/>
  <c r="J10" i="1"/>
  <c r="I10" i="1"/>
  <c r="F10" i="1"/>
  <c r="D307" i="5"/>
  <c r="D306" i="5" s="1"/>
  <c r="D305" i="5" s="1"/>
  <c r="D304" i="5" s="1"/>
  <c r="D303" i="5" s="1"/>
  <c r="D302" i="5" s="1"/>
  <c r="D301" i="5" s="1"/>
  <c r="D300" i="5" s="1"/>
  <c r="AC10" i="4"/>
  <c r="D58" i="5"/>
  <c r="D57" i="5" s="1"/>
  <c r="D56" i="5" s="1"/>
  <c r="D55" i="5" s="1"/>
  <c r="D54" i="5" s="1"/>
  <c r="D53" i="5" s="1"/>
  <c r="D52" i="5" s="1"/>
  <c r="AG11" i="1"/>
  <c r="AD11" i="1"/>
  <c r="U11" i="1"/>
  <c r="R11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Y49" i="1" s="1"/>
  <c r="AX12" i="1"/>
  <c r="D504" i="5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10" i="4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P53" i="4" s="1"/>
  <c r="AO10" i="4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Q54" i="1" s="1"/>
  <c r="AP11" i="1"/>
  <c r="D406" i="5"/>
  <c r="D405" i="5" s="1"/>
  <c r="D404" i="5" s="1"/>
  <c r="AK10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L53" i="4" s="1"/>
  <c r="AK11" i="4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11" i="1"/>
  <c r="AO12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11" i="1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H53" i="4" s="1"/>
  <c r="AG11" i="4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12" i="1"/>
  <c r="D208" i="5"/>
  <c r="D207" i="5" s="1"/>
  <c r="D206" i="5" s="1"/>
  <c r="D205" i="5" s="1"/>
  <c r="D204" i="5" s="1"/>
  <c r="D203" i="5" s="1"/>
  <c r="D202" i="5" s="1"/>
  <c r="D201" i="5" s="1"/>
  <c r="D158" i="5"/>
  <c r="D157" i="5" s="1"/>
  <c r="D156" i="5" s="1"/>
  <c r="D155" i="5" s="1"/>
  <c r="D154" i="5" s="1"/>
  <c r="D153" i="5" s="1"/>
  <c r="D152" i="5" s="1"/>
  <c r="D151" i="5" s="1"/>
  <c r="D108" i="5"/>
  <c r="D107" i="5" s="1"/>
  <c r="D106" i="5" s="1"/>
  <c r="D105" i="5" s="1"/>
  <c r="D104" i="5" s="1"/>
  <c r="D103" i="5" s="1"/>
  <c r="D102" i="5" s="1"/>
  <c r="D101" i="5" s="1"/>
  <c r="D9" i="5"/>
  <c r="D8" i="5" s="1"/>
  <c r="D7" i="5" s="1"/>
  <c r="D6" i="5" s="1"/>
  <c r="D5" i="5" s="1"/>
  <c r="D4" i="5" s="1"/>
  <c r="D3" i="5" s="1"/>
  <c r="D2" i="5" s="1"/>
  <c r="L10" i="4"/>
  <c r="T10" i="4"/>
  <c r="U9" i="4" s="1"/>
  <c r="P10" i="4"/>
  <c r="Q6" i="4" s="1"/>
  <c r="A10" i="4"/>
  <c r="B10" i="4" s="1"/>
  <c r="Y11" i="1"/>
  <c r="V11" i="1"/>
  <c r="C18" i="1"/>
  <c r="E11" i="1"/>
  <c r="B11" i="1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D64" i="4" s="1"/>
  <c r="AC11" i="4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E65" i="1" s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12" i="1"/>
  <c r="AC12" i="1"/>
  <c r="Z12" i="1"/>
  <c r="Q12" i="1"/>
  <c r="N12" i="1"/>
  <c r="I11" i="1"/>
  <c r="F11" i="1"/>
  <c r="M11" i="1"/>
  <c r="J11" i="1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Z63" i="4" s="1"/>
  <c r="Y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V55" i="4" s="1"/>
  <c r="U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11" i="4"/>
  <c r="U12" i="1"/>
  <c r="R12" i="1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M64" i="4" s="1"/>
  <c r="N64" i="4" s="1"/>
  <c r="K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C11" i="4"/>
  <c r="E11" i="4" s="1"/>
  <c r="AQ5" i="1" l="1"/>
  <c r="AI5" i="1"/>
  <c r="W4" i="1"/>
  <c r="G3" i="1"/>
  <c r="AM5" i="1"/>
  <c r="AE5" i="1"/>
  <c r="O5" i="1"/>
  <c r="AA5" i="1"/>
  <c r="S5" i="1"/>
  <c r="O6" i="1"/>
  <c r="AU5" i="1"/>
  <c r="AY6" i="1"/>
  <c r="AY5" i="1"/>
  <c r="G5" i="1"/>
  <c r="AU6" i="1"/>
  <c r="G4" i="1"/>
  <c r="AE6" i="1"/>
  <c r="S6" i="1"/>
  <c r="AI6" i="1"/>
  <c r="AA6" i="1"/>
  <c r="AM6" i="1"/>
  <c r="W5" i="1"/>
  <c r="AI7" i="1"/>
  <c r="AQ7" i="1"/>
  <c r="AQ6" i="1"/>
  <c r="AE7" i="1"/>
  <c r="AY48" i="1"/>
  <c r="AI9" i="1"/>
  <c r="AM8" i="1"/>
  <c r="AI8" i="1"/>
  <c r="AM7" i="1"/>
  <c r="AQ9" i="1"/>
  <c r="AQ8" i="1"/>
  <c r="I6" i="4"/>
  <c r="E6" i="4"/>
  <c r="AL11" i="4"/>
  <c r="AP49" i="4"/>
  <c r="AP45" i="4"/>
  <c r="AP41" i="4"/>
  <c r="AP37" i="4"/>
  <c r="AP33" i="4"/>
  <c r="AP29" i="4"/>
  <c r="AP25" i="4"/>
  <c r="AP21" i="4"/>
  <c r="AP17" i="4"/>
  <c r="AP13" i="4"/>
  <c r="M9" i="4"/>
  <c r="AP52" i="4"/>
  <c r="AP48" i="4"/>
  <c r="AP44" i="4"/>
  <c r="AP40" i="4"/>
  <c r="AP36" i="4"/>
  <c r="AP32" i="4"/>
  <c r="AP28" i="4"/>
  <c r="AP24" i="4"/>
  <c r="AP20" i="4"/>
  <c r="AP16" i="4"/>
  <c r="AP12" i="4"/>
  <c r="F51" i="4"/>
  <c r="AP50" i="4"/>
  <c r="AP46" i="4"/>
  <c r="AP42" i="4"/>
  <c r="AP38" i="4"/>
  <c r="AP34" i="4"/>
  <c r="AP30" i="4"/>
  <c r="AP26" i="4"/>
  <c r="AP22" i="4"/>
  <c r="AP18" i="4"/>
  <c r="AP14" i="4"/>
  <c r="AH41" i="4"/>
  <c r="AH37" i="4"/>
  <c r="AH33" i="4"/>
  <c r="AH29" i="4"/>
  <c r="AH25" i="4"/>
  <c r="AH21" i="4"/>
  <c r="AH17" i="4"/>
  <c r="Q5" i="4"/>
  <c r="M6" i="4"/>
  <c r="E5" i="4"/>
  <c r="AP51" i="4"/>
  <c r="AP47" i="4"/>
  <c r="AP43" i="4"/>
  <c r="AP39" i="4"/>
  <c r="AP35" i="4"/>
  <c r="AP31" i="4"/>
  <c r="AP27" i="4"/>
  <c r="AP23" i="4"/>
  <c r="AP19" i="4"/>
  <c r="AP15" i="4"/>
  <c r="I7" i="4"/>
  <c r="M63" i="4"/>
  <c r="N63" i="4" s="1"/>
  <c r="AD63" i="4"/>
  <c r="U10" i="4"/>
  <c r="V10" i="4" s="1"/>
  <c r="U5" i="4"/>
  <c r="Z62" i="4"/>
  <c r="AU7" i="1"/>
  <c r="AY9" i="1"/>
  <c r="AY7" i="1"/>
  <c r="AY8" i="1"/>
  <c r="AU9" i="1"/>
  <c r="AU8" i="1"/>
  <c r="AQ10" i="1"/>
  <c r="AY11" i="1"/>
  <c r="AM9" i="1"/>
  <c r="AE9" i="1"/>
  <c r="AE8" i="1"/>
  <c r="AY10" i="1"/>
  <c r="AH10" i="4"/>
  <c r="AD10" i="4"/>
  <c r="AP10" i="4"/>
  <c r="AL10" i="4"/>
  <c r="R56" i="4"/>
  <c r="V53" i="4"/>
  <c r="E10" i="4"/>
  <c r="F10" i="4" s="1"/>
  <c r="AH51" i="4"/>
  <c r="AH39" i="4"/>
  <c r="AH35" i="4"/>
  <c r="AH31" i="4"/>
  <c r="AH27" i="4"/>
  <c r="AH23" i="4"/>
  <c r="AH19" i="4"/>
  <c r="AH15" i="4"/>
  <c r="AL51" i="4"/>
  <c r="AL47" i="4"/>
  <c r="AL43" i="4"/>
  <c r="AL39" i="4"/>
  <c r="AL35" i="4"/>
  <c r="AL31" i="4"/>
  <c r="AL27" i="4"/>
  <c r="AL23" i="4"/>
  <c r="AL19" i="4"/>
  <c r="AL15" i="4"/>
  <c r="AP11" i="4"/>
  <c r="Q9" i="4"/>
  <c r="AX45" i="4"/>
  <c r="AX37" i="4"/>
  <c r="AX29" i="4"/>
  <c r="AX21" i="4"/>
  <c r="AX13" i="4"/>
  <c r="Q8" i="4"/>
  <c r="Z10" i="4"/>
  <c r="M55" i="4"/>
  <c r="M51" i="4"/>
  <c r="M47" i="4"/>
  <c r="M39" i="4"/>
  <c r="M35" i="4"/>
  <c r="M31" i="4"/>
  <c r="M23" i="4"/>
  <c r="M19" i="4"/>
  <c r="AD59" i="4"/>
  <c r="AD55" i="4"/>
  <c r="M10" i="4"/>
  <c r="AH11" i="4"/>
  <c r="AH42" i="4"/>
  <c r="AH38" i="4"/>
  <c r="AH34" i="4"/>
  <c r="AH30" i="4"/>
  <c r="AH26" i="4"/>
  <c r="AH22" i="4"/>
  <c r="AH18" i="4"/>
  <c r="AH14" i="4"/>
  <c r="AL50" i="4"/>
  <c r="AL46" i="4"/>
  <c r="AL42" i="4"/>
  <c r="AL38" i="4"/>
  <c r="AL34" i="4"/>
  <c r="AL30" i="4"/>
  <c r="AL26" i="4"/>
  <c r="AL22" i="4"/>
  <c r="AL18" i="4"/>
  <c r="AL14" i="4"/>
  <c r="AT47" i="4"/>
  <c r="AX48" i="4"/>
  <c r="U8" i="4"/>
  <c r="U6" i="4"/>
  <c r="AH13" i="4"/>
  <c r="AL49" i="4"/>
  <c r="AL45" i="4"/>
  <c r="AL41" i="4"/>
  <c r="AL37" i="4"/>
  <c r="AL33" i="4"/>
  <c r="AL29" i="4"/>
  <c r="AL25" i="4"/>
  <c r="AL21" i="4"/>
  <c r="AL17" i="4"/>
  <c r="AL13" i="4"/>
  <c r="AT46" i="4"/>
  <c r="A9" i="4"/>
  <c r="AX47" i="4"/>
  <c r="AX39" i="4"/>
  <c r="AX25" i="4"/>
  <c r="AX23" i="4"/>
  <c r="AX15" i="4"/>
  <c r="E9" i="4"/>
  <c r="I9" i="4"/>
  <c r="M8" i="4"/>
  <c r="E8" i="4"/>
  <c r="U7" i="4"/>
  <c r="M7" i="4"/>
  <c r="AH43" i="4"/>
  <c r="Q10" i="4"/>
  <c r="R10" i="4" s="1"/>
  <c r="AH52" i="4"/>
  <c r="AH40" i="4"/>
  <c r="AH36" i="4"/>
  <c r="AH32" i="4"/>
  <c r="AH28" i="4"/>
  <c r="AH24" i="4"/>
  <c r="AH20" i="4"/>
  <c r="AH16" i="4"/>
  <c r="AH12" i="4"/>
  <c r="AL52" i="4"/>
  <c r="AL48" i="4"/>
  <c r="AL44" i="4"/>
  <c r="AL40" i="4"/>
  <c r="AL36" i="4"/>
  <c r="AL32" i="4"/>
  <c r="AL28" i="4"/>
  <c r="AL24" i="4"/>
  <c r="AL20" i="4"/>
  <c r="AL16" i="4"/>
  <c r="AL12" i="4"/>
  <c r="I10" i="4"/>
  <c r="I8" i="4"/>
  <c r="Q7" i="4"/>
  <c r="E7" i="4"/>
  <c r="Z58" i="4"/>
  <c r="Z54" i="4"/>
  <c r="D548" i="5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AX42" i="4"/>
  <c r="AX34" i="4"/>
  <c r="AX31" i="4"/>
  <c r="AX26" i="4"/>
  <c r="AX18" i="4"/>
  <c r="AX10" i="4"/>
  <c r="AX44" i="4"/>
  <c r="AX41" i="4"/>
  <c r="AX36" i="4"/>
  <c r="AX33" i="4"/>
  <c r="AX28" i="4"/>
  <c r="AX20" i="4"/>
  <c r="AX17" i="4"/>
  <c r="AX12" i="4"/>
  <c r="AX46" i="4"/>
  <c r="AX43" i="4"/>
  <c r="AX38" i="4"/>
  <c r="AX35" i="4"/>
  <c r="AX30" i="4"/>
  <c r="AX27" i="4"/>
  <c r="AX22" i="4"/>
  <c r="AX19" i="4"/>
  <c r="AX14" i="4"/>
  <c r="AX11" i="4"/>
  <c r="AX40" i="4"/>
  <c r="AX32" i="4"/>
  <c r="AX24" i="4"/>
  <c r="AX16" i="4"/>
  <c r="AT44" i="4"/>
  <c r="AT40" i="4"/>
  <c r="AT36" i="4"/>
  <c r="AT32" i="4"/>
  <c r="AT28" i="4"/>
  <c r="AT24" i="4"/>
  <c r="AT20" i="4"/>
  <c r="AT16" i="4"/>
  <c r="AT43" i="4"/>
  <c r="AT39" i="4"/>
  <c r="AT35" i="4"/>
  <c r="AT31" i="4"/>
  <c r="AT27" i="4"/>
  <c r="AT23" i="4"/>
  <c r="AT19" i="4"/>
  <c r="AT15" i="4"/>
  <c r="AT42" i="4"/>
  <c r="AT38" i="4"/>
  <c r="AT34" i="4"/>
  <c r="AT30" i="4"/>
  <c r="AT26" i="4"/>
  <c r="AT22" i="4"/>
  <c r="AT18" i="4"/>
  <c r="AT14" i="4"/>
  <c r="AU10" i="1"/>
  <c r="AU11" i="1"/>
  <c r="D9" i="1"/>
  <c r="AE62" i="1"/>
  <c r="AU12" i="1"/>
  <c r="AI11" i="1"/>
  <c r="AI10" i="1"/>
  <c r="AM10" i="1"/>
  <c r="AT12" i="4"/>
  <c r="AT45" i="4"/>
  <c r="AT41" i="4"/>
  <c r="AT37" i="4"/>
  <c r="AT33" i="4"/>
  <c r="AT29" i="4"/>
  <c r="AT25" i="4"/>
  <c r="AT21" i="4"/>
  <c r="AT17" i="4"/>
  <c r="AT13" i="4"/>
  <c r="AT11" i="4"/>
  <c r="AT10" i="4"/>
  <c r="AI12" i="1"/>
  <c r="AM44" i="1"/>
  <c r="AM40" i="1"/>
  <c r="AM36" i="1"/>
  <c r="AM32" i="1"/>
  <c r="AM28" i="1"/>
  <c r="AM24" i="1"/>
  <c r="AM20" i="1"/>
  <c r="AM16" i="1"/>
  <c r="AY47" i="1"/>
  <c r="AY43" i="1"/>
  <c r="AY39" i="1"/>
  <c r="AY35" i="1"/>
  <c r="AY31" i="1"/>
  <c r="AY27" i="1"/>
  <c r="AY23" i="1"/>
  <c r="AY19" i="1"/>
  <c r="AY15" i="1"/>
  <c r="AE11" i="1"/>
  <c r="AE18" i="1"/>
  <c r="AE64" i="1"/>
  <c r="AE60" i="1"/>
  <c r="AE56" i="1"/>
  <c r="AE52" i="1"/>
  <c r="AE48" i="1"/>
  <c r="AE44" i="1"/>
  <c r="AE40" i="1"/>
  <c r="AE36" i="1"/>
  <c r="AE32" i="1"/>
  <c r="AE28" i="1"/>
  <c r="AI54" i="1"/>
  <c r="AI52" i="1"/>
  <c r="AI48" i="1"/>
  <c r="AI44" i="1"/>
  <c r="AI40" i="1"/>
  <c r="AI36" i="1"/>
  <c r="AI32" i="1"/>
  <c r="AI28" i="1"/>
  <c r="AI24" i="1"/>
  <c r="AI20" i="1"/>
  <c r="AI16" i="1"/>
  <c r="AI13" i="1"/>
  <c r="AM11" i="1"/>
  <c r="AM47" i="1"/>
  <c r="AM43" i="1"/>
  <c r="AM39" i="1"/>
  <c r="AM35" i="1"/>
  <c r="AM31" i="1"/>
  <c r="AM27" i="1"/>
  <c r="AM23" i="1"/>
  <c r="AM19" i="1"/>
  <c r="AM15" i="1"/>
  <c r="AY46" i="1"/>
  <c r="AY42" i="1"/>
  <c r="AY38" i="1"/>
  <c r="AY34" i="1"/>
  <c r="AY30" i="1"/>
  <c r="AY26" i="1"/>
  <c r="AY22" i="1"/>
  <c r="AY18" i="1"/>
  <c r="AY14" i="1"/>
  <c r="AE10" i="1"/>
  <c r="AE14" i="1"/>
  <c r="AE61" i="1"/>
  <c r="AE17" i="1"/>
  <c r="AE15" i="1"/>
  <c r="AE63" i="1"/>
  <c r="AE59" i="1"/>
  <c r="AE55" i="1"/>
  <c r="AE51" i="1"/>
  <c r="AE47" i="1"/>
  <c r="AE43" i="1"/>
  <c r="AE39" i="1"/>
  <c r="AE35" i="1"/>
  <c r="AE31" i="1"/>
  <c r="AE27" i="1"/>
  <c r="AM46" i="1"/>
  <c r="AM42" i="1"/>
  <c r="AM38" i="1"/>
  <c r="AM34" i="1"/>
  <c r="AM30" i="1"/>
  <c r="AM26" i="1"/>
  <c r="AM22" i="1"/>
  <c r="AM18" i="1"/>
  <c r="AM14" i="1"/>
  <c r="AY13" i="1"/>
  <c r="AI55" i="1"/>
  <c r="AI51" i="1"/>
  <c r="AI47" i="1"/>
  <c r="AI43" i="1"/>
  <c r="AI39" i="1"/>
  <c r="AI35" i="1"/>
  <c r="AI31" i="1"/>
  <c r="AI27" i="1"/>
  <c r="AI23" i="1"/>
  <c r="AI19" i="1"/>
  <c r="AI15" i="1"/>
  <c r="AM45" i="1"/>
  <c r="AM41" i="1"/>
  <c r="AM37" i="1"/>
  <c r="AM33" i="1"/>
  <c r="AM29" i="1"/>
  <c r="AM25" i="1"/>
  <c r="AM21" i="1"/>
  <c r="AM17" i="1"/>
  <c r="AM13" i="1"/>
  <c r="D455" i="5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O4" i="2"/>
  <c r="AE13" i="1"/>
  <c r="AE49" i="1"/>
  <c r="AE37" i="1"/>
  <c r="AE19" i="1"/>
  <c r="AE54" i="1"/>
  <c r="AE50" i="1"/>
  <c r="AE46" i="1"/>
  <c r="AE42" i="1"/>
  <c r="AE38" i="1"/>
  <c r="AE34" i="1"/>
  <c r="AE30" i="1"/>
  <c r="AE26" i="1"/>
  <c r="AY45" i="1"/>
  <c r="AY41" i="1"/>
  <c r="AY37" i="1"/>
  <c r="AY33" i="1"/>
  <c r="AY29" i="1"/>
  <c r="AY25" i="1"/>
  <c r="AY21" i="1"/>
  <c r="AY17" i="1"/>
  <c r="AE53" i="1"/>
  <c r="AE41" i="1"/>
  <c r="AE29" i="1"/>
  <c r="AI50" i="1"/>
  <c r="AI46" i="1"/>
  <c r="AI42" i="1"/>
  <c r="AI38" i="1"/>
  <c r="AI34" i="1"/>
  <c r="AI30" i="1"/>
  <c r="AI26" i="1"/>
  <c r="AI22" i="1"/>
  <c r="AI18" i="1"/>
  <c r="AI14" i="1"/>
  <c r="AM12" i="1"/>
  <c r="AY44" i="1"/>
  <c r="AY40" i="1"/>
  <c r="AY36" i="1"/>
  <c r="AY32" i="1"/>
  <c r="AY28" i="1"/>
  <c r="AY24" i="1"/>
  <c r="AY20" i="1"/>
  <c r="AY16" i="1"/>
  <c r="AE12" i="1"/>
  <c r="AE16" i="1"/>
  <c r="AI53" i="1"/>
  <c r="AI49" i="1"/>
  <c r="AI45" i="1"/>
  <c r="AI41" i="1"/>
  <c r="AI37" i="1"/>
  <c r="AI33" i="1"/>
  <c r="AI29" i="1"/>
  <c r="AI25" i="1"/>
  <c r="AI21" i="1"/>
  <c r="AI17" i="1"/>
  <c r="AM49" i="1"/>
  <c r="AE45" i="1"/>
  <c r="AE33" i="1"/>
  <c r="AE25" i="1"/>
  <c r="AY12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2" i="1"/>
  <c r="AQ11" i="1"/>
  <c r="AQ13" i="1"/>
  <c r="AQ14" i="1"/>
  <c r="AH50" i="4"/>
  <c r="AH46" i="4"/>
  <c r="AH49" i="4"/>
  <c r="AH45" i="4"/>
  <c r="AH48" i="4"/>
  <c r="AH44" i="4"/>
  <c r="AH47" i="4"/>
  <c r="AM53" i="1"/>
  <c r="AM52" i="1"/>
  <c r="AM48" i="1"/>
  <c r="AM51" i="1"/>
  <c r="AM54" i="1"/>
  <c r="AM50" i="1"/>
  <c r="F26" i="4"/>
  <c r="F42" i="4"/>
  <c r="M43" i="4"/>
  <c r="F11" i="4"/>
  <c r="F49" i="4"/>
  <c r="F45" i="4"/>
  <c r="F41" i="4"/>
  <c r="F37" i="4"/>
  <c r="F33" i="4"/>
  <c r="F29" i="4"/>
  <c r="F25" i="4"/>
  <c r="F21" i="4"/>
  <c r="F17" i="4"/>
  <c r="F13" i="4"/>
  <c r="I63" i="4"/>
  <c r="I57" i="4"/>
  <c r="I56" i="4"/>
  <c r="I49" i="4"/>
  <c r="I48" i="4"/>
  <c r="I41" i="4"/>
  <c r="I40" i="4"/>
  <c r="I33" i="4"/>
  <c r="I32" i="4"/>
  <c r="I25" i="4"/>
  <c r="I24" i="4"/>
  <c r="I20" i="4"/>
  <c r="I13" i="4"/>
  <c r="I12" i="4"/>
  <c r="R55" i="4"/>
  <c r="Z61" i="4"/>
  <c r="Z57" i="4"/>
  <c r="Z53" i="4"/>
  <c r="AD62" i="4"/>
  <c r="AD58" i="4"/>
  <c r="AD54" i="4"/>
  <c r="F46" i="4"/>
  <c r="F18" i="4"/>
  <c r="M27" i="4"/>
  <c r="M15" i="4"/>
  <c r="F47" i="4"/>
  <c r="F35" i="4"/>
  <c r="F27" i="4"/>
  <c r="F19" i="4"/>
  <c r="I59" i="4"/>
  <c r="I55" i="4"/>
  <c r="I51" i="4"/>
  <c r="I43" i="4"/>
  <c r="I39" i="4"/>
  <c r="I35" i="4"/>
  <c r="I31" i="4"/>
  <c r="J26" i="4" s="1"/>
  <c r="I27" i="4"/>
  <c r="I23" i="4"/>
  <c r="I19" i="4"/>
  <c r="I15" i="4"/>
  <c r="M11" i="4"/>
  <c r="M61" i="4"/>
  <c r="R54" i="4"/>
  <c r="Z60" i="4"/>
  <c r="Z56" i="4"/>
  <c r="AD61" i="4"/>
  <c r="AD57" i="4"/>
  <c r="AD53" i="4"/>
  <c r="F50" i="4"/>
  <c r="F34" i="4"/>
  <c r="M59" i="4"/>
  <c r="F43" i="4"/>
  <c r="F39" i="4"/>
  <c r="F31" i="4"/>
  <c r="F23" i="4"/>
  <c r="F15" i="4"/>
  <c r="I47" i="4"/>
  <c r="I62" i="4"/>
  <c r="I58" i="4"/>
  <c r="I54" i="4"/>
  <c r="I50" i="4"/>
  <c r="I46" i="4"/>
  <c r="I42" i="4"/>
  <c r="I38" i="4"/>
  <c r="I34" i="4"/>
  <c r="I30" i="4"/>
  <c r="I26" i="4"/>
  <c r="I22" i="4"/>
  <c r="J21" i="4" s="1"/>
  <c r="I18" i="4"/>
  <c r="I14" i="4"/>
  <c r="R53" i="4"/>
  <c r="V54" i="4"/>
  <c r="Z59" i="4"/>
  <c r="Z55" i="4"/>
  <c r="AD60" i="4"/>
  <c r="AD56" i="4"/>
  <c r="AD48" i="4"/>
  <c r="V48" i="4"/>
  <c r="R48" i="4"/>
  <c r="Z48" i="4"/>
  <c r="AD40" i="4"/>
  <c r="V40" i="4"/>
  <c r="R40" i="4"/>
  <c r="Z40" i="4"/>
  <c r="AD36" i="4"/>
  <c r="V36" i="4"/>
  <c r="R36" i="4"/>
  <c r="Z36" i="4"/>
  <c r="AD32" i="4"/>
  <c r="V32" i="4"/>
  <c r="R32" i="4"/>
  <c r="Z32" i="4"/>
  <c r="AD24" i="4"/>
  <c r="V24" i="4"/>
  <c r="R24" i="4"/>
  <c r="Z24" i="4"/>
  <c r="AD20" i="4"/>
  <c r="V20" i="4"/>
  <c r="R20" i="4"/>
  <c r="Z20" i="4"/>
  <c r="AD16" i="4"/>
  <c r="V16" i="4"/>
  <c r="R16" i="4"/>
  <c r="Z16" i="4"/>
  <c r="AD12" i="4"/>
  <c r="V12" i="4"/>
  <c r="R12" i="4"/>
  <c r="Z12" i="4"/>
  <c r="I61" i="4"/>
  <c r="I53" i="4"/>
  <c r="I45" i="4"/>
  <c r="I37" i="4"/>
  <c r="J37" i="4" s="1"/>
  <c r="I29" i="4"/>
  <c r="I21" i="4"/>
  <c r="I17" i="4"/>
  <c r="R51" i="4"/>
  <c r="Z51" i="4"/>
  <c r="AD51" i="4"/>
  <c r="V51" i="4"/>
  <c r="R47" i="4"/>
  <c r="Z47" i="4"/>
  <c r="AD47" i="4"/>
  <c r="V47" i="4"/>
  <c r="R43" i="4"/>
  <c r="Z43" i="4"/>
  <c r="AD43" i="4"/>
  <c r="V43" i="4"/>
  <c r="R39" i="4"/>
  <c r="Z39" i="4"/>
  <c r="AD39" i="4"/>
  <c r="V39" i="4"/>
  <c r="R35" i="4"/>
  <c r="Z35" i="4"/>
  <c r="AD35" i="4"/>
  <c r="V35" i="4"/>
  <c r="R31" i="4"/>
  <c r="Z31" i="4"/>
  <c r="AD31" i="4"/>
  <c r="V31" i="4"/>
  <c r="R27" i="4"/>
  <c r="Z27" i="4"/>
  <c r="AD27" i="4"/>
  <c r="V27" i="4"/>
  <c r="R23" i="4"/>
  <c r="Z23" i="4"/>
  <c r="AD23" i="4"/>
  <c r="V23" i="4"/>
  <c r="R19" i="4"/>
  <c r="Z19" i="4"/>
  <c r="AD19" i="4"/>
  <c r="V19" i="4"/>
  <c r="R15" i="4"/>
  <c r="Z15" i="4"/>
  <c r="AD15" i="4"/>
  <c r="V15" i="4"/>
  <c r="F38" i="4"/>
  <c r="F30" i="4"/>
  <c r="F22" i="4"/>
  <c r="F14" i="4"/>
  <c r="I64" i="4"/>
  <c r="J64" i="4" s="1"/>
  <c r="I60" i="4"/>
  <c r="I52" i="4"/>
  <c r="I44" i="4"/>
  <c r="J39" i="4" s="1"/>
  <c r="I36" i="4"/>
  <c r="J36" i="4" s="1"/>
  <c r="I28" i="4"/>
  <c r="I16" i="4"/>
  <c r="M62" i="4"/>
  <c r="N62" i="4" s="1"/>
  <c r="M58" i="4"/>
  <c r="M54" i="4"/>
  <c r="M50" i="4"/>
  <c r="M46" i="4"/>
  <c r="M42" i="4"/>
  <c r="M38" i="4"/>
  <c r="M34" i="4"/>
  <c r="M30" i="4"/>
  <c r="M26" i="4"/>
  <c r="M22" i="4"/>
  <c r="M18" i="4"/>
  <c r="M14" i="4"/>
  <c r="R50" i="4"/>
  <c r="Z50" i="4"/>
  <c r="AD50" i="4"/>
  <c r="V50" i="4"/>
  <c r="R46" i="4"/>
  <c r="Z46" i="4"/>
  <c r="AD46" i="4"/>
  <c r="V46" i="4"/>
  <c r="R42" i="4"/>
  <c r="Z42" i="4"/>
  <c r="AD42" i="4"/>
  <c r="V42" i="4"/>
  <c r="R38" i="4"/>
  <c r="Z38" i="4"/>
  <c r="AD38" i="4"/>
  <c r="V38" i="4"/>
  <c r="R34" i="4"/>
  <c r="Z34" i="4"/>
  <c r="AD34" i="4"/>
  <c r="V34" i="4"/>
  <c r="R30" i="4"/>
  <c r="Z30" i="4"/>
  <c r="AD30" i="4"/>
  <c r="V30" i="4"/>
  <c r="R26" i="4"/>
  <c r="Z26" i="4"/>
  <c r="AD26" i="4"/>
  <c r="V26" i="4"/>
  <c r="R22" i="4"/>
  <c r="Z22" i="4"/>
  <c r="AD22" i="4"/>
  <c r="V22" i="4"/>
  <c r="R18" i="4"/>
  <c r="Z18" i="4"/>
  <c r="AD18" i="4"/>
  <c r="V18" i="4"/>
  <c r="R14" i="4"/>
  <c r="Z14" i="4"/>
  <c r="AD14" i="4"/>
  <c r="V14" i="4"/>
  <c r="M57" i="4"/>
  <c r="M53" i="4"/>
  <c r="M49" i="4"/>
  <c r="M45" i="4"/>
  <c r="M41" i="4"/>
  <c r="M37" i="4"/>
  <c r="M33" i="4"/>
  <c r="M29" i="4"/>
  <c r="M25" i="4"/>
  <c r="M21" i="4"/>
  <c r="M17" i="4"/>
  <c r="M13" i="4"/>
  <c r="AD52" i="4"/>
  <c r="V52" i="4"/>
  <c r="R52" i="4"/>
  <c r="Z52" i="4"/>
  <c r="AD44" i="4"/>
  <c r="V44" i="4"/>
  <c r="R44" i="4"/>
  <c r="Z44" i="4"/>
  <c r="AD28" i="4"/>
  <c r="V28" i="4"/>
  <c r="R28" i="4"/>
  <c r="Z28" i="4"/>
  <c r="J28" i="4"/>
  <c r="V11" i="4"/>
  <c r="AD11" i="4"/>
  <c r="R11" i="4"/>
  <c r="Z49" i="4"/>
  <c r="AD49" i="4"/>
  <c r="V49" i="4"/>
  <c r="R49" i="4"/>
  <c r="Z45" i="4"/>
  <c r="AD45" i="4"/>
  <c r="V45" i="4"/>
  <c r="R45" i="4"/>
  <c r="Z41" i="4"/>
  <c r="AD41" i="4"/>
  <c r="V41" i="4"/>
  <c r="R41" i="4"/>
  <c r="Z37" i="4"/>
  <c r="AD37" i="4"/>
  <c r="V37" i="4"/>
  <c r="R37" i="4"/>
  <c r="Z33" i="4"/>
  <c r="AD33" i="4"/>
  <c r="V33" i="4"/>
  <c r="R33" i="4"/>
  <c r="Z29" i="4"/>
  <c r="AD29" i="4"/>
  <c r="V29" i="4"/>
  <c r="R29" i="4"/>
  <c r="Z25" i="4"/>
  <c r="AD25" i="4"/>
  <c r="V25" i="4"/>
  <c r="R25" i="4"/>
  <c r="Z21" i="4"/>
  <c r="AD21" i="4"/>
  <c r="V21" i="4"/>
  <c r="R21" i="4"/>
  <c r="Z17" i="4"/>
  <c r="AD17" i="4"/>
  <c r="V17" i="4"/>
  <c r="R17" i="4"/>
  <c r="Z13" i="4"/>
  <c r="AD13" i="4"/>
  <c r="V13" i="4"/>
  <c r="R13" i="4"/>
  <c r="F52" i="4"/>
  <c r="F48" i="4"/>
  <c r="F44" i="4"/>
  <c r="F40" i="4"/>
  <c r="F36" i="4"/>
  <c r="F32" i="4"/>
  <c r="F28" i="4"/>
  <c r="F24" i="4"/>
  <c r="F20" i="4"/>
  <c r="F16" i="4"/>
  <c r="F12" i="4"/>
  <c r="J3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Z11" i="4"/>
  <c r="AE22" i="1"/>
  <c r="AE21" i="1"/>
  <c r="AE24" i="1"/>
  <c r="AE20" i="1"/>
  <c r="AE23" i="1"/>
  <c r="I11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E2" i="3"/>
  <c r="B2" i="3"/>
  <c r="E12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Y12" i="1"/>
  <c r="V12" i="1"/>
  <c r="W6" i="1" s="1"/>
  <c r="M12" i="1"/>
  <c r="I12" i="1"/>
  <c r="F12" i="1"/>
  <c r="G6" i="1" s="1"/>
  <c r="AC13" i="1"/>
  <c r="Z13" i="1"/>
  <c r="U13" i="1"/>
  <c r="R13" i="1"/>
  <c r="S7" i="1" s="1"/>
  <c r="Q13" i="1"/>
  <c r="N13" i="1"/>
  <c r="G14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2" i="2"/>
  <c r="G2" i="2" s="1"/>
  <c r="B3" i="2"/>
  <c r="B4" i="2"/>
  <c r="B5" i="2"/>
  <c r="B6" i="2"/>
  <c r="C6" i="2" s="1"/>
  <c r="B7" i="2"/>
  <c r="C7" i="2" s="1"/>
  <c r="B8" i="2"/>
  <c r="B9" i="2"/>
  <c r="B10" i="2"/>
  <c r="B11" i="2"/>
  <c r="C11" i="2" s="1"/>
  <c r="B12" i="2"/>
  <c r="B13" i="2"/>
  <c r="B14" i="2"/>
  <c r="C14" i="2" s="1"/>
  <c r="B15" i="2"/>
  <c r="C15" i="2" s="1"/>
  <c r="B16" i="2"/>
  <c r="B17" i="2"/>
  <c r="B18" i="2"/>
  <c r="B19" i="2"/>
  <c r="C19" i="2" s="1"/>
  <c r="B20" i="2"/>
  <c r="B21" i="2"/>
  <c r="B22" i="2"/>
  <c r="B23" i="2"/>
  <c r="C23" i="2" s="1"/>
  <c r="B24" i="2"/>
  <c r="B25" i="2"/>
  <c r="B26" i="2"/>
  <c r="B27" i="2"/>
  <c r="C27" i="2" s="1"/>
  <c r="B28" i="2"/>
  <c r="B29" i="2"/>
  <c r="B30" i="2"/>
  <c r="B31" i="2"/>
  <c r="C31" i="2" s="1"/>
  <c r="B32" i="2"/>
  <c r="B33" i="2"/>
  <c r="B34" i="2"/>
  <c r="B35" i="2"/>
  <c r="C35" i="2" s="1"/>
  <c r="B36" i="2"/>
  <c r="B37" i="2"/>
  <c r="B38" i="2"/>
  <c r="C38" i="2" s="1"/>
  <c r="B39" i="2"/>
  <c r="C39" i="2" s="1"/>
  <c r="B40" i="2"/>
  <c r="B41" i="2"/>
  <c r="B42" i="2"/>
  <c r="B43" i="2"/>
  <c r="C43" i="2" s="1"/>
  <c r="B44" i="2"/>
  <c r="B2" i="2"/>
  <c r="H3" i="2"/>
  <c r="H4" i="2"/>
  <c r="C4" i="2" s="1"/>
  <c r="H5" i="2"/>
  <c r="C5" i="2" s="1"/>
  <c r="H6" i="2"/>
  <c r="H7" i="2"/>
  <c r="H8" i="2"/>
  <c r="C8" i="2" s="1"/>
  <c r="H9" i="2"/>
  <c r="C9" i="2" s="1"/>
  <c r="H10" i="2"/>
  <c r="H11" i="2"/>
  <c r="H12" i="2"/>
  <c r="C12" i="2" s="1"/>
  <c r="H13" i="2"/>
  <c r="C13" i="2" s="1"/>
  <c r="H14" i="2"/>
  <c r="H15" i="2"/>
  <c r="H16" i="2"/>
  <c r="C16" i="2" s="1"/>
  <c r="H17" i="2"/>
  <c r="C17" i="2" s="1"/>
  <c r="H18" i="2"/>
  <c r="H19" i="2"/>
  <c r="H20" i="2"/>
  <c r="C20" i="2" s="1"/>
  <c r="H21" i="2"/>
  <c r="C21" i="2" s="1"/>
  <c r="H22" i="2"/>
  <c r="H23" i="2"/>
  <c r="H24" i="2"/>
  <c r="C24" i="2" s="1"/>
  <c r="H25" i="2"/>
  <c r="C25" i="2" s="1"/>
  <c r="H26" i="2"/>
  <c r="H27" i="2"/>
  <c r="H28" i="2"/>
  <c r="C28" i="2" s="1"/>
  <c r="H29" i="2"/>
  <c r="C29" i="2" s="1"/>
  <c r="H30" i="2"/>
  <c r="H31" i="2"/>
  <c r="H32" i="2"/>
  <c r="C32" i="2" s="1"/>
  <c r="H33" i="2"/>
  <c r="C33" i="2" s="1"/>
  <c r="H34" i="2"/>
  <c r="C34" i="2" s="1"/>
  <c r="H35" i="2"/>
  <c r="H36" i="2"/>
  <c r="C36" i="2" s="1"/>
  <c r="H37" i="2"/>
  <c r="C37" i="2" s="1"/>
  <c r="H38" i="2"/>
  <c r="H39" i="2"/>
  <c r="H40" i="2"/>
  <c r="C40" i="2" s="1"/>
  <c r="H41" i="2"/>
  <c r="C41" i="2" s="1"/>
  <c r="H42" i="2"/>
  <c r="C42" i="2" s="1"/>
  <c r="H43" i="2"/>
  <c r="H44" i="2"/>
  <c r="C44" i="2" s="1"/>
  <c r="H2" i="2"/>
  <c r="C2" i="2" s="1"/>
  <c r="E13" i="1"/>
  <c r="Y13" i="1"/>
  <c r="V13" i="1"/>
  <c r="AC14" i="1"/>
  <c r="Z14" i="1"/>
  <c r="Q14" i="1"/>
  <c r="N14" i="1"/>
  <c r="M13" i="1"/>
  <c r="J13" i="1"/>
  <c r="I13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O8" i="1" l="1"/>
  <c r="W7" i="1"/>
  <c r="G7" i="1"/>
  <c r="O7" i="1"/>
  <c r="J49" i="4"/>
  <c r="J25" i="4"/>
  <c r="J33" i="4"/>
  <c r="N49" i="4"/>
  <c r="J10" i="4"/>
  <c r="J29" i="4"/>
  <c r="N61" i="4"/>
  <c r="J17" i="4"/>
  <c r="J45" i="4"/>
  <c r="N60" i="4"/>
  <c r="J27" i="4"/>
  <c r="J50" i="4"/>
  <c r="J19" i="4"/>
  <c r="N10" i="4"/>
  <c r="J11" i="4"/>
  <c r="N16" i="4"/>
  <c r="N29" i="4"/>
  <c r="N45" i="4"/>
  <c r="J35" i="4"/>
  <c r="AA8" i="1"/>
  <c r="AA7" i="1"/>
  <c r="G8" i="1"/>
  <c r="E9" i="1"/>
  <c r="B8" i="1"/>
  <c r="C4" i="1" s="1"/>
  <c r="N22" i="4"/>
  <c r="N38" i="4"/>
  <c r="J58" i="4"/>
  <c r="J24" i="4"/>
  <c r="J55" i="4"/>
  <c r="N55" i="4"/>
  <c r="B9" i="4"/>
  <c r="A8" i="4"/>
  <c r="G10" i="1"/>
  <c r="G9" i="1"/>
  <c r="C30" i="2"/>
  <c r="C26" i="2"/>
  <c r="C22" i="2"/>
  <c r="C18" i="2"/>
  <c r="C10" i="2"/>
  <c r="C3" i="2"/>
  <c r="G11" i="1"/>
  <c r="N52" i="4"/>
  <c r="J41" i="4"/>
  <c r="N46" i="4"/>
  <c r="J14" i="4"/>
  <c r="J53" i="4"/>
  <c r="N36" i="4"/>
  <c r="N24" i="4"/>
  <c r="N39" i="4"/>
  <c r="N53" i="4"/>
  <c r="J22" i="4"/>
  <c r="J60" i="4"/>
  <c r="N30" i="4"/>
  <c r="N20" i="4"/>
  <c r="J42" i="4"/>
  <c r="J13" i="4"/>
  <c r="N21" i="4"/>
  <c r="N37" i="4"/>
  <c r="N12" i="4"/>
  <c r="N27" i="4"/>
  <c r="N43" i="4"/>
  <c r="J51" i="4"/>
  <c r="N14" i="4"/>
  <c r="J30" i="4"/>
  <c r="N59" i="4"/>
  <c r="N47" i="4"/>
  <c r="J16" i="4"/>
  <c r="J15" i="4"/>
  <c r="J38" i="4"/>
  <c r="J18" i="4"/>
  <c r="J47" i="4"/>
  <c r="N17" i="4"/>
  <c r="N25" i="4"/>
  <c r="N33" i="4"/>
  <c r="N41" i="4"/>
  <c r="N11" i="4"/>
  <c r="N57" i="4"/>
  <c r="N18" i="4"/>
  <c r="N34" i="4"/>
  <c r="N50" i="4"/>
  <c r="N58" i="4"/>
  <c r="N19" i="4"/>
  <c r="N35" i="4"/>
  <c r="N51" i="4"/>
  <c r="J61" i="4"/>
  <c r="N32" i="4"/>
  <c r="N40" i="4"/>
  <c r="J46" i="4"/>
  <c r="J62" i="4"/>
  <c r="J23" i="4"/>
  <c r="J52" i="4"/>
  <c r="J56" i="4"/>
  <c r="N28" i="4"/>
  <c r="N15" i="4"/>
  <c r="J43" i="4"/>
  <c r="N23" i="4"/>
  <c r="J12" i="4"/>
  <c r="J20" i="4"/>
  <c r="J32" i="4"/>
  <c r="J40" i="4"/>
  <c r="N48" i="4"/>
  <c r="J59" i="4"/>
  <c r="J31" i="4"/>
  <c r="J57" i="4"/>
  <c r="N54" i="4"/>
  <c r="N31" i="4"/>
  <c r="N44" i="4"/>
  <c r="N56" i="4"/>
  <c r="N13" i="4"/>
  <c r="J44" i="4"/>
  <c r="J48" i="4"/>
  <c r="N26" i="4"/>
  <c r="N42" i="4"/>
  <c r="J54" i="4"/>
  <c r="J63" i="4"/>
  <c r="G12" i="1"/>
  <c r="G13" i="1"/>
  <c r="U14" i="1"/>
  <c r="R14" i="1"/>
  <c r="E14" i="1"/>
  <c r="C6" i="1" l="1"/>
  <c r="C5" i="1"/>
  <c r="C8" i="1"/>
  <c r="C7" i="1"/>
  <c r="S8" i="1"/>
  <c r="A7" i="4"/>
  <c r="B8" i="4"/>
  <c r="J9" i="4"/>
  <c r="AL9" i="4"/>
  <c r="AP9" i="4"/>
  <c r="F9" i="4"/>
  <c r="AH9" i="4"/>
  <c r="R9" i="4"/>
  <c r="N9" i="4"/>
  <c r="V9" i="4"/>
  <c r="AD9" i="4"/>
  <c r="AT9" i="4"/>
  <c r="AX9" i="4"/>
  <c r="Z9" i="4"/>
  <c r="Y14" i="1"/>
  <c r="Y15" i="1"/>
  <c r="V14" i="1"/>
  <c r="W8" i="1" s="1"/>
  <c r="AC15" i="1"/>
  <c r="Z15" i="1"/>
  <c r="AA9" i="1" s="1"/>
  <c r="Q15" i="1"/>
  <c r="N15" i="1"/>
  <c r="O9" i="1" s="1"/>
  <c r="I14" i="1"/>
  <c r="G14" i="1"/>
  <c r="M14" i="1"/>
  <c r="J14" i="1"/>
  <c r="U15" i="1"/>
  <c r="R15" i="1"/>
  <c r="S9" i="1" s="1"/>
  <c r="E15" i="1"/>
  <c r="B15" i="1"/>
  <c r="C9" i="1" s="1"/>
  <c r="B16" i="1"/>
  <c r="V15" i="1"/>
  <c r="M15" i="1"/>
  <c r="J15" i="1"/>
  <c r="AC16" i="1"/>
  <c r="Z16" i="1"/>
  <c r="Q16" i="1"/>
  <c r="N16" i="1"/>
  <c r="U16" i="1"/>
  <c r="R16" i="1"/>
  <c r="S10" i="1" s="1"/>
  <c r="I15" i="1"/>
  <c r="G15" i="1"/>
  <c r="Y16" i="1"/>
  <c r="V16" i="1"/>
  <c r="AC17" i="1"/>
  <c r="Z17" i="1"/>
  <c r="Q17" i="1"/>
  <c r="N17" i="1"/>
  <c r="M16" i="1"/>
  <c r="J16" i="1"/>
  <c r="I16" i="1"/>
  <c r="G16" i="1"/>
  <c r="E16" i="1"/>
  <c r="U17" i="1"/>
  <c r="U18" i="1"/>
  <c r="R17" i="1"/>
  <c r="F8" i="4" l="1"/>
  <c r="N8" i="4"/>
  <c r="AD8" i="4"/>
  <c r="V8" i="4"/>
  <c r="AX8" i="4"/>
  <c r="AH8" i="4"/>
  <c r="AP8" i="4"/>
  <c r="AT8" i="4"/>
  <c r="J8" i="4"/>
  <c r="AL8" i="4"/>
  <c r="Z8" i="4"/>
  <c r="R8" i="4"/>
  <c r="A6" i="4"/>
  <c r="B7" i="4"/>
  <c r="AT7" i="4" s="1"/>
  <c r="O10" i="1"/>
  <c r="C10" i="1"/>
  <c r="K10" i="1"/>
  <c r="K9" i="1"/>
  <c r="O11" i="1"/>
  <c r="W9" i="1"/>
  <c r="AA11" i="1"/>
  <c r="AA10" i="1"/>
  <c r="W10" i="1"/>
  <c r="S11" i="1"/>
  <c r="Y17" i="1"/>
  <c r="Y18" i="1"/>
  <c r="V17" i="1"/>
  <c r="E17" i="1"/>
  <c r="B17" i="1"/>
  <c r="C14" i="1" s="1"/>
  <c r="J17" i="1"/>
  <c r="M17" i="1"/>
  <c r="I17" i="1"/>
  <c r="G17" i="1"/>
  <c r="AC18" i="1"/>
  <c r="Z18" i="1"/>
  <c r="AA12" i="1" s="1"/>
  <c r="Q18" i="1"/>
  <c r="N18" i="1"/>
  <c r="O12" i="1" s="1"/>
  <c r="R18" i="1"/>
  <c r="S1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V18" i="1"/>
  <c r="E18" i="1"/>
  <c r="AC19" i="1"/>
  <c r="Z19" i="1"/>
  <c r="Q19" i="1"/>
  <c r="N19" i="1"/>
  <c r="M18" i="1"/>
  <c r="J18" i="1"/>
  <c r="I18" i="1"/>
  <c r="G18" i="1"/>
  <c r="U19" i="1"/>
  <c r="R19" i="1"/>
  <c r="U20" i="1"/>
  <c r="R20" i="1"/>
  <c r="E19" i="1"/>
  <c r="C19" i="1"/>
  <c r="I19" i="1"/>
  <c r="G19" i="1"/>
  <c r="M19" i="1"/>
  <c r="J19" i="1"/>
  <c r="Q20" i="1"/>
  <c r="N20" i="1"/>
  <c r="AC20" i="1"/>
  <c r="Z20" i="1"/>
  <c r="Y19" i="1"/>
  <c r="V19" i="1"/>
  <c r="M20" i="1"/>
  <c r="J20" i="1"/>
  <c r="K18" i="1" s="1"/>
  <c r="E20" i="1"/>
  <c r="C20" i="1"/>
  <c r="Y20" i="1"/>
  <c r="V20" i="1"/>
  <c r="AC21" i="1"/>
  <c r="Z21" i="1"/>
  <c r="I20" i="1"/>
  <c r="G20" i="1"/>
  <c r="A20" i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1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9" i="1"/>
  <c r="W60" i="1"/>
  <c r="W61" i="1"/>
  <c r="W62" i="1"/>
  <c r="W63" i="1"/>
  <c r="W64" i="1"/>
  <c r="W65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66" i="1"/>
  <c r="G67" i="1"/>
  <c r="G68" i="1"/>
  <c r="G69" i="1"/>
  <c r="G70" i="1"/>
  <c r="G71" i="1"/>
  <c r="G72" i="1"/>
  <c r="G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1" i="1"/>
  <c r="C45" i="1"/>
  <c r="C46" i="1"/>
  <c r="C47" i="1"/>
  <c r="C48" i="1"/>
  <c r="C49" i="1"/>
  <c r="C50" i="1"/>
  <c r="C51" i="1"/>
  <c r="C52" i="1"/>
  <c r="C53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1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21" i="1"/>
  <c r="R21" i="1"/>
  <c r="S21" i="1" s="1"/>
  <c r="Z22" i="1"/>
  <c r="AA22" i="1" s="1"/>
  <c r="V21" i="1"/>
  <c r="W21" i="1" s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O66" i="1" s="1"/>
  <c r="B6" i="4" l="1"/>
  <c r="A5" i="4"/>
  <c r="B5" i="4" s="1"/>
  <c r="AX7" i="4"/>
  <c r="N7" i="4"/>
  <c r="V7" i="4"/>
  <c r="AH7" i="4"/>
  <c r="AP7" i="4"/>
  <c r="AD7" i="4"/>
  <c r="Z7" i="4"/>
  <c r="J7" i="4"/>
  <c r="AL7" i="4"/>
  <c r="F7" i="4"/>
  <c r="R7" i="4"/>
  <c r="V6" i="4"/>
  <c r="R6" i="4"/>
  <c r="K12" i="1"/>
  <c r="W12" i="1"/>
  <c r="W11" i="1"/>
  <c r="C11" i="1"/>
  <c r="K11" i="1"/>
  <c r="C12" i="1"/>
  <c r="W14" i="1"/>
  <c r="C13" i="1"/>
  <c r="AA14" i="1"/>
  <c r="S13" i="1"/>
  <c r="O17" i="1"/>
  <c r="O14" i="1"/>
  <c r="AA15" i="1"/>
  <c r="K13" i="1"/>
  <c r="W16" i="1"/>
  <c r="W13" i="1"/>
  <c r="O13" i="1"/>
  <c r="AA13" i="1"/>
  <c r="O16" i="1"/>
  <c r="S14" i="1"/>
  <c r="K15" i="1"/>
  <c r="AA17" i="1"/>
  <c r="W15" i="1"/>
  <c r="O15" i="1"/>
  <c r="S17" i="1"/>
  <c r="K16" i="1"/>
  <c r="K14" i="1"/>
  <c r="C16" i="1"/>
  <c r="C15" i="1"/>
  <c r="S15" i="1"/>
  <c r="AA16" i="1"/>
  <c r="S16" i="1"/>
  <c r="C17" i="1"/>
  <c r="K17" i="1"/>
  <c r="W19" i="1"/>
  <c r="O20" i="1"/>
  <c r="S20" i="1"/>
  <c r="S18" i="1"/>
  <c r="AA18" i="1"/>
  <c r="W17" i="1"/>
  <c r="AA20" i="1"/>
  <c r="S19" i="1"/>
  <c r="O19" i="1"/>
  <c r="AA19" i="1"/>
  <c r="K20" i="1"/>
  <c r="AA21" i="1"/>
  <c r="K19" i="1"/>
  <c r="O18" i="1"/>
  <c r="W18" i="1"/>
  <c r="W20" i="1"/>
  <c r="O62" i="1"/>
  <c r="O58" i="1"/>
  <c r="O54" i="1"/>
  <c r="O50" i="1"/>
  <c r="O46" i="1"/>
  <c r="O42" i="1"/>
  <c r="O38" i="1"/>
  <c r="O34" i="1"/>
  <c r="O30" i="1"/>
  <c r="O26" i="1"/>
  <c r="O22" i="1"/>
  <c r="O65" i="1"/>
  <c r="O57" i="1"/>
  <c r="O53" i="1"/>
  <c r="O49" i="1"/>
  <c r="O45" i="1"/>
  <c r="O41" i="1"/>
  <c r="O37" i="1"/>
  <c r="O33" i="1"/>
  <c r="O29" i="1"/>
  <c r="O25" i="1"/>
  <c r="O21" i="1"/>
  <c r="O61" i="1"/>
  <c r="O63" i="1"/>
  <c r="O60" i="1"/>
  <c r="O56" i="1"/>
  <c r="O52" i="1"/>
  <c r="O48" i="1"/>
  <c r="O44" i="1"/>
  <c r="O40" i="1"/>
  <c r="O36" i="1"/>
  <c r="O32" i="1"/>
  <c r="O28" i="1"/>
  <c r="O24" i="1"/>
  <c r="O59" i="1"/>
  <c r="O55" i="1"/>
  <c r="O51" i="1"/>
  <c r="O47" i="1"/>
  <c r="O43" i="1"/>
  <c r="O39" i="1"/>
  <c r="O35" i="1"/>
  <c r="O31" i="1"/>
  <c r="O27" i="1"/>
  <c r="O23" i="1"/>
  <c r="O64" i="1"/>
  <c r="M8" i="1"/>
  <c r="J8" i="1"/>
  <c r="K8" i="1" s="1"/>
  <c r="J7" i="1"/>
  <c r="K3" i="1" l="1"/>
  <c r="K4" i="1"/>
  <c r="K5" i="1"/>
  <c r="K6" i="1"/>
  <c r="F5" i="4"/>
  <c r="R5" i="4"/>
  <c r="V5" i="4"/>
  <c r="AH6" i="4"/>
  <c r="AP6" i="4"/>
  <c r="N6" i="4"/>
  <c r="AX6" i="4"/>
  <c r="AT6" i="4"/>
  <c r="J6" i="4"/>
  <c r="AD6" i="4"/>
  <c r="F6" i="4"/>
  <c r="Z6" i="4"/>
  <c r="K7" i="1"/>
  <c r="M5" i="4"/>
  <c r="N5" i="4"/>
  <c r="M4" i="4"/>
  <c r="N4" i="4" s="1"/>
</calcChain>
</file>

<file path=xl/sharedStrings.xml><?xml version="1.0" encoding="utf-8"?>
<sst xmlns="http://schemas.openxmlformats.org/spreadsheetml/2006/main" count="824" uniqueCount="48">
  <si>
    <t>date</t>
  </si>
  <si>
    <t>new cases NL</t>
  </si>
  <si>
    <t>total cases NL</t>
  </si>
  <si>
    <t>total_cases_per_total_tests</t>
  </si>
  <si>
    <t>new_ cases_per_new_tests</t>
  </si>
  <si>
    <t>new cases</t>
  </si>
  <si>
    <t>total cases</t>
  </si>
  <si>
    <t>log(total cases)</t>
  </si>
  <si>
    <t>log(new cases/week)</t>
  </si>
  <si>
    <t>days since initial day</t>
  </si>
  <si>
    <t>doubling_time</t>
  </si>
  <si>
    <t>growth rate</t>
  </si>
  <si>
    <t>doubling_time_days</t>
  </si>
  <si>
    <t>Netherlands</t>
  </si>
  <si>
    <t>Italy</t>
  </si>
  <si>
    <t>country</t>
  </si>
  <si>
    <t>Spain</t>
  </si>
  <si>
    <t>growth_rate</t>
  </si>
  <si>
    <t>Australia</t>
  </si>
  <si>
    <t>Germany</t>
  </si>
  <si>
    <t>USA</t>
  </si>
  <si>
    <t>UK</t>
  </si>
  <si>
    <t>France</t>
  </si>
  <si>
    <t>log(new cases / last week)</t>
  </si>
  <si>
    <t>China</t>
  </si>
  <si>
    <t>Total cases</t>
  </si>
  <si>
    <t>log(new cases / week)</t>
  </si>
  <si>
    <t>United Kingdom</t>
  </si>
  <si>
    <t>Norway</t>
  </si>
  <si>
    <t>Sweden</t>
  </si>
  <si>
    <t>New York City</t>
  </si>
  <si>
    <t>New York State</t>
  </si>
  <si>
    <t>log_total_cases_pre_total_tests</t>
  </si>
  <si>
    <t>log_new_cases_test_week</t>
  </si>
  <si>
    <t>new_tests_italy</t>
  </si>
  <si>
    <t>total_tests_italy</t>
  </si>
  <si>
    <t>new_tests_nl</t>
  </si>
  <si>
    <t>total_tests_nl</t>
  </si>
  <si>
    <t>new_cases_nl</t>
  </si>
  <si>
    <t>total_cases_nl</t>
  </si>
  <si>
    <t>new_ cases_per_new_tests_nl</t>
  </si>
  <si>
    <t>log_new_cases_test_week_nl</t>
  </si>
  <si>
    <t>log_total_cases_pre_total_tests_nl</t>
  </si>
  <si>
    <t>total tests</t>
  </si>
  <si>
    <t>log total cases by testing rate</t>
  </si>
  <si>
    <t>log_total_cases_by_testing_rate</t>
  </si>
  <si>
    <t>log_new_cases_per_week_by_testing_rate</t>
  </si>
  <si>
    <t>testing_by_pop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</si>
</sst>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  <xf numFmtId="0" fontId="18" fillId="0" borderId="0" xfId="0" applyFont="1"/>
    <xf numFmtId="2" fontId="18" fillId="0" borderId="0" xfId="0" applyNumberFormat="1" applyFont="1"/>
    <xf numFmtId="1" fontId="0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4" fontId="18" fillId="0" borderId="0" xfId="0" applyNumberFormat="1" applyFont="1"/>
    <xf numFmtId="0" fontId="0" fillId="0" borderId="0" xfId="0" applyAlignment="1"/>
    <xf numFmtId="164" fontId="0" fillId="0" borderId="0" xfId="0" applyNumberFormat="1"/>
    <xf numFmtId="0" fontId="19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doubling_times!$F$1</c:f>
              <c:strCache>
                <c:ptCount val="1"/>
                <c:pt idx="0">
                  <c:v>doubling_time_days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doubling_times!$A$2:$A$79</c:f>
              <c:numCache>
                <c:formatCode>m/d/yy</c:formatCode>
                <c:ptCount val="78"/>
                <c:pt idx="0">
                  <c:v>43929</c:v>
                </c:pt>
                <c:pt idx="1">
                  <c:v>43928</c:v>
                </c:pt>
                <c:pt idx="2">
                  <c:v>43927</c:v>
                </c:pt>
                <c:pt idx="3">
                  <c:v>43926</c:v>
                </c:pt>
                <c:pt idx="4">
                  <c:v>43925</c:v>
                </c:pt>
                <c:pt idx="5">
                  <c:v>43924</c:v>
                </c:pt>
                <c:pt idx="6">
                  <c:v>43923</c:v>
                </c:pt>
                <c:pt idx="7">
                  <c:v>43922</c:v>
                </c:pt>
                <c:pt idx="8">
                  <c:v>43921</c:v>
                </c:pt>
                <c:pt idx="9">
                  <c:v>43920</c:v>
                </c:pt>
                <c:pt idx="10">
                  <c:v>43919</c:v>
                </c:pt>
                <c:pt idx="11">
                  <c:v>43918</c:v>
                </c:pt>
                <c:pt idx="12">
                  <c:v>43917</c:v>
                </c:pt>
                <c:pt idx="13">
                  <c:v>43916</c:v>
                </c:pt>
                <c:pt idx="14">
                  <c:v>43915</c:v>
                </c:pt>
                <c:pt idx="15">
                  <c:v>43914</c:v>
                </c:pt>
                <c:pt idx="16">
                  <c:v>43913</c:v>
                </c:pt>
                <c:pt idx="17">
                  <c:v>43912</c:v>
                </c:pt>
                <c:pt idx="18">
                  <c:v>43911</c:v>
                </c:pt>
                <c:pt idx="19">
                  <c:v>43910</c:v>
                </c:pt>
                <c:pt idx="20">
                  <c:v>43909</c:v>
                </c:pt>
                <c:pt idx="21">
                  <c:v>43908</c:v>
                </c:pt>
                <c:pt idx="22">
                  <c:v>43907</c:v>
                </c:pt>
                <c:pt idx="23">
                  <c:v>43906</c:v>
                </c:pt>
                <c:pt idx="24">
                  <c:v>43905</c:v>
                </c:pt>
                <c:pt idx="25">
                  <c:v>43904</c:v>
                </c:pt>
                <c:pt idx="26">
                  <c:v>43903</c:v>
                </c:pt>
                <c:pt idx="27">
                  <c:v>43902</c:v>
                </c:pt>
                <c:pt idx="28">
                  <c:v>43901</c:v>
                </c:pt>
                <c:pt idx="29">
                  <c:v>43900</c:v>
                </c:pt>
                <c:pt idx="30">
                  <c:v>43899</c:v>
                </c:pt>
                <c:pt idx="31">
                  <c:v>43898</c:v>
                </c:pt>
                <c:pt idx="32">
                  <c:v>43897</c:v>
                </c:pt>
                <c:pt idx="33">
                  <c:v>43896</c:v>
                </c:pt>
                <c:pt idx="34">
                  <c:v>43895</c:v>
                </c:pt>
                <c:pt idx="35">
                  <c:v>43894</c:v>
                </c:pt>
                <c:pt idx="36">
                  <c:v>43893</c:v>
                </c:pt>
                <c:pt idx="37">
                  <c:v>43892</c:v>
                </c:pt>
                <c:pt idx="38">
                  <c:v>43891</c:v>
                </c:pt>
                <c:pt idx="39">
                  <c:v>43890</c:v>
                </c:pt>
                <c:pt idx="40">
                  <c:v>43889</c:v>
                </c:pt>
                <c:pt idx="41">
                  <c:v>43888</c:v>
                </c:pt>
              </c:numCache>
            </c:numRef>
          </c:cat>
          <c:val>
            <c:numRef>
              <c:f>doubling_times!$F$2:$F$79</c:f>
              <c:numCache>
                <c:formatCode>General</c:formatCode>
                <c:ptCount val="78"/>
                <c:pt idx="0">
                  <c:v>13.688203397961194</c:v>
                </c:pt>
                <c:pt idx="1">
                  <c:v>12.918391748347698</c:v>
                </c:pt>
                <c:pt idx="2">
                  <c:v>12.187475393597644</c:v>
                </c:pt>
                <c:pt idx="3">
                  <c:v>11.474543125091541</c:v>
                </c:pt>
                <c:pt idx="4">
                  <c:v>10.802372334481262</c:v>
                </c:pt>
                <c:pt idx="5">
                  <c:v>10.183141429208762</c:v>
                </c:pt>
                <c:pt idx="6">
                  <c:v>9.6281764238264351</c:v>
                </c:pt>
                <c:pt idx="7">
                  <c:v>9.1371132620464426</c:v>
                </c:pt>
                <c:pt idx="8">
                  <c:v>8.6947060046019207</c:v>
                </c:pt>
                <c:pt idx="9">
                  <c:v>8.2857380745734357</c:v>
                </c:pt>
                <c:pt idx="10">
                  <c:v>7.920801835758013</c:v>
                </c:pt>
                <c:pt idx="11">
                  <c:v>7.5578695789344863</c:v>
                </c:pt>
                <c:pt idx="12">
                  <c:v>7.2065533371275485</c:v>
                </c:pt>
                <c:pt idx="13">
                  <c:v>6.8853859633417427</c:v>
                </c:pt>
                <c:pt idx="14">
                  <c:v>6.5742751434928</c:v>
                </c:pt>
                <c:pt idx="15">
                  <c:v>6.2713155465615387</c:v>
                </c:pt>
                <c:pt idx="16">
                  <c:v>5.9719378485237185</c:v>
                </c:pt>
                <c:pt idx="17">
                  <c:v>5.6801968651486385</c:v>
                </c:pt>
                <c:pt idx="18">
                  <c:v>5.4180778854464293</c:v>
                </c:pt>
                <c:pt idx="19">
                  <c:v>5.1476250120841662</c:v>
                </c:pt>
                <c:pt idx="20">
                  <c:v>4.857130659547586</c:v>
                </c:pt>
                <c:pt idx="21">
                  <c:v>4.5762980283424746</c:v>
                </c:pt>
                <c:pt idx="22">
                  <c:v>4.2803232743457826</c:v>
                </c:pt>
                <c:pt idx="23">
                  <c:v>3.9963170740490819</c:v>
                </c:pt>
                <c:pt idx="24">
                  <c:v>3.7000659509374527</c:v>
                </c:pt>
                <c:pt idx="25">
                  <c:v>3.3879179004556219</c:v>
                </c:pt>
                <c:pt idx="26">
                  <c:v>3.0924921810085686</c:v>
                </c:pt>
                <c:pt idx="27">
                  <c:v>2.8116007000764953</c:v>
                </c:pt>
                <c:pt idx="28">
                  <c:v>2.5377226332493135</c:v>
                </c:pt>
                <c:pt idx="29">
                  <c:v>2.3113432225897013</c:v>
                </c:pt>
                <c:pt idx="30">
                  <c:v>2.0993545892230361</c:v>
                </c:pt>
                <c:pt idx="31">
                  <c:v>1.8692936098182518</c:v>
                </c:pt>
                <c:pt idx="32">
                  <c:v>1.5931728016306335</c:v>
                </c:pt>
                <c:pt idx="33">
                  <c:v>1.3590297895800907</c:v>
                </c:pt>
                <c:pt idx="34">
                  <c:v>1.1514707654294489</c:v>
                </c:pt>
                <c:pt idx="35">
                  <c:v>0.9619727368157921</c:v>
                </c:pt>
                <c:pt idx="36">
                  <c:v>0.78711707813352194</c:v>
                </c:pt>
                <c:pt idx="37">
                  <c:v>0.61464754515945697</c:v>
                </c:pt>
                <c:pt idx="38">
                  <c:v>0.45057144967106383</c:v>
                </c:pt>
                <c:pt idx="39">
                  <c:v>0.30038096644737589</c:v>
                </c:pt>
                <c:pt idx="40">
                  <c:v>0.15019048322368794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4-874F-813C-238F41D9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117055"/>
        <c:axId val="2132551951"/>
      </c:lineChart>
      <c:dateAx>
        <c:axId val="213811705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51951"/>
        <c:crosses val="autoZero"/>
        <c:auto val="1"/>
        <c:lblOffset val="100"/>
        <c:baseTimeUnit val="days"/>
      </c:dateAx>
      <c:valAx>
        <c:axId val="21325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1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2</xdr:row>
      <xdr:rowOff>25400</xdr:rowOff>
    </xdr:from>
    <xdr:to>
      <xdr:col>14</xdr:col>
      <xdr:colOff>596900</xdr:colOff>
      <xdr:row>26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B90FDC-D423-2646-ACFD-1B8EEAF9C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9"/>
  <sheetViews>
    <sheetView workbookViewId="0">
      <selection activeCell="D3" sqref="D3"/>
    </sheetView>
  </sheetViews>
  <sheetFormatPr baseColWidth="10" defaultRowHeight="16" x14ac:dyDescent="0.2"/>
  <cols>
    <col min="1" max="1" width="7.83203125" bestFit="1" customWidth="1"/>
    <col min="2" max="2" width="12.33203125" bestFit="1" customWidth="1"/>
    <col min="3" max="3" width="26.1640625" style="2" bestFit="1" customWidth="1"/>
    <col min="4" max="4" width="12.6640625" bestFit="1" customWidth="1"/>
    <col min="5" max="5" width="17" style="2" bestFit="1" customWidth="1"/>
    <col min="6" max="6" width="12.6640625" bestFit="1" customWidth="1"/>
    <col min="7" max="7" width="26.6640625" style="2" bestFit="1" customWidth="1"/>
    <col min="8" max="8" width="13" bestFit="1" customWidth="1"/>
    <col min="9" max="9" width="17.33203125" style="2" bestFit="1" customWidth="1"/>
    <col min="10" max="10" width="12.33203125" bestFit="1" customWidth="1"/>
    <col min="11" max="11" width="26.1640625" style="2" bestFit="1" customWidth="1"/>
    <col min="12" max="12" width="12.6640625" bestFit="1" customWidth="1"/>
    <col min="13" max="13" width="17" style="2" bestFit="1" customWidth="1"/>
    <col min="14" max="14" width="12.5" bestFit="1" customWidth="1"/>
    <col min="15" max="15" width="21.83203125" style="2" bestFit="1" customWidth="1"/>
    <col min="16" max="16" width="13.1640625" bestFit="1" customWidth="1"/>
    <col min="17" max="17" width="16.83203125" style="2" bestFit="1" customWidth="1"/>
    <col min="18" max="18" width="11.6640625" bestFit="1" customWidth="1"/>
    <col min="19" max="19" width="20.83203125" style="2" bestFit="1" customWidth="1"/>
    <col min="20" max="20" width="12" bestFit="1" customWidth="1"/>
    <col min="21" max="21" width="15.83203125" style="2" bestFit="1" customWidth="1"/>
    <col min="22" max="22" width="12.1640625" bestFit="1" customWidth="1"/>
    <col min="23" max="23" width="22.5" style="2" bestFit="1" customWidth="1"/>
    <col min="24" max="24" width="12.5" bestFit="1" customWidth="1"/>
    <col min="25" max="25" width="16.5" style="2" bestFit="1" customWidth="1"/>
    <col min="26" max="26" width="12.5" bestFit="1" customWidth="1"/>
    <col min="27" max="27" width="22.83203125" style="2" bestFit="1" customWidth="1"/>
    <col min="28" max="28" width="12.83203125" style="3" bestFit="1" customWidth="1"/>
    <col min="29" max="29" width="16.83203125" style="2" bestFit="1" customWidth="1"/>
    <col min="30" max="30" width="12.5" bestFit="1" customWidth="1"/>
    <col min="31" max="31" width="22.83203125" bestFit="1" customWidth="1"/>
    <col min="32" max="32" width="12.83203125" bestFit="1" customWidth="1"/>
    <col min="33" max="33" width="16.83203125" bestFit="1" customWidth="1"/>
    <col min="34" max="34" width="15.6640625" bestFit="1" customWidth="1"/>
    <col min="35" max="35" width="26" bestFit="1" customWidth="1"/>
    <col min="36" max="36" width="16" bestFit="1" customWidth="1"/>
    <col min="37" max="37" width="20" bestFit="1" customWidth="1"/>
    <col min="38" max="38" width="9.6640625" bestFit="1" customWidth="1"/>
    <col min="39" max="39" width="19.83203125" bestFit="1" customWidth="1"/>
    <col min="40" max="40" width="10" bestFit="1" customWidth="1"/>
    <col min="41" max="41" width="13.83203125" bestFit="1" customWidth="1"/>
    <col min="42" max="42" width="9.6640625" bestFit="1" customWidth="1"/>
    <col min="43" max="43" width="19.83203125" bestFit="1" customWidth="1"/>
    <col min="44" max="44" width="10" bestFit="1" customWidth="1"/>
    <col min="45" max="45" width="13.83203125" bestFit="1" customWidth="1"/>
    <col min="46" max="46" width="9.6640625" bestFit="1" customWidth="1"/>
    <col min="47" max="47" width="19.83203125" bestFit="1" customWidth="1"/>
    <col min="48" max="48" width="10" bestFit="1" customWidth="1"/>
    <col min="49" max="49" width="13.83203125" bestFit="1" customWidth="1"/>
    <col min="50" max="50" width="9.6640625" bestFit="1" customWidth="1"/>
    <col min="51" max="51" width="19.83203125" bestFit="1" customWidth="1"/>
    <col min="52" max="52" width="10" style="6" bestFit="1" customWidth="1"/>
    <col min="53" max="53" width="13.83203125" bestFit="1" customWidth="1"/>
  </cols>
  <sheetData>
    <row r="1" spans="1:53" x14ac:dyDescent="0.2">
      <c r="B1" s="13" t="s">
        <v>13</v>
      </c>
      <c r="C1" s="13"/>
      <c r="D1" s="13"/>
      <c r="E1" s="13"/>
      <c r="F1" s="13" t="s">
        <v>18</v>
      </c>
      <c r="G1" s="13"/>
      <c r="H1" s="13"/>
      <c r="I1" s="13"/>
      <c r="J1" s="13" t="s">
        <v>19</v>
      </c>
      <c r="K1" s="13"/>
      <c r="L1" s="13"/>
      <c r="M1" s="13"/>
      <c r="N1" s="13" t="s">
        <v>24</v>
      </c>
      <c r="O1" s="13"/>
      <c r="P1" s="13"/>
      <c r="Q1" s="13"/>
      <c r="R1" s="13" t="s">
        <v>14</v>
      </c>
      <c r="S1" s="13"/>
      <c r="T1" s="13"/>
      <c r="U1" s="13"/>
      <c r="V1" s="13" t="s">
        <v>16</v>
      </c>
      <c r="W1" s="13"/>
      <c r="X1" s="13"/>
      <c r="Y1" s="13"/>
      <c r="Z1" s="13" t="s">
        <v>20</v>
      </c>
      <c r="AA1" s="13"/>
      <c r="AB1" s="13"/>
      <c r="AC1" s="13"/>
      <c r="AD1" s="13" t="s">
        <v>27</v>
      </c>
      <c r="AE1" s="13"/>
      <c r="AF1" s="13"/>
      <c r="AG1" s="13"/>
      <c r="AH1" s="13" t="s">
        <v>22</v>
      </c>
      <c r="AI1" s="13"/>
      <c r="AJ1" s="13"/>
      <c r="AK1" s="13"/>
      <c r="AL1" s="13" t="s">
        <v>28</v>
      </c>
      <c r="AM1" s="13"/>
      <c r="AN1" s="13"/>
      <c r="AO1" s="13"/>
      <c r="AP1" s="13" t="s">
        <v>29</v>
      </c>
      <c r="AQ1" s="13"/>
      <c r="AR1" s="13"/>
      <c r="AS1" s="13"/>
      <c r="AT1" s="13" t="s">
        <v>30</v>
      </c>
      <c r="AU1" s="13"/>
      <c r="AV1" s="13"/>
      <c r="AW1" s="13"/>
      <c r="AX1" s="13" t="s">
        <v>31</v>
      </c>
      <c r="AY1" s="13"/>
      <c r="AZ1" s="13"/>
      <c r="BA1" s="13"/>
    </row>
    <row r="2" spans="1:53" x14ac:dyDescent="0.2">
      <c r="A2" t="s">
        <v>0</v>
      </c>
      <c r="B2" t="s">
        <v>5</v>
      </c>
      <c r="C2" s="2" t="s">
        <v>23</v>
      </c>
      <c r="D2" t="s">
        <v>6</v>
      </c>
      <c r="E2" s="2" t="s">
        <v>7</v>
      </c>
      <c r="F2" t="s">
        <v>5</v>
      </c>
      <c r="G2" s="2" t="s">
        <v>23</v>
      </c>
      <c r="H2" t="s">
        <v>6</v>
      </c>
      <c r="I2" s="2" t="s">
        <v>7</v>
      </c>
      <c r="J2" t="s">
        <v>5</v>
      </c>
      <c r="K2" s="2" t="s">
        <v>23</v>
      </c>
      <c r="L2" t="s">
        <v>6</v>
      </c>
      <c r="M2" s="2" t="s">
        <v>7</v>
      </c>
      <c r="N2" t="s">
        <v>5</v>
      </c>
      <c r="O2" s="2" t="s">
        <v>8</v>
      </c>
      <c r="P2" t="s">
        <v>25</v>
      </c>
      <c r="Q2" s="2" t="s">
        <v>7</v>
      </c>
      <c r="R2" t="s">
        <v>5</v>
      </c>
      <c r="S2" s="2" t="s">
        <v>8</v>
      </c>
      <c r="T2" t="s">
        <v>6</v>
      </c>
      <c r="U2" s="2" t="s">
        <v>7</v>
      </c>
      <c r="V2" t="s">
        <v>5</v>
      </c>
      <c r="W2" s="2" t="s">
        <v>26</v>
      </c>
      <c r="X2" t="s">
        <v>6</v>
      </c>
      <c r="Y2" s="2" t="s">
        <v>7</v>
      </c>
      <c r="Z2" t="s">
        <v>5</v>
      </c>
      <c r="AA2" s="2" t="s">
        <v>26</v>
      </c>
      <c r="AB2" s="3" t="s">
        <v>6</v>
      </c>
      <c r="AC2" s="2" t="s">
        <v>7</v>
      </c>
      <c r="AD2" t="s">
        <v>5</v>
      </c>
      <c r="AE2" s="2" t="s">
        <v>26</v>
      </c>
      <c r="AF2" t="s">
        <v>6</v>
      </c>
      <c r="AG2" s="2" t="s">
        <v>7</v>
      </c>
      <c r="AH2" t="s">
        <v>5</v>
      </c>
      <c r="AI2" s="2" t="s">
        <v>26</v>
      </c>
      <c r="AJ2" t="s">
        <v>6</v>
      </c>
      <c r="AK2" s="2" t="s">
        <v>7</v>
      </c>
      <c r="AL2" t="s">
        <v>5</v>
      </c>
      <c r="AM2" s="2" t="s">
        <v>26</v>
      </c>
      <c r="AN2" t="s">
        <v>6</v>
      </c>
      <c r="AO2" s="2" t="s">
        <v>7</v>
      </c>
      <c r="AP2" t="s">
        <v>5</v>
      </c>
      <c r="AQ2" s="2" t="s">
        <v>26</v>
      </c>
      <c r="AR2" t="s">
        <v>6</v>
      </c>
      <c r="AS2" s="2" t="s">
        <v>7</v>
      </c>
      <c r="AT2" t="s">
        <v>5</v>
      </c>
      <c r="AU2" s="2" t="s">
        <v>26</v>
      </c>
      <c r="AV2" t="s">
        <v>6</v>
      </c>
      <c r="AW2" s="2" t="s">
        <v>7</v>
      </c>
      <c r="AX2" t="s">
        <v>5</v>
      </c>
      <c r="AY2" s="2" t="s">
        <v>26</v>
      </c>
      <c r="AZ2" s="6" t="s">
        <v>6</v>
      </c>
      <c r="BA2" s="2" t="s">
        <v>7</v>
      </c>
    </row>
    <row r="3" spans="1:53" x14ac:dyDescent="0.2">
      <c r="A3" s="1">
        <f t="shared" ref="A3:A20" si="0">A4+1</f>
        <v>43938</v>
      </c>
      <c r="F3">
        <f t="shared" ref="F3:F68" si="1">H3-H4</f>
        <v>54</v>
      </c>
      <c r="G3" s="2">
        <f t="shared" ref="G3:G11" si="2">LOG(SUM(F3:F9))</f>
        <v>2.4871383754771865</v>
      </c>
      <c r="H3">
        <v>6522</v>
      </c>
      <c r="I3" s="2">
        <f t="shared" ref="I3:I21" si="3">LOG(H3)</f>
        <v>3.8143807944699382</v>
      </c>
      <c r="J3">
        <f t="shared" ref="J3:J8" si="4">L3-L4</f>
        <v>2930</v>
      </c>
      <c r="K3" s="2">
        <f t="shared" ref="K3:K21" si="5">LOG(SUM(J3:J9))</f>
        <v>4.2978698913999018</v>
      </c>
      <c r="L3">
        <v>133380</v>
      </c>
      <c r="M3" s="2">
        <f t="shared" ref="M3:M13" si="6">LOG(L3)</f>
        <v>5.125090713082634</v>
      </c>
      <c r="AE3" s="2"/>
      <c r="AG3" s="2"/>
      <c r="AI3" s="2"/>
      <c r="AK3" s="2"/>
      <c r="AM3" s="2"/>
      <c r="AO3" s="2"/>
      <c r="AQ3" s="2"/>
      <c r="AS3" s="2"/>
      <c r="AU3" s="2"/>
      <c r="AW3" s="2"/>
      <c r="AY3" s="2"/>
      <c r="BA3" s="2"/>
    </row>
    <row r="4" spans="1:53" x14ac:dyDescent="0.2">
      <c r="A4" s="1">
        <f t="shared" si="0"/>
        <v>43937</v>
      </c>
      <c r="B4">
        <f>D4-D5</f>
        <v>1061</v>
      </c>
      <c r="C4" s="2">
        <f>LOG(SUM(B4:B10))</f>
        <v>3.8722728462242051</v>
      </c>
      <c r="D4">
        <v>29214</v>
      </c>
      <c r="E4" s="2">
        <f t="shared" ref="E4:E21" si="7">LOG(D4)</f>
        <v>4.4655910249295383</v>
      </c>
      <c r="F4">
        <f t="shared" si="1"/>
        <v>21</v>
      </c>
      <c r="G4" s="2">
        <f t="shared" si="2"/>
        <v>2.5550944485783194</v>
      </c>
      <c r="H4">
        <v>6468</v>
      </c>
      <c r="I4" s="2">
        <f t="shared" si="3"/>
        <v>3.8107700112343634</v>
      </c>
      <c r="J4">
        <f t="shared" si="4"/>
        <v>2866</v>
      </c>
      <c r="K4" s="2">
        <f t="shared" si="5"/>
        <v>4.3472909758561027</v>
      </c>
      <c r="L4">
        <v>130450</v>
      </c>
      <c r="M4" s="2">
        <f t="shared" si="6"/>
        <v>5.1154440834362394</v>
      </c>
      <c r="N4">
        <f>P4-P5</f>
        <v>26</v>
      </c>
      <c r="O4" s="2">
        <f>LOG(SUM(N4:N10))</f>
        <v>2.6627578316815739</v>
      </c>
      <c r="P4">
        <v>82367</v>
      </c>
      <c r="Q4" s="2">
        <f t="shared" ref="Q4:Q11" si="8">LOG(P5)</f>
        <v>4.9156161370341263</v>
      </c>
      <c r="R4">
        <f t="shared" ref="R4:R21" si="9">T4-T5</f>
        <v>3786</v>
      </c>
      <c r="S4" s="2">
        <f t="shared" ref="S4:S21" si="10">LOG(SUM(R4:R10))</f>
        <v>4.4033779317228596</v>
      </c>
      <c r="T4">
        <v>168941</v>
      </c>
      <c r="U4" s="2">
        <f t="shared" ref="U4:U21" si="11">LOG(T4)</f>
        <v>5.2277350605415274</v>
      </c>
      <c r="V4">
        <f t="shared" ref="V4:V21" si="12">X4-X5</f>
        <v>2157</v>
      </c>
      <c r="W4" s="2">
        <f t="shared" ref="W4:W21" si="13">LOG(SUM(V4:V10))</f>
        <v>4.4712036694702526</v>
      </c>
      <c r="X4">
        <v>182816</v>
      </c>
      <c r="Y4" s="2">
        <f t="shared" ref="Y4:Y18" si="14">LOG(X4)</f>
        <v>5.2620142023804553</v>
      </c>
      <c r="Z4">
        <f>AB4-AB5</f>
        <v>31451</v>
      </c>
      <c r="AA4" s="2">
        <f t="shared" ref="AA4:AA22" si="15">LOG(SUM(Z4:Z10))</f>
        <v>5.3146444597183544</v>
      </c>
      <c r="AB4" s="3">
        <v>667801</v>
      </c>
      <c r="AC4" s="2">
        <f>LOG(AB4)</f>
        <v>5.8246470650540161</v>
      </c>
      <c r="AD4">
        <f t="shared" ref="AD4:AD10" si="16">AF4-AF5</f>
        <v>4617</v>
      </c>
      <c r="AE4" s="2">
        <f t="shared" ref="AE4:AE10" si="17">LOG(SUM(AD4:AD10))</f>
        <v>4.5799664189650811</v>
      </c>
      <c r="AF4">
        <v>103093</v>
      </c>
      <c r="AG4" s="2">
        <f t="shared" ref="AG4:AG65" si="18">LOG(AF4)</f>
        <v>5.0132291777512092</v>
      </c>
      <c r="AI4" s="2"/>
      <c r="AK4" s="2"/>
      <c r="AL4">
        <f t="shared" ref="AL4:AL11" si="19">AN4-AN5</f>
        <v>114</v>
      </c>
      <c r="AM4" s="2">
        <f t="shared" ref="AM4:AM10" si="20">LOG(SUM(AL4:AL10))</f>
        <v>2.8000293592441343</v>
      </c>
      <c r="AN4">
        <v>6791</v>
      </c>
      <c r="AO4" s="2">
        <f t="shared" ref="AO4:AO54" si="21">LOG(AN4)</f>
        <v>3.8319337304667456</v>
      </c>
      <c r="AQ4" s="2"/>
      <c r="AS4" s="2"/>
      <c r="AU4" s="2"/>
      <c r="AW4" s="2"/>
      <c r="AY4" s="2"/>
      <c r="BA4" s="2"/>
    </row>
    <row r="5" spans="1:53" x14ac:dyDescent="0.2">
      <c r="A5" s="1">
        <f t="shared" si="0"/>
        <v>43936</v>
      </c>
      <c r="B5">
        <f>D5-D6</f>
        <v>734</v>
      </c>
      <c r="C5" s="2">
        <f>LOG(SUM(B5:B11))</f>
        <v>3.8810421081934057</v>
      </c>
      <c r="D5">
        <v>28153</v>
      </c>
      <c r="E5" s="2">
        <f t="shared" si="7"/>
        <v>4.4495246803250286</v>
      </c>
      <c r="F5">
        <f t="shared" si="1"/>
        <v>47</v>
      </c>
      <c r="G5" s="2">
        <f t="shared" si="2"/>
        <v>2.6263403673750423</v>
      </c>
      <c r="H5">
        <v>6447</v>
      </c>
      <c r="I5" s="2">
        <f t="shared" si="3"/>
        <v>3.8093576702111056</v>
      </c>
      <c r="J5">
        <f t="shared" si="4"/>
        <v>2486</v>
      </c>
      <c r="K5" s="2">
        <f t="shared" si="5"/>
        <v>4.3866059653824854</v>
      </c>
      <c r="L5">
        <v>127584</v>
      </c>
      <c r="M5" s="2">
        <f t="shared" si="6"/>
        <v>5.1057962139823001</v>
      </c>
      <c r="N5">
        <f>P5-P6</f>
        <v>46</v>
      </c>
      <c r="O5" s="2">
        <f>LOG(SUM(N5:N11))</f>
        <v>2.6776069527204931</v>
      </c>
      <c r="P5">
        <v>82341</v>
      </c>
      <c r="Q5" s="2">
        <f t="shared" si="8"/>
        <v>4.9153734495698123</v>
      </c>
      <c r="R5">
        <f t="shared" si="9"/>
        <v>2667</v>
      </c>
      <c r="S5" s="2">
        <f t="shared" si="10"/>
        <v>4.4104904200034483</v>
      </c>
      <c r="T5">
        <v>165155</v>
      </c>
      <c r="U5" s="2">
        <f t="shared" si="11"/>
        <v>5.2178917263140754</v>
      </c>
      <c r="V5">
        <f t="shared" si="12"/>
        <v>6599</v>
      </c>
      <c r="W5" s="2">
        <f t="shared" si="13"/>
        <v>4.5110674577100234</v>
      </c>
      <c r="X5">
        <v>180659</v>
      </c>
      <c r="Y5" s="2">
        <f t="shared" si="14"/>
        <v>5.2568596019570482</v>
      </c>
      <c r="Z5">
        <f>AB5-AB6</f>
        <v>29137</v>
      </c>
      <c r="AA5" s="2">
        <f t="shared" si="15"/>
        <v>5.3166055870625932</v>
      </c>
      <c r="AB5" s="3">
        <v>636350</v>
      </c>
      <c r="AC5" s="2">
        <f>LOG(AB5)</f>
        <v>5.8036960484459934</v>
      </c>
      <c r="AD5">
        <f t="shared" si="16"/>
        <v>4603</v>
      </c>
      <c r="AE5" s="2">
        <f t="shared" si="17"/>
        <v>4.5768364170706857</v>
      </c>
      <c r="AF5">
        <v>98476</v>
      </c>
      <c r="AG5" s="2">
        <f t="shared" si="18"/>
        <v>4.993330399659162</v>
      </c>
      <c r="AH5">
        <f t="shared" ref="AH5:AH12" si="22">AJ5-AJ6</f>
        <v>2633</v>
      </c>
      <c r="AI5" s="2">
        <f>LOG(SUM(AH5:AH11))</f>
        <v>4.3830609769309934</v>
      </c>
      <c r="AJ5">
        <v>106206</v>
      </c>
      <c r="AK5" s="2">
        <f t="shared" ref="AK5:AK55" si="23">LOG(AJ5)</f>
        <v>5.0261490524637642</v>
      </c>
      <c r="AL5">
        <f t="shared" si="19"/>
        <v>111</v>
      </c>
      <c r="AM5" s="2">
        <f t="shared" si="20"/>
        <v>2.8241258339165491</v>
      </c>
      <c r="AN5">
        <v>6677</v>
      </c>
      <c r="AO5" s="2">
        <f t="shared" si="21"/>
        <v>3.8245813762334828</v>
      </c>
      <c r="AP5">
        <f t="shared" ref="AP5:AP11" si="24">AR5-AR6</f>
        <v>482</v>
      </c>
      <c r="AQ5" s="2">
        <f>LOG(SUM(AP5:AP11))</f>
        <v>3.5450595846940027</v>
      </c>
      <c r="AR5">
        <v>11927</v>
      </c>
      <c r="AS5" s="2">
        <f t="shared" ref="AS5:AS54" si="25">LOG(AR5)</f>
        <v>4.0765312192538117</v>
      </c>
      <c r="AT5">
        <f t="shared" ref="AT5:AT54" si="26">AV5-AV6</f>
        <v>7837</v>
      </c>
      <c r="AU5" s="2">
        <f t="shared" ref="AU5:AU49" si="27">LOG(SUM(AT5:AT11))</f>
        <v>4.5622809658145229</v>
      </c>
      <c r="AV5">
        <v>118302</v>
      </c>
      <c r="AW5" s="2">
        <f t="shared" ref="AW5:AW49" si="28">LOG(AV5)</f>
        <v>5.0729920868225342</v>
      </c>
      <c r="AX5">
        <f t="shared" ref="AX5:AX12" si="29">AZ5-AZ6</f>
        <v>11434</v>
      </c>
      <c r="AY5" s="2">
        <f t="shared" ref="AY5:AY49" si="30">LOG(SUM(AX5:AX11))</f>
        <v>4.8020413047395811</v>
      </c>
      <c r="AZ5" s="6">
        <v>214454</v>
      </c>
      <c r="BA5" s="2">
        <f t="shared" ref="BA5:BA49" si="31">LOG(AZ5)</f>
        <v>5.3313341511193988</v>
      </c>
    </row>
    <row r="6" spans="1:53" x14ac:dyDescent="0.2">
      <c r="A6" s="1">
        <f t="shared" si="0"/>
        <v>43935</v>
      </c>
      <c r="B6">
        <f>D6-D7</f>
        <v>868</v>
      </c>
      <c r="C6" s="2">
        <f t="shared" ref="C5:C21" si="32">LOG(SUM(B6:B12))</f>
        <v>3.8942606644469882</v>
      </c>
      <c r="D6">
        <v>27419</v>
      </c>
      <c r="E6" s="2">
        <f t="shared" si="7"/>
        <v>4.4380516115621225</v>
      </c>
      <c r="F6">
        <f t="shared" si="1"/>
        <v>41</v>
      </c>
      <c r="G6" s="2">
        <f t="shared" si="2"/>
        <v>2.6821450763738319</v>
      </c>
      <c r="H6">
        <v>6400</v>
      </c>
      <c r="I6" s="2">
        <f t="shared" si="3"/>
        <v>3.8061799739838871</v>
      </c>
      <c r="J6">
        <f t="shared" si="4"/>
        <v>2082</v>
      </c>
      <c r="K6" s="2">
        <f t="shared" si="5"/>
        <v>4.4128467885119615</v>
      </c>
      <c r="L6">
        <v>125098</v>
      </c>
      <c r="M6" s="2">
        <f t="shared" si="6"/>
        <v>5.0972503664807336</v>
      </c>
      <c r="N6">
        <f t="shared" ref="N5:N18" si="33">P6-P7</f>
        <v>46</v>
      </c>
      <c r="O6" s="2">
        <f t="shared" ref="O5:O21" si="34">LOG(SUM(N6:N12))</f>
        <v>2.6928469192772302</v>
      </c>
      <c r="P6">
        <v>82295</v>
      </c>
      <c r="Q6" s="2">
        <f t="shared" si="8"/>
        <v>4.9151306264138412</v>
      </c>
      <c r="R6">
        <f t="shared" si="9"/>
        <v>2972</v>
      </c>
      <c r="S6" s="2">
        <f t="shared" si="10"/>
        <v>4.4297845683546706</v>
      </c>
      <c r="T6">
        <v>162488</v>
      </c>
      <c r="U6" s="2">
        <f t="shared" si="11"/>
        <v>5.2108212931535505</v>
      </c>
      <c r="V6">
        <f t="shared" si="12"/>
        <v>4564</v>
      </c>
      <c r="W6" s="2">
        <f t="shared" si="13"/>
        <v>4.5067484937670752</v>
      </c>
      <c r="X6">
        <v>174060</v>
      </c>
      <c r="Y6" s="2">
        <f t="shared" si="14"/>
        <v>5.2406989791863081</v>
      </c>
      <c r="Z6">
        <f>AB6-AB7</f>
        <v>26990</v>
      </c>
      <c r="AA6" s="2">
        <f t="shared" si="15"/>
        <v>5.3242659888440365</v>
      </c>
      <c r="AB6" s="3">
        <v>607213</v>
      </c>
      <c r="AC6" s="2">
        <f>LOG(AB6)</f>
        <v>5.7833410609240312</v>
      </c>
      <c r="AD6">
        <f t="shared" si="16"/>
        <v>5252</v>
      </c>
      <c r="AE6" s="2">
        <f t="shared" si="17"/>
        <v>4.5869359504140617</v>
      </c>
      <c r="AF6">
        <v>93873</v>
      </c>
      <c r="AG6" s="2">
        <f t="shared" si="18"/>
        <v>4.9725406973015289</v>
      </c>
      <c r="AH6">
        <f t="shared" si="22"/>
        <v>5497</v>
      </c>
      <c r="AI6" s="2">
        <f>LOG(SUM(AH6:AH12))</f>
        <v>4.4049362937526997</v>
      </c>
      <c r="AJ6">
        <v>103573</v>
      </c>
      <c r="AK6" s="2">
        <f t="shared" si="23"/>
        <v>5.0152465558023369</v>
      </c>
      <c r="AL6">
        <f t="shared" si="19"/>
        <v>78</v>
      </c>
      <c r="AM6" s="2">
        <f t="shared" si="20"/>
        <v>2.8469553250198238</v>
      </c>
      <c r="AN6">
        <v>6566</v>
      </c>
      <c r="AO6" s="2">
        <f t="shared" si="21"/>
        <v>3.8173008783933211</v>
      </c>
      <c r="AP6">
        <f t="shared" si="24"/>
        <v>497</v>
      </c>
      <c r="AQ6" s="2">
        <f>LOG(SUM(AP6:AP12))</f>
        <v>3.5742628297070267</v>
      </c>
      <c r="AR6">
        <v>11445</v>
      </c>
      <c r="AS6" s="2">
        <f t="shared" si="25"/>
        <v>4.0586157970105621</v>
      </c>
      <c r="AT6">
        <f t="shared" si="26"/>
        <v>3702</v>
      </c>
      <c r="AU6" s="2">
        <f t="shared" si="27"/>
        <v>4.5261970743701943</v>
      </c>
      <c r="AV6">
        <v>110465</v>
      </c>
      <c r="AW6" s="2">
        <f t="shared" si="28"/>
        <v>5.0432246968929535</v>
      </c>
      <c r="AX6">
        <f t="shared" si="29"/>
        <v>7271</v>
      </c>
      <c r="AY6" s="2">
        <f t="shared" si="30"/>
        <v>4.8003389675852697</v>
      </c>
      <c r="AZ6" s="6">
        <v>203020</v>
      </c>
      <c r="BA6" s="2">
        <f t="shared" si="31"/>
        <v>5.3075388234392715</v>
      </c>
    </row>
    <row r="7" spans="1:53" x14ac:dyDescent="0.2">
      <c r="A7" s="1">
        <f t="shared" si="0"/>
        <v>43934</v>
      </c>
      <c r="B7">
        <f>D7-D8</f>
        <v>964</v>
      </c>
      <c r="C7" s="2">
        <f t="shared" si="32"/>
        <v>3.889189612047073</v>
      </c>
      <c r="D7">
        <v>26551</v>
      </c>
      <c r="E7" s="2">
        <f t="shared" si="7"/>
        <v>4.424080882717047</v>
      </c>
      <c r="F7">
        <f t="shared" si="1"/>
        <v>45</v>
      </c>
      <c r="G7" s="2">
        <f t="shared" si="2"/>
        <v>2.7474118078864231</v>
      </c>
      <c r="H7">
        <v>6359</v>
      </c>
      <c r="I7" s="2">
        <f t="shared" si="3"/>
        <v>3.8033888249836134</v>
      </c>
      <c r="J7">
        <f t="shared" si="4"/>
        <v>2537</v>
      </c>
      <c r="K7" s="2">
        <f t="shared" si="5"/>
        <v>4.4413022866931673</v>
      </c>
      <c r="L7">
        <v>123016</v>
      </c>
      <c r="M7" s="2">
        <f t="shared" si="6"/>
        <v>5.0899616013564781</v>
      </c>
      <c r="N7">
        <f t="shared" si="33"/>
        <v>89</v>
      </c>
      <c r="O7" s="2">
        <f t="shared" si="34"/>
        <v>2.7067177823367587</v>
      </c>
      <c r="P7">
        <v>82249</v>
      </c>
      <c r="Q7" s="2">
        <f t="shared" si="8"/>
        <v>4.9146604305892216</v>
      </c>
      <c r="R7">
        <f t="shared" si="9"/>
        <v>3153</v>
      </c>
      <c r="S7" s="2">
        <f t="shared" si="10"/>
        <v>4.4308648432814586</v>
      </c>
      <c r="T7">
        <v>159516</v>
      </c>
      <c r="U7" s="2">
        <f t="shared" si="11"/>
        <v>5.2028042507988994</v>
      </c>
      <c r="V7">
        <f t="shared" si="12"/>
        <v>3477</v>
      </c>
      <c r="W7" s="2">
        <f t="shared" si="13"/>
        <v>4.5161518091322401</v>
      </c>
      <c r="X7">
        <v>169496</v>
      </c>
      <c r="Y7" s="2">
        <f t="shared" si="14"/>
        <v>5.2291594535808379</v>
      </c>
      <c r="Z7">
        <f t="shared" ref="Z7:Z22" si="35">AB7-AB8</f>
        <v>24919</v>
      </c>
      <c r="AA7" s="2">
        <f t="shared" si="15"/>
        <v>5.3295260129270901</v>
      </c>
      <c r="AB7" s="4">
        <v>580223</v>
      </c>
      <c r="AC7" s="2">
        <f t="shared" ref="AC7:AC22" si="36">LOG(AB7)</f>
        <v>5.7635949402113953</v>
      </c>
      <c r="AD7">
        <f t="shared" si="16"/>
        <v>4342</v>
      </c>
      <c r="AE7" s="2">
        <f t="shared" si="17"/>
        <v>4.5683542872200302</v>
      </c>
      <c r="AF7">
        <v>88621</v>
      </c>
      <c r="AG7" s="2">
        <f t="shared" si="18"/>
        <v>4.9475366463052932</v>
      </c>
      <c r="AH7">
        <f t="shared" si="22"/>
        <v>2673</v>
      </c>
      <c r="AI7" s="2">
        <f t="shared" ref="AI7:AI55" si="37">LOG(SUM(AH7:AH13))</f>
        <v>4.374491724943816</v>
      </c>
      <c r="AJ7">
        <v>98076</v>
      </c>
      <c r="AK7" s="2">
        <f t="shared" si="23"/>
        <v>4.9915627449664255</v>
      </c>
      <c r="AL7">
        <f t="shared" si="19"/>
        <v>73</v>
      </c>
      <c r="AM7" s="2">
        <f t="shared" si="20"/>
        <v>2.8651039746411278</v>
      </c>
      <c r="AN7">
        <v>6488</v>
      </c>
      <c r="AO7" s="2">
        <f t="shared" si="21"/>
        <v>3.8121108412030997</v>
      </c>
      <c r="AP7">
        <f t="shared" si="24"/>
        <v>464</v>
      </c>
      <c r="AQ7" s="2">
        <f>LOG(SUM(AP7:AP13))</f>
        <v>3.5731037831639911</v>
      </c>
      <c r="AR7">
        <v>10948</v>
      </c>
      <c r="AS7" s="2">
        <f t="shared" si="25"/>
        <v>4.0393347887380857</v>
      </c>
      <c r="AT7">
        <f t="shared" si="26"/>
        <v>3555</v>
      </c>
      <c r="AU7" s="2">
        <f t="shared" si="27"/>
        <v>4.538850106458046</v>
      </c>
      <c r="AV7">
        <v>106763</v>
      </c>
      <c r="AW7" s="2">
        <f t="shared" si="28"/>
        <v>5.0284207687979379</v>
      </c>
      <c r="AX7">
        <f t="shared" si="29"/>
        <v>6716</v>
      </c>
      <c r="AY7" s="2">
        <f t="shared" si="30"/>
        <v>4.8057318767095349</v>
      </c>
      <c r="AZ7" s="6">
        <v>195749</v>
      </c>
      <c r="BA7" s="2">
        <f t="shared" si="31"/>
        <v>5.2916995521062713</v>
      </c>
    </row>
    <row r="8" spans="1:53" x14ac:dyDescent="0.2">
      <c r="A8" s="1">
        <f t="shared" si="0"/>
        <v>43933</v>
      </c>
      <c r="B8">
        <f>D8-D9</f>
        <v>1174</v>
      </c>
      <c r="C8" s="2">
        <f t="shared" si="32"/>
        <v>3.8885164610749454</v>
      </c>
      <c r="D8">
        <v>25587</v>
      </c>
      <c r="E8" s="2">
        <f t="shared" si="7"/>
        <v>4.4080193691297671</v>
      </c>
      <c r="F8">
        <f t="shared" si="1"/>
        <v>11</v>
      </c>
      <c r="G8" s="2">
        <f t="shared" si="2"/>
        <v>2.79309160017658</v>
      </c>
      <c r="H8">
        <v>6314</v>
      </c>
      <c r="I8" s="2">
        <f t="shared" si="3"/>
        <v>3.8003045775561985</v>
      </c>
      <c r="J8">
        <f t="shared" si="4"/>
        <v>2821</v>
      </c>
      <c r="K8" s="2">
        <f t="shared" si="5"/>
        <v>4.4588643783615183</v>
      </c>
      <c r="L8">
        <v>120479</v>
      </c>
      <c r="M8" s="2">
        <f t="shared" si="6"/>
        <v>5.0809113541397908</v>
      </c>
      <c r="N8">
        <f t="shared" si="33"/>
        <v>108</v>
      </c>
      <c r="O8" s="2">
        <f t="shared" si="34"/>
        <v>2.655138434811382</v>
      </c>
      <c r="P8">
        <v>82160</v>
      </c>
      <c r="Q8" s="2">
        <f t="shared" si="8"/>
        <v>4.9140891713534982</v>
      </c>
      <c r="R8">
        <f t="shared" si="9"/>
        <v>4092</v>
      </c>
      <c r="S8" s="2">
        <f t="shared" si="10"/>
        <v>4.4379882502195001</v>
      </c>
      <c r="T8">
        <v>156363</v>
      </c>
      <c r="U8" s="2">
        <f t="shared" si="11"/>
        <v>5.194133994268185</v>
      </c>
      <c r="V8">
        <f t="shared" si="12"/>
        <v>2992</v>
      </c>
      <c r="W8" s="2">
        <f t="shared" si="13"/>
        <v>4.5362174380606364</v>
      </c>
      <c r="X8">
        <v>166019</v>
      </c>
      <c r="Y8" s="2">
        <f t="shared" si="14"/>
        <v>5.2201577936000696</v>
      </c>
      <c r="Z8">
        <f t="shared" si="35"/>
        <v>28913</v>
      </c>
      <c r="AA8" s="2">
        <f t="shared" si="15"/>
        <v>5.338932362986113</v>
      </c>
      <c r="AB8" s="4">
        <v>555304</v>
      </c>
      <c r="AC8" s="2">
        <f t="shared" si="36"/>
        <v>5.7445308018206145</v>
      </c>
      <c r="AD8">
        <f t="shared" si="16"/>
        <v>5288</v>
      </c>
      <c r="AE8" s="2">
        <f t="shared" si="17"/>
        <v>4.5619714866442296</v>
      </c>
      <c r="AF8">
        <v>84279</v>
      </c>
      <c r="AG8" s="2">
        <f t="shared" si="18"/>
        <v>4.9257193739097405</v>
      </c>
      <c r="AH8">
        <f t="shared" si="22"/>
        <v>1613</v>
      </c>
      <c r="AI8" s="2">
        <f t="shared" si="37"/>
        <v>4.3964783222021033</v>
      </c>
      <c r="AJ8">
        <v>95403</v>
      </c>
      <c r="AK8" s="2">
        <f t="shared" si="23"/>
        <v>4.9795620315485456</v>
      </c>
      <c r="AL8">
        <f t="shared" si="19"/>
        <v>95</v>
      </c>
      <c r="AM8" s="2">
        <f t="shared" si="20"/>
        <v>2.8893017025063101</v>
      </c>
      <c r="AN8">
        <v>6415</v>
      </c>
      <c r="AO8" s="2">
        <f t="shared" si="21"/>
        <v>3.8071966607109471</v>
      </c>
      <c r="AP8">
        <f t="shared" si="24"/>
        <v>333</v>
      </c>
      <c r="AQ8" s="2">
        <f>LOG(SUM(AP8:AP14))</f>
        <v>3.562768543016519</v>
      </c>
      <c r="AR8">
        <v>10484</v>
      </c>
      <c r="AS8" s="2">
        <f t="shared" si="25"/>
        <v>4.0205270122745631</v>
      </c>
      <c r="AT8">
        <f t="shared" si="26"/>
        <v>4900</v>
      </c>
      <c r="AU8" s="2">
        <f t="shared" si="27"/>
        <v>4.552144801030777</v>
      </c>
      <c r="AV8">
        <v>103208</v>
      </c>
      <c r="AW8" s="2">
        <f t="shared" si="28"/>
        <v>5.0137133622252739</v>
      </c>
      <c r="AX8">
        <f t="shared" si="29"/>
        <v>8007</v>
      </c>
      <c r="AY8" s="2">
        <f t="shared" si="30"/>
        <v>4.8187074426092256</v>
      </c>
      <c r="AZ8" s="6">
        <v>189033</v>
      </c>
      <c r="BA8" s="2">
        <f t="shared" si="31"/>
        <v>5.2765376267492581</v>
      </c>
    </row>
    <row r="9" spans="1:53" x14ac:dyDescent="0.2">
      <c r="A9" s="1">
        <f t="shared" si="0"/>
        <v>43932</v>
      </c>
      <c r="B9">
        <v>1316</v>
      </c>
      <c r="C9" s="2">
        <f t="shared" si="32"/>
        <v>3.8913143993821433</v>
      </c>
      <c r="D9">
        <f>D10+B9</f>
        <v>24413</v>
      </c>
      <c r="E9" s="2">
        <f t="shared" si="7"/>
        <v>4.3876211511250869</v>
      </c>
      <c r="F9">
        <f t="shared" si="1"/>
        <v>88</v>
      </c>
      <c r="G9" s="2">
        <f t="shared" si="2"/>
        <v>2.8756399370041685</v>
      </c>
      <c r="H9">
        <v>6303</v>
      </c>
      <c r="I9" s="2">
        <f t="shared" si="3"/>
        <v>3.7995473071256152</v>
      </c>
      <c r="J9">
        <f>L9-L10</f>
        <v>4133</v>
      </c>
      <c r="K9" s="2">
        <f t="shared" si="5"/>
        <v>4.5035183127240748</v>
      </c>
      <c r="L9">
        <v>117658</v>
      </c>
      <c r="M9" s="2">
        <f t="shared" si="6"/>
        <v>5.0706214617945342</v>
      </c>
      <c r="N9">
        <f t="shared" si="33"/>
        <v>99</v>
      </c>
      <c r="O9" s="2">
        <f t="shared" si="34"/>
        <v>2.5831987739686229</v>
      </c>
      <c r="P9">
        <v>82052</v>
      </c>
      <c r="Q9" s="2">
        <f t="shared" si="8"/>
        <v>4.9135648561322469</v>
      </c>
      <c r="R9">
        <f t="shared" si="9"/>
        <v>4694</v>
      </c>
      <c r="S9" s="2">
        <f t="shared" si="10"/>
        <v>4.4415223258823939</v>
      </c>
      <c r="T9">
        <v>152271</v>
      </c>
      <c r="U9" s="2">
        <f t="shared" si="11"/>
        <v>5.182617199861232</v>
      </c>
      <c r="V9">
        <f t="shared" si="12"/>
        <v>4754</v>
      </c>
      <c r="W9" s="2">
        <f t="shared" si="13"/>
        <v>4.5665435484529642</v>
      </c>
      <c r="X9">
        <v>163027</v>
      </c>
      <c r="Y9" s="2">
        <f t="shared" si="14"/>
        <v>5.2122595367962949</v>
      </c>
      <c r="Z9">
        <f t="shared" si="35"/>
        <v>29861</v>
      </c>
      <c r="AA9" s="2">
        <f t="shared" si="15"/>
        <v>5.3375451133226743</v>
      </c>
      <c r="AB9" s="4">
        <v>526391</v>
      </c>
      <c r="AC9" s="2">
        <f t="shared" si="36"/>
        <v>5.7213084552948219</v>
      </c>
      <c r="AD9">
        <f t="shared" si="16"/>
        <v>8719</v>
      </c>
      <c r="AE9" s="2">
        <f t="shared" si="17"/>
        <v>4.5693622034065546</v>
      </c>
      <c r="AF9">
        <v>78991</v>
      </c>
      <c r="AG9" s="2">
        <f t="shared" si="18"/>
        <v>4.8975776118853949</v>
      </c>
      <c r="AH9">
        <f t="shared" si="22"/>
        <v>3114</v>
      </c>
      <c r="AI9" s="2">
        <f t="shared" si="37"/>
        <v>4.4011419551937303</v>
      </c>
      <c r="AJ9">
        <v>93790</v>
      </c>
      <c r="AK9" s="2">
        <f t="shared" si="23"/>
        <v>4.9721565358594937</v>
      </c>
      <c r="AL9">
        <f t="shared" si="19"/>
        <v>76</v>
      </c>
      <c r="AM9" s="2">
        <f t="shared" si="20"/>
        <v>2.90848501887865</v>
      </c>
      <c r="AN9">
        <v>6320</v>
      </c>
      <c r="AO9" s="2">
        <f t="shared" si="21"/>
        <v>3.8007170782823851</v>
      </c>
      <c r="AP9">
        <f t="shared" si="24"/>
        <v>466</v>
      </c>
      <c r="AQ9" s="2">
        <f t="shared" ref="AQ9:AQ54" si="38">LOG(SUM(AP9:AP15))</f>
        <v>3.5691397254724593</v>
      </c>
      <c r="AR9">
        <v>10151</v>
      </c>
      <c r="AS9" s="2">
        <f t="shared" si="25"/>
        <v>4.0065088277752903</v>
      </c>
      <c r="AT9">
        <f t="shared" si="26"/>
        <v>5924</v>
      </c>
      <c r="AU9" s="2">
        <f t="shared" si="27"/>
        <v>4.5440928604687878</v>
      </c>
      <c r="AV9">
        <v>98308</v>
      </c>
      <c r="AW9" s="2">
        <f t="shared" si="28"/>
        <v>4.9925888608075706</v>
      </c>
      <c r="AX9">
        <f t="shared" si="29"/>
        <v>8678</v>
      </c>
      <c r="AY9" s="2">
        <f t="shared" si="30"/>
        <v>4.8273240316889314</v>
      </c>
      <c r="AZ9" s="6">
        <v>181026</v>
      </c>
      <c r="BA9" s="2">
        <f t="shared" si="31"/>
        <v>5.2577409552316388</v>
      </c>
    </row>
    <row r="10" spans="1:53" x14ac:dyDescent="0.2">
      <c r="A10" s="1">
        <f t="shared" si="0"/>
        <v>43931</v>
      </c>
      <c r="B10">
        <v>1335</v>
      </c>
      <c r="C10" s="2">
        <f t="shared" si="32"/>
        <v>3.8677031332700977</v>
      </c>
      <c r="D10">
        <f>D11+B10</f>
        <v>23097</v>
      </c>
      <c r="E10" s="2">
        <f t="shared" si="7"/>
        <v>4.3635555743486005</v>
      </c>
      <c r="F10">
        <f t="shared" si="1"/>
        <v>106</v>
      </c>
      <c r="G10" s="2">
        <f t="shared" si="2"/>
        <v>2.9329808219231981</v>
      </c>
      <c r="H10">
        <v>6215</v>
      </c>
      <c r="I10" s="2">
        <f t="shared" si="3"/>
        <v>3.7934411329776636</v>
      </c>
      <c r="J10">
        <f>L10-L11</f>
        <v>5323</v>
      </c>
      <c r="K10" s="2">
        <f t="shared" si="5"/>
        <v>4.5292891600433514</v>
      </c>
      <c r="L10">
        <v>113525</v>
      </c>
      <c r="M10" s="2">
        <f t="shared" si="6"/>
        <v>5.0550915105730043</v>
      </c>
      <c r="N10">
        <f t="shared" si="33"/>
        <v>46</v>
      </c>
      <c r="O10" s="2">
        <f t="shared" si="34"/>
        <v>2.4969296480732148</v>
      </c>
      <c r="P10">
        <v>81953</v>
      </c>
      <c r="Q10" s="2">
        <f t="shared" si="8"/>
        <v>4.9133210193607066</v>
      </c>
      <c r="R10">
        <f t="shared" si="9"/>
        <v>3951</v>
      </c>
      <c r="S10" s="2">
        <f t="shared" si="10"/>
        <v>4.4432629874586951</v>
      </c>
      <c r="T10">
        <v>147577</v>
      </c>
      <c r="U10" s="2">
        <f t="shared" si="11"/>
        <v>5.1690186775993352</v>
      </c>
      <c r="V10">
        <f t="shared" si="12"/>
        <v>5051</v>
      </c>
      <c r="W10" s="2">
        <f t="shared" si="13"/>
        <v>4.5918878721668692</v>
      </c>
      <c r="X10">
        <v>158273</v>
      </c>
      <c r="Y10" s="2">
        <f t="shared" si="14"/>
        <v>5.1994068343119624</v>
      </c>
      <c r="Z10">
        <f t="shared" si="35"/>
        <v>35098</v>
      </c>
      <c r="AA10" s="2">
        <f t="shared" si="15"/>
        <v>5.3442900747243138</v>
      </c>
      <c r="AB10" s="4">
        <v>496530</v>
      </c>
      <c r="AC10" s="2">
        <f t="shared" si="36"/>
        <v>5.6959454933970646</v>
      </c>
      <c r="AD10">
        <f t="shared" si="16"/>
        <v>5195</v>
      </c>
      <c r="AE10" s="2">
        <f t="shared" si="17"/>
        <v>4.506559146725782</v>
      </c>
      <c r="AF10">
        <v>70272</v>
      </c>
      <c r="AG10" s="2">
        <f t="shared" si="18"/>
        <v>4.8467823140979602</v>
      </c>
      <c r="AH10">
        <f t="shared" si="22"/>
        <v>4342</v>
      </c>
      <c r="AI10" s="2">
        <f t="shared" si="37"/>
        <v>4.4205827933310982</v>
      </c>
      <c r="AJ10">
        <v>90676</v>
      </c>
      <c r="AK10" s="2">
        <f t="shared" si="23"/>
        <v>4.9574923537985116</v>
      </c>
      <c r="AL10">
        <f t="shared" si="19"/>
        <v>84</v>
      </c>
      <c r="AM10" s="2">
        <f t="shared" si="20"/>
        <v>3.0153597554092144</v>
      </c>
      <c r="AN10">
        <v>6244</v>
      </c>
      <c r="AO10" s="2">
        <f t="shared" si="21"/>
        <v>3.7954628943903801</v>
      </c>
      <c r="AP10">
        <f t="shared" si="24"/>
        <v>544</v>
      </c>
      <c r="AQ10" s="2">
        <f t="shared" si="38"/>
        <v>3.5507174234692829</v>
      </c>
      <c r="AR10">
        <v>9685</v>
      </c>
      <c r="AS10" s="2">
        <f t="shared" si="25"/>
        <v>3.9860996250551297</v>
      </c>
      <c r="AT10">
        <f t="shared" si="26"/>
        <v>5356</v>
      </c>
      <c r="AU10" s="2">
        <f t="shared" si="27"/>
        <v>4.5468510017813939</v>
      </c>
      <c r="AV10">
        <v>92384</v>
      </c>
      <c r="AW10" s="2">
        <f t="shared" si="28"/>
        <v>4.9655967622006267</v>
      </c>
      <c r="AX10">
        <f t="shared" si="29"/>
        <v>2577</v>
      </c>
      <c r="AY10" s="2">
        <f t="shared" si="30"/>
        <v>4.8411153458774852</v>
      </c>
      <c r="AZ10" s="7">
        <v>172348</v>
      </c>
      <c r="BA10" s="2">
        <f t="shared" si="31"/>
        <v>5.2364062480340534</v>
      </c>
    </row>
    <row r="11" spans="1:53" x14ac:dyDescent="0.2">
      <c r="A11" s="1">
        <f t="shared" si="0"/>
        <v>43930</v>
      </c>
      <c r="B11">
        <f>D11-D12</f>
        <v>1213</v>
      </c>
      <c r="C11" s="2">
        <f t="shared" si="32"/>
        <v>3.8491121661845775</v>
      </c>
      <c r="D11">
        <v>21762</v>
      </c>
      <c r="E11" s="2">
        <f t="shared" si="7"/>
        <v>4.3376988059640782</v>
      </c>
      <c r="F11">
        <f t="shared" si="1"/>
        <v>85</v>
      </c>
      <c r="G11" s="2">
        <f t="shared" si="2"/>
        <v>2.9881128402683519</v>
      </c>
      <c r="H11">
        <v>6109</v>
      </c>
      <c r="I11" s="2">
        <f t="shared" si="3"/>
        <v>3.7859701251320095</v>
      </c>
      <c r="J11">
        <f>L11-L12</f>
        <v>4974</v>
      </c>
      <c r="K11" s="2">
        <f t="shared" si="5"/>
        <v>4.5400790888041724</v>
      </c>
      <c r="L11">
        <v>108202</v>
      </c>
      <c r="M11" s="2">
        <f t="shared" si="6"/>
        <v>5.0342352883207937</v>
      </c>
      <c r="N11">
        <f t="shared" si="33"/>
        <v>42</v>
      </c>
      <c r="O11" s="2">
        <f t="shared" si="34"/>
        <v>2.5024271199844326</v>
      </c>
      <c r="P11">
        <v>81907</v>
      </c>
      <c r="Q11" s="2">
        <f t="shared" si="8"/>
        <v>4.9130982661594285</v>
      </c>
      <c r="R11">
        <f t="shared" si="9"/>
        <v>4204</v>
      </c>
      <c r="S11" s="2">
        <f t="shared" si="10"/>
        <v>4.4530735981516321</v>
      </c>
      <c r="T11">
        <v>143626</v>
      </c>
      <c r="U11" s="2">
        <f t="shared" si="11"/>
        <v>5.1572330654942178</v>
      </c>
      <c r="V11">
        <f t="shared" si="12"/>
        <v>5002</v>
      </c>
      <c r="W11" s="2">
        <f t="shared" si="13"/>
        <v>4.6144437108200069</v>
      </c>
      <c r="X11">
        <v>153222</v>
      </c>
      <c r="Y11" s="2">
        <f t="shared" si="14"/>
        <v>5.1853211268673487</v>
      </c>
      <c r="Z11">
        <f t="shared" si="35"/>
        <v>32385</v>
      </c>
      <c r="AA11" s="2">
        <f t="shared" si="15"/>
        <v>5.3377985772622498</v>
      </c>
      <c r="AB11" s="4">
        <v>461432</v>
      </c>
      <c r="AC11" s="2">
        <f t="shared" si="36"/>
        <v>5.6641077092607599</v>
      </c>
      <c r="AD11">
        <f>AF11-AF12</f>
        <v>4344</v>
      </c>
      <c r="AE11" s="2">
        <f t="shared" ref="AE11:AE65" si="39">LOG(SUM(AD11:AD17))</f>
        <v>4.4963622051155134</v>
      </c>
      <c r="AF11">
        <v>65077</v>
      </c>
      <c r="AG11" s="2">
        <f t="shared" si="18"/>
        <v>4.8134275240823348</v>
      </c>
      <c r="AH11">
        <f t="shared" si="22"/>
        <v>4286</v>
      </c>
      <c r="AI11" s="2">
        <f t="shared" si="37"/>
        <v>4.4350316919291437</v>
      </c>
      <c r="AJ11">
        <v>86334</v>
      </c>
      <c r="AK11" s="2">
        <f t="shared" si="23"/>
        <v>4.9361818629739842</v>
      </c>
      <c r="AL11">
        <f t="shared" si="19"/>
        <v>150</v>
      </c>
      <c r="AM11" s="2">
        <f t="shared" ref="AM11:AM54" si="40">LOG(SUM(AL11:AL17))</f>
        <v>3.0881360887005513</v>
      </c>
      <c r="AN11">
        <v>6160</v>
      </c>
      <c r="AO11" s="2">
        <f t="shared" si="21"/>
        <v>3.7895807121644256</v>
      </c>
      <c r="AP11">
        <f t="shared" si="24"/>
        <v>722</v>
      </c>
      <c r="AQ11" s="2">
        <f t="shared" si="38"/>
        <v>3.5652573434202135</v>
      </c>
      <c r="AR11">
        <v>9141</v>
      </c>
      <c r="AS11" s="2">
        <f t="shared" si="25"/>
        <v>3.9609937089423362</v>
      </c>
      <c r="AT11">
        <f t="shared" si="26"/>
        <v>5225</v>
      </c>
      <c r="AU11" s="2">
        <f t="shared" si="27"/>
        <v>4.5467770205509774</v>
      </c>
      <c r="AV11">
        <v>87028</v>
      </c>
      <c r="AW11" s="2">
        <f t="shared" si="28"/>
        <v>4.939659003067951</v>
      </c>
      <c r="AX11">
        <f t="shared" si="29"/>
        <v>18710</v>
      </c>
      <c r="AY11" s="2">
        <f t="shared" si="30"/>
        <v>4.8879828089362602</v>
      </c>
      <c r="AZ11" s="6">
        <v>169771</v>
      </c>
      <c r="BA11" s="2">
        <f t="shared" si="31"/>
        <v>5.2298635067818848</v>
      </c>
    </row>
    <row r="12" spans="1:53" x14ac:dyDescent="0.2">
      <c r="A12" s="1">
        <f t="shared" si="0"/>
        <v>43929</v>
      </c>
      <c r="B12">
        <v>969</v>
      </c>
      <c r="C12" s="2">
        <f t="shared" si="32"/>
        <v>3.8410464654093035</v>
      </c>
      <c r="D12">
        <v>20549</v>
      </c>
      <c r="E12" s="2">
        <f t="shared" si="7"/>
        <v>4.3127906921464421</v>
      </c>
      <c r="F12">
        <f t="shared" si="1"/>
        <v>105</v>
      </c>
      <c r="G12" s="2">
        <f t="shared" ref="G12:G21" si="41">LOG(SUM(F12:F18))</f>
        <v>3.0644579892269186</v>
      </c>
      <c r="H12">
        <v>6024</v>
      </c>
      <c r="I12" s="2">
        <f t="shared" si="3"/>
        <v>3.7798849631926443</v>
      </c>
      <c r="J12">
        <f>L12-L13</f>
        <v>4003</v>
      </c>
      <c r="K12" s="2">
        <f t="shared" si="5"/>
        <v>4.554634506217325</v>
      </c>
      <c r="L12">
        <v>103228</v>
      </c>
      <c r="M12" s="2">
        <f t="shared" si="6"/>
        <v>5.0137975131453194</v>
      </c>
      <c r="N12">
        <f t="shared" si="33"/>
        <v>63</v>
      </c>
      <c r="O12" s="2">
        <f t="shared" si="34"/>
        <v>2.4927603890268375</v>
      </c>
      <c r="P12">
        <v>81865</v>
      </c>
      <c r="Q12" s="2">
        <f t="shared" ref="Q12:Q21" si="42">LOG(P12)</f>
        <v>4.9130982661594285</v>
      </c>
      <c r="R12">
        <f t="shared" si="9"/>
        <v>3836</v>
      </c>
      <c r="S12" s="2">
        <f t="shared" si="10"/>
        <v>4.4601157093783268</v>
      </c>
      <c r="T12">
        <v>139422</v>
      </c>
      <c r="U12" s="2">
        <f t="shared" si="11"/>
        <v>5.1443313083727578</v>
      </c>
      <c r="V12">
        <f t="shared" si="12"/>
        <v>6278</v>
      </c>
      <c r="W12" s="2">
        <f t="shared" si="13"/>
        <v>4.6444582849161042</v>
      </c>
      <c r="X12">
        <v>148220</v>
      </c>
      <c r="Y12" s="2">
        <f t="shared" si="14"/>
        <v>5.1709068089307477</v>
      </c>
      <c r="Z12">
        <f t="shared" si="35"/>
        <v>32826</v>
      </c>
      <c r="AA12" s="2">
        <f t="shared" si="15"/>
        <v>5.3338199427671311</v>
      </c>
      <c r="AB12" s="4">
        <v>429047</v>
      </c>
      <c r="AC12" s="2">
        <f t="shared" si="36"/>
        <v>5.6325048696266826</v>
      </c>
      <c r="AD12">
        <f>AF12-AF13</f>
        <v>5491</v>
      </c>
      <c r="AE12" s="2">
        <f t="shared" si="39"/>
        <v>4.4949750804832789</v>
      </c>
      <c r="AF12">
        <v>60733</v>
      </c>
      <c r="AG12" s="2">
        <f t="shared" si="18"/>
        <v>4.7834247342967151</v>
      </c>
      <c r="AH12">
        <f t="shared" si="22"/>
        <v>3881</v>
      </c>
      <c r="AI12" s="2">
        <f t="shared" si="37"/>
        <v>4.3989637361255207</v>
      </c>
      <c r="AJ12">
        <v>82048</v>
      </c>
      <c r="AK12" s="2">
        <f t="shared" si="23"/>
        <v>4.9140679991666856</v>
      </c>
      <c r="AL12">
        <f t="shared" ref="AL12:AL54" si="43">AN12-AN13</f>
        <v>147</v>
      </c>
      <c r="AM12" s="2">
        <f t="shared" si="40"/>
        <v>3.1319392952104246</v>
      </c>
      <c r="AN12">
        <v>6010</v>
      </c>
      <c r="AO12" s="2">
        <f t="shared" si="21"/>
        <v>3.7788744720027396</v>
      </c>
      <c r="AP12">
        <f t="shared" ref="AP12:AP54" si="44">AR12-AR13</f>
        <v>726</v>
      </c>
      <c r="AQ12" s="2">
        <f t="shared" si="38"/>
        <v>3.5405797165044541</v>
      </c>
      <c r="AR12">
        <v>8419</v>
      </c>
      <c r="AS12" s="2">
        <f t="shared" si="25"/>
        <v>3.9252605095194353</v>
      </c>
      <c r="AT12">
        <f t="shared" si="26"/>
        <v>4927</v>
      </c>
      <c r="AU12" s="2">
        <f t="shared" si="27"/>
        <v>4.5361037103634878</v>
      </c>
      <c r="AV12">
        <v>81803</v>
      </c>
      <c r="AW12" s="2">
        <f t="shared" si="28"/>
        <v>4.9127692310497437</v>
      </c>
      <c r="AX12">
        <f t="shared" si="29"/>
        <v>11186</v>
      </c>
      <c r="AY12" s="2">
        <f t="shared" si="30"/>
        <v>4.8268066525299762</v>
      </c>
      <c r="AZ12" s="6">
        <v>151061</v>
      </c>
      <c r="BA12" s="2">
        <f t="shared" si="31"/>
        <v>5.1791523553316532</v>
      </c>
    </row>
    <row r="13" spans="1:53" x14ac:dyDescent="0.2">
      <c r="A13" s="1">
        <f t="shared" si="0"/>
        <v>43928</v>
      </c>
      <c r="B13">
        <v>777</v>
      </c>
      <c r="C13" s="2">
        <f t="shared" si="32"/>
        <v>3.8441664104502009</v>
      </c>
      <c r="D13">
        <v>19580</v>
      </c>
      <c r="E13" s="2">
        <f t="shared" si="7"/>
        <v>4.291812687467119</v>
      </c>
      <c r="F13">
        <f t="shared" si="1"/>
        <v>119</v>
      </c>
      <c r="G13" s="2">
        <f t="shared" si="41"/>
        <v>3.1328997699444829</v>
      </c>
      <c r="H13">
        <v>5919</v>
      </c>
      <c r="I13" s="2">
        <f t="shared" si="3"/>
        <v>3.7722483399718536</v>
      </c>
      <c r="J13">
        <f>L13-L14</f>
        <v>3834</v>
      </c>
      <c r="K13" s="2">
        <f t="shared" si="5"/>
        <v>4.5718485287429012</v>
      </c>
      <c r="L13">
        <v>99225</v>
      </c>
      <c r="M13" s="2">
        <f t="shared" si="6"/>
        <v>4.9966211075792009</v>
      </c>
      <c r="N13">
        <f t="shared" si="33"/>
        <v>62</v>
      </c>
      <c r="O13" s="2">
        <f t="shared" si="34"/>
        <v>2.4116197059632301</v>
      </c>
      <c r="P13">
        <v>81802</v>
      </c>
      <c r="Q13" s="2">
        <f t="shared" si="42"/>
        <v>4.912763921988506</v>
      </c>
      <c r="R13">
        <f t="shared" si="9"/>
        <v>3039</v>
      </c>
      <c r="S13" s="2">
        <f t="shared" si="10"/>
        <v>4.4741288134302097</v>
      </c>
      <c r="T13">
        <v>135586</v>
      </c>
      <c r="U13" s="2">
        <f t="shared" si="11"/>
        <v>5.1322148485528816</v>
      </c>
      <c r="V13">
        <f t="shared" si="12"/>
        <v>5267</v>
      </c>
      <c r="W13" s="2">
        <f t="shared" si="13"/>
        <v>4.6629371771487804</v>
      </c>
      <c r="X13">
        <v>141942</v>
      </c>
      <c r="Y13" s="2">
        <f t="shared" si="14"/>
        <v>5.1521109202591102</v>
      </c>
      <c r="Z13">
        <f t="shared" si="35"/>
        <v>29561</v>
      </c>
      <c r="AA13" s="2">
        <f t="shared" si="15"/>
        <v>5.3181656326715006</v>
      </c>
      <c r="AB13" s="4">
        <v>396221</v>
      </c>
      <c r="AC13" s="2">
        <f t="shared" si="36"/>
        <v>5.5979374897346519</v>
      </c>
      <c r="AD13">
        <f t="shared" ref="AD13:AD65" si="45">AF13-AF14</f>
        <v>3634</v>
      </c>
      <c r="AE13" s="2">
        <f t="shared" si="39"/>
        <v>4.4784510531471504</v>
      </c>
      <c r="AF13">
        <v>55242</v>
      </c>
      <c r="AG13" s="2">
        <f t="shared" si="18"/>
        <v>4.7422693935351283</v>
      </c>
      <c r="AH13">
        <f t="shared" ref="AH13:AH65" si="46">AJ13-AJ14</f>
        <v>3777</v>
      </c>
      <c r="AI13" s="2">
        <f t="shared" si="37"/>
        <v>4.4156243016004133</v>
      </c>
      <c r="AJ13">
        <v>78167</v>
      </c>
      <c r="AK13" s="2">
        <f t="shared" si="23"/>
        <v>4.8930234443295459</v>
      </c>
      <c r="AL13">
        <f t="shared" si="43"/>
        <v>108</v>
      </c>
      <c r="AM13" s="2">
        <f t="shared" si="40"/>
        <v>3.1510632533537501</v>
      </c>
      <c r="AN13">
        <v>5863</v>
      </c>
      <c r="AO13" s="2">
        <f t="shared" si="21"/>
        <v>3.7681198941847973</v>
      </c>
      <c r="AP13">
        <f t="shared" si="44"/>
        <v>487</v>
      </c>
      <c r="AQ13" s="2">
        <f t="shared" si="38"/>
        <v>3.5129510799724906</v>
      </c>
      <c r="AR13">
        <v>7693</v>
      </c>
      <c r="AS13" s="2">
        <f t="shared" si="25"/>
        <v>3.8860957324377474</v>
      </c>
      <c r="AT13">
        <f t="shared" si="26"/>
        <v>4695</v>
      </c>
      <c r="AU13" s="2">
        <f t="shared" si="27"/>
        <v>4.5283638437196743</v>
      </c>
      <c r="AV13">
        <v>76876</v>
      </c>
      <c r="AW13" s="2">
        <f t="shared" si="28"/>
        <v>4.8857907781058438</v>
      </c>
      <c r="AX13">
        <f t="shared" ref="AX13:AX49" si="47">AZ13-AZ14</f>
        <v>8060</v>
      </c>
      <c r="AY13" s="2">
        <f t="shared" si="30"/>
        <v>4.8064648862610166</v>
      </c>
      <c r="AZ13" s="6">
        <v>139875</v>
      </c>
      <c r="BA13" s="2">
        <f t="shared" si="31"/>
        <v>5.1457400995364067</v>
      </c>
    </row>
    <row r="14" spans="1:53" x14ac:dyDescent="0.2">
      <c r="A14" s="1">
        <f t="shared" si="0"/>
        <v>43927</v>
      </c>
      <c r="B14">
        <v>952</v>
      </c>
      <c r="C14" s="2">
        <f t="shared" si="32"/>
        <v>3.848373883844602</v>
      </c>
      <c r="D14">
        <v>18803</v>
      </c>
      <c r="E14" s="2">
        <f t="shared" si="7"/>
        <v>4.2742271460457699</v>
      </c>
      <c r="F14">
        <f t="shared" si="1"/>
        <v>107</v>
      </c>
      <c r="G14" s="2">
        <f t="shared" si="41"/>
        <v>3.1903316981702914</v>
      </c>
      <c r="H14">
        <v>5800</v>
      </c>
      <c r="I14" s="2">
        <f t="shared" si="3"/>
        <v>3.7634279935629373</v>
      </c>
      <c r="J14">
        <f t="shared" ref="J14:J20" si="48">L14-L15</f>
        <v>3677</v>
      </c>
      <c r="K14" s="2">
        <f t="shared" si="5"/>
        <v>4.5808451767076859</v>
      </c>
      <c r="L14">
        <v>95391</v>
      </c>
      <c r="M14" s="2">
        <f t="shared" ref="M14:M21" si="49">LOG(L14)</f>
        <v>4.9795074015938328</v>
      </c>
      <c r="N14">
        <f t="shared" si="33"/>
        <v>32</v>
      </c>
      <c r="O14" s="2">
        <f t="shared" si="34"/>
        <v>2.3463529744506388</v>
      </c>
      <c r="P14">
        <v>81740</v>
      </c>
      <c r="Q14" s="2">
        <f t="shared" si="42"/>
        <v>4.9124346333755744</v>
      </c>
      <c r="R14">
        <f t="shared" si="9"/>
        <v>3599</v>
      </c>
      <c r="S14" s="2">
        <f t="shared" si="10"/>
        <v>4.4886635056146744</v>
      </c>
      <c r="T14">
        <v>132547</v>
      </c>
      <c r="U14" s="2">
        <f t="shared" si="11"/>
        <v>5.1223699025844649</v>
      </c>
      <c r="V14">
        <f t="shared" si="12"/>
        <v>5029</v>
      </c>
      <c r="W14" s="2">
        <f t="shared" si="13"/>
        <v>4.6876983654429836</v>
      </c>
      <c r="X14">
        <v>136675</v>
      </c>
      <c r="Y14" s="2">
        <f t="shared" si="14"/>
        <v>5.1356890825635944</v>
      </c>
      <c r="Z14">
        <f t="shared" si="35"/>
        <v>29595</v>
      </c>
      <c r="AA14" s="2">
        <f t="shared" si="15"/>
        <v>5.3113914447274073</v>
      </c>
      <c r="AB14" s="4">
        <v>366660</v>
      </c>
      <c r="AC14" s="2">
        <f t="shared" si="36"/>
        <v>5.5642635341034703</v>
      </c>
      <c r="AD14">
        <f t="shared" si="45"/>
        <v>3802</v>
      </c>
      <c r="AE14" s="2">
        <f t="shared" si="39"/>
        <v>4.4693359230991287</v>
      </c>
      <c r="AF14">
        <v>51608</v>
      </c>
      <c r="AG14" s="2">
        <f t="shared" si="18"/>
        <v>4.7127170288859936</v>
      </c>
      <c r="AH14">
        <f t="shared" si="46"/>
        <v>3903</v>
      </c>
      <c r="AI14" s="2">
        <f t="shared" si="37"/>
        <v>4.4747988188006316</v>
      </c>
      <c r="AJ14">
        <v>74390</v>
      </c>
      <c r="AK14" s="2">
        <f t="shared" si="23"/>
        <v>4.8715145587083821</v>
      </c>
      <c r="AL14">
        <f t="shared" si="43"/>
        <v>115</v>
      </c>
      <c r="AM14" s="2">
        <f t="shared" si="40"/>
        <v>3.1844074854123203</v>
      </c>
      <c r="AN14">
        <v>5755</v>
      </c>
      <c r="AO14" s="2">
        <f t="shared" si="21"/>
        <v>3.7600453279658108</v>
      </c>
      <c r="AP14">
        <f t="shared" si="44"/>
        <v>376</v>
      </c>
      <c r="AQ14" s="2">
        <f t="shared" si="38"/>
        <v>3.5021538928713607</v>
      </c>
      <c r="AR14">
        <v>7206</v>
      </c>
      <c r="AS14" s="2">
        <f t="shared" si="25"/>
        <v>3.8576942577865498</v>
      </c>
      <c r="AT14">
        <f t="shared" si="26"/>
        <v>4630</v>
      </c>
      <c r="AU14" s="2">
        <f t="shared" si="27"/>
        <v>4.5406797728306438</v>
      </c>
      <c r="AV14">
        <v>72181</v>
      </c>
      <c r="AW14" s="2">
        <f t="shared" si="28"/>
        <v>4.8584228945075489</v>
      </c>
      <c r="AX14">
        <f t="shared" si="47"/>
        <v>8655</v>
      </c>
      <c r="AY14" s="2">
        <f t="shared" si="30"/>
        <v>4.8139277519846271</v>
      </c>
      <c r="AZ14" s="6">
        <v>131815</v>
      </c>
      <c r="BA14" s="2">
        <f t="shared" si="31"/>
        <v>5.1199648339799761</v>
      </c>
    </row>
    <row r="15" spans="1:53" x14ac:dyDescent="0.2">
      <c r="A15" s="1">
        <f t="shared" si="0"/>
        <v>43926</v>
      </c>
      <c r="B15">
        <f>D15-D16</f>
        <v>1224</v>
      </c>
      <c r="C15" s="2">
        <f t="shared" si="32"/>
        <v>3.8441664104502009</v>
      </c>
      <c r="D15">
        <v>17851</v>
      </c>
      <c r="E15" s="2">
        <f t="shared" si="7"/>
        <v>4.2516625499897946</v>
      </c>
      <c r="F15">
        <f t="shared" si="1"/>
        <v>141</v>
      </c>
      <c r="G15" s="2">
        <f t="shared" si="41"/>
        <v>3.2324878663529861</v>
      </c>
      <c r="H15">
        <v>5693</v>
      </c>
      <c r="I15" s="2">
        <f t="shared" si="3"/>
        <v>3.7553411838115474</v>
      </c>
      <c r="J15">
        <f t="shared" si="48"/>
        <v>5936</v>
      </c>
      <c r="K15" s="2">
        <f t="shared" si="5"/>
        <v>4.5929203079956151</v>
      </c>
      <c r="L15">
        <v>91714</v>
      </c>
      <c r="M15" s="2">
        <f t="shared" si="49"/>
        <v>4.9624356351101779</v>
      </c>
      <c r="N15">
        <f t="shared" si="33"/>
        <v>39</v>
      </c>
      <c r="O15" s="2">
        <f t="shared" si="34"/>
        <v>2.4297522800024081</v>
      </c>
      <c r="P15">
        <v>81708</v>
      </c>
      <c r="Q15" s="2">
        <f t="shared" si="42"/>
        <v>4.9122645802259681</v>
      </c>
      <c r="R15">
        <f t="shared" si="9"/>
        <v>4316</v>
      </c>
      <c r="S15" s="2">
        <f t="shared" si="10"/>
        <v>4.4949750804832789</v>
      </c>
      <c r="T15">
        <v>128948</v>
      </c>
      <c r="U15" s="2">
        <f t="shared" si="11"/>
        <v>5.1104146105631401</v>
      </c>
      <c r="V15">
        <f t="shared" si="12"/>
        <v>5478</v>
      </c>
      <c r="W15" s="2">
        <f t="shared" si="13"/>
        <v>4.7121107074756159</v>
      </c>
      <c r="X15">
        <v>131646</v>
      </c>
      <c r="Y15" s="2">
        <f t="shared" si="14"/>
        <v>5.119407667814901</v>
      </c>
      <c r="Z15">
        <f t="shared" si="35"/>
        <v>28217</v>
      </c>
      <c r="AA15" s="2">
        <f t="shared" si="15"/>
        <v>5.2926015968246602</v>
      </c>
      <c r="AB15" s="4">
        <v>337065</v>
      </c>
      <c r="AC15" s="2">
        <f t="shared" si="36"/>
        <v>5.527713658792047</v>
      </c>
      <c r="AD15">
        <f t="shared" si="45"/>
        <v>5914</v>
      </c>
      <c r="AE15" s="2">
        <f t="shared" si="39"/>
        <v>4.4515408285719484</v>
      </c>
      <c r="AF15">
        <v>47806</v>
      </c>
      <c r="AG15" s="2">
        <f t="shared" si="18"/>
        <v>4.6794824071427303</v>
      </c>
      <c r="AH15">
        <f t="shared" si="46"/>
        <v>1882</v>
      </c>
      <c r="AI15" s="2">
        <f t="shared" si="37"/>
        <v>4.4816289195075782</v>
      </c>
      <c r="AJ15">
        <v>70487</v>
      </c>
      <c r="AK15" s="2">
        <f t="shared" si="23"/>
        <v>4.8481090269365605</v>
      </c>
      <c r="AL15">
        <f t="shared" si="43"/>
        <v>130</v>
      </c>
      <c r="AM15" s="2">
        <f t="shared" si="40"/>
        <v>3.1869563354654122</v>
      </c>
      <c r="AN15">
        <v>5640</v>
      </c>
      <c r="AO15" s="2">
        <f t="shared" si="21"/>
        <v>3.7512791039833422</v>
      </c>
      <c r="AP15">
        <f t="shared" si="44"/>
        <v>387</v>
      </c>
      <c r="AQ15" s="2">
        <f t="shared" si="38"/>
        <v>3.4955443375464483</v>
      </c>
      <c r="AR15">
        <v>6830</v>
      </c>
      <c r="AS15" s="2">
        <f t="shared" si="25"/>
        <v>3.8344207036815328</v>
      </c>
      <c r="AT15">
        <f t="shared" si="26"/>
        <v>4245</v>
      </c>
      <c r="AU15" s="2">
        <f t="shared" si="27"/>
        <v>4.528698213192202</v>
      </c>
      <c r="AV15">
        <v>67551</v>
      </c>
      <c r="AW15" s="2">
        <f t="shared" si="28"/>
        <v>4.8296317825403934</v>
      </c>
      <c r="AX15">
        <f t="shared" si="47"/>
        <v>9327</v>
      </c>
      <c r="AY15" s="2">
        <f t="shared" si="30"/>
        <v>4.8028557889363297</v>
      </c>
      <c r="AZ15" s="6">
        <v>123160</v>
      </c>
      <c r="BA15" s="2">
        <f t="shared" si="31"/>
        <v>5.0904696802311609</v>
      </c>
    </row>
    <row r="16" spans="1:53" x14ac:dyDescent="0.2">
      <c r="A16" s="1">
        <f t="shared" si="0"/>
        <v>43925</v>
      </c>
      <c r="B16">
        <f>D16-D17</f>
        <v>904</v>
      </c>
      <c r="C16" s="2">
        <f t="shared" si="32"/>
        <v>3.8366405415727738</v>
      </c>
      <c r="D16">
        <v>16627</v>
      </c>
      <c r="E16" s="2">
        <f t="shared" si="7"/>
        <v>4.2208138967854909</v>
      </c>
      <c r="F16">
        <f t="shared" si="1"/>
        <v>194</v>
      </c>
      <c r="G16" s="2">
        <f t="shared" si="41"/>
        <v>3.2814878879400813</v>
      </c>
      <c r="H16">
        <v>5552</v>
      </c>
      <c r="I16" s="2">
        <f t="shared" si="3"/>
        <v>3.7444494574467986</v>
      </c>
      <c r="J16">
        <f t="shared" si="48"/>
        <v>6082</v>
      </c>
      <c r="K16" s="2">
        <f t="shared" si="5"/>
        <v>4.5704962390396675</v>
      </c>
      <c r="L16">
        <v>85778</v>
      </c>
      <c r="M16" s="2">
        <f t="shared" si="49"/>
        <v>4.933375916010192</v>
      </c>
      <c r="N16">
        <f t="shared" si="33"/>
        <v>30</v>
      </c>
      <c r="O16" s="2">
        <f t="shared" si="34"/>
        <v>2.3617278360175931</v>
      </c>
      <c r="P16">
        <v>81669</v>
      </c>
      <c r="Q16" s="2">
        <f t="shared" si="42"/>
        <v>4.9120572378813794</v>
      </c>
      <c r="R16">
        <f t="shared" si="9"/>
        <v>4805</v>
      </c>
      <c r="S16" s="2">
        <f t="shared" si="10"/>
        <v>4.5073160400764136</v>
      </c>
      <c r="T16">
        <v>124632</v>
      </c>
      <c r="U16" s="2">
        <f t="shared" si="11"/>
        <v>5.0956295643066625</v>
      </c>
      <c r="V16">
        <f t="shared" si="12"/>
        <v>6969</v>
      </c>
      <c r="W16" s="2">
        <f t="shared" si="13"/>
        <v>4.7128348264794049</v>
      </c>
      <c r="X16">
        <v>126168</v>
      </c>
      <c r="Y16" s="2">
        <f t="shared" si="14"/>
        <v>5.1009492187300314</v>
      </c>
      <c r="Z16">
        <f t="shared" si="35"/>
        <v>33266</v>
      </c>
      <c r="AA16" s="2">
        <f t="shared" si="15"/>
        <v>5.2727301877199162</v>
      </c>
      <c r="AB16" s="4">
        <v>308848</v>
      </c>
      <c r="AC16" s="2">
        <f t="shared" si="36"/>
        <v>5.4897447933318766</v>
      </c>
      <c r="AD16">
        <f t="shared" si="45"/>
        <v>3724</v>
      </c>
      <c r="AE16" s="2">
        <f t="shared" si="39"/>
        <v>4.3945042132717251</v>
      </c>
      <c r="AF16">
        <v>41892</v>
      </c>
      <c r="AG16" s="2">
        <f t="shared" si="18"/>
        <v>4.6221310948618033</v>
      </c>
      <c r="AH16">
        <f t="shared" si="46"/>
        <v>4267</v>
      </c>
      <c r="AI16" s="2">
        <f t="shared" si="37"/>
        <v>4.4917817755841654</v>
      </c>
      <c r="AJ16">
        <v>68605</v>
      </c>
      <c r="AK16" s="2">
        <f t="shared" si="23"/>
        <v>4.8363557686699892</v>
      </c>
      <c r="AL16">
        <f t="shared" si="43"/>
        <v>302</v>
      </c>
      <c r="AM16" s="2">
        <f t="shared" si="40"/>
        <v>3.2214142378423385</v>
      </c>
      <c r="AN16">
        <v>5510</v>
      </c>
      <c r="AO16" s="2">
        <f t="shared" si="21"/>
        <v>3.7411515988517849</v>
      </c>
      <c r="AP16">
        <f t="shared" si="44"/>
        <v>312</v>
      </c>
      <c r="AQ16" s="2">
        <f t="shared" si="38"/>
        <v>3.4765418090274287</v>
      </c>
      <c r="AR16">
        <v>6443</v>
      </c>
      <c r="AS16" s="2">
        <f t="shared" si="25"/>
        <v>3.8090881313463463</v>
      </c>
      <c r="AT16">
        <f t="shared" si="26"/>
        <v>6147</v>
      </c>
      <c r="AU16" s="2">
        <f t="shared" si="27"/>
        <v>4.5254335534288197</v>
      </c>
      <c r="AV16">
        <v>63306</v>
      </c>
      <c r="AW16" s="2">
        <f t="shared" si="28"/>
        <v>4.8014448734202491</v>
      </c>
      <c r="AX16">
        <f t="shared" si="47"/>
        <v>10846</v>
      </c>
      <c r="AY16" s="2">
        <f t="shared" si="30"/>
        <v>4.7883310242794321</v>
      </c>
      <c r="AZ16" s="6">
        <v>113833</v>
      </c>
      <c r="BA16" s="2">
        <f t="shared" si="31"/>
        <v>5.0562681815698722</v>
      </c>
    </row>
    <row r="17" spans="1:53" x14ac:dyDescent="0.2">
      <c r="A17" s="1">
        <f t="shared" si="0"/>
        <v>43924</v>
      </c>
      <c r="B17">
        <f>D17-D18</f>
        <v>1026</v>
      </c>
      <c r="C17" s="2">
        <f t="shared" si="32"/>
        <v>3.8524799936368566</v>
      </c>
      <c r="D17">
        <v>15723</v>
      </c>
      <c r="E17" s="2">
        <f t="shared" si="7"/>
        <v>4.1965354144222555</v>
      </c>
      <c r="F17">
        <f t="shared" si="1"/>
        <v>222</v>
      </c>
      <c r="G17" s="2">
        <f t="shared" si="41"/>
        <v>3.3380578754197563</v>
      </c>
      <c r="H17">
        <v>5358</v>
      </c>
      <c r="I17" s="2">
        <f t="shared" si="3"/>
        <v>3.7290027092721902</v>
      </c>
      <c r="J17">
        <f t="shared" si="48"/>
        <v>6174</v>
      </c>
      <c r="K17" s="2">
        <f t="shared" si="5"/>
        <v>4.5729644894817465</v>
      </c>
      <c r="L17">
        <v>79696</v>
      </c>
      <c r="M17" s="2">
        <f t="shared" si="49"/>
        <v>4.9014365243883082</v>
      </c>
      <c r="N17">
        <f t="shared" si="33"/>
        <v>50</v>
      </c>
      <c r="O17" s="2">
        <f t="shared" si="34"/>
        <v>2.3891660843645326</v>
      </c>
      <c r="P17">
        <v>81639</v>
      </c>
      <c r="Q17" s="2">
        <f t="shared" si="42"/>
        <v>4.9118976763828162</v>
      </c>
      <c r="R17">
        <f t="shared" si="9"/>
        <v>4585</v>
      </c>
      <c r="S17" s="2">
        <f t="shared" si="10"/>
        <v>4.5228222833275833</v>
      </c>
      <c r="T17">
        <v>119827</v>
      </c>
      <c r="U17" s="2">
        <f t="shared" si="11"/>
        <v>5.078554686415881</v>
      </c>
      <c r="V17">
        <f t="shared" si="12"/>
        <v>7134</v>
      </c>
      <c r="W17" s="2">
        <f t="shared" si="13"/>
        <v>4.7174125120406751</v>
      </c>
      <c r="X17">
        <v>119199</v>
      </c>
      <c r="Y17" s="2">
        <f t="shared" si="14"/>
        <v>5.0762726119788519</v>
      </c>
      <c r="Z17">
        <f t="shared" si="35"/>
        <v>31820</v>
      </c>
      <c r="AA17" s="2">
        <f t="shared" si="15"/>
        <v>5.2394721613292567</v>
      </c>
      <c r="AB17" s="4">
        <v>275582</v>
      </c>
      <c r="AC17" s="2">
        <f t="shared" si="36"/>
        <v>5.4402508476478983</v>
      </c>
      <c r="AD17">
        <f t="shared" si="45"/>
        <v>4450</v>
      </c>
      <c r="AE17" s="2">
        <f t="shared" si="39"/>
        <v>4.373371817181301</v>
      </c>
      <c r="AF17">
        <v>38168</v>
      </c>
      <c r="AG17" s="2">
        <f t="shared" si="18"/>
        <v>4.5816994035508696</v>
      </c>
      <c r="AH17">
        <f t="shared" si="46"/>
        <v>5233</v>
      </c>
      <c r="AI17" s="2">
        <f t="shared" si="37"/>
        <v>4.4965698922132988</v>
      </c>
      <c r="AJ17">
        <v>64338</v>
      </c>
      <c r="AK17" s="2">
        <f t="shared" si="23"/>
        <v>4.8084675563722294</v>
      </c>
      <c r="AL17">
        <f t="shared" si="43"/>
        <v>273</v>
      </c>
      <c r="AM17" s="2">
        <f t="shared" si="40"/>
        <v>3.2113875529368587</v>
      </c>
      <c r="AN17">
        <v>5208</v>
      </c>
      <c r="AO17" s="2">
        <f t="shared" si="21"/>
        <v>3.7166709755601355</v>
      </c>
      <c r="AP17">
        <f t="shared" si="44"/>
        <v>665</v>
      </c>
      <c r="AQ17" s="2">
        <f t="shared" si="38"/>
        <v>3.4860051863622421</v>
      </c>
      <c r="AR17">
        <v>6131</v>
      </c>
      <c r="AS17" s="2">
        <f t="shared" si="25"/>
        <v>3.7875313161272341</v>
      </c>
      <c r="AT17">
        <f t="shared" si="26"/>
        <v>5350</v>
      </c>
      <c r="AU17" s="2">
        <f t="shared" si="27"/>
        <v>4.4994946310358968</v>
      </c>
      <c r="AV17">
        <v>57159</v>
      </c>
      <c r="AW17" s="2">
        <f t="shared" si="28"/>
        <v>4.7570846221783993</v>
      </c>
      <c r="AX17">
        <f t="shared" si="47"/>
        <v>10481</v>
      </c>
      <c r="AY17" s="2">
        <f t="shared" si="30"/>
        <v>4.7642583490361767</v>
      </c>
      <c r="AZ17" s="6">
        <v>102987</v>
      </c>
      <c r="BA17" s="2">
        <f t="shared" si="31"/>
        <v>5.0127824073791052</v>
      </c>
    </row>
    <row r="18" spans="1:53" x14ac:dyDescent="0.2">
      <c r="A18" s="1">
        <f t="shared" si="0"/>
        <v>43923</v>
      </c>
      <c r="B18">
        <v>1083</v>
      </c>
      <c r="C18" s="2">
        <f>LOG(SUM(B18:B24))</f>
        <v>3.8612953935266958</v>
      </c>
      <c r="D18">
        <v>14697</v>
      </c>
      <c r="E18" s="2">
        <f t="shared" si="7"/>
        <v>4.1672286941759928</v>
      </c>
      <c r="F18">
        <f t="shared" si="1"/>
        <v>272</v>
      </c>
      <c r="G18" s="2">
        <f t="shared" si="41"/>
        <v>3.3666097103924297</v>
      </c>
      <c r="H18">
        <v>5136</v>
      </c>
      <c r="I18" s="2">
        <f t="shared" si="3"/>
        <v>3.7106250150607969</v>
      </c>
      <c r="J18">
        <f t="shared" si="48"/>
        <v>6156</v>
      </c>
      <c r="K18" s="2">
        <f t="shared" si="5"/>
        <v>4.5683660206276233</v>
      </c>
      <c r="L18">
        <v>73522</v>
      </c>
      <c r="M18" s="2">
        <f t="shared" si="49"/>
        <v>4.8664173125395038</v>
      </c>
      <c r="N18">
        <f t="shared" si="33"/>
        <v>35</v>
      </c>
      <c r="O18" s="2">
        <f t="shared" si="34"/>
        <v>2.3961993470957363</v>
      </c>
      <c r="P18">
        <v>81589</v>
      </c>
      <c r="Q18" s="2">
        <f t="shared" si="42"/>
        <v>4.9116316102082092</v>
      </c>
      <c r="R18">
        <f t="shared" si="9"/>
        <v>4668</v>
      </c>
      <c r="S18" s="2">
        <f t="shared" si="10"/>
        <v>4.5397408385740041</v>
      </c>
      <c r="T18">
        <v>115242</v>
      </c>
      <c r="U18" s="2">
        <f t="shared" si="11"/>
        <v>5.061610786760637</v>
      </c>
      <c r="V18">
        <f t="shared" si="12"/>
        <v>7947</v>
      </c>
      <c r="W18" s="2">
        <f t="shared" si="13"/>
        <v>4.7240135748732612</v>
      </c>
      <c r="X18">
        <v>112065</v>
      </c>
      <c r="Y18" s="2">
        <f t="shared" si="14"/>
        <v>5.0494699954648219</v>
      </c>
      <c r="Z18">
        <f t="shared" si="35"/>
        <v>30400</v>
      </c>
      <c r="AA18" s="2">
        <f t="shared" si="15"/>
        <v>5.2053126533096092</v>
      </c>
      <c r="AB18" s="4">
        <v>243762</v>
      </c>
      <c r="AC18" s="2">
        <f t="shared" si="36"/>
        <v>5.3869660044957159</v>
      </c>
      <c r="AD18">
        <f t="shared" si="45"/>
        <v>4244</v>
      </c>
      <c r="AE18" s="2">
        <f t="shared" si="39"/>
        <v>4.3436055081041722</v>
      </c>
      <c r="AF18">
        <v>33718</v>
      </c>
      <c r="AG18" s="2">
        <f t="shared" si="18"/>
        <v>4.5278618063227016</v>
      </c>
      <c r="AH18">
        <f t="shared" si="46"/>
        <v>2116</v>
      </c>
      <c r="AI18" s="2">
        <f t="shared" si="37"/>
        <v>4.4763968267253302</v>
      </c>
      <c r="AJ18">
        <v>59105</v>
      </c>
      <c r="AK18" s="2">
        <f t="shared" si="23"/>
        <v>4.771624221669053</v>
      </c>
      <c r="AL18">
        <f t="shared" si="43"/>
        <v>280</v>
      </c>
      <c r="AM18" s="2">
        <f t="shared" si="40"/>
        <v>3.2501759480839252</v>
      </c>
      <c r="AN18">
        <v>4935</v>
      </c>
      <c r="AO18" s="2">
        <f t="shared" si="21"/>
        <v>3.6932871570056554</v>
      </c>
      <c r="AP18">
        <f t="shared" si="44"/>
        <v>519</v>
      </c>
      <c r="AQ18" s="2">
        <f t="shared" si="38"/>
        <v>3.4192947217534604</v>
      </c>
      <c r="AR18">
        <v>5466</v>
      </c>
      <c r="AS18" s="2">
        <f t="shared" si="25"/>
        <v>3.7376696273566421</v>
      </c>
      <c r="AT18">
        <f t="shared" si="26"/>
        <v>4370</v>
      </c>
      <c r="AU18" s="2">
        <f t="shared" si="27"/>
        <v>4.4761937701559349</v>
      </c>
      <c r="AV18">
        <v>51809</v>
      </c>
      <c r="AW18" s="2">
        <f t="shared" si="28"/>
        <v>4.7144052097610993</v>
      </c>
      <c r="AX18">
        <f t="shared" si="47"/>
        <v>8558</v>
      </c>
      <c r="AY18" s="2">
        <f t="shared" si="30"/>
        <v>4.7374232506984226</v>
      </c>
      <c r="AZ18" s="6">
        <v>92506</v>
      </c>
      <c r="BA18" s="2">
        <f t="shared" si="31"/>
        <v>4.9661699022783159</v>
      </c>
    </row>
    <row r="19" spans="1:53" x14ac:dyDescent="0.2">
      <c r="A19" s="1">
        <f t="shared" si="0"/>
        <v>43922</v>
      </c>
      <c r="B19">
        <v>1019</v>
      </c>
      <c r="C19" s="2">
        <f t="shared" si="32"/>
        <v>3.8574531170352664</v>
      </c>
      <c r="D19">
        <v>13614</v>
      </c>
      <c r="E19" s="2">
        <f t="shared" si="7"/>
        <v>4.1339857462685794</v>
      </c>
      <c r="F19">
        <f t="shared" si="1"/>
        <v>303</v>
      </c>
      <c r="G19" s="2">
        <f t="shared" si="41"/>
        <v>3.3859635706006972</v>
      </c>
      <c r="H19">
        <v>4864</v>
      </c>
      <c r="I19" s="2">
        <f t="shared" si="3"/>
        <v>3.6869935662646784</v>
      </c>
      <c r="J19">
        <f t="shared" si="48"/>
        <v>5453</v>
      </c>
      <c r="K19" s="2">
        <f t="shared" si="5"/>
        <v>4.5540285758208734</v>
      </c>
      <c r="L19">
        <v>67366</v>
      </c>
      <c r="M19" s="2">
        <f t="shared" si="49"/>
        <v>4.8284407609566431</v>
      </c>
      <c r="N19">
        <f t="shared" ref="N19:N65" si="50">P19-P20</f>
        <v>10</v>
      </c>
      <c r="O19" s="2">
        <f t="shared" si="34"/>
        <v>2.4297522800024081</v>
      </c>
      <c r="P19">
        <v>81554</v>
      </c>
      <c r="Q19" s="2">
        <f t="shared" si="42"/>
        <v>4.9114452668517696</v>
      </c>
      <c r="R19">
        <f t="shared" si="9"/>
        <v>4782</v>
      </c>
      <c r="S19" s="2">
        <f t="shared" si="10"/>
        <v>4.5585645816446601</v>
      </c>
      <c r="T19">
        <v>110574</v>
      </c>
      <c r="U19" s="2">
        <f t="shared" si="11"/>
        <v>5.0436530204228696</v>
      </c>
      <c r="V19">
        <f t="shared" si="12"/>
        <v>8195</v>
      </c>
      <c r="W19" s="2">
        <f t="shared" si="13"/>
        <v>4.7266620192213011</v>
      </c>
      <c r="X19">
        <v>104118</v>
      </c>
      <c r="Y19" s="2">
        <f>LOG(X19)</f>
        <v>5.0175258171657218</v>
      </c>
      <c r="Z19">
        <f t="shared" si="35"/>
        <v>25190</v>
      </c>
      <c r="AA19" s="2">
        <f t="shared" si="15"/>
        <v>5.1680965926525309</v>
      </c>
      <c r="AB19" s="4">
        <v>213362</v>
      </c>
      <c r="AC19" s="2">
        <f t="shared" si="36"/>
        <v>5.3291170736646318</v>
      </c>
      <c r="AD19">
        <f t="shared" si="45"/>
        <v>4324</v>
      </c>
      <c r="AE19" s="2">
        <f t="shared" si="39"/>
        <v>4.2998340406458579</v>
      </c>
      <c r="AF19">
        <v>29474</v>
      </c>
      <c r="AG19" s="2">
        <f t="shared" si="18"/>
        <v>4.4694390791836076</v>
      </c>
      <c r="AH19">
        <f t="shared" si="46"/>
        <v>4861</v>
      </c>
      <c r="AI19" s="2">
        <f t="shared" si="37"/>
        <v>4.5018257932723484</v>
      </c>
      <c r="AJ19">
        <v>56989</v>
      </c>
      <c r="AK19" s="2">
        <f t="shared" si="23"/>
        <v>4.7557910363685973</v>
      </c>
      <c r="AL19">
        <f t="shared" si="43"/>
        <v>208</v>
      </c>
      <c r="AM19" s="2">
        <f t="shared" si="40"/>
        <v>3.2402995820027125</v>
      </c>
      <c r="AN19">
        <v>4655</v>
      </c>
      <c r="AO19" s="2">
        <f t="shared" si="21"/>
        <v>3.6679196853173615</v>
      </c>
      <c r="AP19">
        <f t="shared" si="44"/>
        <v>512</v>
      </c>
      <c r="AQ19" s="2">
        <f t="shared" si="38"/>
        <v>3.3839947894417328</v>
      </c>
      <c r="AR19">
        <v>4947</v>
      </c>
      <c r="AS19" s="2">
        <f t="shared" si="25"/>
        <v>3.694341910364181</v>
      </c>
      <c r="AT19">
        <f t="shared" si="26"/>
        <v>4320</v>
      </c>
      <c r="AU19" s="2">
        <f t="shared" si="27"/>
        <v>4.4710422135209491</v>
      </c>
      <c r="AV19">
        <v>47439</v>
      </c>
      <c r="AW19" s="2">
        <f t="shared" si="28"/>
        <v>4.6761355256542823</v>
      </c>
      <c r="AX19">
        <f t="shared" si="47"/>
        <v>8115</v>
      </c>
      <c r="AY19" s="2">
        <f t="shared" si="30"/>
        <v>4.7251517689347695</v>
      </c>
      <c r="AZ19" s="6">
        <v>83948</v>
      </c>
      <c r="BA19" s="2">
        <f t="shared" si="31"/>
        <v>4.924010353847379</v>
      </c>
    </row>
    <row r="20" spans="1:53" x14ac:dyDescent="0.2">
      <c r="A20" s="1">
        <f t="shared" si="0"/>
        <v>43921</v>
      </c>
      <c r="B20">
        <v>845</v>
      </c>
      <c r="C20" s="2">
        <f t="shared" si="32"/>
        <v>3.8472641017707647</v>
      </c>
      <c r="D20">
        <v>12595</v>
      </c>
      <c r="E20" s="2">
        <f t="shared" si="7"/>
        <v>4.1001981718341316</v>
      </c>
      <c r="F20">
        <f t="shared" si="1"/>
        <v>311</v>
      </c>
      <c r="G20" s="2">
        <f t="shared" si="41"/>
        <v>3.3827372657613304</v>
      </c>
      <c r="H20">
        <v>4561</v>
      </c>
      <c r="I20" s="2">
        <f t="shared" si="3"/>
        <v>3.6590600722409383</v>
      </c>
      <c r="J20">
        <f t="shared" si="48"/>
        <v>4615</v>
      </c>
      <c r="K20" s="2">
        <f t="shared" si="5"/>
        <v>4.5375294688658725</v>
      </c>
      <c r="L20">
        <v>61913</v>
      </c>
      <c r="M20" s="2">
        <f t="shared" si="49"/>
        <v>4.7917818483010572</v>
      </c>
      <c r="N20">
        <f t="shared" si="50"/>
        <v>26</v>
      </c>
      <c r="O20" s="2">
        <f t="shared" si="34"/>
        <v>2.5132176000679389</v>
      </c>
      <c r="P20">
        <v>81544</v>
      </c>
      <c r="Q20" s="2">
        <f t="shared" si="42"/>
        <v>4.9113920112039446</v>
      </c>
      <c r="R20">
        <f t="shared" si="9"/>
        <v>4053</v>
      </c>
      <c r="S20" s="2">
        <f t="shared" si="10"/>
        <v>4.5636708994192432</v>
      </c>
      <c r="T20">
        <v>105792</v>
      </c>
      <c r="U20" s="2">
        <f t="shared" si="11"/>
        <v>5.0244528275553346</v>
      </c>
      <c r="V20">
        <f t="shared" si="12"/>
        <v>7967</v>
      </c>
      <c r="W20" s="2">
        <f t="shared" si="13"/>
        <v>4.7206057767261207</v>
      </c>
      <c r="X20">
        <v>95923</v>
      </c>
      <c r="Y20" s="2">
        <f>LOG(X20)</f>
        <v>4.9819227529001289</v>
      </c>
      <c r="Z20">
        <f t="shared" si="35"/>
        <v>26341</v>
      </c>
      <c r="AA20" s="2">
        <f t="shared" si="15"/>
        <v>5.131711671671261</v>
      </c>
      <c r="AB20" s="4">
        <v>188172</v>
      </c>
      <c r="AC20" s="2">
        <f t="shared" si="36"/>
        <v>5.2745550008650381</v>
      </c>
      <c r="AD20">
        <f t="shared" si="45"/>
        <v>3009</v>
      </c>
      <c r="AE20" s="2">
        <f t="shared" si="39"/>
        <v>4.2323098403279875</v>
      </c>
      <c r="AF20">
        <v>25150</v>
      </c>
      <c r="AG20" s="2">
        <f t="shared" si="18"/>
        <v>4.4005379893919461</v>
      </c>
      <c r="AH20">
        <f t="shared" si="46"/>
        <v>7578</v>
      </c>
      <c r="AI20" s="2">
        <f t="shared" si="37"/>
        <v>4.4745950135226424</v>
      </c>
      <c r="AJ20">
        <v>52128</v>
      </c>
      <c r="AK20" s="2">
        <f t="shared" si="23"/>
        <v>4.7170710626284151</v>
      </c>
      <c r="AL20">
        <f t="shared" si="43"/>
        <v>221</v>
      </c>
      <c r="AM20" s="2">
        <f t="shared" si="40"/>
        <v>3.274388795550379</v>
      </c>
      <c r="AN20">
        <v>4447</v>
      </c>
      <c r="AO20" s="2">
        <f t="shared" si="21"/>
        <v>3.6480671294489349</v>
      </c>
      <c r="AP20">
        <f t="shared" si="44"/>
        <v>407</v>
      </c>
      <c r="AQ20" s="2">
        <f t="shared" si="38"/>
        <v>3.3322364154914434</v>
      </c>
      <c r="AR20">
        <v>4435</v>
      </c>
      <c r="AS20" s="2">
        <f t="shared" si="25"/>
        <v>3.646893624167745</v>
      </c>
      <c r="AT20">
        <f t="shared" si="26"/>
        <v>5666</v>
      </c>
      <c r="AU20" s="2">
        <f t="shared" si="27"/>
        <v>4.4504800546060599</v>
      </c>
      <c r="AV20">
        <v>43119</v>
      </c>
      <c r="AW20" s="2">
        <f t="shared" si="28"/>
        <v>4.6346686802974704</v>
      </c>
      <c r="AX20">
        <f t="shared" si="47"/>
        <v>9170</v>
      </c>
      <c r="AY20" s="2">
        <f t="shared" si="30"/>
        <v>4.7002882568309028</v>
      </c>
      <c r="AZ20" s="6">
        <v>75833</v>
      </c>
      <c r="BA20" s="2">
        <f t="shared" si="31"/>
        <v>4.8798582372825399</v>
      </c>
    </row>
    <row r="21" spans="1:53" x14ac:dyDescent="0.2">
      <c r="A21" s="1">
        <v>43920</v>
      </c>
      <c r="B21">
        <v>884</v>
      </c>
      <c r="C21" s="2">
        <f t="shared" si="32"/>
        <v>3.8451600776519457</v>
      </c>
      <c r="D21">
        <v>11750</v>
      </c>
      <c r="E21" s="2">
        <f t="shared" si="7"/>
        <v>4.0700378666077555</v>
      </c>
      <c r="F21">
        <f t="shared" si="1"/>
        <v>265</v>
      </c>
      <c r="G21" s="2">
        <f t="shared" si="41"/>
        <v>3.4034637013453173</v>
      </c>
      <c r="H21">
        <v>4250</v>
      </c>
      <c r="I21" s="2">
        <f t="shared" si="3"/>
        <v>3.6283889300503116</v>
      </c>
      <c r="J21">
        <v>4751</v>
      </c>
      <c r="K21" s="2">
        <f t="shared" si="5"/>
        <v>4.5394023246923068</v>
      </c>
      <c r="L21">
        <v>57298</v>
      </c>
      <c r="M21" s="2">
        <f t="shared" si="49"/>
        <v>4.7581394630821761</v>
      </c>
      <c r="N21">
        <f t="shared" si="50"/>
        <v>79</v>
      </c>
      <c r="O21" s="2">
        <f t="shared" si="34"/>
        <v>2.5403294747908736</v>
      </c>
      <c r="P21">
        <v>81518</v>
      </c>
      <c r="Q21" s="2">
        <f t="shared" si="42"/>
        <v>4.9112535159490704</v>
      </c>
      <c r="R21">
        <f t="shared" si="9"/>
        <v>4050</v>
      </c>
      <c r="S21" s="2">
        <f t="shared" si="10"/>
        <v>4.5776296492216249</v>
      </c>
      <c r="T21">
        <v>101739</v>
      </c>
      <c r="U21" s="2">
        <f t="shared" si="11"/>
        <v>5.0074874646043961</v>
      </c>
      <c r="V21">
        <f t="shared" si="12"/>
        <v>7846</v>
      </c>
      <c r="W21" s="2">
        <f t="shared" si="13"/>
        <v>4.7118831185333141</v>
      </c>
      <c r="X21">
        <v>87956</v>
      </c>
      <c r="Y21" s="2">
        <f>LOG(X21)</f>
        <v>4.9442654706043045</v>
      </c>
      <c r="Z21">
        <f t="shared" si="35"/>
        <v>20922</v>
      </c>
      <c r="AA21" s="2">
        <f t="shared" si="15"/>
        <v>5.0797707624295807</v>
      </c>
      <c r="AB21" s="4">
        <v>161831</v>
      </c>
      <c r="AC21" s="2">
        <f t="shared" si="36"/>
        <v>5.2090617177668133</v>
      </c>
      <c r="AD21">
        <f t="shared" si="45"/>
        <v>2619</v>
      </c>
      <c r="AE21" s="2">
        <f t="shared" si="39"/>
        <v>4.1900794539415145</v>
      </c>
      <c r="AF21">
        <v>22141</v>
      </c>
      <c r="AG21" s="2">
        <f t="shared" si="18"/>
        <v>4.3451972319299799</v>
      </c>
      <c r="AH21">
        <f t="shared" si="46"/>
        <v>4376</v>
      </c>
      <c r="AI21" s="2">
        <f t="shared" si="37"/>
        <v>4.3925914438089535</v>
      </c>
      <c r="AJ21">
        <v>44550</v>
      </c>
      <c r="AK21" s="2">
        <f t="shared" si="23"/>
        <v>4.6488477083728936</v>
      </c>
      <c r="AL21">
        <f t="shared" si="43"/>
        <v>124</v>
      </c>
      <c r="AM21" s="2">
        <f t="shared" si="40"/>
        <v>3.2683439139510648</v>
      </c>
      <c r="AN21">
        <v>4226</v>
      </c>
      <c r="AO21" s="2">
        <f t="shared" si="21"/>
        <v>3.6259294927162946</v>
      </c>
      <c r="AP21">
        <f t="shared" si="44"/>
        <v>328</v>
      </c>
      <c r="AQ21" s="2">
        <f t="shared" si="38"/>
        <v>3.2971036501492565</v>
      </c>
      <c r="AR21">
        <v>4028</v>
      </c>
      <c r="AS21" s="2">
        <f t="shared" si="25"/>
        <v>3.6050894618815805</v>
      </c>
      <c r="AT21">
        <f t="shared" si="26"/>
        <v>3685</v>
      </c>
      <c r="AU21" s="2">
        <f t="shared" si="27"/>
        <v>4.4005034516781496</v>
      </c>
      <c r="AV21">
        <v>37453</v>
      </c>
      <c r="AW21" s="2">
        <f t="shared" si="28"/>
        <v>4.57348661058725</v>
      </c>
      <c r="AX21">
        <f t="shared" si="47"/>
        <v>7015</v>
      </c>
      <c r="AY21" s="2">
        <f t="shared" si="30"/>
        <v>4.6606663016800436</v>
      </c>
      <c r="AZ21" s="6">
        <v>66663</v>
      </c>
      <c r="BA21" s="2">
        <f t="shared" si="31"/>
        <v>4.8238848540909194</v>
      </c>
    </row>
    <row r="22" spans="1:53" x14ac:dyDescent="0.2">
      <c r="A22" s="1">
        <v>43919</v>
      </c>
      <c r="B22">
        <v>1104</v>
      </c>
      <c r="C22" s="2">
        <f t="shared" ref="C22:C53" si="51">LOG(SUM(B22:B28))</f>
        <v>3.8236046283551581</v>
      </c>
      <c r="D22">
        <v>10866</v>
      </c>
      <c r="E22" s="2">
        <f t="shared" ref="E22:E53" si="52">LOG(D22)</f>
        <v>4.036069700697702</v>
      </c>
      <c r="F22">
        <f t="shared" si="1"/>
        <v>345</v>
      </c>
      <c r="G22" s="2">
        <f t="shared" ref="G22:G72" si="53">LOG(SUM(F22:F28))</f>
        <v>3.4201208480857028</v>
      </c>
      <c r="H22">
        <v>3985</v>
      </c>
      <c r="I22" s="2">
        <f t="shared" ref="I22:I72" si="54">LOG(H22)</f>
        <v>3.600428325732131</v>
      </c>
      <c r="J22">
        <v>3965</v>
      </c>
      <c r="K22" s="2">
        <f t="shared" ref="K22:K56" si="55">LOG(SUM(J22:J28))</f>
        <v>4.5306734484403819</v>
      </c>
      <c r="L22">
        <v>52547</v>
      </c>
      <c r="M22" s="2">
        <f t="shared" ref="M22:M56" si="56">LOG(L22)</f>
        <v>4.7205479264415793</v>
      </c>
      <c r="N22">
        <f t="shared" si="50"/>
        <v>0</v>
      </c>
      <c r="O22" s="2">
        <f t="shared" ref="O22:O85" si="57">LOG(SUM(N22:N28))</f>
        <v>2.5390760987927767</v>
      </c>
      <c r="P22">
        <v>81439</v>
      </c>
      <c r="Q22" s="2">
        <f t="shared" ref="Q22:Q85" si="58">LOG(P22)</f>
        <v>4.9108324322673855</v>
      </c>
      <c r="R22">
        <v>5217</v>
      </c>
      <c r="S22" s="2">
        <f t="shared" ref="S22:S65" si="59">LOG(SUM(R22:R28))</f>
        <v>4.5860356479861748</v>
      </c>
      <c r="T22">
        <v>97689</v>
      </c>
      <c r="U22" s="2">
        <f t="shared" ref="U22:U65" si="60">LOG(T22)</f>
        <v>4.9898456639413444</v>
      </c>
      <c r="V22">
        <v>5564</v>
      </c>
      <c r="W22" s="2">
        <f t="shared" ref="W22:W65" si="61">LOG(SUM(V22:V28))</f>
        <v>4.6992391834778848</v>
      </c>
      <c r="X22">
        <v>80110</v>
      </c>
      <c r="Y22" s="2">
        <f t="shared" ref="Y22:Y65" si="62">LOG(X22)</f>
        <v>4.903686731736502</v>
      </c>
      <c r="Z22">
        <f t="shared" si="35"/>
        <v>19444</v>
      </c>
      <c r="AA22" s="2">
        <f t="shared" si="15"/>
        <v>5.0391363992220954</v>
      </c>
      <c r="AB22" s="4">
        <v>140909</v>
      </c>
      <c r="AC22" s="2">
        <f t="shared" si="36"/>
        <v>5.1489387328219873</v>
      </c>
      <c r="AD22">
        <f t="shared" si="45"/>
        <v>2433</v>
      </c>
      <c r="AE22" s="2">
        <f t="shared" si="39"/>
        <v>4.1411047093279292</v>
      </c>
      <c r="AF22">
        <v>19522</v>
      </c>
      <c r="AG22" s="2">
        <f t="shared" si="18"/>
        <v>4.2905243084366909</v>
      </c>
      <c r="AH22">
        <f t="shared" si="46"/>
        <v>2599</v>
      </c>
      <c r="AI22" s="2">
        <f t="shared" si="37"/>
        <v>4.3707905645192673</v>
      </c>
      <c r="AJ22">
        <v>40174</v>
      </c>
      <c r="AK22" s="2">
        <f t="shared" si="23"/>
        <v>4.6039450752328426</v>
      </c>
      <c r="AL22">
        <f t="shared" si="43"/>
        <v>257</v>
      </c>
      <c r="AM22" s="2">
        <f t="shared" si="40"/>
        <v>3.2944662261615929</v>
      </c>
      <c r="AN22">
        <v>4102</v>
      </c>
      <c r="AO22" s="2">
        <f t="shared" si="21"/>
        <v>3.6129956560323473</v>
      </c>
      <c r="AP22">
        <f t="shared" si="44"/>
        <v>253</v>
      </c>
      <c r="AQ22" s="2">
        <f t="shared" si="38"/>
        <v>3.2469906992415498</v>
      </c>
      <c r="AR22">
        <v>3700</v>
      </c>
      <c r="AS22" s="2">
        <f t="shared" si="25"/>
        <v>3.568201724066995</v>
      </c>
      <c r="AT22">
        <f t="shared" si="26"/>
        <v>3992</v>
      </c>
      <c r="AU22" s="2">
        <f t="shared" si="27"/>
        <v>4.3822692565756789</v>
      </c>
      <c r="AV22">
        <v>33768</v>
      </c>
      <c r="AW22" s="2">
        <f t="shared" si="28"/>
        <v>4.5285053391463519</v>
      </c>
      <c r="AX22">
        <f t="shared" si="47"/>
        <v>7238</v>
      </c>
      <c r="AY22" s="2">
        <f t="shared" si="30"/>
        <v>4.6419497890641441</v>
      </c>
      <c r="AZ22" s="6">
        <v>59648</v>
      </c>
      <c r="BA22" s="2">
        <f t="shared" si="31"/>
        <v>4.7755958863378689</v>
      </c>
    </row>
    <row r="23" spans="1:53" x14ac:dyDescent="0.2">
      <c r="A23" s="1">
        <v>43918</v>
      </c>
      <c r="B23">
        <v>1159</v>
      </c>
      <c r="C23" s="2">
        <f t="shared" si="51"/>
        <v>3.7875313161272341</v>
      </c>
      <c r="D23">
        <v>9762</v>
      </c>
      <c r="E23" s="2">
        <f t="shared" si="52"/>
        <v>3.9895388033205026</v>
      </c>
      <c r="F23">
        <f t="shared" si="1"/>
        <v>460</v>
      </c>
      <c r="G23" s="2">
        <f t="shared" si="53"/>
        <v>3.4097641042663462</v>
      </c>
      <c r="H23">
        <v>3640</v>
      </c>
      <c r="I23" s="2">
        <f t="shared" si="54"/>
        <v>3.5611013836490559</v>
      </c>
      <c r="J23">
        <v>6294</v>
      </c>
      <c r="K23" s="2">
        <f t="shared" si="55"/>
        <v>4.5040628826786921</v>
      </c>
      <c r="L23">
        <v>48582</v>
      </c>
      <c r="M23" s="2">
        <f t="shared" si="56"/>
        <v>4.6864753896598224</v>
      </c>
      <c r="N23">
        <f t="shared" si="50"/>
        <v>45</v>
      </c>
      <c r="O23" s="2">
        <f t="shared" si="57"/>
        <v>2.5854607295085006</v>
      </c>
      <c r="P23">
        <v>81439</v>
      </c>
      <c r="Q23" s="2">
        <f t="shared" si="58"/>
        <v>4.9108324322673855</v>
      </c>
      <c r="R23">
        <v>5974</v>
      </c>
      <c r="S23" s="2">
        <f t="shared" si="59"/>
        <v>4.5898826098637286</v>
      </c>
      <c r="T23">
        <v>92472</v>
      </c>
      <c r="U23" s="2">
        <f t="shared" si="60"/>
        <v>4.9660102507246071</v>
      </c>
      <c r="V23">
        <v>7516</v>
      </c>
      <c r="W23" s="2">
        <f t="shared" si="61"/>
        <v>4.6788733174979145</v>
      </c>
      <c r="X23">
        <v>73232</v>
      </c>
      <c r="Y23" s="2">
        <f t="shared" si="62"/>
        <v>4.8647008950832245</v>
      </c>
      <c r="Z23">
        <v>19452</v>
      </c>
      <c r="AA23" s="2">
        <f t="shared" ref="AA23:AA65" si="63">LOG(SUM(Z23:Z29))</f>
        <v>4.9973252118523988</v>
      </c>
      <c r="AB23" s="4">
        <v>121465</v>
      </c>
      <c r="AC23" s="2">
        <f t="shared" ref="AC23:AC65" si="64">LOG(AB23)</f>
        <v>5.0844511545052633</v>
      </c>
      <c r="AD23">
        <f t="shared" si="45"/>
        <v>2546</v>
      </c>
      <c r="AE23" s="2">
        <f t="shared" si="39"/>
        <v>4.0794706792352136</v>
      </c>
      <c r="AF23">
        <v>17089</v>
      </c>
      <c r="AG23" s="2">
        <f t="shared" si="18"/>
        <v>4.2327166497781681</v>
      </c>
      <c r="AH23">
        <f t="shared" si="46"/>
        <v>4611</v>
      </c>
      <c r="AI23" s="2">
        <f t="shared" si="37"/>
        <v>4.3639126857943458</v>
      </c>
      <c r="AJ23">
        <v>37575</v>
      </c>
      <c r="AK23" s="2">
        <f t="shared" si="23"/>
        <v>4.574898989258946</v>
      </c>
      <c r="AL23">
        <f t="shared" si="43"/>
        <v>264</v>
      </c>
      <c r="AM23" s="2">
        <f t="shared" si="40"/>
        <v>3.2830749747354715</v>
      </c>
      <c r="AN23">
        <v>3845</v>
      </c>
      <c r="AO23" s="2">
        <f t="shared" si="21"/>
        <v>3.5848963441374497</v>
      </c>
      <c r="AP23">
        <f t="shared" si="44"/>
        <v>378</v>
      </c>
      <c r="AQ23" s="2">
        <f t="shared" si="38"/>
        <v>3.2245330626060857</v>
      </c>
      <c r="AR23">
        <v>3447</v>
      </c>
      <c r="AS23" s="2">
        <f t="shared" si="25"/>
        <v>3.5374412834079476</v>
      </c>
      <c r="AT23">
        <f t="shared" si="26"/>
        <v>4203</v>
      </c>
      <c r="AU23" s="2">
        <f t="shared" si="27"/>
        <v>4.3472519328856176</v>
      </c>
      <c r="AV23">
        <v>29776</v>
      </c>
      <c r="AW23" s="2">
        <f t="shared" si="28"/>
        <v>4.4738663557866918</v>
      </c>
      <c r="AX23">
        <f t="shared" si="47"/>
        <v>7534</v>
      </c>
      <c r="AY23" s="2">
        <f t="shared" si="30"/>
        <v>4.6094129706864653</v>
      </c>
      <c r="AZ23" s="6">
        <v>52410</v>
      </c>
      <c r="BA23" s="2">
        <f t="shared" si="31"/>
        <v>4.7194141597025938</v>
      </c>
    </row>
    <row r="24" spans="1:53" x14ac:dyDescent="0.2">
      <c r="A24" s="1">
        <v>43917</v>
      </c>
      <c r="B24">
        <v>1172</v>
      </c>
      <c r="C24" s="2">
        <f t="shared" si="51"/>
        <v>3.7488854400095168</v>
      </c>
      <c r="D24">
        <v>8603</v>
      </c>
      <c r="E24" s="2">
        <f t="shared" si="52"/>
        <v>3.9346499229007108</v>
      </c>
      <c r="F24">
        <f t="shared" si="1"/>
        <v>370</v>
      </c>
      <c r="G24" s="2">
        <f t="shared" si="53"/>
        <v>3.3626709297256672</v>
      </c>
      <c r="H24">
        <v>3180</v>
      </c>
      <c r="I24" s="2">
        <f t="shared" si="54"/>
        <v>3.5024271199844326</v>
      </c>
      <c r="J24">
        <v>5780</v>
      </c>
      <c r="K24" s="2">
        <f t="shared" si="55"/>
        <v>4.452261904093934</v>
      </c>
      <c r="L24">
        <v>42288</v>
      </c>
      <c r="M24" s="2">
        <f t="shared" si="56"/>
        <v>4.6262171457876349</v>
      </c>
      <c r="N24">
        <f t="shared" si="50"/>
        <v>54</v>
      </c>
      <c r="O24" s="2">
        <f t="shared" si="57"/>
        <v>2.5865873046717551</v>
      </c>
      <c r="P24">
        <v>81394</v>
      </c>
      <c r="Q24" s="2">
        <f t="shared" si="58"/>
        <v>4.910592391831071</v>
      </c>
      <c r="R24">
        <v>5909</v>
      </c>
      <c r="S24" s="2">
        <f t="shared" si="59"/>
        <v>4.5963441416432458</v>
      </c>
      <c r="T24">
        <v>86498</v>
      </c>
      <c r="U24" s="2">
        <f t="shared" si="60"/>
        <v>4.9370060658578145</v>
      </c>
      <c r="V24">
        <v>7933</v>
      </c>
      <c r="W24" s="2">
        <f t="shared" si="61"/>
        <v>4.6449110338787518</v>
      </c>
      <c r="X24">
        <v>65719</v>
      </c>
      <c r="Y24" s="2">
        <f t="shared" si="62"/>
        <v>4.8176909464583062</v>
      </c>
      <c r="Z24">
        <v>18691</v>
      </c>
      <c r="AA24" s="2">
        <f t="shared" si="63"/>
        <v>4.9281858241944452</v>
      </c>
      <c r="AB24" s="4">
        <v>101657</v>
      </c>
      <c r="AC24" s="2">
        <f t="shared" si="64"/>
        <v>5.0071372890901724</v>
      </c>
      <c r="AD24">
        <f t="shared" si="45"/>
        <v>2885</v>
      </c>
      <c r="AE24" s="2">
        <f t="shared" si="39"/>
        <v>4.0236639181977933</v>
      </c>
      <c r="AF24">
        <v>14543</v>
      </c>
      <c r="AG24" s="2">
        <f t="shared" si="18"/>
        <v>4.1626540041195756</v>
      </c>
      <c r="AH24">
        <f t="shared" si="46"/>
        <v>3809</v>
      </c>
      <c r="AI24" s="2">
        <f t="shared" si="37"/>
        <v>4.3086070939683196</v>
      </c>
      <c r="AJ24">
        <v>32964</v>
      </c>
      <c r="AK24" s="2">
        <f t="shared" si="23"/>
        <v>4.5180399054681866</v>
      </c>
      <c r="AL24">
        <f t="shared" si="43"/>
        <v>425</v>
      </c>
      <c r="AM24" s="2">
        <f t="shared" si="40"/>
        <v>3.2645817292380777</v>
      </c>
      <c r="AN24">
        <v>3581</v>
      </c>
      <c r="AO24" s="2">
        <f t="shared" si="21"/>
        <v>3.5540043210119028</v>
      </c>
      <c r="AP24">
        <f t="shared" si="44"/>
        <v>229</v>
      </c>
      <c r="AQ24" s="2">
        <f t="shared" si="38"/>
        <v>3.1553360374650619</v>
      </c>
      <c r="AR24">
        <v>3069</v>
      </c>
      <c r="AS24" s="2">
        <f t="shared" si="25"/>
        <v>3.4869968884318228</v>
      </c>
      <c r="AT24">
        <f t="shared" si="26"/>
        <v>3700</v>
      </c>
      <c r="AU24" s="2">
        <f t="shared" si="27"/>
        <v>4.3100982718561998</v>
      </c>
      <c r="AV24">
        <v>25573</v>
      </c>
      <c r="AW24" s="2">
        <f t="shared" si="28"/>
        <v>4.4077816786333477</v>
      </c>
      <c r="AX24">
        <f t="shared" si="47"/>
        <v>6999</v>
      </c>
      <c r="AY24" s="2">
        <f t="shared" si="30"/>
        <v>4.5619714866442296</v>
      </c>
      <c r="AZ24" s="6">
        <v>44876</v>
      </c>
      <c r="BA24" s="2">
        <f t="shared" si="31"/>
        <v>4.6520141393500092</v>
      </c>
    </row>
    <row r="25" spans="1:53" x14ac:dyDescent="0.2">
      <c r="A25" s="1">
        <v>43916</v>
      </c>
      <c r="B25">
        <v>1019</v>
      </c>
      <c r="C25" s="2">
        <f t="shared" si="51"/>
        <v>3.696443763138999</v>
      </c>
      <c r="D25">
        <v>7431</v>
      </c>
      <c r="E25" s="2">
        <f t="shared" si="52"/>
        <v>3.8710472613054994</v>
      </c>
      <c r="F25">
        <f t="shared" si="1"/>
        <v>378</v>
      </c>
      <c r="G25" s="2">
        <f t="shared" si="53"/>
        <v>3.3226327116922234</v>
      </c>
      <c r="H25">
        <v>2810</v>
      </c>
      <c r="I25" s="2">
        <f t="shared" si="54"/>
        <v>3.4487063199050798</v>
      </c>
      <c r="J25">
        <v>4954</v>
      </c>
      <c r="K25" s="2">
        <f t="shared" si="55"/>
        <v>4.406693433796212</v>
      </c>
      <c r="L25">
        <v>36508</v>
      </c>
      <c r="M25" s="2">
        <f t="shared" si="56"/>
        <v>4.5623880418581058</v>
      </c>
      <c r="N25">
        <f t="shared" si="50"/>
        <v>55</v>
      </c>
      <c r="O25" s="2">
        <f t="shared" si="57"/>
        <v>2.5717088318086878</v>
      </c>
      <c r="P25">
        <v>81340</v>
      </c>
      <c r="Q25" s="2">
        <f t="shared" si="58"/>
        <v>4.9103041680685688</v>
      </c>
      <c r="R25">
        <v>6203</v>
      </c>
      <c r="S25" s="2">
        <f t="shared" si="59"/>
        <v>4.5971794292757728</v>
      </c>
      <c r="T25">
        <v>80589</v>
      </c>
      <c r="U25" s="2">
        <f t="shared" si="60"/>
        <v>4.9062757668011097</v>
      </c>
      <c r="V25">
        <v>8271</v>
      </c>
      <c r="W25" s="2">
        <f t="shared" si="61"/>
        <v>4.5988889502733938</v>
      </c>
      <c r="X25">
        <v>57786</v>
      </c>
      <c r="Y25" s="2">
        <f t="shared" si="62"/>
        <v>4.76182263324384</v>
      </c>
      <c r="Z25">
        <v>17224</v>
      </c>
      <c r="AA25" s="2">
        <f t="shared" si="63"/>
        <v>4.8552525612064059</v>
      </c>
      <c r="AB25" s="4">
        <v>83836</v>
      </c>
      <c r="AC25" s="2">
        <f t="shared" si="64"/>
        <v>4.9234305489887777</v>
      </c>
      <c r="AD25">
        <f t="shared" si="45"/>
        <v>2129</v>
      </c>
      <c r="AE25" s="2">
        <f t="shared" si="39"/>
        <v>3.9237101943965627</v>
      </c>
      <c r="AF25">
        <v>11658</v>
      </c>
      <c r="AG25" s="2">
        <f t="shared" si="18"/>
        <v>4.0666240509834264</v>
      </c>
      <c r="AH25">
        <f t="shared" si="46"/>
        <v>3922</v>
      </c>
      <c r="AI25" s="2">
        <f t="shared" si="37"/>
        <v>4.2591158441850663</v>
      </c>
      <c r="AJ25">
        <v>29155</v>
      </c>
      <c r="AK25" s="2">
        <f t="shared" si="23"/>
        <v>4.4647130457570636</v>
      </c>
      <c r="AL25">
        <f t="shared" si="43"/>
        <v>240</v>
      </c>
      <c r="AM25" s="2">
        <f t="shared" si="40"/>
        <v>3.2052043639481447</v>
      </c>
      <c r="AN25">
        <v>3156</v>
      </c>
      <c r="AO25" s="2">
        <f t="shared" si="21"/>
        <v>3.4991369945373827</v>
      </c>
      <c r="AP25">
        <f t="shared" si="44"/>
        <v>314</v>
      </c>
      <c r="AQ25" s="2">
        <f t="shared" si="38"/>
        <v>3.1464381352857744</v>
      </c>
      <c r="AR25">
        <v>2840</v>
      </c>
      <c r="AS25" s="2">
        <f t="shared" si="25"/>
        <v>3.4533183400470375</v>
      </c>
      <c r="AT25">
        <f t="shared" si="26"/>
        <v>4017</v>
      </c>
      <c r="AU25" s="2">
        <f t="shared" si="27"/>
        <v>4.2533137694667342</v>
      </c>
      <c r="AV25">
        <v>21873</v>
      </c>
      <c r="AW25" s="2">
        <f t="shared" si="28"/>
        <v>4.3399083529550069</v>
      </c>
      <c r="AX25">
        <f t="shared" si="47"/>
        <v>7036</v>
      </c>
      <c r="AY25" s="2">
        <f t="shared" si="30"/>
        <v>4.507491558965369</v>
      </c>
      <c r="AZ25" s="6">
        <v>37877</v>
      </c>
      <c r="BA25" s="2">
        <f t="shared" si="31"/>
        <v>4.5783755739468388</v>
      </c>
    </row>
    <row r="26" spans="1:53" x14ac:dyDescent="0.2">
      <c r="A26" s="1">
        <v>43915</v>
      </c>
      <c r="B26">
        <v>852</v>
      </c>
      <c r="C26" s="2">
        <f t="shared" si="51"/>
        <v>3.6395860866734266</v>
      </c>
      <c r="D26">
        <v>6412</v>
      </c>
      <c r="E26" s="2">
        <f t="shared" si="52"/>
        <v>3.8069935136821074</v>
      </c>
      <c r="F26">
        <f t="shared" si="1"/>
        <v>285</v>
      </c>
      <c r="G26" s="2">
        <f t="shared" si="53"/>
        <v>3.2709116394104814</v>
      </c>
      <c r="H26">
        <v>2432</v>
      </c>
      <c r="I26" s="2">
        <f t="shared" si="54"/>
        <v>3.3859635706006972</v>
      </c>
      <c r="J26">
        <v>4118</v>
      </c>
      <c r="K26" s="2">
        <f t="shared" si="55"/>
        <v>4.3683984665792499</v>
      </c>
      <c r="L26">
        <v>31554</v>
      </c>
      <c r="M26" s="2">
        <f t="shared" si="56"/>
        <v>4.4990544211971013</v>
      </c>
      <c r="N26">
        <f t="shared" si="50"/>
        <v>67</v>
      </c>
      <c r="O26" s="2">
        <f t="shared" si="57"/>
        <v>2.5526682161121932</v>
      </c>
      <c r="P26">
        <v>81285</v>
      </c>
      <c r="Q26" s="2">
        <f t="shared" si="58"/>
        <v>4.9100104100680717</v>
      </c>
      <c r="R26">
        <v>5210</v>
      </c>
      <c r="S26" s="2">
        <f t="shared" si="59"/>
        <v>4.5873966330635749</v>
      </c>
      <c r="T26">
        <v>74386</v>
      </c>
      <c r="U26" s="2">
        <f t="shared" si="60"/>
        <v>4.8714912057760804</v>
      </c>
      <c r="V26">
        <v>7457</v>
      </c>
      <c r="W26" s="2">
        <f t="shared" si="61"/>
        <v>4.5409048153170177</v>
      </c>
      <c r="X26">
        <v>49515</v>
      </c>
      <c r="Y26" s="2">
        <f t="shared" si="62"/>
        <v>4.6947367833859932</v>
      </c>
      <c r="Z26">
        <v>13355</v>
      </c>
      <c r="AA26" s="2">
        <f t="shared" si="63"/>
        <v>4.7709550523453688</v>
      </c>
      <c r="AB26" s="4">
        <v>65778</v>
      </c>
      <c r="AC26" s="2">
        <f t="shared" si="64"/>
        <v>4.8180806644922036</v>
      </c>
      <c r="AD26">
        <f t="shared" si="45"/>
        <v>1452</v>
      </c>
      <c r="AE26" s="2">
        <f t="shared" si="39"/>
        <v>3.8390378733883059</v>
      </c>
      <c r="AF26">
        <v>9529</v>
      </c>
      <c r="AG26" s="2">
        <f t="shared" si="18"/>
        <v>3.9790473269479647</v>
      </c>
      <c r="AH26">
        <f t="shared" si="46"/>
        <v>2931</v>
      </c>
      <c r="AI26" s="2">
        <f t="shared" si="37"/>
        <v>4.2067989003815471</v>
      </c>
      <c r="AJ26">
        <v>25233</v>
      </c>
      <c r="AK26" s="2">
        <f t="shared" si="23"/>
        <v>4.4019688876951992</v>
      </c>
      <c r="AL26">
        <f t="shared" si="43"/>
        <v>350</v>
      </c>
      <c r="AM26" s="2">
        <f t="shared" si="40"/>
        <v>3.1740598077250253</v>
      </c>
      <c r="AN26">
        <v>2916</v>
      </c>
      <c r="AO26" s="2">
        <f t="shared" si="21"/>
        <v>3.4647875196459372</v>
      </c>
      <c r="AP26">
        <f t="shared" si="44"/>
        <v>240</v>
      </c>
      <c r="AQ26" s="2">
        <f t="shared" si="38"/>
        <v>3.0913151596972228</v>
      </c>
      <c r="AR26">
        <v>2526</v>
      </c>
      <c r="AS26" s="2">
        <f t="shared" si="25"/>
        <v>3.4024333462193121</v>
      </c>
      <c r="AT26">
        <f t="shared" si="26"/>
        <v>2952</v>
      </c>
      <c r="AU26" s="2">
        <f t="shared" si="27"/>
        <v>4.2037126406077068</v>
      </c>
      <c r="AV26">
        <v>17856</v>
      </c>
      <c r="AW26" s="2">
        <f t="shared" si="28"/>
        <v>4.2517841772574849</v>
      </c>
      <c r="AX26">
        <f t="shared" si="47"/>
        <v>5160</v>
      </c>
      <c r="AY26" s="2">
        <f t="shared" si="30"/>
        <v>4.4440916597004971</v>
      </c>
      <c r="AZ26" s="6">
        <v>30841</v>
      </c>
      <c r="BA26" s="2">
        <f t="shared" si="31"/>
        <v>4.4891284513322578</v>
      </c>
    </row>
    <row r="27" spans="1:53" x14ac:dyDescent="0.2">
      <c r="A27" s="1">
        <v>43914</v>
      </c>
      <c r="B27">
        <v>811</v>
      </c>
      <c r="C27" s="2">
        <f t="shared" si="51"/>
        <v>3.586024382386976</v>
      </c>
      <c r="D27">
        <v>5560</v>
      </c>
      <c r="E27" s="2">
        <f t="shared" si="52"/>
        <v>3.7450747915820575</v>
      </c>
      <c r="F27">
        <f t="shared" si="1"/>
        <v>429</v>
      </c>
      <c r="G27" s="2">
        <f t="shared" si="53"/>
        <v>3.228913405994688</v>
      </c>
      <c r="H27">
        <v>2147</v>
      </c>
      <c r="I27" s="2">
        <f t="shared" si="54"/>
        <v>3.3318320444362488</v>
      </c>
      <c r="J27">
        <v>4764</v>
      </c>
      <c r="K27" s="2">
        <f t="shared" si="55"/>
        <v>4.3070679506612981</v>
      </c>
      <c r="L27">
        <v>27436</v>
      </c>
      <c r="M27" s="2">
        <f t="shared" si="56"/>
        <v>4.4383207941864491</v>
      </c>
      <c r="N27">
        <f t="shared" si="50"/>
        <v>47</v>
      </c>
      <c r="O27" s="2">
        <f t="shared" si="57"/>
        <v>2.510545010206612</v>
      </c>
      <c r="P27">
        <v>81218</v>
      </c>
      <c r="Q27" s="2">
        <f t="shared" si="58"/>
        <v>4.9096522907479816</v>
      </c>
      <c r="R27">
        <v>5249</v>
      </c>
      <c r="S27" s="2">
        <f t="shared" si="59"/>
        <v>4.5759840911285012</v>
      </c>
      <c r="T27">
        <v>69176</v>
      </c>
      <c r="U27" s="2">
        <f t="shared" si="60"/>
        <v>4.8399554459675658</v>
      </c>
      <c r="V27">
        <v>6922</v>
      </c>
      <c r="W27" s="2">
        <f t="shared" si="61"/>
        <v>4.4804668789089579</v>
      </c>
      <c r="X27">
        <v>42058</v>
      </c>
      <c r="Y27" s="2">
        <f t="shared" si="62"/>
        <v>4.6238486166713759</v>
      </c>
      <c r="Z27">
        <v>11075</v>
      </c>
      <c r="AA27" s="2">
        <f t="shared" si="63"/>
        <v>4.6858491796159409</v>
      </c>
      <c r="AB27" s="4">
        <v>53736</v>
      </c>
      <c r="AC27" s="2">
        <f t="shared" si="64"/>
        <v>4.7302653352906363</v>
      </c>
      <c r="AD27">
        <f t="shared" si="45"/>
        <v>1427</v>
      </c>
      <c r="AE27" s="2">
        <f t="shared" si="39"/>
        <v>3.7872478803319538</v>
      </c>
      <c r="AF27">
        <v>8077</v>
      </c>
      <c r="AG27" s="2">
        <f t="shared" si="18"/>
        <v>3.9072500828813284</v>
      </c>
      <c r="AH27">
        <f t="shared" si="46"/>
        <v>2446</v>
      </c>
      <c r="AI27" s="2">
        <f t="shared" si="37"/>
        <v>4.1635191625698784</v>
      </c>
      <c r="AJ27">
        <v>22302</v>
      </c>
      <c r="AK27" s="2">
        <f t="shared" si="23"/>
        <v>4.3483438114793698</v>
      </c>
      <c r="AL27">
        <f t="shared" si="43"/>
        <v>195</v>
      </c>
      <c r="AM27" s="2">
        <f t="shared" si="40"/>
        <v>3.0996806411092499</v>
      </c>
      <c r="AN27">
        <v>2566</v>
      </c>
      <c r="AO27" s="2">
        <f t="shared" si="21"/>
        <v>3.4092566520389096</v>
      </c>
      <c r="AP27">
        <f t="shared" si="44"/>
        <v>240</v>
      </c>
      <c r="AQ27" s="2">
        <f t="shared" si="38"/>
        <v>3.0374264979406238</v>
      </c>
      <c r="AR27">
        <v>2286</v>
      </c>
      <c r="AS27" s="2">
        <f t="shared" si="25"/>
        <v>3.3590762260592628</v>
      </c>
      <c r="AT27">
        <f t="shared" si="26"/>
        <v>2599</v>
      </c>
      <c r="AU27" s="2">
        <f t="shared" si="27"/>
        <v>4.1489109931093564</v>
      </c>
      <c r="AV27">
        <v>14904</v>
      </c>
      <c r="AW27" s="2">
        <f t="shared" si="28"/>
        <v>4.1733028418881863</v>
      </c>
      <c r="AX27">
        <f t="shared" si="47"/>
        <v>4797</v>
      </c>
      <c r="AY27" s="2">
        <f t="shared" si="30"/>
        <v>4.3820711007640849</v>
      </c>
      <c r="AZ27" s="6">
        <v>25681</v>
      </c>
      <c r="BA27" s="2">
        <f t="shared" si="31"/>
        <v>4.4096119308464354</v>
      </c>
    </row>
    <row r="28" spans="1:53" x14ac:dyDescent="0.2">
      <c r="A28" s="1">
        <v>43913</v>
      </c>
      <c r="B28">
        <v>545</v>
      </c>
      <c r="C28" s="2">
        <f t="shared" si="51"/>
        <v>3.5232260419657009</v>
      </c>
      <c r="D28">
        <v>4749</v>
      </c>
      <c r="E28" s="2">
        <f t="shared" si="52"/>
        <v>3.6766021695820181</v>
      </c>
      <c r="F28">
        <f t="shared" si="1"/>
        <v>364</v>
      </c>
      <c r="G28" s="2">
        <f t="shared" si="53"/>
        <v>3.1277525158329733</v>
      </c>
      <c r="H28">
        <v>1718</v>
      </c>
      <c r="I28" s="2">
        <f t="shared" si="54"/>
        <v>3.2350231594952237</v>
      </c>
      <c r="J28">
        <v>4062</v>
      </c>
      <c r="K28" s="2">
        <f t="shared" si="55"/>
        <v>4.2216749970707692</v>
      </c>
      <c r="L28">
        <v>22672</v>
      </c>
      <c r="M28" s="2">
        <f t="shared" si="56"/>
        <v>4.3554898329033849</v>
      </c>
      <c r="N28">
        <f t="shared" si="50"/>
        <v>78</v>
      </c>
      <c r="O28" s="2">
        <f t="shared" si="57"/>
        <v>2.4623979978989561</v>
      </c>
      <c r="P28">
        <v>81171</v>
      </c>
      <c r="Q28" s="2">
        <f t="shared" si="58"/>
        <v>4.9094008963651188</v>
      </c>
      <c r="R28">
        <v>4789</v>
      </c>
      <c r="S28" s="2">
        <f t="shared" si="59"/>
        <v>4.5556505699740084</v>
      </c>
      <c r="T28">
        <v>63927</v>
      </c>
      <c r="U28" s="2">
        <f t="shared" si="60"/>
        <v>4.8056843241113798</v>
      </c>
      <c r="V28">
        <v>6368</v>
      </c>
      <c r="W28" s="2">
        <f t="shared" si="61"/>
        <v>4.4012971250215829</v>
      </c>
      <c r="X28">
        <v>35136</v>
      </c>
      <c r="Y28" s="2">
        <f t="shared" si="62"/>
        <v>4.545752318433979</v>
      </c>
      <c r="Z28">
        <v>10189</v>
      </c>
      <c r="AA28" s="2">
        <f t="shared" si="63"/>
        <v>4.5931198511039408</v>
      </c>
      <c r="AB28" s="4">
        <v>43663</v>
      </c>
      <c r="AC28" s="2">
        <f t="shared" si="64"/>
        <v>4.6401135719293594</v>
      </c>
      <c r="AD28">
        <f t="shared" si="45"/>
        <v>967</v>
      </c>
      <c r="AE28" s="2">
        <f t="shared" si="39"/>
        <v>3.7081658578555401</v>
      </c>
      <c r="AF28">
        <v>6650</v>
      </c>
      <c r="AG28" s="2">
        <f t="shared" si="18"/>
        <v>3.8228216453031045</v>
      </c>
      <c r="AH28">
        <f t="shared" si="46"/>
        <v>3167</v>
      </c>
      <c r="AI28" s="2">
        <f t="shared" si="37"/>
        <v>4.1213299979360905</v>
      </c>
      <c r="AJ28">
        <v>19856</v>
      </c>
      <c r="AK28" s="2">
        <f t="shared" si="23"/>
        <v>4.297891764154655</v>
      </c>
      <c r="AL28">
        <f t="shared" si="43"/>
        <v>239</v>
      </c>
      <c r="AM28" s="2">
        <f t="shared" si="40"/>
        <v>3.0799044676667209</v>
      </c>
      <c r="AN28">
        <v>2371</v>
      </c>
      <c r="AO28" s="2">
        <f t="shared" si="21"/>
        <v>3.3749315539781883</v>
      </c>
      <c r="AP28">
        <f t="shared" si="44"/>
        <v>112</v>
      </c>
      <c r="AQ28" s="2">
        <f t="shared" si="38"/>
        <v>2.9661417327390325</v>
      </c>
      <c r="AR28">
        <v>2046</v>
      </c>
      <c r="AS28" s="2">
        <f t="shared" si="25"/>
        <v>3.3109056293761414</v>
      </c>
      <c r="AT28">
        <f t="shared" si="26"/>
        <v>2651</v>
      </c>
      <c r="AU28" s="2">
        <f t="shared" si="27"/>
        <v>4.0734250567459815</v>
      </c>
      <c r="AV28">
        <v>12305</v>
      </c>
      <c r="AW28" s="2">
        <f t="shared" si="28"/>
        <v>4.0900816180388215</v>
      </c>
      <c r="AX28">
        <f t="shared" si="47"/>
        <v>5084</v>
      </c>
      <c r="AY28" s="2">
        <f t="shared" si="30"/>
        <v>4.2992239233665828</v>
      </c>
      <c r="AZ28" s="6">
        <v>20884</v>
      </c>
      <c r="BA28" s="2">
        <f t="shared" si="31"/>
        <v>4.3198136845386781</v>
      </c>
    </row>
    <row r="29" spans="1:53" x14ac:dyDescent="0.2">
      <c r="A29" s="1">
        <v>43912</v>
      </c>
      <c r="B29">
        <v>573</v>
      </c>
      <c r="C29" s="2">
        <f t="shared" si="51"/>
        <v>3.4869968884318228</v>
      </c>
      <c r="D29">
        <v>4204</v>
      </c>
      <c r="E29" s="2">
        <f t="shared" si="52"/>
        <v>3.6236627073562047</v>
      </c>
      <c r="F29">
        <f t="shared" si="1"/>
        <v>283</v>
      </c>
      <c r="G29" s="2">
        <f t="shared" si="53"/>
        <v>3.0437551269686796</v>
      </c>
      <c r="H29">
        <v>1354</v>
      </c>
      <c r="I29" s="2">
        <f t="shared" si="54"/>
        <v>3.1316186643491255</v>
      </c>
      <c r="J29">
        <v>1948</v>
      </c>
      <c r="K29" s="2">
        <f t="shared" si="55"/>
        <v>4.1389970140326362</v>
      </c>
      <c r="L29">
        <v>18610</v>
      </c>
      <c r="M29" s="2">
        <f t="shared" si="56"/>
        <v>4.2697463731307668</v>
      </c>
      <c r="N29">
        <f t="shared" si="50"/>
        <v>39</v>
      </c>
      <c r="O29" s="2">
        <f t="shared" si="57"/>
        <v>2.3673559210260189</v>
      </c>
      <c r="P29">
        <v>81093</v>
      </c>
      <c r="Q29" s="2">
        <f t="shared" si="58"/>
        <v>4.9089833672496326</v>
      </c>
      <c r="R29">
        <v>5560</v>
      </c>
      <c r="S29" s="2">
        <f t="shared" si="59"/>
        <v>4.5364321758220134</v>
      </c>
      <c r="T29">
        <v>59138</v>
      </c>
      <c r="U29" s="2">
        <f t="shared" si="60"/>
        <v>4.7718666329454056</v>
      </c>
      <c r="V29">
        <v>3272</v>
      </c>
      <c r="W29" s="2">
        <f t="shared" si="61"/>
        <v>4.3176455432211585</v>
      </c>
      <c r="X29">
        <v>28768</v>
      </c>
      <c r="Y29" s="2">
        <f t="shared" si="62"/>
        <v>4.458909670053135</v>
      </c>
      <c r="Z29">
        <v>9400</v>
      </c>
      <c r="AA29" s="2">
        <f t="shared" si="63"/>
        <v>4.4768171421305016</v>
      </c>
      <c r="AB29" s="4">
        <v>33634</v>
      </c>
      <c r="AC29" s="2">
        <f t="shared" si="64"/>
        <v>4.5267785198458457</v>
      </c>
      <c r="AD29">
        <f t="shared" si="45"/>
        <v>602</v>
      </c>
      <c r="AE29" s="2">
        <f t="shared" si="39"/>
        <v>3.6326597132939136</v>
      </c>
      <c r="AF29">
        <v>5683</v>
      </c>
      <c r="AG29" s="2">
        <f t="shared" si="18"/>
        <v>3.7545776560447304</v>
      </c>
      <c r="AH29">
        <f t="shared" si="46"/>
        <v>2230</v>
      </c>
      <c r="AI29" s="2">
        <f t="shared" si="37"/>
        <v>4.0517697468993319</v>
      </c>
      <c r="AJ29">
        <v>16689</v>
      </c>
      <c r="AK29" s="2">
        <f t="shared" si="23"/>
        <v>4.2224303146604907</v>
      </c>
      <c r="AL29">
        <f t="shared" si="43"/>
        <v>206</v>
      </c>
      <c r="AM29" s="2">
        <f t="shared" si="40"/>
        <v>3.0232524596337114</v>
      </c>
      <c r="AN29">
        <v>2132</v>
      </c>
      <c r="AO29" s="2">
        <f t="shared" si="21"/>
        <v>3.3287872003545345</v>
      </c>
      <c r="AP29">
        <f t="shared" si="44"/>
        <v>164</v>
      </c>
      <c r="AQ29" s="2">
        <f t="shared" si="38"/>
        <v>2.9552065375419416</v>
      </c>
      <c r="AR29">
        <v>1934</v>
      </c>
      <c r="AS29" s="2">
        <f t="shared" si="25"/>
        <v>3.2864564697469829</v>
      </c>
      <c r="AT29">
        <f t="shared" si="26"/>
        <v>2124</v>
      </c>
      <c r="AU29" s="2">
        <f t="shared" si="27"/>
        <v>3.9724342769573653</v>
      </c>
      <c r="AV29">
        <v>9654</v>
      </c>
      <c r="AW29" s="2">
        <f t="shared" si="28"/>
        <v>3.9847072944826731</v>
      </c>
      <c r="AX29">
        <f t="shared" si="47"/>
        <v>4073</v>
      </c>
      <c r="AY29" s="2">
        <f t="shared" si="30"/>
        <v>4.181414796254284</v>
      </c>
      <c r="AZ29" s="6">
        <v>15800</v>
      </c>
      <c r="BA29" s="2">
        <f t="shared" si="31"/>
        <v>4.1986570869544222</v>
      </c>
    </row>
    <row r="30" spans="1:53" x14ac:dyDescent="0.2">
      <c r="A30" s="1">
        <v>43911</v>
      </c>
      <c r="B30">
        <v>637</v>
      </c>
      <c r="C30" s="2">
        <f t="shared" si="51"/>
        <v>3.4268364538035079</v>
      </c>
      <c r="D30">
        <v>3631</v>
      </c>
      <c r="E30" s="2">
        <f t="shared" si="52"/>
        <v>3.5600262489128922</v>
      </c>
      <c r="F30">
        <f t="shared" si="1"/>
        <v>196</v>
      </c>
      <c r="G30" s="2">
        <f t="shared" si="53"/>
        <v>2.9153998352122699</v>
      </c>
      <c r="H30">
        <v>1071</v>
      </c>
      <c r="I30" s="2">
        <f t="shared" si="54"/>
        <v>3.0297894708318558</v>
      </c>
      <c r="J30">
        <v>2705</v>
      </c>
      <c r="K30" s="2">
        <f t="shared" si="55"/>
        <v>4.1094773009587353</v>
      </c>
      <c r="L30">
        <v>16662</v>
      </c>
      <c r="M30" s="2">
        <f t="shared" si="56"/>
        <v>4.2217271301339014</v>
      </c>
      <c r="N30">
        <f t="shared" si="50"/>
        <v>46</v>
      </c>
      <c r="O30" s="2">
        <f t="shared" si="57"/>
        <v>2.3222192947339191</v>
      </c>
      <c r="P30">
        <v>81054</v>
      </c>
      <c r="Q30" s="2">
        <f t="shared" si="58"/>
        <v>4.9087744520662389</v>
      </c>
      <c r="R30">
        <v>6557</v>
      </c>
      <c r="S30" s="2">
        <f t="shared" si="59"/>
        <v>4.5108130105124964</v>
      </c>
      <c r="T30">
        <v>53578</v>
      </c>
      <c r="U30" s="2">
        <f t="shared" si="60"/>
        <v>4.7289864979027376</v>
      </c>
      <c r="V30">
        <v>3925</v>
      </c>
      <c r="W30" s="2">
        <f t="shared" si="61"/>
        <v>4.2811470420244273</v>
      </c>
      <c r="X30">
        <v>25496</v>
      </c>
      <c r="Y30" s="2">
        <f t="shared" si="62"/>
        <v>4.406472050465676</v>
      </c>
      <c r="Z30">
        <v>4825</v>
      </c>
      <c r="AA30" s="2">
        <f t="shared" si="63"/>
        <v>4.3308600149746397</v>
      </c>
      <c r="AB30" s="4">
        <v>25725</v>
      </c>
      <c r="AC30" s="2">
        <f t="shared" si="64"/>
        <v>4.4103553834344709</v>
      </c>
      <c r="AD30">
        <f t="shared" si="45"/>
        <v>1098</v>
      </c>
      <c r="AE30" s="2">
        <f t="shared" si="39"/>
        <v>3.6042260530844699</v>
      </c>
      <c r="AF30">
        <v>5081</v>
      </c>
      <c r="AG30" s="2">
        <f t="shared" si="18"/>
        <v>3.7059491949102958</v>
      </c>
      <c r="AH30">
        <f t="shared" si="46"/>
        <v>1847</v>
      </c>
      <c r="AI30" s="2">
        <f t="shared" si="37"/>
        <v>3.9982593384236988</v>
      </c>
      <c r="AJ30">
        <v>14459</v>
      </c>
      <c r="AK30" s="2">
        <f t="shared" si="23"/>
        <v>4.1601382577234016</v>
      </c>
      <c r="AL30">
        <f t="shared" si="43"/>
        <v>184</v>
      </c>
      <c r="AM30" s="2">
        <f t="shared" si="40"/>
        <v>3.0081741840064264</v>
      </c>
      <c r="AN30">
        <v>1926</v>
      </c>
      <c r="AO30" s="2">
        <f t="shared" si="21"/>
        <v>3.2846562827885157</v>
      </c>
      <c r="AP30">
        <f t="shared" si="44"/>
        <v>131</v>
      </c>
      <c r="AQ30" s="2">
        <f t="shared" si="38"/>
        <v>2.9185545305502734</v>
      </c>
      <c r="AR30">
        <v>1770</v>
      </c>
      <c r="AS30" s="2">
        <f t="shared" si="25"/>
        <v>3.2479732663618068</v>
      </c>
      <c r="AT30">
        <f t="shared" si="26"/>
        <v>2379</v>
      </c>
      <c r="AU30" s="2">
        <f t="shared" si="27"/>
        <v>3.8609964367571958</v>
      </c>
      <c r="AV30">
        <v>7530</v>
      </c>
      <c r="AW30" s="2">
        <f t="shared" si="28"/>
        <v>3.8767949762007006</v>
      </c>
      <c r="AX30">
        <f t="shared" si="47"/>
        <v>3324</v>
      </c>
      <c r="AY30" s="2">
        <f t="shared" si="30"/>
        <v>4.04587039244936</v>
      </c>
      <c r="AZ30" s="6">
        <v>11727</v>
      </c>
      <c r="BA30" s="2">
        <f t="shared" si="31"/>
        <v>4.0691869251519099</v>
      </c>
    </row>
    <row r="31" spans="1:53" x14ac:dyDescent="0.2">
      <c r="A31" s="1">
        <v>43910</v>
      </c>
      <c r="B31">
        <v>534</v>
      </c>
      <c r="C31" s="2">
        <f t="shared" si="51"/>
        <v>3.3404441148401185</v>
      </c>
      <c r="D31">
        <v>2994</v>
      </c>
      <c r="E31" s="2">
        <f t="shared" si="52"/>
        <v>3.4762517960070336</v>
      </c>
      <c r="F31">
        <f t="shared" si="1"/>
        <v>167</v>
      </c>
      <c r="G31" s="2">
        <f t="shared" si="53"/>
        <v>2.8305886686851442</v>
      </c>
      <c r="H31">
        <v>875</v>
      </c>
      <c r="I31" s="2">
        <f t="shared" si="54"/>
        <v>2.9420080530223132</v>
      </c>
      <c r="J31">
        <v>2958</v>
      </c>
      <c r="K31" s="2">
        <f t="shared" si="55"/>
        <v>4.0372272345822742</v>
      </c>
      <c r="L31">
        <v>13957</v>
      </c>
      <c r="M31" s="2">
        <f t="shared" si="56"/>
        <v>4.1447920784977148</v>
      </c>
      <c r="N31">
        <f t="shared" si="50"/>
        <v>41</v>
      </c>
      <c r="O31" s="2">
        <f t="shared" si="57"/>
        <v>2.2648178230095364</v>
      </c>
      <c r="P31">
        <v>81008</v>
      </c>
      <c r="Q31" s="2">
        <f t="shared" si="58"/>
        <v>4.9085279100427659</v>
      </c>
      <c r="R31">
        <v>5985</v>
      </c>
      <c r="S31" s="2">
        <f t="shared" si="59"/>
        <v>4.4677560512440326</v>
      </c>
      <c r="T31">
        <v>47021</v>
      </c>
      <c r="U31" s="2">
        <f t="shared" si="60"/>
        <v>4.6722918610684561</v>
      </c>
      <c r="V31">
        <v>3494</v>
      </c>
      <c r="W31" s="2">
        <f t="shared" si="61"/>
        <v>4.2132254727734013</v>
      </c>
      <c r="X31">
        <v>21571</v>
      </c>
      <c r="Y31" s="2">
        <f t="shared" si="62"/>
        <v>4.3338702788260095</v>
      </c>
      <c r="Z31">
        <v>5588</v>
      </c>
      <c r="AA31" s="2">
        <f t="shared" si="63"/>
        <v>4.2351242640194613</v>
      </c>
      <c r="AB31" s="4">
        <v>19403</v>
      </c>
      <c r="AC31" s="2">
        <f t="shared" si="64"/>
        <v>4.2878688836785601</v>
      </c>
      <c r="AD31">
        <f t="shared" si="45"/>
        <v>714</v>
      </c>
      <c r="AE31" s="2">
        <f t="shared" si="39"/>
        <v>3.5032457714651128</v>
      </c>
      <c r="AF31">
        <v>3983</v>
      </c>
      <c r="AG31" s="2">
        <f t="shared" si="18"/>
        <v>3.6002103064093278</v>
      </c>
      <c r="AH31">
        <f t="shared" si="46"/>
        <v>1617</v>
      </c>
      <c r="AI31" s="2">
        <f t="shared" si="37"/>
        <v>3.9518715571283645</v>
      </c>
      <c r="AJ31">
        <v>12612</v>
      </c>
      <c r="AK31" s="2">
        <f t="shared" si="23"/>
        <v>4.1007839620758668</v>
      </c>
      <c r="AL31">
        <f t="shared" si="43"/>
        <v>190</v>
      </c>
      <c r="AM31" s="2">
        <f t="shared" si="40"/>
        <v>2.9965116721541785</v>
      </c>
      <c r="AN31">
        <v>1742</v>
      </c>
      <c r="AO31" s="2">
        <f t="shared" si="21"/>
        <v>3.2410481506716442</v>
      </c>
      <c r="AP31">
        <f t="shared" si="44"/>
        <v>200</v>
      </c>
      <c r="AQ31" s="2">
        <f t="shared" si="38"/>
        <v>2.916453948549925</v>
      </c>
      <c r="AR31">
        <v>1639</v>
      </c>
      <c r="AS31" s="2">
        <f t="shared" si="25"/>
        <v>3.2145789535704989</v>
      </c>
      <c r="AT31">
        <f t="shared" si="26"/>
        <v>1197</v>
      </c>
      <c r="AU31" s="2">
        <f t="shared" si="27"/>
        <v>3.6987093494425869</v>
      </c>
      <c r="AV31">
        <v>5151</v>
      </c>
      <c r="AW31" s="2">
        <f t="shared" si="28"/>
        <v>3.7118915498805789</v>
      </c>
      <c r="AX31">
        <f t="shared" si="47"/>
        <v>2699</v>
      </c>
      <c r="AY31" s="2">
        <f t="shared" si="30"/>
        <v>3.9021117234480043</v>
      </c>
      <c r="AZ31" s="6">
        <v>8403</v>
      </c>
      <c r="BA31" s="2">
        <f t="shared" si="31"/>
        <v>3.9244343635432308</v>
      </c>
    </row>
    <row r="32" spans="1:53" x14ac:dyDescent="0.2">
      <c r="A32" s="1">
        <v>43909</v>
      </c>
      <c r="B32">
        <v>409</v>
      </c>
      <c r="C32" s="2">
        <f t="shared" si="51"/>
        <v>3.2662316966898932</v>
      </c>
      <c r="D32">
        <v>2460</v>
      </c>
      <c r="E32" s="2">
        <f t="shared" si="52"/>
        <v>3.3909351071033793</v>
      </c>
      <c r="F32">
        <f t="shared" si="1"/>
        <v>142</v>
      </c>
      <c r="G32" s="2">
        <f t="shared" si="53"/>
        <v>2.741939077729199</v>
      </c>
      <c r="H32">
        <v>708</v>
      </c>
      <c r="I32" s="2">
        <f t="shared" si="54"/>
        <v>2.8500332576897689</v>
      </c>
      <c r="J32">
        <v>2801</v>
      </c>
      <c r="K32" s="2">
        <f t="shared" si="55"/>
        <v>3.9360107957152097</v>
      </c>
      <c r="L32">
        <v>10999</v>
      </c>
      <c r="M32" s="2">
        <f t="shared" si="56"/>
        <v>4.0413532020469747</v>
      </c>
      <c r="N32">
        <f t="shared" si="50"/>
        <v>39</v>
      </c>
      <c r="O32" s="2">
        <f t="shared" si="57"/>
        <v>2.1875207208364631</v>
      </c>
      <c r="P32">
        <v>80967</v>
      </c>
      <c r="Q32" s="2">
        <f t="shared" si="58"/>
        <v>4.9083080480376617</v>
      </c>
      <c r="R32">
        <v>5322</v>
      </c>
      <c r="S32" s="2">
        <f t="shared" si="59"/>
        <v>4.4136685062824741</v>
      </c>
      <c r="T32">
        <v>41035</v>
      </c>
      <c r="U32" s="2">
        <f t="shared" si="60"/>
        <v>4.613154437759265</v>
      </c>
      <c r="V32">
        <v>3308</v>
      </c>
      <c r="W32" s="2">
        <f t="shared" si="61"/>
        <v>4.1740888954636857</v>
      </c>
      <c r="X32">
        <v>18077</v>
      </c>
      <c r="Y32" s="2">
        <f t="shared" si="62"/>
        <v>4.2571263580225924</v>
      </c>
      <c r="Z32">
        <v>4582</v>
      </c>
      <c r="AA32" s="2">
        <f t="shared" si="63"/>
        <v>4.0845405320614843</v>
      </c>
      <c r="AB32" s="4">
        <v>14094</v>
      </c>
      <c r="AC32" s="2">
        <f t="shared" si="64"/>
        <v>4.1490342671612499</v>
      </c>
      <c r="AD32">
        <f t="shared" si="45"/>
        <v>643</v>
      </c>
      <c r="AE32" s="2">
        <f t="shared" si="39"/>
        <v>3.427972713608209</v>
      </c>
      <c r="AF32">
        <v>3269</v>
      </c>
      <c r="AG32" s="2">
        <f t="shared" si="18"/>
        <v>3.5144149205803692</v>
      </c>
      <c r="AH32">
        <f t="shared" si="46"/>
        <v>1861</v>
      </c>
      <c r="AI32" s="2">
        <f t="shared" si="37"/>
        <v>3.9095025414054154</v>
      </c>
      <c r="AJ32">
        <v>10995</v>
      </c>
      <c r="AK32" s="2">
        <f t="shared" si="23"/>
        <v>4.0411952336968096</v>
      </c>
      <c r="AL32">
        <f t="shared" si="43"/>
        <v>129</v>
      </c>
      <c r="AM32" s="2">
        <f t="shared" si="40"/>
        <v>2.9689496809813427</v>
      </c>
      <c r="AN32">
        <v>1552</v>
      </c>
      <c r="AO32" s="2">
        <f t="shared" si="21"/>
        <v>3.1908917169221698</v>
      </c>
      <c r="AP32">
        <f t="shared" si="44"/>
        <v>147</v>
      </c>
      <c r="AQ32" s="2">
        <f t="shared" si="38"/>
        <v>2.8762178405916421</v>
      </c>
      <c r="AR32">
        <v>1439</v>
      </c>
      <c r="AS32" s="2">
        <f t="shared" si="25"/>
        <v>3.1580607939366052</v>
      </c>
      <c r="AT32">
        <f t="shared" si="26"/>
        <v>2083</v>
      </c>
      <c r="AU32" s="2">
        <f t="shared" si="27"/>
        <v>3.5864747785713966</v>
      </c>
      <c r="AV32">
        <v>3954</v>
      </c>
      <c r="AW32" s="2">
        <f t="shared" si="28"/>
        <v>3.5970366649776535</v>
      </c>
      <c r="AX32">
        <f t="shared" si="47"/>
        <v>2666</v>
      </c>
      <c r="AY32" s="2">
        <f t="shared" si="30"/>
        <v>3.7305400364771191</v>
      </c>
      <c r="AZ32" s="6">
        <v>5704</v>
      </c>
      <c r="BA32" s="2">
        <f t="shared" si="31"/>
        <v>3.756179516843809</v>
      </c>
    </row>
    <row r="33" spans="1:53" x14ac:dyDescent="0.2">
      <c r="A33" s="1">
        <v>43908</v>
      </c>
      <c r="B33">
        <v>346</v>
      </c>
      <c r="C33" s="2">
        <f t="shared" si="51"/>
        <v>3.1897709563468739</v>
      </c>
      <c r="D33">
        <v>2051</v>
      </c>
      <c r="E33" s="2">
        <f t="shared" si="52"/>
        <v>3.3119656603683665</v>
      </c>
      <c r="F33">
        <f t="shared" si="1"/>
        <v>113</v>
      </c>
      <c r="G33" s="2">
        <f t="shared" si="53"/>
        <v>2.6424645202421213</v>
      </c>
      <c r="H33">
        <v>566</v>
      </c>
      <c r="I33" s="2">
        <f t="shared" si="54"/>
        <v>2.7528164311882715</v>
      </c>
      <c r="J33">
        <v>1042</v>
      </c>
      <c r="K33" s="2">
        <f t="shared" si="55"/>
        <v>3.8003045775561985</v>
      </c>
      <c r="L33">
        <v>8198</v>
      </c>
      <c r="M33" s="2">
        <f t="shared" si="56"/>
        <v>3.9137079139804829</v>
      </c>
      <c r="N33">
        <f t="shared" si="50"/>
        <v>34</v>
      </c>
      <c r="O33" s="2">
        <f t="shared" si="57"/>
        <v>2.1303337684950061</v>
      </c>
      <c r="P33">
        <v>80928</v>
      </c>
      <c r="Q33" s="2">
        <f t="shared" si="58"/>
        <v>4.9080988076643104</v>
      </c>
      <c r="R33">
        <v>4207</v>
      </c>
      <c r="S33" s="2">
        <f t="shared" si="59"/>
        <v>4.366441636156833</v>
      </c>
      <c r="T33">
        <v>35713</v>
      </c>
      <c r="U33" s="2">
        <f t="shared" si="60"/>
        <v>4.5528263337750028</v>
      </c>
      <c r="V33">
        <v>2943</v>
      </c>
      <c r="W33" s="2">
        <f t="shared" si="61"/>
        <v>4.0966319755581608</v>
      </c>
      <c r="X33">
        <v>14769</v>
      </c>
      <c r="Y33" s="2">
        <f t="shared" si="62"/>
        <v>4.1693510904924178</v>
      </c>
      <c r="Z33">
        <v>2853</v>
      </c>
      <c r="AA33" s="2">
        <f t="shared" si="63"/>
        <v>3.8974071396615804</v>
      </c>
      <c r="AB33" s="4">
        <v>8873</v>
      </c>
      <c r="AC33" s="2">
        <f t="shared" si="64"/>
        <v>3.9480704815189411</v>
      </c>
      <c r="AD33">
        <f t="shared" si="45"/>
        <v>676</v>
      </c>
      <c r="AE33" s="2">
        <f t="shared" si="39"/>
        <v>3.3364597338485296</v>
      </c>
      <c r="AF33">
        <v>2626</v>
      </c>
      <c r="AG33" s="2">
        <f t="shared" si="18"/>
        <v>3.4192947217534604</v>
      </c>
      <c r="AH33">
        <f t="shared" si="46"/>
        <v>1404</v>
      </c>
      <c r="AI33" s="2">
        <f t="shared" si="37"/>
        <v>3.8358807318173946</v>
      </c>
      <c r="AJ33">
        <v>9134</v>
      </c>
      <c r="AK33" s="2">
        <f t="shared" si="23"/>
        <v>3.9606610072709816</v>
      </c>
      <c r="AL33">
        <f t="shared" si="43"/>
        <v>115</v>
      </c>
      <c r="AM33" s="2">
        <f t="shared" si="40"/>
        <v>2.9703468762300935</v>
      </c>
      <c r="AN33">
        <v>1423</v>
      </c>
      <c r="AO33" s="2">
        <f t="shared" si="21"/>
        <v>3.1532049000842841</v>
      </c>
      <c r="AP33">
        <f t="shared" si="44"/>
        <v>96</v>
      </c>
      <c r="AQ33" s="2">
        <f t="shared" si="38"/>
        <v>2.8987251815894934</v>
      </c>
      <c r="AR33">
        <v>1292</v>
      </c>
      <c r="AS33" s="2">
        <f t="shared" si="25"/>
        <v>3.1112625136590655</v>
      </c>
      <c r="AT33">
        <f t="shared" si="26"/>
        <v>1057</v>
      </c>
      <c r="AU33" s="2">
        <f t="shared" si="27"/>
        <v>3.2591158441850663</v>
      </c>
      <c r="AV33">
        <v>1871</v>
      </c>
      <c r="AW33" s="2">
        <f t="shared" si="28"/>
        <v>3.2720737875000099</v>
      </c>
      <c r="AX33">
        <f t="shared" si="47"/>
        <v>1460</v>
      </c>
      <c r="AY33" s="2">
        <f t="shared" si="30"/>
        <v>3.4499409887733377</v>
      </c>
      <c r="AZ33" s="6">
        <v>3038</v>
      </c>
      <c r="BA33" s="2">
        <f t="shared" si="31"/>
        <v>3.4825877695267677</v>
      </c>
    </row>
    <row r="34" spans="1:53" x14ac:dyDescent="0.2">
      <c r="A34" s="1">
        <v>43907</v>
      </c>
      <c r="B34">
        <v>292</v>
      </c>
      <c r="C34" s="2">
        <f t="shared" si="51"/>
        <v>3.1215598441875008</v>
      </c>
      <c r="D34">
        <v>1705</v>
      </c>
      <c r="E34" s="2">
        <f t="shared" si="52"/>
        <v>3.2317243833285163</v>
      </c>
      <c r="F34">
        <f t="shared" si="1"/>
        <v>77</v>
      </c>
      <c r="G34" s="2">
        <f t="shared" si="53"/>
        <v>2.5327543789924976</v>
      </c>
      <c r="H34">
        <v>453</v>
      </c>
      <c r="I34" s="2">
        <f t="shared" si="54"/>
        <v>2.6560982020128319</v>
      </c>
      <c r="J34">
        <v>1144</v>
      </c>
      <c r="K34" s="2">
        <f t="shared" si="55"/>
        <v>3.7555699806287999</v>
      </c>
      <c r="L34">
        <v>7156</v>
      </c>
      <c r="M34" s="2">
        <f t="shared" si="56"/>
        <v>3.8546703318953353</v>
      </c>
      <c r="N34">
        <f t="shared" si="50"/>
        <v>13</v>
      </c>
      <c r="O34" s="2">
        <f t="shared" si="57"/>
        <v>2.0644579892269186</v>
      </c>
      <c r="P34">
        <v>80894</v>
      </c>
      <c r="Q34" s="2">
        <f t="shared" si="58"/>
        <v>4.9079163106910686</v>
      </c>
      <c r="R34">
        <v>3526</v>
      </c>
      <c r="S34" s="2">
        <f t="shared" si="59"/>
        <v>4.3295402476566638</v>
      </c>
      <c r="T34">
        <v>31506</v>
      </c>
      <c r="U34" s="2">
        <f t="shared" si="60"/>
        <v>4.4983932686707009</v>
      </c>
      <c r="V34">
        <v>1884</v>
      </c>
      <c r="W34" s="2">
        <f t="shared" si="61"/>
        <v>4.005652315355074</v>
      </c>
      <c r="X34">
        <v>11826</v>
      </c>
      <c r="Y34" s="2">
        <f t="shared" si="62"/>
        <v>4.0728378746630867</v>
      </c>
      <c r="Z34">
        <v>1748</v>
      </c>
      <c r="AA34" s="2">
        <f t="shared" si="63"/>
        <v>3.7283537820212285</v>
      </c>
      <c r="AB34" s="4">
        <v>6096</v>
      </c>
      <c r="AC34" s="2">
        <f t="shared" si="64"/>
        <v>3.785044958331544</v>
      </c>
      <c r="AD34">
        <f t="shared" si="45"/>
        <v>407</v>
      </c>
      <c r="AE34" s="2">
        <f t="shared" si="39"/>
        <v>3.197831693328903</v>
      </c>
      <c r="AF34">
        <v>1950</v>
      </c>
      <c r="AG34" s="2">
        <f t="shared" si="18"/>
        <v>3.2900346113625178</v>
      </c>
      <c r="AH34">
        <f t="shared" si="46"/>
        <v>1097</v>
      </c>
      <c r="AI34" s="2">
        <f t="shared" si="37"/>
        <v>3.7742249048689192</v>
      </c>
      <c r="AJ34">
        <v>7730</v>
      </c>
      <c r="AK34" s="2">
        <f t="shared" si="23"/>
        <v>3.888179493918325</v>
      </c>
      <c r="AL34">
        <f t="shared" si="43"/>
        <v>139</v>
      </c>
      <c r="AM34" s="2">
        <f t="shared" si="40"/>
        <v>3.0141003215196207</v>
      </c>
      <c r="AN34">
        <v>1308</v>
      </c>
      <c r="AO34" s="2">
        <f t="shared" si="21"/>
        <v>3.1166077439882485</v>
      </c>
      <c r="AP34">
        <f t="shared" si="44"/>
        <v>75</v>
      </c>
      <c r="AQ34" s="2">
        <f t="shared" si="38"/>
        <v>2.9242792860618816</v>
      </c>
      <c r="AR34">
        <v>1196</v>
      </c>
      <c r="AS34" s="2">
        <f t="shared" si="25"/>
        <v>3.0777311796523921</v>
      </c>
      <c r="AT34">
        <f t="shared" si="26"/>
        <v>351</v>
      </c>
      <c r="AU34" s="2">
        <f t="shared" si="27"/>
        <v>2.8970770032094202</v>
      </c>
      <c r="AV34">
        <v>814</v>
      </c>
      <c r="AW34" s="2">
        <f t="shared" si="28"/>
        <v>2.9106244048892012</v>
      </c>
      <c r="AX34">
        <f t="shared" si="47"/>
        <v>611</v>
      </c>
      <c r="AY34" s="2">
        <f t="shared" si="30"/>
        <v>3.1547282074401557</v>
      </c>
      <c r="AZ34" s="6">
        <v>1578</v>
      </c>
      <c r="BA34" s="2">
        <f t="shared" si="31"/>
        <v>3.1981069988734014</v>
      </c>
    </row>
    <row r="35" spans="1:53" x14ac:dyDescent="0.2">
      <c r="A35" s="1">
        <v>43906</v>
      </c>
      <c r="B35">
        <v>278</v>
      </c>
      <c r="C35" s="2">
        <f t="shared" si="51"/>
        <v>3.0382226383687185</v>
      </c>
      <c r="D35">
        <v>1413</v>
      </c>
      <c r="E35" s="2">
        <f t="shared" si="52"/>
        <v>3.1501421618485588</v>
      </c>
      <c r="F35">
        <f t="shared" si="1"/>
        <v>128</v>
      </c>
      <c r="G35" s="2">
        <f t="shared" si="53"/>
        <v>2.4533183400470375</v>
      </c>
      <c r="H35">
        <v>376</v>
      </c>
      <c r="I35" s="2">
        <f t="shared" si="54"/>
        <v>2.5751878449276608</v>
      </c>
      <c r="J35">
        <v>1174</v>
      </c>
      <c r="K35" s="2">
        <f t="shared" si="55"/>
        <v>3.6901960800285138</v>
      </c>
      <c r="L35">
        <v>6012</v>
      </c>
      <c r="M35" s="2">
        <f t="shared" si="56"/>
        <v>3.7790189719148706</v>
      </c>
      <c r="N35">
        <f t="shared" si="50"/>
        <v>21</v>
      </c>
      <c r="O35" s="2">
        <f t="shared" si="57"/>
        <v>2.1038037209559568</v>
      </c>
      <c r="P35">
        <v>80881</v>
      </c>
      <c r="Q35" s="2">
        <f t="shared" si="58"/>
        <v>4.9078465121650057</v>
      </c>
      <c r="R35">
        <v>3233</v>
      </c>
      <c r="S35" s="2">
        <f t="shared" si="59"/>
        <v>4.2743426161168827</v>
      </c>
      <c r="T35">
        <v>27980</v>
      </c>
      <c r="U35" s="2">
        <f t="shared" si="60"/>
        <v>4.4468477101558088</v>
      </c>
      <c r="V35">
        <v>1954</v>
      </c>
      <c r="W35" s="2">
        <f t="shared" si="61"/>
        <v>3.9400680137393524</v>
      </c>
      <c r="X35">
        <v>9942</v>
      </c>
      <c r="Y35" s="2">
        <f t="shared" si="62"/>
        <v>3.9974737588029803</v>
      </c>
      <c r="Z35">
        <v>983</v>
      </c>
      <c r="AA35" s="2">
        <f t="shared" si="63"/>
        <v>3.5901728315963144</v>
      </c>
      <c r="AB35" s="4">
        <v>4307</v>
      </c>
      <c r="AC35" s="2">
        <f t="shared" si="64"/>
        <v>3.6341748717626001</v>
      </c>
      <c r="AD35">
        <f t="shared" si="45"/>
        <v>152</v>
      </c>
      <c r="AE35" s="2">
        <f t="shared" si="39"/>
        <v>3.0870712059065353</v>
      </c>
      <c r="AF35">
        <v>1543</v>
      </c>
      <c r="AG35" s="2">
        <f t="shared" si="18"/>
        <v>3.1883659260631481</v>
      </c>
      <c r="AH35">
        <f t="shared" si="46"/>
        <v>1210</v>
      </c>
      <c r="AI35" s="2">
        <f t="shared" si="37"/>
        <v>3.7177536932107156</v>
      </c>
      <c r="AJ35">
        <v>6633</v>
      </c>
      <c r="AK35" s="2">
        <f t="shared" si="23"/>
        <v>3.8217099972983766</v>
      </c>
      <c r="AL35">
        <f t="shared" si="43"/>
        <v>92</v>
      </c>
      <c r="AM35" s="2">
        <f t="shared" si="40"/>
        <v>2.9907826918031377</v>
      </c>
      <c r="AN35">
        <v>1169</v>
      </c>
      <c r="AO35" s="2">
        <f t="shared" si="21"/>
        <v>3.0678145111618402</v>
      </c>
      <c r="AP35">
        <f t="shared" si="44"/>
        <v>89</v>
      </c>
      <c r="AQ35" s="2">
        <f t="shared" si="38"/>
        <v>2.935003151453655</v>
      </c>
      <c r="AR35">
        <v>1121</v>
      </c>
      <c r="AS35" s="2">
        <f t="shared" si="25"/>
        <v>3.0496056125949731</v>
      </c>
      <c r="AT35">
        <f t="shared" si="26"/>
        <v>194</v>
      </c>
      <c r="AU35" s="2">
        <f t="shared" si="27"/>
        <v>2.6473829701146196</v>
      </c>
      <c r="AV35">
        <v>463</v>
      </c>
      <c r="AW35" s="2">
        <f t="shared" si="28"/>
        <v>2.6655809910179533</v>
      </c>
      <c r="AX35">
        <f t="shared" si="47"/>
        <v>352</v>
      </c>
      <c r="AY35" s="2">
        <f t="shared" si="30"/>
        <v>2.916453948549925</v>
      </c>
      <c r="AZ35" s="6">
        <v>967</v>
      </c>
      <c r="BA35" s="2">
        <f t="shared" si="31"/>
        <v>2.9854264740830017</v>
      </c>
    </row>
    <row r="36" spans="1:53" x14ac:dyDescent="0.2">
      <c r="A36" s="1">
        <v>43905</v>
      </c>
      <c r="B36">
        <v>176</v>
      </c>
      <c r="C36" s="2">
        <f t="shared" si="51"/>
        <v>2.9395192526186187</v>
      </c>
      <c r="D36">
        <v>1135</v>
      </c>
      <c r="E36" s="2">
        <f t="shared" si="52"/>
        <v>3.0549958615291417</v>
      </c>
      <c r="F36">
        <f t="shared" si="1"/>
        <v>0</v>
      </c>
      <c r="G36" s="2">
        <f t="shared" si="53"/>
        <v>2.2253092817258628</v>
      </c>
      <c r="H36">
        <v>248</v>
      </c>
      <c r="I36" s="2">
        <f t="shared" si="54"/>
        <v>2.3944516808262164</v>
      </c>
      <c r="J36">
        <v>1043</v>
      </c>
      <c r="K36" s="2">
        <f t="shared" si="55"/>
        <v>3.6010817277840235</v>
      </c>
      <c r="L36">
        <v>4838</v>
      </c>
      <c r="M36" s="2">
        <f t="shared" si="56"/>
        <v>3.6846658640258609</v>
      </c>
      <c r="N36">
        <f t="shared" si="50"/>
        <v>16</v>
      </c>
      <c r="O36" s="2">
        <f t="shared" si="57"/>
        <v>2.0969100130080562</v>
      </c>
      <c r="P36">
        <v>80860</v>
      </c>
      <c r="Q36" s="2">
        <f t="shared" si="58"/>
        <v>4.9077337369976552</v>
      </c>
      <c r="R36">
        <v>3590</v>
      </c>
      <c r="S36" s="2">
        <f t="shared" si="59"/>
        <v>4.2398498206901918</v>
      </c>
      <c r="T36">
        <v>24747</v>
      </c>
      <c r="U36" s="2">
        <f t="shared" si="60"/>
        <v>4.3935225583235384</v>
      </c>
      <c r="V36">
        <v>1597</v>
      </c>
      <c r="W36" s="2">
        <f t="shared" si="61"/>
        <v>3.8641549560020256</v>
      </c>
      <c r="X36">
        <v>7988</v>
      </c>
      <c r="Y36" s="2">
        <f t="shared" si="62"/>
        <v>3.9024380561986649</v>
      </c>
      <c r="Z36">
        <v>843</v>
      </c>
      <c r="AA36" s="2">
        <f t="shared" si="63"/>
        <v>3.4874212113594742</v>
      </c>
      <c r="AB36" s="4">
        <v>2918</v>
      </c>
      <c r="AC36" s="2">
        <f t="shared" si="64"/>
        <v>3.4650852875574327</v>
      </c>
      <c r="AD36">
        <f t="shared" si="45"/>
        <v>330</v>
      </c>
      <c r="AE36" s="2">
        <f t="shared" si="39"/>
        <v>3.0492180226701815</v>
      </c>
      <c r="AF36">
        <v>1391</v>
      </c>
      <c r="AG36" s="2">
        <f t="shared" si="18"/>
        <v>3.1433271299920462</v>
      </c>
      <c r="AH36">
        <f t="shared" si="46"/>
        <v>924</v>
      </c>
      <c r="AI36" s="2">
        <f t="shared" si="37"/>
        <v>3.633165353683903</v>
      </c>
      <c r="AJ36">
        <v>5423</v>
      </c>
      <c r="AK36" s="2">
        <f t="shared" si="23"/>
        <v>3.7342396044354551</v>
      </c>
      <c r="AL36">
        <f t="shared" si="43"/>
        <v>170</v>
      </c>
      <c r="AM36" s="2">
        <f t="shared" si="40"/>
        <v>2.9590413923210934</v>
      </c>
      <c r="AN36">
        <v>1077</v>
      </c>
      <c r="AO36" s="2">
        <f t="shared" si="21"/>
        <v>3.0322157032979815</v>
      </c>
      <c r="AP36">
        <f t="shared" si="44"/>
        <v>91</v>
      </c>
      <c r="AQ36" s="2">
        <f t="shared" si="38"/>
        <v>2.9185545305502734</v>
      </c>
      <c r="AR36">
        <v>1032</v>
      </c>
      <c r="AS36" s="2">
        <f t="shared" si="25"/>
        <v>3.0136796972911926</v>
      </c>
      <c r="AT36">
        <f t="shared" si="26"/>
        <v>0</v>
      </c>
      <c r="AU36" s="2">
        <f t="shared" si="27"/>
        <v>2.4099331233312946</v>
      </c>
      <c r="AV36">
        <v>269</v>
      </c>
      <c r="AW36" s="2">
        <f t="shared" si="28"/>
        <v>2.4297522800024081</v>
      </c>
      <c r="AX36">
        <f t="shared" si="47"/>
        <v>2</v>
      </c>
      <c r="AY36" s="2">
        <f t="shared" si="30"/>
        <v>2.7067177823367587</v>
      </c>
      <c r="AZ36" s="6">
        <v>615</v>
      </c>
      <c r="BA36" s="2">
        <f t="shared" si="31"/>
        <v>2.7888751157754168</v>
      </c>
    </row>
    <row r="37" spans="1:53" x14ac:dyDescent="0.2">
      <c r="A37" s="1">
        <v>43904</v>
      </c>
      <c r="B37">
        <v>155</v>
      </c>
      <c r="C37" s="2">
        <f t="shared" si="51"/>
        <v>2.8870543780509568</v>
      </c>
      <c r="D37">
        <v>959</v>
      </c>
      <c r="E37" s="2">
        <f t="shared" si="52"/>
        <v>2.9818186071706636</v>
      </c>
      <c r="F37">
        <f t="shared" si="1"/>
        <v>50</v>
      </c>
      <c r="G37" s="2">
        <f t="shared" si="53"/>
        <v>2.2430380486862944</v>
      </c>
      <c r="H37">
        <v>248</v>
      </c>
      <c r="I37" s="2">
        <f t="shared" si="54"/>
        <v>2.3944516808262164</v>
      </c>
      <c r="J37">
        <v>733</v>
      </c>
      <c r="K37" s="2">
        <f t="shared" si="55"/>
        <v>3.4929000111087034</v>
      </c>
      <c r="L37">
        <v>3795</v>
      </c>
      <c r="M37" s="2">
        <f t="shared" si="56"/>
        <v>3.5792117802314993</v>
      </c>
      <c r="N37">
        <f t="shared" si="50"/>
        <v>20</v>
      </c>
      <c r="O37" s="2">
        <f t="shared" si="57"/>
        <v>2.173186268412274</v>
      </c>
      <c r="P37">
        <v>80844</v>
      </c>
      <c r="Q37" s="2">
        <f t="shared" si="58"/>
        <v>4.9076477934003035</v>
      </c>
      <c r="R37">
        <v>3497</v>
      </c>
      <c r="S37" s="2">
        <f t="shared" si="59"/>
        <v>4.1839527862665795</v>
      </c>
      <c r="T37">
        <v>21157</v>
      </c>
      <c r="U37" s="2">
        <f t="shared" si="60"/>
        <v>4.3254540860562551</v>
      </c>
      <c r="V37">
        <v>1159</v>
      </c>
      <c r="W37" s="2">
        <f t="shared" si="61"/>
        <v>3.7683420586445333</v>
      </c>
      <c r="X37">
        <v>6391</v>
      </c>
      <c r="Y37" s="2">
        <f t="shared" si="62"/>
        <v>3.8055688175485556</v>
      </c>
      <c r="Z37">
        <v>587</v>
      </c>
      <c r="AA37" s="2">
        <f t="shared" si="63"/>
        <v>3.368286884902131</v>
      </c>
      <c r="AB37" s="4">
        <v>2857</v>
      </c>
      <c r="AC37" s="2">
        <f t="shared" si="64"/>
        <v>3.4559102403827429</v>
      </c>
      <c r="AD37">
        <f t="shared" si="45"/>
        <v>264</v>
      </c>
      <c r="AE37" s="2">
        <f t="shared" si="39"/>
        <v>2.9319661147281728</v>
      </c>
      <c r="AF37">
        <v>1061</v>
      </c>
      <c r="AG37" s="2">
        <f t="shared" si="18"/>
        <v>3.0257153839013409</v>
      </c>
      <c r="AH37">
        <f t="shared" si="46"/>
        <v>838</v>
      </c>
      <c r="AI37" s="2">
        <f t="shared" si="37"/>
        <v>3.5502283530550942</v>
      </c>
      <c r="AJ37">
        <v>4499</v>
      </c>
      <c r="AK37" s="2">
        <f t="shared" si="23"/>
        <v>3.6531159931655668</v>
      </c>
      <c r="AL37">
        <f t="shared" si="43"/>
        <v>157</v>
      </c>
      <c r="AM37" s="2">
        <f t="shared" si="40"/>
        <v>2.8819549713396007</v>
      </c>
      <c r="AN37">
        <v>907</v>
      </c>
      <c r="AO37" s="2">
        <f t="shared" si="21"/>
        <v>2.9576072870600951</v>
      </c>
      <c r="AP37">
        <f t="shared" si="44"/>
        <v>127</v>
      </c>
      <c r="AQ37" s="2">
        <f t="shared" si="38"/>
        <v>2.8920946026904804</v>
      </c>
      <c r="AR37">
        <v>941</v>
      </c>
      <c r="AS37" s="2">
        <f t="shared" si="25"/>
        <v>2.973589623427257</v>
      </c>
      <c r="AT37">
        <f t="shared" si="26"/>
        <v>115</v>
      </c>
      <c r="AU37" s="2">
        <f t="shared" si="27"/>
        <v>2.4116197059632301</v>
      </c>
      <c r="AV37">
        <v>269</v>
      </c>
      <c r="AW37" s="2">
        <f t="shared" si="28"/>
        <v>2.4297522800024081</v>
      </c>
      <c r="AX37">
        <f t="shared" si="47"/>
        <v>192</v>
      </c>
      <c r="AY37" s="2">
        <f t="shared" si="30"/>
        <v>2.7299742856995555</v>
      </c>
      <c r="AZ37" s="6">
        <v>613</v>
      </c>
      <c r="BA37" s="2">
        <f t="shared" si="31"/>
        <v>2.7874604745184151</v>
      </c>
    </row>
    <row r="38" spans="1:53" x14ac:dyDescent="0.2">
      <c r="A38" s="1">
        <v>43903</v>
      </c>
      <c r="B38">
        <v>190</v>
      </c>
      <c r="C38" s="2">
        <f t="shared" si="51"/>
        <v>2.8299466959416359</v>
      </c>
      <c r="D38">
        <v>804</v>
      </c>
      <c r="E38" s="2">
        <f t="shared" si="52"/>
        <v>2.9052560487484511</v>
      </c>
      <c r="F38">
        <f t="shared" si="1"/>
        <v>42</v>
      </c>
      <c r="G38" s="2">
        <f t="shared" si="53"/>
        <v>2.1303337684950061</v>
      </c>
      <c r="H38">
        <v>198</v>
      </c>
      <c r="I38" s="2">
        <f t="shared" si="54"/>
        <v>2.2966651902615309</v>
      </c>
      <c r="J38">
        <v>693</v>
      </c>
      <c r="K38" s="2">
        <f t="shared" si="55"/>
        <v>3.4027770696103472</v>
      </c>
      <c r="L38">
        <v>3062</v>
      </c>
      <c r="M38" s="2">
        <f t="shared" si="56"/>
        <v>3.4860051863622421</v>
      </c>
      <c r="N38">
        <f t="shared" si="50"/>
        <v>11</v>
      </c>
      <c r="O38" s="2">
        <f t="shared" si="57"/>
        <v>2.2380461031287955</v>
      </c>
      <c r="P38">
        <v>80824</v>
      </c>
      <c r="Q38" s="2">
        <f t="shared" si="58"/>
        <v>4.9075403399811677</v>
      </c>
      <c r="R38">
        <v>2547</v>
      </c>
      <c r="S38" s="2">
        <f t="shared" si="59"/>
        <v>4.1147443875451257</v>
      </c>
      <c r="T38">
        <v>17660</v>
      </c>
      <c r="U38" s="2">
        <f t="shared" si="60"/>
        <v>4.2469906992415494</v>
      </c>
      <c r="V38">
        <v>2086</v>
      </c>
      <c r="W38" s="2">
        <f t="shared" si="61"/>
        <v>3.6840370374865197</v>
      </c>
      <c r="X38">
        <v>5232</v>
      </c>
      <c r="Y38" s="2">
        <f t="shared" si="62"/>
        <v>3.718667735316211</v>
      </c>
      <c r="Z38">
        <v>553</v>
      </c>
      <c r="AA38" s="2">
        <f t="shared" si="63"/>
        <v>3.2704459080179626</v>
      </c>
      <c r="AB38" s="4">
        <v>2147</v>
      </c>
      <c r="AC38" s="2">
        <f t="shared" si="64"/>
        <v>3.3318320444362488</v>
      </c>
      <c r="AD38">
        <f t="shared" si="45"/>
        <v>207</v>
      </c>
      <c r="AE38" s="2">
        <f t="shared" si="39"/>
        <v>2.8041394323353503</v>
      </c>
      <c r="AF38">
        <v>797</v>
      </c>
      <c r="AG38" s="2">
        <f t="shared" si="18"/>
        <v>2.9014583213961123</v>
      </c>
      <c r="AH38">
        <f t="shared" si="46"/>
        <v>785</v>
      </c>
      <c r="AI38" s="2">
        <f t="shared" si="37"/>
        <v>3.4841574243653808</v>
      </c>
      <c r="AJ38">
        <v>3661</v>
      </c>
      <c r="AK38" s="2">
        <f t="shared" si="23"/>
        <v>3.5635997288815311</v>
      </c>
      <c r="AL38">
        <f t="shared" si="43"/>
        <v>129</v>
      </c>
      <c r="AM38" s="2">
        <f t="shared" si="40"/>
        <v>2.8055008581584002</v>
      </c>
      <c r="AN38">
        <v>750</v>
      </c>
      <c r="AO38" s="2">
        <f t="shared" si="21"/>
        <v>2.8750612633917001</v>
      </c>
      <c r="AP38">
        <f t="shared" si="44"/>
        <v>127</v>
      </c>
      <c r="AQ38" s="2">
        <f t="shared" si="38"/>
        <v>2.8305886686851442</v>
      </c>
      <c r="AR38">
        <v>814</v>
      </c>
      <c r="AS38" s="2">
        <f t="shared" si="25"/>
        <v>2.9106244048892012</v>
      </c>
      <c r="AT38">
        <f t="shared" si="26"/>
        <v>59</v>
      </c>
      <c r="AU38" s="2">
        <f t="shared" si="27"/>
        <v>2.1553360374650619</v>
      </c>
      <c r="AV38">
        <v>154</v>
      </c>
      <c r="AW38" s="2">
        <f t="shared" si="28"/>
        <v>2.1875207208364631</v>
      </c>
      <c r="AX38">
        <f t="shared" si="47"/>
        <v>94</v>
      </c>
      <c r="AY38" s="2">
        <f t="shared" si="30"/>
        <v>2.5910646070264991</v>
      </c>
      <c r="AZ38" s="6">
        <v>421</v>
      </c>
      <c r="BA38" s="2">
        <f t="shared" si="31"/>
        <v>2.6242820958356683</v>
      </c>
    </row>
    <row r="39" spans="1:53" x14ac:dyDescent="0.2">
      <c r="A39" s="1">
        <v>43902</v>
      </c>
      <c r="B39">
        <v>111</v>
      </c>
      <c r="C39" s="2">
        <f t="shared" si="51"/>
        <v>2.7259116322950483</v>
      </c>
      <c r="D39">
        <v>614</v>
      </c>
      <c r="E39" s="2">
        <f t="shared" si="52"/>
        <v>2.7881683711411678</v>
      </c>
      <c r="F39">
        <f t="shared" si="1"/>
        <v>29</v>
      </c>
      <c r="G39" s="2">
        <f t="shared" si="53"/>
        <v>1.9822712330395684</v>
      </c>
      <c r="H39">
        <v>156</v>
      </c>
      <c r="I39" s="2">
        <f t="shared" si="54"/>
        <v>2.1931245983544616</v>
      </c>
      <c r="J39">
        <v>485</v>
      </c>
      <c r="K39" s="2">
        <f t="shared" si="55"/>
        <v>3.3053513694466239</v>
      </c>
      <c r="L39">
        <v>2369</v>
      </c>
      <c r="M39" s="2">
        <f t="shared" si="56"/>
        <v>3.3745650607227651</v>
      </c>
      <c r="N39">
        <f t="shared" si="50"/>
        <v>20</v>
      </c>
      <c r="O39" s="2">
        <f t="shared" si="57"/>
        <v>2.4166405073382808</v>
      </c>
      <c r="P39">
        <v>80813</v>
      </c>
      <c r="Q39" s="2">
        <f t="shared" si="58"/>
        <v>4.907481229266315</v>
      </c>
      <c r="R39">
        <v>2651</v>
      </c>
      <c r="S39" s="2">
        <f t="shared" si="59"/>
        <v>4.0513454993365388</v>
      </c>
      <c r="T39">
        <v>15113</v>
      </c>
      <c r="U39" s="2">
        <f t="shared" si="60"/>
        <v>4.1793506823484874</v>
      </c>
      <c r="V39">
        <v>869</v>
      </c>
      <c r="W39" s="2">
        <f t="shared" si="61"/>
        <v>3.4569730136358179</v>
      </c>
      <c r="X39">
        <v>3146</v>
      </c>
      <c r="Y39" s="2">
        <f t="shared" si="62"/>
        <v>3.497758718287268</v>
      </c>
      <c r="Z39">
        <v>329</v>
      </c>
      <c r="AA39" s="2">
        <f t="shared" si="63"/>
        <v>3.1489109931093564</v>
      </c>
      <c r="AB39" s="4">
        <v>1557</v>
      </c>
      <c r="AC39" s="2">
        <f t="shared" si="64"/>
        <v>3.1922886125681202</v>
      </c>
      <c r="AD39">
        <f t="shared" si="45"/>
        <v>134</v>
      </c>
      <c r="AE39" s="2">
        <f t="shared" si="39"/>
        <v>2.6776069527204931</v>
      </c>
      <c r="AF39">
        <v>590</v>
      </c>
      <c r="AG39" s="2">
        <f t="shared" si="18"/>
        <v>2.7708520116421442</v>
      </c>
      <c r="AH39">
        <f t="shared" si="46"/>
        <v>595</v>
      </c>
      <c r="AI39" s="2">
        <f t="shared" si="37"/>
        <v>3.3896975482063856</v>
      </c>
      <c r="AJ39">
        <v>2876</v>
      </c>
      <c r="AK39" s="2">
        <f t="shared" si="23"/>
        <v>3.458788881710845</v>
      </c>
      <c r="AL39">
        <f t="shared" si="43"/>
        <v>132</v>
      </c>
      <c r="AM39" s="2">
        <f t="shared" si="40"/>
        <v>2.7299742856995555</v>
      </c>
      <c r="AN39">
        <v>621</v>
      </c>
      <c r="AO39" s="2">
        <f t="shared" si="21"/>
        <v>2.79309160017658</v>
      </c>
      <c r="AP39">
        <f t="shared" si="44"/>
        <v>187</v>
      </c>
      <c r="AQ39" s="2">
        <f t="shared" si="38"/>
        <v>2.7730546933642626</v>
      </c>
      <c r="AR39">
        <v>687</v>
      </c>
      <c r="AS39" s="2">
        <f t="shared" si="25"/>
        <v>2.8369567370595505</v>
      </c>
      <c r="AT39">
        <f t="shared" si="26"/>
        <v>40</v>
      </c>
      <c r="AU39" s="2">
        <f t="shared" si="27"/>
        <v>1.9590413923210936</v>
      </c>
      <c r="AV39">
        <v>95</v>
      </c>
      <c r="AW39" s="2">
        <f t="shared" si="28"/>
        <v>1.9777236052888478</v>
      </c>
      <c r="AX39">
        <f t="shared" si="47"/>
        <v>107</v>
      </c>
      <c r="AY39" s="2">
        <f t="shared" si="30"/>
        <v>2.4828735836087539</v>
      </c>
      <c r="AZ39" s="6">
        <v>327</v>
      </c>
      <c r="BA39" s="2">
        <f t="shared" si="31"/>
        <v>2.514547752660286</v>
      </c>
    </row>
    <row r="40" spans="1:53" x14ac:dyDescent="0.2">
      <c r="A40" s="1">
        <v>43901</v>
      </c>
      <c r="B40">
        <v>121</v>
      </c>
      <c r="C40" s="2">
        <f t="shared" si="51"/>
        <v>2.667452952889954</v>
      </c>
      <c r="D40">
        <v>503</v>
      </c>
      <c r="E40" s="2">
        <f t="shared" si="52"/>
        <v>2.7015679850559273</v>
      </c>
      <c r="F40">
        <f t="shared" si="1"/>
        <v>15</v>
      </c>
      <c r="G40" s="2">
        <f t="shared" si="53"/>
        <v>1.8750612633917001</v>
      </c>
      <c r="H40">
        <v>127</v>
      </c>
      <c r="I40" s="2">
        <f t="shared" si="54"/>
        <v>2.1038037209559568</v>
      </c>
      <c r="J40">
        <v>424</v>
      </c>
      <c r="K40" s="2">
        <f t="shared" si="55"/>
        <v>3.2159018132040318</v>
      </c>
      <c r="L40">
        <v>1884</v>
      </c>
      <c r="M40" s="2">
        <f t="shared" si="56"/>
        <v>3.2750808984568587</v>
      </c>
      <c r="N40">
        <f t="shared" si="50"/>
        <v>15</v>
      </c>
      <c r="O40" s="2">
        <f t="shared" si="57"/>
        <v>2.5843312243675309</v>
      </c>
      <c r="P40">
        <v>80793</v>
      </c>
      <c r="Q40" s="2">
        <f t="shared" si="58"/>
        <v>4.9073737346227695</v>
      </c>
      <c r="R40">
        <v>2313</v>
      </c>
      <c r="S40" s="2">
        <f t="shared" si="59"/>
        <v>3.9718786170262659</v>
      </c>
      <c r="T40">
        <v>12462</v>
      </c>
      <c r="U40" s="2">
        <f t="shared" si="60"/>
        <v>4.0955877469187429</v>
      </c>
      <c r="V40">
        <v>582</v>
      </c>
      <c r="W40" s="2">
        <f t="shared" si="61"/>
        <v>3.3136563466180315</v>
      </c>
      <c r="X40">
        <v>2277</v>
      </c>
      <c r="Y40" s="2">
        <f t="shared" si="62"/>
        <v>3.3573630306151427</v>
      </c>
      <c r="Z40">
        <v>307</v>
      </c>
      <c r="AA40" s="2">
        <f t="shared" si="63"/>
        <v>3.0580462303952816</v>
      </c>
      <c r="AB40" s="4">
        <v>1105</v>
      </c>
      <c r="AC40" s="2">
        <f t="shared" si="64"/>
        <v>3.0433622780211294</v>
      </c>
      <c r="AD40">
        <f t="shared" si="45"/>
        <v>83</v>
      </c>
      <c r="AE40" s="2">
        <f t="shared" si="39"/>
        <v>2.5693739096150461</v>
      </c>
      <c r="AF40">
        <v>456</v>
      </c>
      <c r="AG40" s="2">
        <f t="shared" si="18"/>
        <v>2.6589648426644348</v>
      </c>
      <c r="AH40">
        <f t="shared" si="46"/>
        <v>497</v>
      </c>
      <c r="AI40" s="2">
        <f t="shared" si="37"/>
        <v>3.3001605369513523</v>
      </c>
      <c r="AJ40">
        <v>2281</v>
      </c>
      <c r="AK40" s="2">
        <f t="shared" si="23"/>
        <v>3.3581252852766488</v>
      </c>
      <c r="AL40">
        <f t="shared" si="43"/>
        <v>214</v>
      </c>
      <c r="AM40" s="2">
        <f t="shared" si="40"/>
        <v>2.6384892569546374</v>
      </c>
      <c r="AN40">
        <v>489</v>
      </c>
      <c r="AO40" s="2">
        <f t="shared" si="21"/>
        <v>2.6893088591236203</v>
      </c>
      <c r="AP40">
        <f t="shared" si="44"/>
        <v>144</v>
      </c>
      <c r="AQ40" s="2">
        <f t="shared" si="38"/>
        <v>2.651278013998144</v>
      </c>
      <c r="AR40">
        <v>500</v>
      </c>
      <c r="AS40" s="2">
        <f t="shared" si="25"/>
        <v>2.6989700043360187</v>
      </c>
      <c r="AT40">
        <f t="shared" si="26"/>
        <v>30</v>
      </c>
      <c r="AU40" s="2">
        <f t="shared" si="27"/>
        <v>1.7323937598229686</v>
      </c>
      <c r="AV40">
        <v>55</v>
      </c>
      <c r="AW40" s="2">
        <f t="shared" si="28"/>
        <v>1.7403626894942439</v>
      </c>
      <c r="AX40">
        <f t="shared" si="47"/>
        <v>70</v>
      </c>
      <c r="AY40" s="2">
        <f t="shared" si="30"/>
        <v>2.3201462861110542</v>
      </c>
      <c r="AZ40" s="6">
        <v>220</v>
      </c>
      <c r="BA40" s="2">
        <f t="shared" si="31"/>
        <v>2.3424226808222062</v>
      </c>
    </row>
    <row r="41" spans="1:53" x14ac:dyDescent="0.2">
      <c r="A41" s="1">
        <v>43900</v>
      </c>
      <c r="B41">
        <v>61</v>
      </c>
      <c r="C41" s="2">
        <f t="shared" si="51"/>
        <v>2.5550944485783194</v>
      </c>
      <c r="D41">
        <v>382</v>
      </c>
      <c r="E41" s="2">
        <f t="shared" si="52"/>
        <v>2.5820633629117089</v>
      </c>
      <c r="F41">
        <f t="shared" si="1"/>
        <v>20</v>
      </c>
      <c r="G41" s="2">
        <f t="shared" si="53"/>
        <v>1.8512583487190752</v>
      </c>
      <c r="H41">
        <v>112</v>
      </c>
      <c r="I41" s="2">
        <f t="shared" si="54"/>
        <v>2.0492180226701815</v>
      </c>
      <c r="J41">
        <v>348</v>
      </c>
      <c r="K41" s="2">
        <f t="shared" si="55"/>
        <v>3.1044871113123951</v>
      </c>
      <c r="L41">
        <v>1460</v>
      </c>
      <c r="M41" s="2">
        <f t="shared" si="56"/>
        <v>3.1643528557844371</v>
      </c>
      <c r="N41">
        <f t="shared" si="50"/>
        <v>24</v>
      </c>
      <c r="O41" s="2">
        <f t="shared" si="57"/>
        <v>2.7058637122839193</v>
      </c>
      <c r="P41">
        <v>80778</v>
      </c>
      <c r="Q41" s="2">
        <f t="shared" si="58"/>
        <v>4.9072930961759287</v>
      </c>
      <c r="R41">
        <v>977</v>
      </c>
      <c r="S41" s="2">
        <f t="shared" si="59"/>
        <v>3.8834910901889299</v>
      </c>
      <c r="T41">
        <v>10149</v>
      </c>
      <c r="U41" s="2">
        <f t="shared" si="60"/>
        <v>4.0064232525076431</v>
      </c>
      <c r="V41">
        <v>464</v>
      </c>
      <c r="W41" s="2">
        <f t="shared" si="61"/>
        <v>3.1875207208364631</v>
      </c>
      <c r="X41">
        <v>1695</v>
      </c>
      <c r="Y41" s="2">
        <f t="shared" si="62"/>
        <v>3.2291697025391009</v>
      </c>
      <c r="Z41">
        <v>290</v>
      </c>
      <c r="AA41" s="2">
        <f t="shared" si="63"/>
        <v>2.9395192526186187</v>
      </c>
      <c r="AB41" s="4">
        <v>708</v>
      </c>
      <c r="AC41" s="2">
        <f t="shared" si="64"/>
        <v>2.8500332576897689</v>
      </c>
      <c r="AD41">
        <f t="shared" si="45"/>
        <v>52</v>
      </c>
      <c r="AE41" s="2">
        <f t="shared" si="39"/>
        <v>2.5078558716958308</v>
      </c>
      <c r="AF41">
        <v>373</v>
      </c>
      <c r="AG41" s="2">
        <f t="shared" si="18"/>
        <v>2.5717088318086878</v>
      </c>
      <c r="AH41">
        <f t="shared" si="46"/>
        <v>372</v>
      </c>
      <c r="AI41" s="2">
        <f t="shared" si="37"/>
        <v>3.1964525417033891</v>
      </c>
      <c r="AJ41">
        <v>1784</v>
      </c>
      <c r="AK41" s="2">
        <f t="shared" si="23"/>
        <v>3.2513948500401044</v>
      </c>
      <c r="AL41">
        <f t="shared" si="43"/>
        <v>85</v>
      </c>
      <c r="AM41" s="2">
        <f t="shared" si="40"/>
        <v>2.3838153659804311</v>
      </c>
      <c r="AN41">
        <v>275</v>
      </c>
      <c r="AO41" s="2">
        <f t="shared" si="21"/>
        <v>2.4393326938302629</v>
      </c>
      <c r="AP41">
        <f t="shared" si="44"/>
        <v>96</v>
      </c>
      <c r="AQ41" s="2">
        <f t="shared" si="38"/>
        <v>2.5132176000679389</v>
      </c>
      <c r="AR41">
        <v>356</v>
      </c>
      <c r="AS41" s="2">
        <f t="shared" si="25"/>
        <v>2.5514499979728753</v>
      </c>
      <c r="AT41">
        <f t="shared" si="26"/>
        <v>6</v>
      </c>
      <c r="AU41" s="2">
        <f t="shared" si="27"/>
        <v>1.3802112417116059</v>
      </c>
      <c r="AV41">
        <v>25</v>
      </c>
      <c r="AW41" s="2">
        <f t="shared" si="28"/>
        <v>1.3979400086720377</v>
      </c>
      <c r="AX41">
        <f t="shared" si="47"/>
        <v>8</v>
      </c>
      <c r="AY41" s="2">
        <f t="shared" si="30"/>
        <v>2.1702617153949575</v>
      </c>
      <c r="AZ41" s="6">
        <v>150</v>
      </c>
      <c r="BA41" s="2">
        <f t="shared" si="31"/>
        <v>2.1760912590556813</v>
      </c>
    </row>
    <row r="42" spans="1:53" x14ac:dyDescent="0.2">
      <c r="A42" s="1">
        <v>43899</v>
      </c>
      <c r="B42">
        <v>56</v>
      </c>
      <c r="C42" s="2">
        <f t="shared" si="51"/>
        <v>2.4828735836087539</v>
      </c>
      <c r="D42">
        <v>321</v>
      </c>
      <c r="E42" s="2">
        <f t="shared" si="52"/>
        <v>2.5065050324048719</v>
      </c>
      <c r="F42">
        <f t="shared" si="1"/>
        <v>12</v>
      </c>
      <c r="G42" s="2">
        <f t="shared" si="53"/>
        <v>1.7708520116421442</v>
      </c>
      <c r="H42">
        <v>92</v>
      </c>
      <c r="I42" s="2">
        <f t="shared" si="54"/>
        <v>1.9637878273455553</v>
      </c>
      <c r="J42">
        <v>265</v>
      </c>
      <c r="K42" s="2">
        <f t="shared" si="55"/>
        <v>2.9831750720378132</v>
      </c>
      <c r="L42">
        <v>1112</v>
      </c>
      <c r="M42" s="2">
        <f t="shared" si="56"/>
        <v>3.0461047872460387</v>
      </c>
      <c r="N42">
        <f t="shared" si="50"/>
        <v>19</v>
      </c>
      <c r="O42" s="2">
        <f t="shared" si="57"/>
        <v>2.7803173121401512</v>
      </c>
      <c r="P42">
        <v>80754</v>
      </c>
      <c r="Q42" s="2">
        <f t="shared" si="58"/>
        <v>4.9071640435096784</v>
      </c>
      <c r="R42">
        <v>1797</v>
      </c>
      <c r="S42" s="2">
        <f t="shared" si="59"/>
        <v>3.8534548413680665</v>
      </c>
      <c r="T42">
        <v>9172</v>
      </c>
      <c r="U42" s="2">
        <f t="shared" si="60"/>
        <v>3.9624640460579013</v>
      </c>
      <c r="V42">
        <v>557</v>
      </c>
      <c r="W42" s="2">
        <f t="shared" si="61"/>
        <v>3.0496056125949731</v>
      </c>
      <c r="X42">
        <v>1231</v>
      </c>
      <c r="Y42" s="2">
        <f t="shared" si="62"/>
        <v>3.0902580529313162</v>
      </c>
      <c r="Z42">
        <v>163</v>
      </c>
      <c r="AA42" s="2">
        <f t="shared" si="63"/>
        <v>2.7810369386211318</v>
      </c>
      <c r="AB42" s="3">
        <v>514</v>
      </c>
      <c r="AC42" s="2">
        <f t="shared" si="64"/>
        <v>2.7109631189952759</v>
      </c>
      <c r="AD42">
        <f t="shared" si="45"/>
        <v>50</v>
      </c>
      <c r="AE42" s="2">
        <f t="shared" si="39"/>
        <v>2.4487063199050798</v>
      </c>
      <c r="AF42">
        <v>321</v>
      </c>
      <c r="AG42" s="2">
        <f t="shared" si="18"/>
        <v>2.5065050324048719</v>
      </c>
      <c r="AH42">
        <f t="shared" si="46"/>
        <v>286</v>
      </c>
      <c r="AI42" s="2">
        <f t="shared" si="37"/>
        <v>3.0867156639448825</v>
      </c>
      <c r="AJ42">
        <v>1412</v>
      </c>
      <c r="AK42" s="2">
        <f t="shared" si="23"/>
        <v>3.1498346967157849</v>
      </c>
      <c r="AL42">
        <f t="shared" si="43"/>
        <v>23</v>
      </c>
      <c r="AM42" s="2">
        <f t="shared" si="40"/>
        <v>2.2174839442139063</v>
      </c>
      <c r="AN42">
        <v>190</v>
      </c>
      <c r="AO42" s="2">
        <f t="shared" si="21"/>
        <v>2.2787536009528289</v>
      </c>
      <c r="AP42">
        <f t="shared" si="44"/>
        <v>57</v>
      </c>
      <c r="AQ42" s="2">
        <f t="shared" si="38"/>
        <v>2.3891660843645326</v>
      </c>
      <c r="AR42">
        <v>260</v>
      </c>
      <c r="AS42" s="2">
        <f t="shared" si="25"/>
        <v>2.4149733479708178</v>
      </c>
      <c r="AT42">
        <f t="shared" si="26"/>
        <v>7</v>
      </c>
      <c r="AU42" s="2">
        <f t="shared" si="27"/>
        <v>1.255272505103306</v>
      </c>
      <c r="AV42">
        <v>19</v>
      </c>
      <c r="AW42" s="2">
        <f t="shared" si="28"/>
        <v>1.2787536009528289</v>
      </c>
      <c r="AX42">
        <f t="shared" si="47"/>
        <v>36</v>
      </c>
      <c r="AY42" s="2">
        <f t="shared" si="30"/>
        <v>2.1492191126553797</v>
      </c>
      <c r="AZ42" s="6">
        <v>142</v>
      </c>
      <c r="BA42" s="2">
        <f t="shared" si="31"/>
        <v>2.1522883443830563</v>
      </c>
    </row>
    <row r="43" spans="1:53" x14ac:dyDescent="0.2">
      <c r="A43" s="1">
        <v>43898</v>
      </c>
      <c r="B43">
        <v>77</v>
      </c>
      <c r="C43" s="2">
        <f t="shared" si="51"/>
        <v>2.399673721481038</v>
      </c>
      <c r="D43">
        <v>265</v>
      </c>
      <c r="E43" s="2">
        <f t="shared" si="52"/>
        <v>2.4232458739368079</v>
      </c>
      <c r="F43">
        <f t="shared" si="1"/>
        <v>7</v>
      </c>
      <c r="G43" s="2">
        <f t="shared" si="53"/>
        <v>1.7075701760979363</v>
      </c>
      <c r="H43">
        <v>80</v>
      </c>
      <c r="I43" s="2">
        <f t="shared" si="54"/>
        <v>1.9030899869919435</v>
      </c>
      <c r="J43">
        <v>163</v>
      </c>
      <c r="K43" s="2">
        <f t="shared" si="55"/>
        <v>2.8633228601204559</v>
      </c>
      <c r="L43">
        <v>847</v>
      </c>
      <c r="M43" s="2">
        <f t="shared" si="56"/>
        <v>2.9278834103307068</v>
      </c>
      <c r="N43">
        <f t="shared" si="50"/>
        <v>40</v>
      </c>
      <c r="O43" s="2">
        <f t="shared" si="57"/>
        <v>2.8506462351830666</v>
      </c>
      <c r="P43">
        <v>80735</v>
      </c>
      <c r="Q43" s="2">
        <f t="shared" si="58"/>
        <v>4.907061849611714</v>
      </c>
      <c r="R43">
        <v>1492</v>
      </c>
      <c r="S43" s="2">
        <f t="shared" si="59"/>
        <v>3.7538893314598334</v>
      </c>
      <c r="T43">
        <v>7375</v>
      </c>
      <c r="U43" s="2">
        <f t="shared" si="60"/>
        <v>3.8677620246502005</v>
      </c>
      <c r="V43">
        <v>149</v>
      </c>
      <c r="W43" s="2">
        <f t="shared" si="61"/>
        <v>2.7781512503836434</v>
      </c>
      <c r="X43">
        <v>674</v>
      </c>
      <c r="Y43" s="2">
        <f t="shared" si="62"/>
        <v>2.8286598965353198</v>
      </c>
      <c r="Z43">
        <v>106</v>
      </c>
      <c r="AA43" s="2">
        <f t="shared" si="63"/>
        <v>2.6683859166900001</v>
      </c>
      <c r="AB43" s="3">
        <v>450</v>
      </c>
      <c r="AC43" s="2">
        <f t="shared" si="64"/>
        <v>2.6532125137753435</v>
      </c>
      <c r="AD43">
        <f t="shared" si="45"/>
        <v>65</v>
      </c>
      <c r="AE43" s="2">
        <f t="shared" si="39"/>
        <v>2.3729120029701067</v>
      </c>
      <c r="AF43">
        <v>271</v>
      </c>
      <c r="AG43" s="2">
        <f t="shared" si="18"/>
        <v>2.4329692908744058</v>
      </c>
      <c r="AH43">
        <f t="shared" si="46"/>
        <v>177</v>
      </c>
      <c r="AI43" s="2">
        <f t="shared" si="37"/>
        <v>2.9982593384236988</v>
      </c>
      <c r="AJ43">
        <v>1126</v>
      </c>
      <c r="AK43" s="2">
        <f t="shared" si="23"/>
        <v>3.0515383905153275</v>
      </c>
      <c r="AL43">
        <f t="shared" si="43"/>
        <v>22</v>
      </c>
      <c r="AM43" s="2">
        <f t="shared" si="40"/>
        <v>2.1702617153949575</v>
      </c>
      <c r="AN43">
        <v>167</v>
      </c>
      <c r="AO43" s="2">
        <f t="shared" si="21"/>
        <v>2.2227164711475833</v>
      </c>
      <c r="AP43">
        <f t="shared" si="44"/>
        <v>42</v>
      </c>
      <c r="AQ43" s="2">
        <f t="shared" si="38"/>
        <v>2.2764618041732443</v>
      </c>
      <c r="AR43">
        <v>203</v>
      </c>
      <c r="AS43" s="2">
        <f t="shared" si="25"/>
        <v>2.307496037913213</v>
      </c>
      <c r="AT43">
        <f t="shared" si="26"/>
        <v>1</v>
      </c>
      <c r="AU43" s="2">
        <f t="shared" si="27"/>
        <v>1.0791812460476249</v>
      </c>
      <c r="AV43">
        <v>12</v>
      </c>
      <c r="AW43" s="2">
        <f t="shared" si="28"/>
        <v>1.0791812460476249</v>
      </c>
      <c r="AX43">
        <f t="shared" si="47"/>
        <v>30</v>
      </c>
      <c r="AY43" s="2">
        <f t="shared" si="30"/>
        <v>2.0253058652647704</v>
      </c>
      <c r="AZ43" s="6">
        <v>106</v>
      </c>
      <c r="BA43" s="2">
        <f t="shared" si="31"/>
        <v>2.0253058652647704</v>
      </c>
    </row>
    <row r="44" spans="1:53" x14ac:dyDescent="0.2">
      <c r="A44" s="1">
        <v>43897</v>
      </c>
      <c r="B44">
        <v>60</v>
      </c>
      <c r="C44" s="2">
        <f t="shared" si="51"/>
        <v>2.2430380486862944</v>
      </c>
      <c r="D44">
        <v>188</v>
      </c>
      <c r="E44" s="2">
        <f t="shared" si="52"/>
        <v>2.27415784926368</v>
      </c>
      <c r="F44">
        <f t="shared" si="1"/>
        <v>10</v>
      </c>
      <c r="G44" s="2">
        <f t="shared" si="53"/>
        <v>1.6989700043360187</v>
      </c>
      <c r="H44">
        <v>73</v>
      </c>
      <c r="I44" s="2">
        <f t="shared" si="54"/>
        <v>1.8633228601204559</v>
      </c>
      <c r="J44">
        <v>150</v>
      </c>
      <c r="K44" s="2">
        <f t="shared" si="55"/>
        <v>2.7909884750888159</v>
      </c>
      <c r="L44">
        <v>684</v>
      </c>
      <c r="M44" s="2">
        <f t="shared" si="56"/>
        <v>2.8350561017201161</v>
      </c>
      <c r="N44">
        <f t="shared" si="50"/>
        <v>44</v>
      </c>
      <c r="O44" s="2">
        <f t="shared" si="57"/>
        <v>2.9400181550076634</v>
      </c>
      <c r="P44">
        <v>80695</v>
      </c>
      <c r="Q44" s="2">
        <f t="shared" si="58"/>
        <v>4.906846625927991</v>
      </c>
      <c r="R44">
        <v>1247</v>
      </c>
      <c r="S44" s="2">
        <f t="shared" si="59"/>
        <v>3.6771505212734326</v>
      </c>
      <c r="T44">
        <v>5883</v>
      </c>
      <c r="U44" s="2">
        <f t="shared" si="60"/>
        <v>3.7695988483874463</v>
      </c>
      <c r="V44">
        <v>124</v>
      </c>
      <c r="W44" s="2">
        <f t="shared" si="61"/>
        <v>2.6785183790401139</v>
      </c>
      <c r="X44">
        <v>525</v>
      </c>
      <c r="Y44" s="2">
        <f t="shared" si="62"/>
        <v>2.720159303405957</v>
      </c>
      <c r="Z44">
        <v>116</v>
      </c>
      <c r="AA44" s="2">
        <f t="shared" si="63"/>
        <v>2.5646660642520893</v>
      </c>
      <c r="AB44" s="3">
        <v>336</v>
      </c>
      <c r="AC44" s="2">
        <f t="shared" si="64"/>
        <v>2.5263392773898441</v>
      </c>
      <c r="AD44">
        <f t="shared" si="45"/>
        <v>46</v>
      </c>
      <c r="AE44" s="2">
        <f t="shared" si="39"/>
        <v>2.2624510897304293</v>
      </c>
      <c r="AF44">
        <v>206</v>
      </c>
      <c r="AG44" s="2">
        <f t="shared" si="18"/>
        <v>2.3138672203691533</v>
      </c>
      <c r="AH44">
        <f t="shared" si="46"/>
        <v>337</v>
      </c>
      <c r="AI44" s="2">
        <f t="shared" si="37"/>
        <v>2.9289076902439528</v>
      </c>
      <c r="AJ44">
        <v>949</v>
      </c>
      <c r="AK44" s="2">
        <f t="shared" si="23"/>
        <v>2.9772662124272928</v>
      </c>
      <c r="AL44">
        <f t="shared" si="43"/>
        <v>34</v>
      </c>
      <c r="AM44" s="2">
        <f t="shared" si="40"/>
        <v>2.1139433523068369</v>
      </c>
      <c r="AN44">
        <v>145</v>
      </c>
      <c r="AO44" s="2">
        <f t="shared" si="21"/>
        <v>2.1613680022349748</v>
      </c>
      <c r="AP44">
        <f t="shared" si="44"/>
        <v>24</v>
      </c>
      <c r="AQ44" s="2">
        <f t="shared" si="38"/>
        <v>2.1702617153949575</v>
      </c>
      <c r="AR44">
        <v>161</v>
      </c>
      <c r="AS44" s="2">
        <f t="shared" si="25"/>
        <v>2.2068258760318495</v>
      </c>
      <c r="AT44">
        <f t="shared" si="26"/>
        <v>0</v>
      </c>
      <c r="AU44" s="2">
        <f t="shared" si="27"/>
        <v>1.0413926851582251</v>
      </c>
      <c r="AV44">
        <v>11</v>
      </c>
      <c r="AW44" s="2">
        <f t="shared" si="28"/>
        <v>1.0413926851582251</v>
      </c>
      <c r="AX44">
        <f t="shared" si="47"/>
        <v>45</v>
      </c>
      <c r="AY44" s="2">
        <f t="shared" si="30"/>
        <v>1.8808135922807914</v>
      </c>
      <c r="AZ44" s="6">
        <v>76</v>
      </c>
      <c r="BA44" s="2">
        <f t="shared" si="31"/>
        <v>1.8808135922807914</v>
      </c>
    </row>
    <row r="45" spans="1:53" x14ac:dyDescent="0.2">
      <c r="A45" s="1">
        <v>43896</v>
      </c>
      <c r="B45">
        <v>46</v>
      </c>
      <c r="C45" s="2">
        <f t="shared" si="51"/>
        <v>2.0644579892269186</v>
      </c>
      <c r="D45">
        <v>128</v>
      </c>
      <c r="E45" s="2">
        <f t="shared" si="52"/>
        <v>2.1072099696478683</v>
      </c>
      <c r="F45">
        <f t="shared" si="1"/>
        <v>3</v>
      </c>
      <c r="G45" s="2">
        <f t="shared" si="53"/>
        <v>1.6720978579357175</v>
      </c>
      <c r="H45">
        <v>63</v>
      </c>
      <c r="I45" s="2">
        <f t="shared" si="54"/>
        <v>1.7993405494535817</v>
      </c>
      <c r="J45">
        <v>185</v>
      </c>
      <c r="K45" s="2">
        <f t="shared" si="55"/>
        <v>2.6821450763738319</v>
      </c>
      <c r="L45">
        <v>534</v>
      </c>
      <c r="M45" s="2">
        <f t="shared" si="56"/>
        <v>2.7275412570285562</v>
      </c>
      <c r="N45">
        <f t="shared" si="50"/>
        <v>99</v>
      </c>
      <c r="O45" s="2">
        <f t="shared" si="57"/>
        <v>3.1461280356782382</v>
      </c>
      <c r="P45">
        <v>80651</v>
      </c>
      <c r="Q45" s="2">
        <f t="shared" si="58"/>
        <v>4.9066097566200764</v>
      </c>
      <c r="R45">
        <v>778</v>
      </c>
      <c r="S45" s="2">
        <f t="shared" si="59"/>
        <v>3.5736836930937979</v>
      </c>
      <c r="T45">
        <v>4636</v>
      </c>
      <c r="U45" s="2">
        <f t="shared" si="60"/>
        <v>3.6661434272915585</v>
      </c>
      <c r="V45">
        <v>119</v>
      </c>
      <c r="W45" s="2">
        <f t="shared" si="61"/>
        <v>2.5774917998372255</v>
      </c>
      <c r="X45">
        <v>401</v>
      </c>
      <c r="Y45" s="2">
        <f t="shared" si="62"/>
        <v>2.6031443726201822</v>
      </c>
      <c r="Z45">
        <v>98</v>
      </c>
      <c r="AA45" s="2">
        <f t="shared" si="63"/>
        <v>2.4082399653118496</v>
      </c>
      <c r="AB45" s="3">
        <v>217</v>
      </c>
      <c r="AC45" s="2">
        <f t="shared" si="64"/>
        <v>2.3364597338485296</v>
      </c>
      <c r="AD45">
        <f t="shared" si="45"/>
        <v>46</v>
      </c>
      <c r="AE45" s="2">
        <f t="shared" si="39"/>
        <v>2.1492191126553797</v>
      </c>
      <c r="AF45">
        <v>160</v>
      </c>
      <c r="AG45" s="2">
        <f t="shared" si="18"/>
        <v>2.2041199826559246</v>
      </c>
      <c r="AH45">
        <f t="shared" si="46"/>
        <v>189</v>
      </c>
      <c r="AI45" s="2">
        <f t="shared" si="37"/>
        <v>2.7442929831226763</v>
      </c>
      <c r="AJ45">
        <v>612</v>
      </c>
      <c r="AK45" s="2">
        <f t="shared" si="23"/>
        <v>2.7867514221455614</v>
      </c>
      <c r="AL45">
        <f t="shared" si="43"/>
        <v>27</v>
      </c>
      <c r="AM45" s="2">
        <f t="shared" si="40"/>
        <v>2.0170333392987803</v>
      </c>
      <c r="AN45">
        <v>111</v>
      </c>
      <c r="AO45" s="2">
        <f t="shared" si="21"/>
        <v>2.0453229787866576</v>
      </c>
      <c r="AP45">
        <f t="shared" si="44"/>
        <v>43</v>
      </c>
      <c r="AQ45" s="2">
        <f t="shared" si="38"/>
        <v>2.1003705451175629</v>
      </c>
      <c r="AR45">
        <v>137</v>
      </c>
      <c r="AS45" s="2">
        <f t="shared" si="25"/>
        <v>2.1367205671564067</v>
      </c>
      <c r="AT45">
        <f t="shared" si="26"/>
        <v>7</v>
      </c>
      <c r="AU45" s="2">
        <f t="shared" si="27"/>
        <v>1.0413926851582251</v>
      </c>
      <c r="AV45">
        <v>11</v>
      </c>
      <c r="AW45" s="2">
        <f t="shared" si="28"/>
        <v>1.0413926851582251</v>
      </c>
      <c r="AX45">
        <f t="shared" si="47"/>
        <v>8</v>
      </c>
      <c r="AY45" s="2">
        <f t="shared" si="30"/>
        <v>1.4913616938342726</v>
      </c>
      <c r="AZ45" s="6">
        <v>31</v>
      </c>
      <c r="BA45" s="2">
        <f t="shared" si="31"/>
        <v>1.4913616938342726</v>
      </c>
    </row>
    <row r="46" spans="1:53" x14ac:dyDescent="0.2">
      <c r="A46" s="1">
        <v>43895</v>
      </c>
      <c r="B46">
        <v>44</v>
      </c>
      <c r="C46" s="2">
        <f t="shared" si="51"/>
        <v>1.8512583487190752</v>
      </c>
      <c r="D46">
        <v>82</v>
      </c>
      <c r="E46" s="2">
        <f t="shared" si="52"/>
        <v>1.9138138523837167</v>
      </c>
      <c r="F46">
        <f t="shared" si="1"/>
        <v>8</v>
      </c>
      <c r="G46" s="2">
        <f t="shared" si="53"/>
        <v>1.6434526764861874</v>
      </c>
      <c r="H46">
        <v>60</v>
      </c>
      <c r="I46" s="2">
        <f t="shared" si="54"/>
        <v>1.7781512503836436</v>
      </c>
      <c r="J46">
        <v>109</v>
      </c>
      <c r="K46" s="2">
        <f t="shared" si="55"/>
        <v>2.509202522331103</v>
      </c>
      <c r="L46">
        <v>349</v>
      </c>
      <c r="M46" s="2">
        <f t="shared" si="56"/>
        <v>2.5428254269591797</v>
      </c>
      <c r="N46">
        <f t="shared" si="50"/>
        <v>143</v>
      </c>
      <c r="O46" s="2">
        <f t="shared" si="57"/>
        <v>3.2375437381428744</v>
      </c>
      <c r="P46">
        <v>80552</v>
      </c>
      <c r="Q46" s="2">
        <f t="shared" si="58"/>
        <v>4.9060763278487283</v>
      </c>
      <c r="R46">
        <v>769</v>
      </c>
      <c r="S46" s="2">
        <f t="shared" si="59"/>
        <v>3.5055569386638217</v>
      </c>
      <c r="T46">
        <v>3858</v>
      </c>
      <c r="U46" s="2">
        <f t="shared" si="60"/>
        <v>3.5863622233078658</v>
      </c>
      <c r="V46">
        <v>64</v>
      </c>
      <c r="W46" s="2">
        <f t="shared" si="61"/>
        <v>2.4265112613645754</v>
      </c>
      <c r="X46">
        <v>282</v>
      </c>
      <c r="Y46" s="2">
        <f t="shared" si="62"/>
        <v>2.4502491083193609</v>
      </c>
      <c r="Z46">
        <v>63</v>
      </c>
      <c r="AA46" s="2">
        <f t="shared" si="63"/>
        <v>2.2068258760318495</v>
      </c>
      <c r="AB46" s="3">
        <v>172</v>
      </c>
      <c r="AC46" s="2">
        <f t="shared" si="64"/>
        <v>2.2355284469075487</v>
      </c>
      <c r="AD46">
        <f t="shared" si="45"/>
        <v>29</v>
      </c>
      <c r="AE46" s="2">
        <f t="shared" si="39"/>
        <v>2.0043213737826426</v>
      </c>
      <c r="AF46">
        <v>114</v>
      </c>
      <c r="AG46" s="2">
        <f t="shared" si="18"/>
        <v>2.0569048513364727</v>
      </c>
      <c r="AH46">
        <f t="shared" si="46"/>
        <v>138</v>
      </c>
      <c r="AI46" s="2">
        <f t="shared" si="37"/>
        <v>2.5854607295085006</v>
      </c>
      <c r="AJ46">
        <v>423</v>
      </c>
      <c r="AK46" s="2">
        <f t="shared" si="23"/>
        <v>2.6263403673750423</v>
      </c>
      <c r="AL46">
        <f t="shared" si="43"/>
        <v>30</v>
      </c>
      <c r="AM46" s="2">
        <f t="shared" si="40"/>
        <v>1.9030899869919435</v>
      </c>
      <c r="AN46">
        <v>84</v>
      </c>
      <c r="AO46" s="2">
        <f t="shared" si="21"/>
        <v>1.9242792860618816</v>
      </c>
      <c r="AP46">
        <f t="shared" si="44"/>
        <v>42</v>
      </c>
      <c r="AQ46" s="2">
        <f t="shared" si="38"/>
        <v>1.9395192526186185</v>
      </c>
      <c r="AR46">
        <v>94</v>
      </c>
      <c r="AS46" s="2">
        <f t="shared" si="25"/>
        <v>1.9731278535996986</v>
      </c>
      <c r="AT46">
        <f t="shared" si="26"/>
        <v>3</v>
      </c>
      <c r="AU46" s="2">
        <f t="shared" si="27"/>
        <v>0.6020599913279624</v>
      </c>
      <c r="AV46">
        <v>4</v>
      </c>
      <c r="AW46" s="2">
        <f t="shared" si="28"/>
        <v>0.6020599913279624</v>
      </c>
      <c r="AX46">
        <f t="shared" si="47"/>
        <v>12</v>
      </c>
      <c r="AY46" s="2">
        <f t="shared" si="30"/>
        <v>1.3617278360175928</v>
      </c>
      <c r="AZ46" s="6">
        <v>23</v>
      </c>
      <c r="BA46" s="2">
        <f t="shared" si="31"/>
        <v>1.3617278360175928</v>
      </c>
    </row>
    <row r="47" spans="1:53" x14ac:dyDescent="0.2">
      <c r="A47" s="1">
        <v>43894</v>
      </c>
      <c r="B47">
        <v>15</v>
      </c>
      <c r="C47" s="2">
        <f t="shared" si="51"/>
        <v>1.4471580313422192</v>
      </c>
      <c r="D47">
        <v>38</v>
      </c>
      <c r="E47" s="2">
        <f t="shared" si="52"/>
        <v>1.5797835966168101</v>
      </c>
      <c r="F47">
        <f t="shared" si="1"/>
        <v>11</v>
      </c>
      <c r="G47" s="2">
        <f t="shared" si="53"/>
        <v>1.5563025007672873</v>
      </c>
      <c r="H47">
        <v>52</v>
      </c>
      <c r="I47" s="2">
        <f t="shared" si="54"/>
        <v>1.7160033436347992</v>
      </c>
      <c r="J47">
        <v>52</v>
      </c>
      <c r="K47" s="2">
        <f t="shared" si="55"/>
        <v>2.3404441148401185</v>
      </c>
      <c r="L47">
        <v>240</v>
      </c>
      <c r="M47" s="2">
        <f t="shared" si="56"/>
        <v>2.3802112417116059</v>
      </c>
      <c r="N47">
        <f t="shared" si="50"/>
        <v>139</v>
      </c>
      <c r="O47" s="2">
        <f t="shared" si="57"/>
        <v>3.2814878879400813</v>
      </c>
      <c r="P47">
        <v>80409</v>
      </c>
      <c r="Q47" s="2">
        <f t="shared" si="58"/>
        <v>4.9053046610816065</v>
      </c>
      <c r="R47">
        <v>587</v>
      </c>
      <c r="S47" s="2">
        <f t="shared" si="59"/>
        <v>3.4181354984252321</v>
      </c>
      <c r="T47">
        <v>3089</v>
      </c>
      <c r="U47" s="2">
        <f t="shared" si="60"/>
        <v>3.4898179083014504</v>
      </c>
      <c r="V47">
        <v>63</v>
      </c>
      <c r="W47" s="2">
        <f t="shared" si="61"/>
        <v>2.3324384599156054</v>
      </c>
      <c r="X47">
        <v>228</v>
      </c>
      <c r="Y47" s="2">
        <f t="shared" si="62"/>
        <v>2.357934847000454</v>
      </c>
      <c r="Z47">
        <v>34</v>
      </c>
      <c r="AA47" s="2">
        <f t="shared" si="63"/>
        <v>1.9912260756924949</v>
      </c>
      <c r="AB47" s="3">
        <v>104</v>
      </c>
      <c r="AC47" s="2">
        <f t="shared" si="64"/>
        <v>2.0170333392987803</v>
      </c>
      <c r="AD47">
        <f t="shared" si="45"/>
        <v>34</v>
      </c>
      <c r="AE47" s="2">
        <f t="shared" si="39"/>
        <v>1.8573324964312685</v>
      </c>
      <c r="AF47">
        <v>85</v>
      </c>
      <c r="AG47" s="2">
        <f t="shared" si="18"/>
        <v>1.9294189257142926</v>
      </c>
      <c r="AH47">
        <f t="shared" si="46"/>
        <v>73</v>
      </c>
      <c r="AI47" s="2">
        <f t="shared" si="37"/>
        <v>2.4265112613645754</v>
      </c>
      <c r="AJ47">
        <v>285</v>
      </c>
      <c r="AK47" s="2">
        <f t="shared" si="23"/>
        <v>2.4548448600085102</v>
      </c>
      <c r="AL47">
        <f t="shared" si="43"/>
        <v>21</v>
      </c>
      <c r="AM47" s="2">
        <f t="shared" si="40"/>
        <v>1.7242758696007889</v>
      </c>
      <c r="AN47">
        <v>54</v>
      </c>
      <c r="AO47" s="2">
        <f t="shared" si="21"/>
        <v>1.7323937598229686</v>
      </c>
      <c r="AP47">
        <f t="shared" si="44"/>
        <v>22</v>
      </c>
      <c r="AQ47" s="2">
        <f t="shared" si="38"/>
        <v>1.6989700043360187</v>
      </c>
      <c r="AR47">
        <v>52</v>
      </c>
      <c r="AS47" s="2">
        <f t="shared" si="25"/>
        <v>1.7160033436347992</v>
      </c>
      <c r="AT47">
        <f t="shared" si="26"/>
        <v>0</v>
      </c>
      <c r="AU47" s="2">
        <f t="shared" si="27"/>
        <v>0</v>
      </c>
      <c r="AV47">
        <v>1</v>
      </c>
      <c r="AW47" s="2">
        <f t="shared" si="28"/>
        <v>0</v>
      </c>
      <c r="AX47">
        <f t="shared" si="47"/>
        <v>9</v>
      </c>
      <c r="AY47" s="2">
        <f t="shared" si="30"/>
        <v>1.0413926851582251</v>
      </c>
      <c r="AZ47" s="6">
        <v>11</v>
      </c>
      <c r="BA47" s="2">
        <f t="shared" si="31"/>
        <v>1.0413926851582251</v>
      </c>
    </row>
    <row r="48" spans="1:53" x14ac:dyDescent="0.2">
      <c r="A48" s="1">
        <v>43893</v>
      </c>
      <c r="B48">
        <v>6</v>
      </c>
      <c r="C48" s="2">
        <f t="shared" si="51"/>
        <v>1.1139433523068367</v>
      </c>
      <c r="D48">
        <v>24</v>
      </c>
      <c r="E48" s="2">
        <f t="shared" si="52"/>
        <v>1.3802112417116059</v>
      </c>
      <c r="F48">
        <f t="shared" si="1"/>
        <v>8</v>
      </c>
      <c r="G48" s="2">
        <f t="shared" si="53"/>
        <v>1.3979400086720377</v>
      </c>
      <c r="H48">
        <v>41</v>
      </c>
      <c r="I48" s="2">
        <f t="shared" si="54"/>
        <v>1.6127838567197355</v>
      </c>
      <c r="J48">
        <v>38</v>
      </c>
      <c r="K48" s="2">
        <f t="shared" si="55"/>
        <v>2.2304489213782741</v>
      </c>
      <c r="L48">
        <v>188</v>
      </c>
      <c r="M48" s="2">
        <f t="shared" si="56"/>
        <v>2.27415784926368</v>
      </c>
      <c r="N48">
        <f t="shared" si="50"/>
        <v>119</v>
      </c>
      <c r="O48" s="2">
        <f t="shared" si="57"/>
        <v>3.3436055081041718</v>
      </c>
      <c r="P48">
        <v>80270</v>
      </c>
      <c r="Q48" s="2">
        <f t="shared" si="58"/>
        <v>4.9045532629767727</v>
      </c>
      <c r="R48">
        <v>466</v>
      </c>
      <c r="S48" s="2">
        <f t="shared" si="59"/>
        <v>3.3382572302462554</v>
      </c>
      <c r="T48">
        <v>2502</v>
      </c>
      <c r="U48" s="2">
        <f t="shared" si="60"/>
        <v>3.398287305357401</v>
      </c>
      <c r="V48">
        <v>45</v>
      </c>
      <c r="W48" s="2">
        <f t="shared" si="61"/>
        <v>2.1931245983544616</v>
      </c>
      <c r="X48">
        <v>165</v>
      </c>
      <c r="Y48" s="2">
        <f t="shared" si="62"/>
        <v>2.2174839442139063</v>
      </c>
      <c r="Z48">
        <v>24</v>
      </c>
      <c r="AA48" s="2">
        <f t="shared" si="63"/>
        <v>1.8260748027008264</v>
      </c>
      <c r="AB48" s="3">
        <v>73</v>
      </c>
      <c r="AC48" s="2">
        <f t="shared" si="64"/>
        <v>1.8633228601204559</v>
      </c>
      <c r="AD48">
        <f t="shared" si="45"/>
        <v>11</v>
      </c>
      <c r="AE48" s="2">
        <f t="shared" si="39"/>
        <v>1.5797835966168101</v>
      </c>
      <c r="AF48">
        <v>51</v>
      </c>
      <c r="AG48" s="2">
        <f t="shared" si="18"/>
        <v>1.7075701760979363</v>
      </c>
      <c r="AH48">
        <f t="shared" si="46"/>
        <v>21</v>
      </c>
      <c r="AI48" s="2">
        <f t="shared" si="37"/>
        <v>2.2988530764097068</v>
      </c>
      <c r="AJ48">
        <v>212</v>
      </c>
      <c r="AK48" s="2">
        <f t="shared" si="23"/>
        <v>2.3263358609287512</v>
      </c>
      <c r="AL48">
        <f t="shared" si="43"/>
        <v>8</v>
      </c>
      <c r="AM48" s="2">
        <f t="shared" si="40"/>
        <v>1.5185139398778875</v>
      </c>
      <c r="AN48">
        <v>33</v>
      </c>
      <c r="AO48" s="2">
        <f t="shared" si="21"/>
        <v>1.5185139398778875</v>
      </c>
      <c r="AP48">
        <f t="shared" si="44"/>
        <v>15</v>
      </c>
      <c r="AQ48" s="2">
        <f t="shared" si="38"/>
        <v>1.4771212547196624</v>
      </c>
      <c r="AR48">
        <v>30</v>
      </c>
      <c r="AS48" s="2">
        <f t="shared" si="25"/>
        <v>1.4771212547196624</v>
      </c>
      <c r="AT48">
        <f t="shared" si="26"/>
        <v>0</v>
      </c>
      <c r="AU48" s="2">
        <f t="shared" si="27"/>
        <v>0</v>
      </c>
      <c r="AV48">
        <v>1</v>
      </c>
      <c r="AW48" s="2">
        <f t="shared" si="28"/>
        <v>0</v>
      </c>
      <c r="AX48">
        <f t="shared" si="47"/>
        <v>1</v>
      </c>
      <c r="AY48" s="2">
        <f t="shared" si="30"/>
        <v>0.3010299956639812</v>
      </c>
      <c r="AZ48" s="6">
        <v>2</v>
      </c>
      <c r="BA48" s="2">
        <f t="shared" si="31"/>
        <v>0.3010299956639812</v>
      </c>
    </row>
    <row r="49" spans="1:53" x14ac:dyDescent="0.2">
      <c r="A49" s="1">
        <v>43892</v>
      </c>
      <c r="B49">
        <v>3</v>
      </c>
      <c r="C49" s="2">
        <f t="shared" si="51"/>
        <v>0.84509804001425681</v>
      </c>
      <c r="D49">
        <v>10</v>
      </c>
      <c r="E49" s="2">
        <f t="shared" si="52"/>
        <v>1</v>
      </c>
      <c r="F49">
        <f t="shared" si="1"/>
        <v>4</v>
      </c>
      <c r="G49" s="2">
        <f t="shared" si="53"/>
        <v>1.2304489213782739</v>
      </c>
      <c r="H49">
        <v>33</v>
      </c>
      <c r="I49" s="2">
        <f t="shared" si="54"/>
        <v>1.5185139398778875</v>
      </c>
      <c r="J49">
        <v>33</v>
      </c>
      <c r="K49" s="2">
        <f t="shared" si="55"/>
        <v>2.1271047983648077</v>
      </c>
      <c r="L49">
        <v>150</v>
      </c>
      <c r="M49" s="2">
        <f t="shared" si="56"/>
        <v>2.1760912590556813</v>
      </c>
      <c r="N49">
        <f t="shared" si="50"/>
        <v>125</v>
      </c>
      <c r="O49" s="2">
        <f t="shared" si="57"/>
        <v>3.3967222785037734</v>
      </c>
      <c r="P49">
        <v>80151</v>
      </c>
      <c r="Q49" s="2">
        <f t="shared" si="58"/>
        <v>4.9039089451776583</v>
      </c>
      <c r="R49">
        <v>335</v>
      </c>
      <c r="S49" s="2">
        <f t="shared" si="59"/>
        <v>3.2569581525609319</v>
      </c>
      <c r="T49">
        <v>2036</v>
      </c>
      <c r="U49" s="2">
        <f t="shared" si="60"/>
        <v>3.3087777736647213</v>
      </c>
      <c r="V49">
        <v>36</v>
      </c>
      <c r="W49" s="2">
        <f t="shared" si="61"/>
        <v>2.0681858617461617</v>
      </c>
      <c r="X49">
        <v>120</v>
      </c>
      <c r="Y49" s="2">
        <f t="shared" si="62"/>
        <v>2.0791812460476247</v>
      </c>
      <c r="Z49">
        <v>25</v>
      </c>
      <c r="AA49" s="2">
        <f t="shared" si="63"/>
        <v>1.6720978579357175</v>
      </c>
      <c r="AB49" s="3">
        <v>53</v>
      </c>
      <c r="AC49" s="2">
        <f t="shared" si="64"/>
        <v>1.7242758696007889</v>
      </c>
      <c r="AD49">
        <f t="shared" si="45"/>
        <v>5</v>
      </c>
      <c r="AE49" s="2">
        <f t="shared" si="39"/>
        <v>1.4313637641589874</v>
      </c>
      <c r="AF49">
        <v>40</v>
      </c>
      <c r="AG49" s="2">
        <f t="shared" si="18"/>
        <v>1.6020599913279623</v>
      </c>
      <c r="AH49">
        <f t="shared" si="46"/>
        <v>61</v>
      </c>
      <c r="AI49" s="2">
        <f t="shared" si="37"/>
        <v>2.2810333672477277</v>
      </c>
      <c r="AJ49">
        <v>191</v>
      </c>
      <c r="AK49" s="2">
        <f t="shared" si="23"/>
        <v>2.2810333672477277</v>
      </c>
      <c r="AL49">
        <f t="shared" si="43"/>
        <v>6</v>
      </c>
      <c r="AM49" s="2">
        <f t="shared" si="40"/>
        <v>1.3979400086720377</v>
      </c>
      <c r="AN49">
        <v>25</v>
      </c>
      <c r="AO49" s="2">
        <f t="shared" si="21"/>
        <v>1.3979400086720377</v>
      </c>
      <c r="AP49">
        <f t="shared" si="44"/>
        <v>1</v>
      </c>
      <c r="AQ49" s="2">
        <f t="shared" si="38"/>
        <v>1.1760912590556813</v>
      </c>
      <c r="AR49">
        <v>15</v>
      </c>
      <c r="AS49" s="2">
        <f t="shared" si="25"/>
        <v>1.1760912590556813</v>
      </c>
      <c r="AT49">
        <f t="shared" si="26"/>
        <v>1</v>
      </c>
      <c r="AU49" s="2">
        <f t="shared" si="27"/>
        <v>0</v>
      </c>
      <c r="AV49">
        <v>1</v>
      </c>
      <c r="AW49" s="2">
        <f t="shared" si="28"/>
        <v>0</v>
      </c>
      <c r="AX49">
        <f t="shared" si="47"/>
        <v>1</v>
      </c>
      <c r="AY49" s="2">
        <f t="shared" si="30"/>
        <v>0</v>
      </c>
      <c r="AZ49" s="6">
        <v>1</v>
      </c>
      <c r="BA49" s="2">
        <f t="shared" si="31"/>
        <v>0</v>
      </c>
    </row>
    <row r="50" spans="1:53" x14ac:dyDescent="0.2">
      <c r="A50" s="1">
        <v>43891</v>
      </c>
      <c r="B50">
        <v>1</v>
      </c>
      <c r="C50" s="2">
        <f t="shared" si="51"/>
        <v>0.6020599913279624</v>
      </c>
      <c r="D50">
        <v>1</v>
      </c>
      <c r="E50" s="2">
        <f t="shared" si="52"/>
        <v>0</v>
      </c>
      <c r="F50">
        <f t="shared" si="1"/>
        <v>6</v>
      </c>
      <c r="G50" s="2">
        <f t="shared" si="53"/>
        <v>1.1139433523068367</v>
      </c>
      <c r="H50">
        <v>29</v>
      </c>
      <c r="I50" s="2">
        <f t="shared" si="54"/>
        <v>1.4623979978989561</v>
      </c>
      <c r="J50">
        <v>51</v>
      </c>
      <c r="K50" s="2">
        <f t="shared" si="55"/>
        <v>2.0681858617461617</v>
      </c>
      <c r="L50">
        <v>117</v>
      </c>
      <c r="M50" s="2">
        <f t="shared" si="56"/>
        <v>2.0681858617461617</v>
      </c>
      <c r="N50">
        <f t="shared" si="50"/>
        <v>202</v>
      </c>
      <c r="O50" s="2">
        <f t="shared" si="57"/>
        <v>3.458788881710845</v>
      </c>
      <c r="P50">
        <v>80026</v>
      </c>
      <c r="Q50" s="2">
        <f t="shared" si="58"/>
        <v>4.9032311097673533</v>
      </c>
      <c r="R50">
        <v>573</v>
      </c>
      <c r="S50" s="2">
        <f t="shared" si="59"/>
        <v>3.1886472959997172</v>
      </c>
      <c r="T50">
        <v>1701</v>
      </c>
      <c r="U50" s="2">
        <f t="shared" si="60"/>
        <v>3.230704313612569</v>
      </c>
      <c r="V50">
        <v>26</v>
      </c>
      <c r="W50" s="2">
        <f t="shared" si="61"/>
        <v>1.9138138523837167</v>
      </c>
      <c r="X50">
        <v>84</v>
      </c>
      <c r="Y50" s="2">
        <f t="shared" si="62"/>
        <v>1.9242792860618816</v>
      </c>
      <c r="Z50">
        <v>7</v>
      </c>
      <c r="AA50" s="2">
        <f t="shared" si="63"/>
        <v>1.6020599913279623</v>
      </c>
      <c r="AB50" s="3">
        <v>30</v>
      </c>
      <c r="AC50" s="2">
        <f t="shared" si="64"/>
        <v>1.4771212547196624</v>
      </c>
      <c r="AD50">
        <f t="shared" si="45"/>
        <v>12</v>
      </c>
      <c r="AE50" s="2">
        <f t="shared" si="39"/>
        <v>1.414973347970818</v>
      </c>
      <c r="AF50">
        <v>35</v>
      </c>
      <c r="AG50" s="2">
        <f t="shared" si="18"/>
        <v>1.5440680443502757</v>
      </c>
      <c r="AH50">
        <f t="shared" si="46"/>
        <v>30</v>
      </c>
      <c r="AI50" s="2">
        <f t="shared" si="37"/>
        <v>2.1139433523068369</v>
      </c>
      <c r="AJ50">
        <v>130</v>
      </c>
      <c r="AK50" s="2">
        <f t="shared" si="23"/>
        <v>2.1139433523068369</v>
      </c>
      <c r="AL50">
        <f t="shared" si="43"/>
        <v>4</v>
      </c>
      <c r="AM50" s="2">
        <f t="shared" si="40"/>
        <v>1.2787536009528289</v>
      </c>
      <c r="AN50">
        <v>19</v>
      </c>
      <c r="AO50" s="2">
        <f t="shared" si="21"/>
        <v>1.2787536009528289</v>
      </c>
      <c r="AP50">
        <f t="shared" si="44"/>
        <v>1</v>
      </c>
      <c r="AQ50" s="2">
        <f t="shared" si="38"/>
        <v>1.146128035678238</v>
      </c>
      <c r="AR50">
        <v>14</v>
      </c>
      <c r="AS50" s="2">
        <f t="shared" si="25"/>
        <v>1.146128035678238</v>
      </c>
      <c r="AT50">
        <f t="shared" si="26"/>
        <v>0</v>
      </c>
      <c r="AU50" s="2"/>
      <c r="AW50" s="2"/>
    </row>
    <row r="51" spans="1:53" x14ac:dyDescent="0.2">
      <c r="A51" s="1">
        <v>43890</v>
      </c>
      <c r="B51">
        <v>1</v>
      </c>
      <c r="C51" s="2">
        <f t="shared" si="51"/>
        <v>0.47712125471966244</v>
      </c>
      <c r="D51">
        <v>1</v>
      </c>
      <c r="E51" s="2">
        <f t="shared" si="52"/>
        <v>0</v>
      </c>
      <c r="F51">
        <f t="shared" si="1"/>
        <v>7</v>
      </c>
      <c r="G51" s="2">
        <f t="shared" si="53"/>
        <v>1</v>
      </c>
      <c r="H51">
        <v>23</v>
      </c>
      <c r="I51" s="2">
        <f t="shared" si="54"/>
        <v>1.3617278360175928</v>
      </c>
      <c r="J51">
        <v>13</v>
      </c>
      <c r="K51" s="2">
        <f t="shared" si="55"/>
        <v>1.8195439355418688</v>
      </c>
      <c r="L51">
        <v>66</v>
      </c>
      <c r="M51" s="2">
        <f t="shared" si="56"/>
        <v>1.8195439355418688</v>
      </c>
      <c r="N51">
        <f t="shared" si="50"/>
        <v>573</v>
      </c>
      <c r="O51" s="2">
        <f t="shared" si="57"/>
        <v>3.4605971888976015</v>
      </c>
      <c r="P51">
        <v>79824</v>
      </c>
      <c r="Q51" s="2">
        <f t="shared" si="58"/>
        <v>4.9021334865951065</v>
      </c>
      <c r="R51">
        <v>239</v>
      </c>
      <c r="S51" s="2">
        <f t="shared" si="59"/>
        <v>3.020775488193558</v>
      </c>
      <c r="T51">
        <v>1128</v>
      </c>
      <c r="U51" s="2">
        <f t="shared" si="60"/>
        <v>3.0523090996473234</v>
      </c>
      <c r="V51">
        <v>25</v>
      </c>
      <c r="W51" s="2">
        <f t="shared" si="61"/>
        <v>1.7481880270062005</v>
      </c>
      <c r="X51">
        <v>58</v>
      </c>
      <c r="Y51" s="2">
        <f t="shared" si="62"/>
        <v>1.7634279935629373</v>
      </c>
      <c r="Z51">
        <v>5</v>
      </c>
      <c r="AA51" s="2">
        <f t="shared" si="63"/>
        <v>1.5185139398778875</v>
      </c>
      <c r="AB51" s="3">
        <v>24</v>
      </c>
      <c r="AC51" s="2">
        <f t="shared" si="64"/>
        <v>1.3802112417116059</v>
      </c>
      <c r="AD51">
        <f t="shared" si="45"/>
        <v>4</v>
      </c>
      <c r="AE51" s="2">
        <f t="shared" si="39"/>
        <v>1.146128035678238</v>
      </c>
      <c r="AF51">
        <v>23</v>
      </c>
      <c r="AG51" s="2">
        <f t="shared" si="18"/>
        <v>1.3617278360175928</v>
      </c>
      <c r="AH51">
        <f t="shared" si="46"/>
        <v>43</v>
      </c>
      <c r="AI51" s="2">
        <f t="shared" si="37"/>
        <v>2</v>
      </c>
      <c r="AJ51">
        <v>100</v>
      </c>
      <c r="AK51" s="2">
        <f t="shared" si="23"/>
        <v>2</v>
      </c>
      <c r="AL51">
        <f t="shared" si="43"/>
        <v>8</v>
      </c>
      <c r="AM51" s="2">
        <f t="shared" si="40"/>
        <v>1.1760912590556813</v>
      </c>
      <c r="AN51">
        <v>15</v>
      </c>
      <c r="AO51" s="2">
        <f t="shared" si="21"/>
        <v>1.1760912590556813</v>
      </c>
      <c r="AP51">
        <f t="shared" si="44"/>
        <v>2</v>
      </c>
      <c r="AQ51" s="2">
        <f t="shared" si="38"/>
        <v>1.1139433523068367</v>
      </c>
      <c r="AR51">
        <v>13</v>
      </c>
      <c r="AS51" s="2">
        <f t="shared" si="25"/>
        <v>1.1139433523068367</v>
      </c>
      <c r="AT51">
        <f t="shared" si="26"/>
        <v>0</v>
      </c>
      <c r="AU51" s="2"/>
      <c r="AW51" s="2"/>
    </row>
    <row r="52" spans="1:53" x14ac:dyDescent="0.2">
      <c r="A52" s="1">
        <v>43889</v>
      </c>
      <c r="B52">
        <v>1</v>
      </c>
      <c r="C52" s="2">
        <f t="shared" si="51"/>
        <v>0.3010299956639812</v>
      </c>
      <c r="D52">
        <v>1</v>
      </c>
      <c r="E52" s="2">
        <f t="shared" si="52"/>
        <v>0</v>
      </c>
      <c r="F52">
        <f t="shared" si="1"/>
        <v>0</v>
      </c>
      <c r="G52" s="2">
        <f t="shared" si="53"/>
        <v>0.47712125471966244</v>
      </c>
      <c r="H52">
        <v>16</v>
      </c>
      <c r="I52" s="2">
        <f t="shared" si="54"/>
        <v>1.2041199826559248</v>
      </c>
      <c r="J52">
        <v>27</v>
      </c>
      <c r="K52" s="2">
        <f t="shared" si="55"/>
        <v>1.7242758696007889</v>
      </c>
      <c r="L52">
        <v>53</v>
      </c>
      <c r="M52" s="2">
        <f t="shared" si="56"/>
        <v>1.7242758696007889</v>
      </c>
      <c r="N52">
        <f t="shared" si="50"/>
        <v>427</v>
      </c>
      <c r="O52" s="2">
        <f t="shared" si="57"/>
        <v>3.4717316514800509</v>
      </c>
      <c r="P52">
        <v>79251</v>
      </c>
      <c r="Q52" s="2">
        <f t="shared" si="58"/>
        <v>4.8990047509117689</v>
      </c>
      <c r="R52">
        <v>234</v>
      </c>
      <c r="S52" s="2">
        <f t="shared" si="59"/>
        <v>2.9385197251764921</v>
      </c>
      <c r="T52">
        <v>889</v>
      </c>
      <c r="U52" s="2">
        <f t="shared" si="60"/>
        <v>2.9489017609702137</v>
      </c>
      <c r="V52">
        <v>8</v>
      </c>
      <c r="W52" s="2">
        <f t="shared" si="61"/>
        <v>1.4913616938342726</v>
      </c>
      <c r="X52">
        <v>33</v>
      </c>
      <c r="Y52" s="2">
        <f t="shared" si="62"/>
        <v>1.5185139398778875</v>
      </c>
      <c r="Z52">
        <v>3</v>
      </c>
      <c r="AA52" s="2">
        <f t="shared" si="63"/>
        <v>1.4471580313422192</v>
      </c>
      <c r="AB52" s="3">
        <v>16</v>
      </c>
      <c r="AC52" s="2">
        <f t="shared" si="64"/>
        <v>1.2041199826559248</v>
      </c>
      <c r="AD52">
        <f t="shared" si="45"/>
        <v>6</v>
      </c>
      <c r="AE52" s="2">
        <f t="shared" si="39"/>
        <v>1</v>
      </c>
      <c r="AF52">
        <v>19</v>
      </c>
      <c r="AG52" s="2">
        <f t="shared" si="18"/>
        <v>1.2787536009528289</v>
      </c>
      <c r="AH52">
        <f t="shared" si="46"/>
        <v>19</v>
      </c>
      <c r="AI52" s="2">
        <f t="shared" si="37"/>
        <v>1.7558748556724915</v>
      </c>
      <c r="AJ52">
        <v>57</v>
      </c>
      <c r="AK52" s="2">
        <f t="shared" si="23"/>
        <v>1.7558748556724915</v>
      </c>
      <c r="AL52">
        <f t="shared" si="43"/>
        <v>3</v>
      </c>
      <c r="AM52" s="2">
        <f t="shared" si="40"/>
        <v>0.84509804001425681</v>
      </c>
      <c r="AN52">
        <v>7</v>
      </c>
      <c r="AO52" s="2">
        <f t="shared" si="21"/>
        <v>0.84509804001425681</v>
      </c>
      <c r="AP52">
        <f t="shared" si="44"/>
        <v>4</v>
      </c>
      <c r="AQ52" s="2">
        <f t="shared" si="38"/>
        <v>1.0413926851582251</v>
      </c>
      <c r="AR52">
        <v>11</v>
      </c>
      <c r="AS52" s="2">
        <f t="shared" si="25"/>
        <v>1.0413926851582251</v>
      </c>
      <c r="AT52">
        <f t="shared" si="26"/>
        <v>0</v>
      </c>
      <c r="AU52" s="2"/>
      <c r="AW52" s="2"/>
    </row>
    <row r="53" spans="1:53" x14ac:dyDescent="0.2">
      <c r="A53" s="1">
        <v>43888</v>
      </c>
      <c r="B53">
        <v>1</v>
      </c>
      <c r="C53" s="2">
        <f t="shared" si="51"/>
        <v>0</v>
      </c>
      <c r="D53">
        <v>1</v>
      </c>
      <c r="E53" s="2">
        <f t="shared" si="52"/>
        <v>0</v>
      </c>
      <c r="F53">
        <f t="shared" si="1"/>
        <v>0</v>
      </c>
      <c r="G53" s="2">
        <f t="shared" si="53"/>
        <v>0.47712125471966244</v>
      </c>
      <c r="H53">
        <v>16</v>
      </c>
      <c r="I53" s="2">
        <f t="shared" si="54"/>
        <v>1.2041199826559248</v>
      </c>
      <c r="J53">
        <v>5</v>
      </c>
      <c r="K53" s="2">
        <f t="shared" si="55"/>
        <v>1.414973347970818</v>
      </c>
      <c r="L53">
        <v>26</v>
      </c>
      <c r="M53" s="2">
        <f t="shared" si="56"/>
        <v>1.414973347970818</v>
      </c>
      <c r="N53">
        <f t="shared" si="50"/>
        <v>327</v>
      </c>
      <c r="O53" s="2">
        <f t="shared" si="57"/>
        <v>3.5262100038416642</v>
      </c>
      <c r="P53">
        <v>78824</v>
      </c>
      <c r="Q53" s="2">
        <f t="shared" si="58"/>
        <v>4.8966584697816709</v>
      </c>
      <c r="R53">
        <v>185</v>
      </c>
      <c r="S53" s="2">
        <f t="shared" si="59"/>
        <v>2.8135809885681922</v>
      </c>
      <c r="T53">
        <v>655</v>
      </c>
      <c r="U53" s="2">
        <f t="shared" si="60"/>
        <v>2.8162412999917832</v>
      </c>
      <c r="V53">
        <v>12</v>
      </c>
      <c r="W53" s="2">
        <f t="shared" si="61"/>
        <v>1.3617278360175928</v>
      </c>
      <c r="X53">
        <v>25</v>
      </c>
      <c r="Y53" s="2">
        <f t="shared" si="62"/>
        <v>1.3979400086720377</v>
      </c>
      <c r="Z53">
        <v>0</v>
      </c>
      <c r="AA53" s="2">
        <f t="shared" si="63"/>
        <v>1.6532125137753437</v>
      </c>
      <c r="AB53" s="3">
        <v>16</v>
      </c>
      <c r="AC53" s="2">
        <f t="shared" si="64"/>
        <v>1.2041199826559248</v>
      </c>
      <c r="AD53">
        <f t="shared" si="45"/>
        <v>0</v>
      </c>
      <c r="AE53" s="2">
        <f t="shared" si="39"/>
        <v>0.6020599913279624</v>
      </c>
      <c r="AF53">
        <v>13</v>
      </c>
      <c r="AG53" s="2">
        <f t="shared" si="18"/>
        <v>1.1139433523068367</v>
      </c>
      <c r="AH53">
        <f t="shared" si="46"/>
        <v>20</v>
      </c>
      <c r="AI53" s="2">
        <f t="shared" si="37"/>
        <v>1.5797835966168101</v>
      </c>
      <c r="AJ53">
        <v>38</v>
      </c>
      <c r="AK53" s="2">
        <f t="shared" si="23"/>
        <v>1.5797835966168101</v>
      </c>
      <c r="AL53">
        <f t="shared" si="43"/>
        <v>3</v>
      </c>
      <c r="AM53" s="2">
        <f t="shared" si="40"/>
        <v>0.6020599913279624</v>
      </c>
      <c r="AN53">
        <v>4</v>
      </c>
      <c r="AO53" s="2">
        <f t="shared" si="21"/>
        <v>0.6020599913279624</v>
      </c>
      <c r="AP53">
        <f t="shared" si="44"/>
        <v>5</v>
      </c>
      <c r="AQ53" s="2">
        <f t="shared" si="38"/>
        <v>0.84509804001425681</v>
      </c>
      <c r="AR53">
        <v>7</v>
      </c>
      <c r="AS53" s="2">
        <f t="shared" si="25"/>
        <v>0.84509804001425681</v>
      </c>
      <c r="AT53">
        <f t="shared" si="26"/>
        <v>0</v>
      </c>
      <c r="AU53" s="2"/>
      <c r="AW53" s="2"/>
    </row>
    <row r="54" spans="1:53" x14ac:dyDescent="0.2">
      <c r="A54" s="1">
        <v>43887</v>
      </c>
      <c r="B54">
        <v>0</v>
      </c>
      <c r="C54" s="2">
        <v>0</v>
      </c>
      <c r="D54">
        <v>0</v>
      </c>
      <c r="E54" s="2">
        <v>0</v>
      </c>
      <c r="F54">
        <f t="shared" si="1"/>
        <v>0</v>
      </c>
      <c r="G54" s="2">
        <f t="shared" si="53"/>
        <v>0.47712125471966244</v>
      </c>
      <c r="H54">
        <v>16</v>
      </c>
      <c r="I54" s="2">
        <f t="shared" si="54"/>
        <v>1.2041199826559248</v>
      </c>
      <c r="J54">
        <v>3</v>
      </c>
      <c r="K54" s="2">
        <f t="shared" si="55"/>
        <v>1.3222192947339193</v>
      </c>
      <c r="L54">
        <v>21</v>
      </c>
      <c r="M54" s="2">
        <f t="shared" si="56"/>
        <v>1.3222192947339193</v>
      </c>
      <c r="N54">
        <f t="shared" si="50"/>
        <v>433</v>
      </c>
      <c r="O54" s="2">
        <f t="shared" si="57"/>
        <v>3.5933968423002067</v>
      </c>
      <c r="P54">
        <v>78497</v>
      </c>
      <c r="Q54" s="2">
        <f t="shared" si="58"/>
        <v>4.8948530591867527</v>
      </c>
      <c r="R54">
        <v>147</v>
      </c>
      <c r="S54" s="2">
        <f t="shared" si="59"/>
        <v>2.6693168805661123</v>
      </c>
      <c r="T54">
        <v>470</v>
      </c>
      <c r="U54" s="2">
        <f t="shared" si="60"/>
        <v>2.6720978579357175</v>
      </c>
      <c r="V54">
        <v>4</v>
      </c>
      <c r="W54" s="2">
        <f t="shared" si="61"/>
        <v>1.0413926851582251</v>
      </c>
      <c r="X54">
        <v>13</v>
      </c>
      <c r="Y54" s="2">
        <f t="shared" si="62"/>
        <v>1.1139433523068367</v>
      </c>
      <c r="Z54">
        <v>3</v>
      </c>
      <c r="AA54" s="2">
        <f t="shared" si="63"/>
        <v>1.6532125137753437</v>
      </c>
      <c r="AB54" s="3">
        <v>15</v>
      </c>
      <c r="AC54" s="2">
        <f t="shared" si="64"/>
        <v>1.1760912590556813</v>
      </c>
      <c r="AD54">
        <f t="shared" si="45"/>
        <v>0</v>
      </c>
      <c r="AE54" s="2">
        <f t="shared" si="39"/>
        <v>0.6020599913279624</v>
      </c>
      <c r="AF54">
        <v>13</v>
      </c>
      <c r="AG54" s="2">
        <f t="shared" si="18"/>
        <v>1.1139433523068367</v>
      </c>
      <c r="AH54">
        <f t="shared" si="46"/>
        <v>5</v>
      </c>
      <c r="AI54" s="2">
        <f t="shared" si="37"/>
        <v>1.255272505103306</v>
      </c>
      <c r="AJ54">
        <v>18</v>
      </c>
      <c r="AK54" s="2">
        <f t="shared" si="23"/>
        <v>1.255272505103306</v>
      </c>
      <c r="AL54">
        <f t="shared" si="43"/>
        <v>1</v>
      </c>
      <c r="AM54" s="2">
        <f t="shared" si="40"/>
        <v>0</v>
      </c>
      <c r="AN54">
        <v>1</v>
      </c>
      <c r="AO54" s="2">
        <f t="shared" si="21"/>
        <v>0</v>
      </c>
      <c r="AP54">
        <f t="shared" si="44"/>
        <v>2</v>
      </c>
      <c r="AQ54" s="2">
        <f t="shared" si="38"/>
        <v>0.3010299956639812</v>
      </c>
      <c r="AR54">
        <v>2</v>
      </c>
      <c r="AS54" s="2">
        <f t="shared" si="25"/>
        <v>0.3010299956639812</v>
      </c>
      <c r="AT54">
        <f t="shared" si="26"/>
        <v>0</v>
      </c>
      <c r="AU54" s="2"/>
      <c r="AW54" s="2"/>
    </row>
    <row r="55" spans="1:53" x14ac:dyDescent="0.2">
      <c r="A55" s="1">
        <v>43886</v>
      </c>
      <c r="B55">
        <v>0</v>
      </c>
      <c r="C55" s="2">
        <v>0</v>
      </c>
      <c r="D55">
        <v>0</v>
      </c>
      <c r="E55" s="2">
        <v>0</v>
      </c>
      <c r="F55">
        <f t="shared" si="1"/>
        <v>0</v>
      </c>
      <c r="G55" s="2">
        <f t="shared" si="53"/>
        <v>0.47712125471966244</v>
      </c>
      <c r="H55">
        <v>16</v>
      </c>
      <c r="I55" s="2">
        <f t="shared" si="54"/>
        <v>1.2041199826559248</v>
      </c>
      <c r="J55">
        <v>2</v>
      </c>
      <c r="K55" s="2">
        <f t="shared" si="55"/>
        <v>1.255272505103306</v>
      </c>
      <c r="L55">
        <v>18</v>
      </c>
      <c r="M55" s="2">
        <f t="shared" si="56"/>
        <v>1.255272505103306</v>
      </c>
      <c r="N55">
        <f t="shared" si="50"/>
        <v>406</v>
      </c>
      <c r="O55" s="2">
        <f t="shared" si="57"/>
        <v>3.5887197796000563</v>
      </c>
      <c r="P55">
        <v>78064</v>
      </c>
      <c r="Q55" s="2">
        <f t="shared" si="58"/>
        <v>4.8924508007681906</v>
      </c>
      <c r="R55">
        <v>94</v>
      </c>
      <c r="S55" s="2">
        <f t="shared" si="59"/>
        <v>2.5051499783199058</v>
      </c>
      <c r="T55">
        <v>323</v>
      </c>
      <c r="U55" s="2">
        <f t="shared" si="60"/>
        <v>2.509202522331103</v>
      </c>
      <c r="V55">
        <v>6</v>
      </c>
      <c r="W55" s="2">
        <f t="shared" si="61"/>
        <v>0.84509804001425681</v>
      </c>
      <c r="X55">
        <v>9</v>
      </c>
      <c r="Y55" s="2">
        <f t="shared" si="62"/>
        <v>0.95424250943932487</v>
      </c>
      <c r="Z55">
        <v>4</v>
      </c>
      <c r="AA55" s="2">
        <f t="shared" si="63"/>
        <v>1.6232492903979006</v>
      </c>
      <c r="AB55" s="3">
        <v>15</v>
      </c>
      <c r="AC55" s="2">
        <f t="shared" si="64"/>
        <v>1.1760912590556813</v>
      </c>
      <c r="AD55">
        <f t="shared" si="45"/>
        <v>0</v>
      </c>
      <c r="AE55" s="2">
        <f t="shared" si="39"/>
        <v>0.6020599913279624</v>
      </c>
      <c r="AF55">
        <v>13</v>
      </c>
      <c r="AG55" s="2">
        <f t="shared" si="18"/>
        <v>1.1139433523068367</v>
      </c>
      <c r="AH55">
        <f t="shared" si="46"/>
        <v>13</v>
      </c>
      <c r="AI55" s="2">
        <f t="shared" si="37"/>
        <v>1.1139433523068367</v>
      </c>
      <c r="AJ55">
        <v>13</v>
      </c>
      <c r="AK55" s="2">
        <f t="shared" si="23"/>
        <v>1.1139433523068367</v>
      </c>
      <c r="AM55" s="2"/>
    </row>
    <row r="56" spans="1:53" x14ac:dyDescent="0.2">
      <c r="A56" s="1">
        <v>43885</v>
      </c>
      <c r="B56">
        <v>0</v>
      </c>
      <c r="C56" s="2">
        <v>0</v>
      </c>
      <c r="D56">
        <v>0</v>
      </c>
      <c r="E56" s="2">
        <v>0</v>
      </c>
      <c r="F56">
        <f t="shared" si="1"/>
        <v>0</v>
      </c>
      <c r="G56" s="2">
        <f t="shared" si="53"/>
        <v>0.47712125471966244</v>
      </c>
      <c r="H56">
        <v>16</v>
      </c>
      <c r="I56" s="2">
        <f t="shared" si="54"/>
        <v>1.2041199826559248</v>
      </c>
      <c r="J56">
        <v>16</v>
      </c>
      <c r="K56" s="2">
        <f t="shared" si="55"/>
        <v>1.2041199826559248</v>
      </c>
      <c r="L56">
        <v>16</v>
      </c>
      <c r="M56" s="2">
        <f t="shared" si="56"/>
        <v>1.2041199826559248</v>
      </c>
      <c r="N56">
        <f t="shared" si="50"/>
        <v>508</v>
      </c>
      <c r="O56" s="2">
        <f t="shared" si="57"/>
        <v>3.7178368674869255</v>
      </c>
      <c r="P56">
        <v>77658</v>
      </c>
      <c r="Q56" s="2">
        <f t="shared" si="58"/>
        <v>4.8901862015570732</v>
      </c>
      <c r="R56">
        <v>72</v>
      </c>
      <c r="S56" s="2">
        <f t="shared" si="59"/>
        <v>2.3541084391474008</v>
      </c>
      <c r="T56">
        <v>229</v>
      </c>
      <c r="U56" s="2">
        <f t="shared" si="60"/>
        <v>2.3598354823398879</v>
      </c>
      <c r="V56">
        <v>1</v>
      </c>
      <c r="W56" s="2">
        <f t="shared" si="61"/>
        <v>0</v>
      </c>
      <c r="X56">
        <v>3</v>
      </c>
      <c r="Y56" s="2">
        <f t="shared" si="62"/>
        <v>0.47712125471966244</v>
      </c>
      <c r="Z56">
        <v>18</v>
      </c>
      <c r="AA56" s="2">
        <f t="shared" si="63"/>
        <v>1.5797835966168101</v>
      </c>
      <c r="AB56" s="3">
        <v>15</v>
      </c>
      <c r="AC56" s="2">
        <f t="shared" si="64"/>
        <v>1.1760912590556813</v>
      </c>
      <c r="AD56">
        <f t="shared" si="45"/>
        <v>4</v>
      </c>
      <c r="AE56" s="2">
        <f t="shared" si="39"/>
        <v>0.6020599913279624</v>
      </c>
      <c r="AF56">
        <v>13</v>
      </c>
      <c r="AG56" s="2">
        <f t="shared" si="18"/>
        <v>1.1139433523068367</v>
      </c>
      <c r="AH56">
        <f t="shared" si="46"/>
        <v>0</v>
      </c>
      <c r="AI56" s="2">
        <v>0</v>
      </c>
      <c r="AJ56">
        <v>0</v>
      </c>
      <c r="AK56" s="2">
        <v>0</v>
      </c>
      <c r="AM56" s="2"/>
    </row>
    <row r="57" spans="1:53" x14ac:dyDescent="0.2">
      <c r="A57" s="1">
        <v>43884</v>
      </c>
      <c r="B57">
        <v>0</v>
      </c>
      <c r="C57" s="2">
        <v>0</v>
      </c>
      <c r="D57">
        <v>0</v>
      </c>
      <c r="E57" s="2">
        <v>0</v>
      </c>
      <c r="F57">
        <f t="shared" si="1"/>
        <v>3</v>
      </c>
      <c r="G57" s="2">
        <f t="shared" si="53"/>
        <v>0.47712125471966244</v>
      </c>
      <c r="H57">
        <v>16</v>
      </c>
      <c r="I57" s="2">
        <f t="shared" si="54"/>
        <v>1.2041199826559248</v>
      </c>
      <c r="J57">
        <v>0</v>
      </c>
      <c r="K57" s="2">
        <v>0</v>
      </c>
      <c r="L57">
        <v>0</v>
      </c>
      <c r="M57" s="2">
        <v>0</v>
      </c>
      <c r="N57">
        <f t="shared" si="50"/>
        <v>214</v>
      </c>
      <c r="O57" s="2">
        <f t="shared" si="57"/>
        <v>3.8196755199942927</v>
      </c>
      <c r="P57">
        <v>77150</v>
      </c>
      <c r="Q57" s="2">
        <f t="shared" si="58"/>
        <v>4.8873359303991668</v>
      </c>
      <c r="R57">
        <v>78</v>
      </c>
      <c r="S57" s="2">
        <f t="shared" si="59"/>
        <v>2.1875207208364631</v>
      </c>
      <c r="T57">
        <v>157</v>
      </c>
      <c r="U57" s="2">
        <f t="shared" si="60"/>
        <v>2.1958996524092336</v>
      </c>
      <c r="V57">
        <v>0</v>
      </c>
      <c r="W57" s="2">
        <v>0</v>
      </c>
      <c r="X57">
        <v>2</v>
      </c>
      <c r="Y57" s="2">
        <f t="shared" si="62"/>
        <v>0.3010299956639812</v>
      </c>
      <c r="Z57">
        <v>0</v>
      </c>
      <c r="AA57" s="2">
        <f t="shared" si="63"/>
        <v>1.3010299956639813</v>
      </c>
      <c r="AB57" s="3">
        <v>15</v>
      </c>
      <c r="AC57" s="2">
        <f t="shared" si="64"/>
        <v>1.1760912590556813</v>
      </c>
      <c r="AD57">
        <f t="shared" si="45"/>
        <v>0</v>
      </c>
      <c r="AE57" s="2">
        <v>0</v>
      </c>
      <c r="AF57">
        <v>9</v>
      </c>
      <c r="AG57" s="2">
        <f t="shared" si="18"/>
        <v>0.95424250943932487</v>
      </c>
      <c r="AH57">
        <f t="shared" si="46"/>
        <v>0</v>
      </c>
      <c r="AI57" s="2">
        <v>0</v>
      </c>
      <c r="AJ57">
        <v>0</v>
      </c>
      <c r="AK57" s="2">
        <v>0</v>
      </c>
      <c r="AM57" s="2"/>
    </row>
    <row r="58" spans="1:53" x14ac:dyDescent="0.2">
      <c r="A58" s="1">
        <v>43883</v>
      </c>
      <c r="B58">
        <v>0</v>
      </c>
      <c r="C58" s="2">
        <v>0</v>
      </c>
      <c r="D58">
        <v>0</v>
      </c>
      <c r="E58" s="2">
        <v>0</v>
      </c>
      <c r="F58">
        <f t="shared" si="1"/>
        <v>0</v>
      </c>
      <c r="G58" s="2">
        <v>0</v>
      </c>
      <c r="H58">
        <v>13</v>
      </c>
      <c r="I58" s="2">
        <f t="shared" si="54"/>
        <v>1.1139433523068367</v>
      </c>
      <c r="J58">
        <v>0</v>
      </c>
      <c r="K58" s="2">
        <v>0</v>
      </c>
      <c r="L58">
        <v>0</v>
      </c>
      <c r="M58" s="2">
        <v>0</v>
      </c>
      <c r="N58">
        <f t="shared" si="50"/>
        <v>648</v>
      </c>
      <c r="O58" s="2">
        <f t="shared" si="57"/>
        <v>3.926136571067449</v>
      </c>
      <c r="P58">
        <v>76936</v>
      </c>
      <c r="Q58" s="2">
        <f t="shared" si="58"/>
        <v>4.8861296030380457</v>
      </c>
      <c r="R58">
        <v>58</v>
      </c>
      <c r="S58" s="2">
        <f t="shared" si="59"/>
        <v>1.8808135922807914</v>
      </c>
      <c r="T58">
        <v>79</v>
      </c>
      <c r="U58" s="2">
        <f t="shared" si="60"/>
        <v>1.8976270912904414</v>
      </c>
      <c r="V58">
        <v>0</v>
      </c>
      <c r="W58" s="2">
        <v>0</v>
      </c>
      <c r="X58">
        <v>2</v>
      </c>
      <c r="Y58" s="2">
        <f t="shared" si="62"/>
        <v>0.3010299956639812</v>
      </c>
      <c r="Z58">
        <v>0</v>
      </c>
      <c r="AA58" s="2">
        <f t="shared" si="63"/>
        <v>1.3010299956639813</v>
      </c>
      <c r="AB58" s="3">
        <v>15</v>
      </c>
      <c r="AC58" s="2">
        <f t="shared" si="64"/>
        <v>1.1760912590556813</v>
      </c>
      <c r="AD58">
        <f t="shared" si="45"/>
        <v>0</v>
      </c>
      <c r="AE58" s="2">
        <v>0</v>
      </c>
      <c r="AF58">
        <v>9</v>
      </c>
      <c r="AG58" s="2">
        <f t="shared" si="18"/>
        <v>0.95424250943932487</v>
      </c>
      <c r="AH58">
        <f t="shared" si="46"/>
        <v>0</v>
      </c>
      <c r="AI58" s="2">
        <v>0</v>
      </c>
      <c r="AJ58">
        <v>0</v>
      </c>
      <c r="AK58" s="2">
        <v>0</v>
      </c>
      <c r="AM58" s="2"/>
    </row>
    <row r="59" spans="1:53" x14ac:dyDescent="0.2">
      <c r="A59" s="1">
        <v>43882</v>
      </c>
      <c r="B59">
        <v>0</v>
      </c>
      <c r="C59" s="2">
        <v>0</v>
      </c>
      <c r="D59">
        <v>0</v>
      </c>
      <c r="E59" s="2">
        <v>0</v>
      </c>
      <c r="F59">
        <f t="shared" si="1"/>
        <v>0</v>
      </c>
      <c r="G59" s="2">
        <v>0</v>
      </c>
      <c r="H59">
        <v>13</v>
      </c>
      <c r="I59" s="2">
        <f t="shared" si="54"/>
        <v>1.1139433523068367</v>
      </c>
      <c r="J59">
        <v>0</v>
      </c>
      <c r="K59" s="2">
        <v>0</v>
      </c>
      <c r="L59">
        <v>0</v>
      </c>
      <c r="M59" s="2">
        <v>0</v>
      </c>
      <c r="N59">
        <f t="shared" si="50"/>
        <v>823</v>
      </c>
      <c r="O59" s="2">
        <f t="shared" si="57"/>
        <v>3.9910487764526765</v>
      </c>
      <c r="P59">
        <v>76288</v>
      </c>
      <c r="Q59" s="2">
        <f t="shared" si="58"/>
        <v>4.8824562293881044</v>
      </c>
      <c r="R59">
        <v>17</v>
      </c>
      <c r="S59" s="2">
        <f t="shared" si="59"/>
        <v>1.3222192947339193</v>
      </c>
      <c r="T59">
        <v>21</v>
      </c>
      <c r="U59" s="2">
        <f t="shared" si="60"/>
        <v>1.3222192947339193</v>
      </c>
      <c r="V59">
        <v>0</v>
      </c>
      <c r="W59" s="2">
        <f t="shared" si="61"/>
        <v>0.3010299956639812</v>
      </c>
      <c r="X59">
        <v>2</v>
      </c>
      <c r="Y59" s="2">
        <f t="shared" si="62"/>
        <v>0.3010299956639812</v>
      </c>
      <c r="Z59">
        <v>20</v>
      </c>
      <c r="AA59" s="2">
        <f t="shared" si="63"/>
        <v>1.5440680443502757</v>
      </c>
      <c r="AB59" s="3">
        <v>15</v>
      </c>
      <c r="AC59" s="2">
        <f t="shared" si="64"/>
        <v>1.1760912590556813</v>
      </c>
      <c r="AD59">
        <f t="shared" si="45"/>
        <v>0</v>
      </c>
      <c r="AE59" s="2">
        <f t="shared" si="39"/>
        <v>0.95424250943932487</v>
      </c>
      <c r="AF59">
        <v>9</v>
      </c>
      <c r="AG59" s="2">
        <f t="shared" si="18"/>
        <v>0.95424250943932487</v>
      </c>
      <c r="AH59">
        <f t="shared" si="46"/>
        <v>0</v>
      </c>
      <c r="AI59" s="2">
        <v>0</v>
      </c>
      <c r="AJ59">
        <v>0</v>
      </c>
      <c r="AK59" s="2">
        <v>0</v>
      </c>
      <c r="AM59" s="2"/>
    </row>
    <row r="60" spans="1:53" x14ac:dyDescent="0.2">
      <c r="A60" s="1">
        <v>43881</v>
      </c>
      <c r="B60">
        <v>0</v>
      </c>
      <c r="C60" s="2">
        <v>0</v>
      </c>
      <c r="D60">
        <v>0</v>
      </c>
      <c r="E60" s="2">
        <v>0</v>
      </c>
      <c r="F60">
        <f t="shared" si="1"/>
        <v>0</v>
      </c>
      <c r="G60" s="2">
        <v>0</v>
      </c>
      <c r="H60">
        <v>13</v>
      </c>
      <c r="I60" s="2">
        <f t="shared" si="54"/>
        <v>1.1139433523068367</v>
      </c>
      <c r="J60">
        <v>0</v>
      </c>
      <c r="K60" s="2">
        <v>0</v>
      </c>
      <c r="L60">
        <v>0</v>
      </c>
      <c r="M60" s="2">
        <v>0</v>
      </c>
      <c r="N60">
        <f t="shared" si="50"/>
        <v>889</v>
      </c>
      <c r="O60" s="2">
        <f t="shared" si="57"/>
        <v>4.0649818216973053</v>
      </c>
      <c r="P60">
        <v>75465</v>
      </c>
      <c r="Q60" s="2">
        <f t="shared" si="58"/>
        <v>4.8777455763814297</v>
      </c>
      <c r="R60">
        <v>1</v>
      </c>
      <c r="S60" s="2">
        <f t="shared" si="59"/>
        <v>0.6020599913279624</v>
      </c>
      <c r="T60">
        <v>4</v>
      </c>
      <c r="U60" s="2">
        <f t="shared" si="60"/>
        <v>0.6020599913279624</v>
      </c>
      <c r="V60">
        <v>0</v>
      </c>
      <c r="W60" s="2">
        <f t="shared" si="61"/>
        <v>0.3010299956639812</v>
      </c>
      <c r="X60">
        <v>2</v>
      </c>
      <c r="Y60" s="2">
        <f t="shared" si="62"/>
        <v>0.3010299956639812</v>
      </c>
      <c r="Z60">
        <v>0</v>
      </c>
      <c r="AA60" s="2">
        <f t="shared" si="63"/>
        <v>1.1760912590556813</v>
      </c>
      <c r="AB60" s="3">
        <v>13</v>
      </c>
      <c r="AC60" s="2">
        <f t="shared" si="64"/>
        <v>1.1139433523068367</v>
      </c>
      <c r="AD60">
        <f t="shared" si="45"/>
        <v>0</v>
      </c>
      <c r="AE60" s="2">
        <f t="shared" si="39"/>
        <v>0.95424250943932487</v>
      </c>
      <c r="AF60">
        <v>9</v>
      </c>
      <c r="AG60" s="2">
        <f t="shared" si="18"/>
        <v>0.95424250943932487</v>
      </c>
      <c r="AH60">
        <f t="shared" si="46"/>
        <v>0</v>
      </c>
      <c r="AI60" s="2">
        <v>0</v>
      </c>
      <c r="AJ60">
        <v>0</v>
      </c>
      <c r="AK60" s="2">
        <v>0</v>
      </c>
      <c r="AM60" s="2"/>
    </row>
    <row r="61" spans="1:53" x14ac:dyDescent="0.2">
      <c r="A61" s="1">
        <v>43880</v>
      </c>
      <c r="B61">
        <v>0</v>
      </c>
      <c r="C61" s="2">
        <v>0</v>
      </c>
      <c r="D61">
        <v>0</v>
      </c>
      <c r="E61" s="2">
        <v>0</v>
      </c>
      <c r="F61">
        <f t="shared" si="1"/>
        <v>0</v>
      </c>
      <c r="G61" s="2">
        <v>0</v>
      </c>
      <c r="H61">
        <v>13</v>
      </c>
      <c r="I61" s="2">
        <f t="shared" si="54"/>
        <v>1.1139433523068367</v>
      </c>
      <c r="J61">
        <v>0</v>
      </c>
      <c r="K61" s="2">
        <v>0</v>
      </c>
      <c r="L61">
        <v>0</v>
      </c>
      <c r="M61" s="2">
        <v>0</v>
      </c>
      <c r="N61">
        <f t="shared" si="50"/>
        <v>391</v>
      </c>
      <c r="O61" s="2">
        <f t="shared" si="57"/>
        <v>4.1990691962517417</v>
      </c>
      <c r="P61">
        <v>74576</v>
      </c>
      <c r="Q61" s="2">
        <f t="shared" si="58"/>
        <v>4.8725990855885106</v>
      </c>
      <c r="R61">
        <v>0</v>
      </c>
      <c r="S61" s="2">
        <f t="shared" si="59"/>
        <v>0.47712125471966244</v>
      </c>
      <c r="T61">
        <v>3</v>
      </c>
      <c r="U61" s="2">
        <f t="shared" si="60"/>
        <v>0.47712125471966244</v>
      </c>
      <c r="V61">
        <v>0</v>
      </c>
      <c r="W61" s="2">
        <f t="shared" si="61"/>
        <v>0.3010299956639812</v>
      </c>
      <c r="X61">
        <v>2</v>
      </c>
      <c r="Y61" s="2">
        <f t="shared" si="62"/>
        <v>0.3010299956639812</v>
      </c>
      <c r="Z61">
        <v>0</v>
      </c>
      <c r="AA61" s="2">
        <f t="shared" si="63"/>
        <v>1.1760912590556813</v>
      </c>
      <c r="AB61" s="3">
        <v>13</v>
      </c>
      <c r="AC61" s="2">
        <f t="shared" si="64"/>
        <v>1.1139433523068367</v>
      </c>
      <c r="AD61">
        <f t="shared" si="45"/>
        <v>0</v>
      </c>
      <c r="AE61" s="2">
        <f t="shared" si="39"/>
        <v>0.95424250943932487</v>
      </c>
      <c r="AF61">
        <v>9</v>
      </c>
      <c r="AG61" s="2">
        <f t="shared" si="18"/>
        <v>0.95424250943932487</v>
      </c>
      <c r="AH61">
        <f t="shared" si="46"/>
        <v>0</v>
      </c>
      <c r="AI61" s="2">
        <v>0</v>
      </c>
      <c r="AJ61">
        <v>0</v>
      </c>
      <c r="AK61" s="2">
        <v>0</v>
      </c>
      <c r="AM61" s="2"/>
    </row>
    <row r="62" spans="1:53" x14ac:dyDescent="0.2">
      <c r="A62" s="1">
        <v>43879</v>
      </c>
      <c r="B62">
        <v>0</v>
      </c>
      <c r="C62" s="2">
        <v>0</v>
      </c>
      <c r="D62">
        <v>0</v>
      </c>
      <c r="E62" s="2">
        <v>0</v>
      </c>
      <c r="F62">
        <f t="shared" si="1"/>
        <v>0</v>
      </c>
      <c r="G62" s="2">
        <v>0</v>
      </c>
      <c r="H62">
        <v>13</v>
      </c>
      <c r="I62" s="2">
        <f t="shared" si="54"/>
        <v>1.1139433523068367</v>
      </c>
      <c r="J62">
        <v>0</v>
      </c>
      <c r="K62" s="2">
        <v>0</v>
      </c>
      <c r="L62">
        <v>0</v>
      </c>
      <c r="M62" s="2">
        <v>0</v>
      </c>
      <c r="N62">
        <f t="shared" si="50"/>
        <v>1749</v>
      </c>
      <c r="O62" s="2">
        <f t="shared" si="57"/>
        <v>4.470292859750427</v>
      </c>
      <c r="P62">
        <v>74185</v>
      </c>
      <c r="Q62" s="2">
        <f t="shared" si="58"/>
        <v>4.8703161010231959</v>
      </c>
      <c r="R62">
        <v>0</v>
      </c>
      <c r="S62" s="2">
        <f t="shared" si="59"/>
        <v>0.47712125471966244</v>
      </c>
      <c r="T62">
        <v>3</v>
      </c>
      <c r="U62" s="2">
        <f t="shared" si="60"/>
        <v>0.47712125471966244</v>
      </c>
      <c r="V62">
        <v>0</v>
      </c>
      <c r="W62" s="2">
        <f t="shared" si="61"/>
        <v>0.3010299956639812</v>
      </c>
      <c r="X62">
        <v>2</v>
      </c>
      <c r="Y62" s="2">
        <f t="shared" si="62"/>
        <v>0.3010299956639812</v>
      </c>
      <c r="Z62">
        <v>0</v>
      </c>
      <c r="AA62" s="2">
        <f t="shared" si="63"/>
        <v>1.1760912590556813</v>
      </c>
      <c r="AB62" s="3">
        <v>13</v>
      </c>
      <c r="AC62" s="2">
        <f t="shared" si="64"/>
        <v>1.1139433523068367</v>
      </c>
      <c r="AD62">
        <f t="shared" si="45"/>
        <v>0</v>
      </c>
      <c r="AE62" s="2">
        <f t="shared" si="39"/>
        <v>0.95424250943932487</v>
      </c>
      <c r="AF62">
        <v>9</v>
      </c>
      <c r="AG62" s="2">
        <f t="shared" si="18"/>
        <v>0.95424250943932487</v>
      </c>
      <c r="AH62">
        <f t="shared" si="46"/>
        <v>0</v>
      </c>
      <c r="AI62" s="2">
        <v>0</v>
      </c>
      <c r="AJ62">
        <v>0</v>
      </c>
      <c r="AK62" s="2">
        <v>0</v>
      </c>
      <c r="AM62" s="2"/>
    </row>
    <row r="63" spans="1:53" x14ac:dyDescent="0.2">
      <c r="A63" s="1">
        <v>43878</v>
      </c>
      <c r="B63">
        <v>0</v>
      </c>
      <c r="C63" s="2">
        <v>0</v>
      </c>
      <c r="D63">
        <v>0</v>
      </c>
      <c r="E63" s="2">
        <v>0</v>
      </c>
      <c r="F63">
        <f t="shared" si="1"/>
        <v>0</v>
      </c>
      <c r="G63" s="2">
        <v>0</v>
      </c>
      <c r="H63">
        <v>13</v>
      </c>
      <c r="I63" s="2">
        <f t="shared" si="54"/>
        <v>1.1139433523068367</v>
      </c>
      <c r="J63">
        <v>0</v>
      </c>
      <c r="K63" s="2">
        <v>0</v>
      </c>
      <c r="L63">
        <v>0</v>
      </c>
      <c r="M63" s="2">
        <v>0</v>
      </c>
      <c r="N63">
        <f t="shared" si="50"/>
        <v>1888</v>
      </c>
      <c r="O63" s="2">
        <f t="shared" si="57"/>
        <v>4.4741871158174504</v>
      </c>
      <c r="P63">
        <v>72436</v>
      </c>
      <c r="Q63" s="2">
        <f t="shared" si="58"/>
        <v>4.8599544600587627</v>
      </c>
      <c r="R63">
        <v>0</v>
      </c>
      <c r="S63" s="2">
        <f t="shared" si="59"/>
        <v>0.47712125471966244</v>
      </c>
      <c r="T63">
        <v>3</v>
      </c>
      <c r="U63" s="2">
        <f t="shared" si="60"/>
        <v>0.47712125471966244</v>
      </c>
      <c r="V63">
        <v>0</v>
      </c>
      <c r="W63" s="2">
        <f t="shared" si="61"/>
        <v>0.3010299956639812</v>
      </c>
      <c r="X63">
        <v>2</v>
      </c>
      <c r="Y63" s="2">
        <f t="shared" si="62"/>
        <v>0.3010299956639812</v>
      </c>
      <c r="Z63">
        <v>0</v>
      </c>
      <c r="AA63" s="2">
        <f t="shared" si="63"/>
        <v>1.1760912590556813</v>
      </c>
      <c r="AB63" s="3">
        <v>13</v>
      </c>
      <c r="AC63" s="2">
        <f t="shared" si="64"/>
        <v>1.1139433523068367</v>
      </c>
      <c r="AD63">
        <f t="shared" si="45"/>
        <v>0</v>
      </c>
      <c r="AE63" s="2">
        <f t="shared" si="39"/>
        <v>0.95424250943932487</v>
      </c>
      <c r="AF63">
        <v>9</v>
      </c>
      <c r="AG63" s="2">
        <f t="shared" si="18"/>
        <v>0.95424250943932487</v>
      </c>
      <c r="AH63">
        <f t="shared" si="46"/>
        <v>0</v>
      </c>
      <c r="AI63" s="2">
        <v>0</v>
      </c>
      <c r="AJ63">
        <v>0</v>
      </c>
      <c r="AK63" s="2">
        <v>0</v>
      </c>
      <c r="AM63" s="2"/>
    </row>
    <row r="64" spans="1:53" x14ac:dyDescent="0.2">
      <c r="A64" s="1">
        <v>43877</v>
      </c>
      <c r="B64">
        <v>0</v>
      </c>
      <c r="C64" s="2">
        <v>0</v>
      </c>
      <c r="D64">
        <v>0</v>
      </c>
      <c r="E64" s="2">
        <v>0</v>
      </c>
      <c r="F64">
        <f t="shared" si="1"/>
        <v>0</v>
      </c>
      <c r="G64" s="2">
        <v>0</v>
      </c>
      <c r="H64">
        <v>13</v>
      </c>
      <c r="I64" s="2">
        <f t="shared" si="54"/>
        <v>1.1139433523068367</v>
      </c>
      <c r="J64">
        <v>0</v>
      </c>
      <c r="K64" s="2">
        <v>0</v>
      </c>
      <c r="L64">
        <v>0</v>
      </c>
      <c r="M64" s="2">
        <v>0</v>
      </c>
      <c r="N64">
        <f t="shared" si="50"/>
        <v>2048</v>
      </c>
      <c r="O64" s="2">
        <f t="shared" si="57"/>
        <v>4.4825448811864357</v>
      </c>
      <c r="P64">
        <v>70548</v>
      </c>
      <c r="Q64" s="2">
        <f t="shared" si="58"/>
        <v>4.8484847062367065</v>
      </c>
      <c r="R64">
        <v>0</v>
      </c>
      <c r="S64" s="2">
        <f t="shared" si="59"/>
        <v>0.47712125471966244</v>
      </c>
      <c r="T64">
        <v>3</v>
      </c>
      <c r="U64" s="2">
        <f t="shared" si="60"/>
        <v>0.47712125471966244</v>
      </c>
      <c r="V64">
        <v>0</v>
      </c>
      <c r="W64" s="2">
        <f t="shared" si="61"/>
        <v>0.3010299956639812</v>
      </c>
      <c r="X64">
        <v>2</v>
      </c>
      <c r="Y64" s="2">
        <f t="shared" si="62"/>
        <v>0.3010299956639812</v>
      </c>
      <c r="Z64">
        <v>0</v>
      </c>
      <c r="AA64" s="2">
        <f t="shared" si="63"/>
        <v>1.1760912590556813</v>
      </c>
      <c r="AB64" s="3">
        <v>13</v>
      </c>
      <c r="AC64" s="2">
        <f t="shared" si="64"/>
        <v>1.1139433523068367</v>
      </c>
      <c r="AD64">
        <f t="shared" si="45"/>
        <v>0</v>
      </c>
      <c r="AE64" s="2">
        <f t="shared" si="39"/>
        <v>0.95424250943932487</v>
      </c>
      <c r="AF64">
        <v>9</v>
      </c>
      <c r="AG64" s="2">
        <f t="shared" si="18"/>
        <v>0.95424250943932487</v>
      </c>
      <c r="AH64">
        <f t="shared" si="46"/>
        <v>0</v>
      </c>
      <c r="AI64" s="2">
        <v>0</v>
      </c>
      <c r="AJ64">
        <v>0</v>
      </c>
      <c r="AK64" s="2">
        <v>0</v>
      </c>
      <c r="AM64" s="2"/>
    </row>
    <row r="65" spans="1:39" x14ac:dyDescent="0.2">
      <c r="A65" s="1">
        <v>43876</v>
      </c>
      <c r="B65">
        <v>0</v>
      </c>
      <c r="C65" s="2">
        <v>0</v>
      </c>
      <c r="D65">
        <v>0</v>
      </c>
      <c r="E65" s="2">
        <v>0</v>
      </c>
      <c r="F65">
        <f t="shared" si="1"/>
        <v>0</v>
      </c>
      <c r="G65" s="2">
        <v>0</v>
      </c>
      <c r="H65">
        <v>13</v>
      </c>
      <c r="I65" s="2">
        <f t="shared" si="54"/>
        <v>1.1139433523068367</v>
      </c>
      <c r="J65">
        <v>0</v>
      </c>
      <c r="K65" s="2">
        <v>0</v>
      </c>
      <c r="L65">
        <v>0</v>
      </c>
      <c r="M65" s="2">
        <v>0</v>
      </c>
      <c r="N65">
        <f t="shared" si="50"/>
        <v>2008</v>
      </c>
      <c r="O65" s="2">
        <f t="shared" si="57"/>
        <v>4.4955720871060185</v>
      </c>
      <c r="P65">
        <v>68500</v>
      </c>
      <c r="Q65" s="2">
        <f t="shared" si="58"/>
        <v>4.8356905714924254</v>
      </c>
      <c r="R65">
        <v>3</v>
      </c>
      <c r="S65" s="2">
        <f t="shared" si="59"/>
        <v>0.47712125471966244</v>
      </c>
      <c r="T65">
        <v>3</v>
      </c>
      <c r="U65" s="2">
        <f t="shared" si="60"/>
        <v>0.47712125471966244</v>
      </c>
      <c r="V65">
        <v>2</v>
      </c>
      <c r="W65" s="2">
        <f t="shared" si="61"/>
        <v>0.3010299956639812</v>
      </c>
      <c r="X65">
        <v>2</v>
      </c>
      <c r="Y65" s="2">
        <f t="shared" si="62"/>
        <v>0.3010299956639812</v>
      </c>
      <c r="Z65">
        <v>15</v>
      </c>
      <c r="AA65" s="2">
        <f t="shared" si="63"/>
        <v>1.1760912590556813</v>
      </c>
      <c r="AB65" s="3">
        <v>13</v>
      </c>
      <c r="AC65" s="2">
        <f t="shared" si="64"/>
        <v>1.1139433523068367</v>
      </c>
      <c r="AD65">
        <f t="shared" si="45"/>
        <v>9</v>
      </c>
      <c r="AE65" s="2">
        <f t="shared" si="39"/>
        <v>0.95424250943932487</v>
      </c>
      <c r="AF65">
        <v>9</v>
      </c>
      <c r="AG65" s="2">
        <f t="shared" si="18"/>
        <v>0.95424250943932487</v>
      </c>
      <c r="AH65">
        <f t="shared" si="46"/>
        <v>0</v>
      </c>
      <c r="AI65" s="2">
        <v>0</v>
      </c>
      <c r="AJ65">
        <v>0</v>
      </c>
      <c r="AK65" s="2">
        <v>0</v>
      </c>
      <c r="AM65" s="2"/>
    </row>
    <row r="66" spans="1:39" x14ac:dyDescent="0.2">
      <c r="A66" s="1">
        <v>43875</v>
      </c>
      <c r="B66">
        <v>0</v>
      </c>
      <c r="C66" s="2">
        <v>0</v>
      </c>
      <c r="D66">
        <v>0</v>
      </c>
      <c r="E66" s="2">
        <v>0</v>
      </c>
      <c r="F66">
        <f t="shared" si="1"/>
        <v>0</v>
      </c>
      <c r="G66" s="2">
        <f t="shared" si="53"/>
        <v>1.1139433523068367</v>
      </c>
      <c r="H66">
        <v>13</v>
      </c>
      <c r="I66" s="2">
        <f t="shared" si="54"/>
        <v>1.1139433523068367</v>
      </c>
      <c r="J66">
        <v>0</v>
      </c>
      <c r="K66" s="2">
        <v>0</v>
      </c>
      <c r="L66">
        <v>0</v>
      </c>
      <c r="M66" s="2">
        <v>0</v>
      </c>
      <c r="N66">
        <f>P66-P67</f>
        <v>2641</v>
      </c>
      <c r="O66" s="2">
        <f t="shared" si="57"/>
        <v>4.504416487324459</v>
      </c>
      <c r="P66">
        <v>66492</v>
      </c>
      <c r="Q66" s="2">
        <f t="shared" si="58"/>
        <v>4.8227693962075291</v>
      </c>
    </row>
    <row r="67" spans="1:39" x14ac:dyDescent="0.2">
      <c r="A67" s="1">
        <v>43874</v>
      </c>
      <c r="B67">
        <v>0</v>
      </c>
      <c r="C67" s="2">
        <v>0</v>
      </c>
      <c r="D67">
        <v>0</v>
      </c>
      <c r="E67" s="2">
        <v>0</v>
      </c>
      <c r="F67">
        <f t="shared" si="1"/>
        <v>0</v>
      </c>
      <c r="G67" s="2">
        <f t="shared" si="53"/>
        <v>1.1139433523068367</v>
      </c>
      <c r="H67">
        <v>13</v>
      </c>
      <c r="I67" s="2">
        <f t="shared" si="54"/>
        <v>1.1139433523068367</v>
      </c>
      <c r="J67">
        <v>0</v>
      </c>
      <c r="K67" s="2">
        <v>0</v>
      </c>
      <c r="L67">
        <v>0</v>
      </c>
      <c r="M67" s="2">
        <v>0</v>
      </c>
      <c r="N67">
        <v>5090</v>
      </c>
      <c r="O67" s="2">
        <f t="shared" si="57"/>
        <v>4.5144149205803688</v>
      </c>
      <c r="P67">
        <v>63851</v>
      </c>
      <c r="Q67" s="2">
        <f t="shared" si="58"/>
        <v>4.8051677033391531</v>
      </c>
    </row>
    <row r="68" spans="1:39" x14ac:dyDescent="0.2">
      <c r="A68" s="1">
        <v>43873</v>
      </c>
      <c r="B68">
        <v>0</v>
      </c>
      <c r="C68" s="2">
        <v>0</v>
      </c>
      <c r="D68">
        <v>0</v>
      </c>
      <c r="E68" s="2">
        <v>0</v>
      </c>
      <c r="F68">
        <f t="shared" si="1"/>
        <v>0</v>
      </c>
      <c r="G68" s="2">
        <f t="shared" si="53"/>
        <v>1.1139433523068367</v>
      </c>
      <c r="H68">
        <v>13</v>
      </c>
      <c r="I68" s="2">
        <f t="shared" si="54"/>
        <v>1.1139433523068367</v>
      </c>
      <c r="J68">
        <v>0</v>
      </c>
      <c r="K68" s="2">
        <v>0</v>
      </c>
      <c r="L68">
        <v>0</v>
      </c>
      <c r="M68" s="2">
        <v>0</v>
      </c>
      <c r="N68">
        <v>14108</v>
      </c>
      <c r="O68" s="2">
        <f t="shared" si="57"/>
        <v>4.487746245072441</v>
      </c>
      <c r="P68">
        <v>58761</v>
      </c>
      <c r="Q68" s="2">
        <f t="shared" si="58"/>
        <v>4.7690891780437878</v>
      </c>
    </row>
    <row r="69" spans="1:39" x14ac:dyDescent="0.2">
      <c r="A69" s="1">
        <v>43872</v>
      </c>
      <c r="B69">
        <v>0</v>
      </c>
      <c r="C69" s="2">
        <v>0</v>
      </c>
      <c r="D69">
        <v>0</v>
      </c>
      <c r="E69" s="2">
        <v>0</v>
      </c>
      <c r="F69">
        <f t="shared" ref="F69:F71" si="65">H69-H70</f>
        <v>0</v>
      </c>
      <c r="G69" s="2">
        <f t="shared" si="53"/>
        <v>1.1139433523068367</v>
      </c>
      <c r="H69">
        <v>13</v>
      </c>
      <c r="I69" s="2">
        <f t="shared" si="54"/>
        <v>1.1139433523068367</v>
      </c>
      <c r="J69">
        <v>0</v>
      </c>
      <c r="K69" s="2">
        <v>0</v>
      </c>
      <c r="L69">
        <v>0</v>
      </c>
      <c r="M69" s="2">
        <v>0</v>
      </c>
      <c r="N69">
        <v>2015</v>
      </c>
      <c r="O69" s="2">
        <f t="shared" si="57"/>
        <v>4.3081160158656147</v>
      </c>
      <c r="P69">
        <v>44653</v>
      </c>
      <c r="Q69" s="2">
        <f t="shared" si="58"/>
        <v>4.6498506421647177</v>
      </c>
    </row>
    <row r="70" spans="1:39" x14ac:dyDescent="0.2">
      <c r="A70" s="1">
        <v>43871</v>
      </c>
      <c r="B70">
        <v>0</v>
      </c>
      <c r="C70" s="2">
        <v>0</v>
      </c>
      <c r="D70">
        <v>0</v>
      </c>
      <c r="E70" s="2">
        <v>0</v>
      </c>
      <c r="F70">
        <f t="shared" si="65"/>
        <v>0</v>
      </c>
      <c r="G70" s="2">
        <f t="shared" si="53"/>
        <v>1.1139433523068367</v>
      </c>
      <c r="H70">
        <v>13</v>
      </c>
      <c r="I70" s="2">
        <f t="shared" si="54"/>
        <v>1.1139433523068367</v>
      </c>
      <c r="J70">
        <v>0</v>
      </c>
      <c r="K70" s="2">
        <v>0</v>
      </c>
      <c r="L70">
        <v>0</v>
      </c>
      <c r="M70" s="2">
        <v>0</v>
      </c>
      <c r="N70">
        <v>2467</v>
      </c>
      <c r="O70" s="2">
        <f t="shared" si="57"/>
        <v>4.3463138470591165</v>
      </c>
      <c r="P70">
        <v>42638</v>
      </c>
      <c r="Q70" s="2">
        <f t="shared" si="58"/>
        <v>4.6297968252555064</v>
      </c>
    </row>
    <row r="71" spans="1:39" x14ac:dyDescent="0.2">
      <c r="A71" s="1">
        <v>43870</v>
      </c>
      <c r="B71">
        <v>0</v>
      </c>
      <c r="C71" s="2">
        <v>0</v>
      </c>
      <c r="D71">
        <v>0</v>
      </c>
      <c r="E71" s="2">
        <v>0</v>
      </c>
      <c r="F71">
        <f t="shared" si="65"/>
        <v>0</v>
      </c>
      <c r="G71" s="2">
        <f t="shared" si="53"/>
        <v>1.1139433523068367</v>
      </c>
      <c r="H71">
        <v>13</v>
      </c>
      <c r="I71" s="2">
        <f t="shared" si="54"/>
        <v>1.1139433523068367</v>
      </c>
      <c r="J71">
        <v>0</v>
      </c>
      <c r="K71" s="2">
        <v>0</v>
      </c>
      <c r="L71">
        <v>0</v>
      </c>
      <c r="M71" s="2">
        <v>0</v>
      </c>
      <c r="N71">
        <v>2973</v>
      </c>
      <c r="O71" s="2">
        <f t="shared" si="57"/>
        <v>4.3610853604888256</v>
      </c>
      <c r="P71">
        <v>40171</v>
      </c>
      <c r="Q71" s="2">
        <f t="shared" si="58"/>
        <v>4.6039126430106432</v>
      </c>
    </row>
    <row r="72" spans="1:39" x14ac:dyDescent="0.2">
      <c r="A72" s="1">
        <v>43869</v>
      </c>
      <c r="B72">
        <v>0</v>
      </c>
      <c r="C72" s="2">
        <v>0</v>
      </c>
      <c r="D72">
        <v>0</v>
      </c>
      <c r="E72" s="2">
        <v>0</v>
      </c>
      <c r="F72">
        <f>H72-H73</f>
        <v>13</v>
      </c>
      <c r="G72" s="2">
        <f t="shared" si="53"/>
        <v>1.1139433523068367</v>
      </c>
      <c r="H72">
        <v>13</v>
      </c>
      <c r="I72" s="2">
        <f t="shared" si="54"/>
        <v>1.1139433523068367</v>
      </c>
      <c r="J72">
        <v>0</v>
      </c>
      <c r="K72" s="2">
        <v>0</v>
      </c>
      <c r="L72">
        <v>0</v>
      </c>
      <c r="M72" s="2">
        <v>0</v>
      </c>
      <c r="N72">
        <v>2652</v>
      </c>
      <c r="O72" s="2">
        <f t="shared" si="57"/>
        <v>4.3582775757952259</v>
      </c>
      <c r="P72">
        <v>37198</v>
      </c>
      <c r="Q72" s="2">
        <f t="shared" si="58"/>
        <v>4.5705195900885158</v>
      </c>
    </row>
    <row r="73" spans="1:39" x14ac:dyDescent="0.2">
      <c r="A73" s="1">
        <v>43868</v>
      </c>
      <c r="N73">
        <v>3385</v>
      </c>
      <c r="O73" s="2">
        <f t="shared" si="57"/>
        <v>4.3570768398424118</v>
      </c>
      <c r="P73">
        <v>34546</v>
      </c>
      <c r="Q73" s="2">
        <f t="shared" si="58"/>
        <v>4.5383977686857424</v>
      </c>
    </row>
    <row r="74" spans="1:39" x14ac:dyDescent="0.2">
      <c r="A74" s="1">
        <v>43867</v>
      </c>
      <c r="N74">
        <v>3143</v>
      </c>
      <c r="O74" s="2">
        <f t="shared" si="57"/>
        <v>4.3318118159967423</v>
      </c>
      <c r="P74">
        <v>31161</v>
      </c>
      <c r="Q74" s="2">
        <f t="shared" si="58"/>
        <v>4.4936113863404907</v>
      </c>
    </row>
    <row r="75" spans="1:39" x14ac:dyDescent="0.2">
      <c r="A75" s="1">
        <v>43866</v>
      </c>
      <c r="N75">
        <v>3694</v>
      </c>
      <c r="O75" s="2">
        <f t="shared" si="57"/>
        <v>4.3076457688169212</v>
      </c>
      <c r="P75">
        <v>28018</v>
      </c>
      <c r="Q75" s="2">
        <f t="shared" si="58"/>
        <v>4.4474371309510348</v>
      </c>
    </row>
    <row r="76" spans="1:39" x14ac:dyDescent="0.2">
      <c r="A76" s="1">
        <v>43865</v>
      </c>
      <c r="N76">
        <v>3884</v>
      </c>
      <c r="O76" s="2">
        <f t="shared" si="57"/>
        <v>4.2636360685881085</v>
      </c>
      <c r="P76">
        <v>24324</v>
      </c>
      <c r="Q76" s="2">
        <f t="shared" si="58"/>
        <v>4.3860349947406334</v>
      </c>
    </row>
    <row r="77" spans="1:39" x14ac:dyDescent="0.2">
      <c r="A77" s="1">
        <v>43864</v>
      </c>
      <c r="N77">
        <v>3235</v>
      </c>
      <c r="O77" s="2">
        <f t="shared" si="57"/>
        <v>4.2020794410073883</v>
      </c>
      <c r="P77">
        <v>20440</v>
      </c>
      <c r="Q77" s="2">
        <f t="shared" si="58"/>
        <v>4.3104808914626753</v>
      </c>
    </row>
    <row r="78" spans="1:39" x14ac:dyDescent="0.2">
      <c r="A78" s="1">
        <v>43863</v>
      </c>
      <c r="N78">
        <v>2825</v>
      </c>
      <c r="O78" s="2">
        <f t="shared" si="57"/>
        <v>4.1601983261165687</v>
      </c>
      <c r="P78">
        <v>17205</v>
      </c>
      <c r="Q78" s="2">
        <f t="shared" si="58"/>
        <v>4.2356546769569485</v>
      </c>
    </row>
    <row r="79" spans="1:39" x14ac:dyDescent="0.2">
      <c r="A79" s="1">
        <v>43862</v>
      </c>
      <c r="N79">
        <v>2589</v>
      </c>
      <c r="O79" s="2">
        <f t="shared" si="57"/>
        <v>4.0935967686082275</v>
      </c>
      <c r="P79">
        <v>14380</v>
      </c>
      <c r="Q79" s="2">
        <f t="shared" si="58"/>
        <v>4.1577588860468637</v>
      </c>
    </row>
    <row r="80" spans="1:39" x14ac:dyDescent="0.2">
      <c r="A80" s="1">
        <v>43861</v>
      </c>
      <c r="N80">
        <v>2099</v>
      </c>
      <c r="O80" s="2">
        <f t="shared" si="57"/>
        <v>4.0213547130814229</v>
      </c>
      <c r="P80">
        <v>11791</v>
      </c>
      <c r="Q80" s="2">
        <f t="shared" si="58"/>
        <v>4.0715506393669321</v>
      </c>
    </row>
    <row r="81" spans="1:17" x14ac:dyDescent="0.2">
      <c r="A81" s="1">
        <v>43860</v>
      </c>
      <c r="N81">
        <v>1981</v>
      </c>
      <c r="O81" s="2">
        <f t="shared" si="57"/>
        <v>3.947531745695593</v>
      </c>
      <c r="P81">
        <v>9692</v>
      </c>
      <c r="Q81" s="2">
        <f t="shared" si="58"/>
        <v>3.9864134054654685</v>
      </c>
    </row>
    <row r="82" spans="1:17" x14ac:dyDescent="0.2">
      <c r="A82" s="1">
        <v>43859</v>
      </c>
      <c r="N82">
        <v>1737</v>
      </c>
      <c r="O82" s="2">
        <f t="shared" si="57"/>
        <v>3.8536982117761744</v>
      </c>
      <c r="P82">
        <v>7711</v>
      </c>
      <c r="Q82" s="2">
        <f t="shared" si="58"/>
        <v>3.8871107031248835</v>
      </c>
    </row>
    <row r="83" spans="1:17" x14ac:dyDescent="0.2">
      <c r="A83" s="1">
        <v>43858</v>
      </c>
      <c r="N83">
        <v>1459</v>
      </c>
      <c r="O83" s="2">
        <f t="shared" si="57"/>
        <v>3.7326349675391959</v>
      </c>
      <c r="P83">
        <v>5974</v>
      </c>
      <c r="Q83" s="2">
        <f t="shared" si="58"/>
        <v>3.7762652182681093</v>
      </c>
    </row>
    <row r="84" spans="1:17" x14ac:dyDescent="0.2">
      <c r="A84" s="1">
        <v>43857</v>
      </c>
      <c r="N84">
        <v>1771</v>
      </c>
      <c r="O84" s="2">
        <f t="shared" si="57"/>
        <v>3.5959369062691735</v>
      </c>
      <c r="P84">
        <v>4515</v>
      </c>
      <c r="Q84" s="2">
        <f t="shared" si="58"/>
        <v>3.6546577546495245</v>
      </c>
    </row>
    <row r="85" spans="1:17" x14ac:dyDescent="0.2">
      <c r="A85" s="1">
        <v>43856</v>
      </c>
      <c r="N85">
        <v>769</v>
      </c>
      <c r="O85" s="2">
        <f t="shared" si="57"/>
        <v>3.3370597263205246</v>
      </c>
      <c r="P85">
        <v>2744</v>
      </c>
      <c r="Q85" s="2">
        <f t="shared" si="58"/>
        <v>3.4383841070347141</v>
      </c>
    </row>
    <row r="86" spans="1:17" x14ac:dyDescent="0.2">
      <c r="A86" s="1">
        <v>43855</v>
      </c>
      <c r="N86">
        <v>688</v>
      </c>
      <c r="O86" s="2">
        <f t="shared" ref="O86:O88" si="66">LOG(SUM(N86:N92))</f>
        <v>3.1473671077937864</v>
      </c>
      <c r="P86">
        <v>1975</v>
      </c>
      <c r="Q86" s="2">
        <f t="shared" ref="Q86:Q89" si="67">LOG(P86)</f>
        <v>3.2955670999624789</v>
      </c>
    </row>
    <row r="87" spans="1:17" x14ac:dyDescent="0.2">
      <c r="A87" s="1">
        <v>43854</v>
      </c>
      <c r="N87">
        <v>457</v>
      </c>
      <c r="O87" s="2">
        <f t="shared" si="66"/>
        <v>2.8549130223078554</v>
      </c>
      <c r="P87">
        <v>1287</v>
      </c>
      <c r="Q87" s="2">
        <f t="shared" si="67"/>
        <v>3.1095785469043866</v>
      </c>
    </row>
    <row r="88" spans="1:17" x14ac:dyDescent="0.2">
      <c r="A88" s="1">
        <v>43853</v>
      </c>
      <c r="N88">
        <v>259</v>
      </c>
      <c r="O88" s="2">
        <f t="shared" si="66"/>
        <v>2.4132997640812519</v>
      </c>
      <c r="P88">
        <v>830</v>
      </c>
      <c r="Q88" s="2">
        <f t="shared" si="67"/>
        <v>2.9190780923760737</v>
      </c>
    </row>
    <row r="89" spans="1:17" x14ac:dyDescent="0.2">
      <c r="P89">
        <v>571</v>
      </c>
      <c r="Q89" s="2">
        <f t="shared" si="67"/>
        <v>2.7566361082458481</v>
      </c>
    </row>
  </sheetData>
  <mergeCells count="13">
    <mergeCell ref="V1:Y1"/>
    <mergeCell ref="B1:E1"/>
    <mergeCell ref="F1:I1"/>
    <mergeCell ref="J1:M1"/>
    <mergeCell ref="N1:Q1"/>
    <mergeCell ref="R1:U1"/>
    <mergeCell ref="AX1:BA1"/>
    <mergeCell ref="Z1:AC1"/>
    <mergeCell ref="AD1:AG1"/>
    <mergeCell ref="AH1:AK1"/>
    <mergeCell ref="AL1:AO1"/>
    <mergeCell ref="AP1:AS1"/>
    <mergeCell ref="AT1:AW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2D29-2FB3-8841-8F25-F29A8BA4ADBB}">
  <dimension ref="A1:AX88"/>
  <sheetViews>
    <sheetView workbookViewId="0">
      <selection activeCell="F10" sqref="F10"/>
    </sheetView>
  </sheetViews>
  <sheetFormatPr baseColWidth="10" defaultRowHeight="16" x14ac:dyDescent="0.2"/>
  <cols>
    <col min="2" max="2" width="18.1640625" bestFit="1" customWidth="1"/>
    <col min="3" max="3" width="12.33203125" style="8" bestFit="1" customWidth="1"/>
    <col min="4" max="4" width="12.6640625" style="8" bestFit="1" customWidth="1"/>
    <col min="5" max="5" width="12.6640625" style="2" customWidth="1"/>
    <col min="6" max="6" width="17.83203125" style="2" bestFit="1" customWidth="1"/>
    <col min="7" max="8" width="12.6640625" customWidth="1"/>
    <col min="9" max="9" width="18.1640625" bestFit="1" customWidth="1"/>
    <col min="10" max="10" width="18.1640625" customWidth="1"/>
    <col min="11" max="11" width="9.6640625" bestFit="1" customWidth="1"/>
    <col min="12" max="12" width="10" bestFit="1" customWidth="1"/>
    <col min="13" max="13" width="10.83203125" bestFit="1" customWidth="1"/>
    <col min="14" max="14" width="17.83203125" bestFit="1" customWidth="1"/>
    <col min="15" max="15" width="9.6640625" bestFit="1" customWidth="1"/>
    <col min="16" max="16" width="10" bestFit="1" customWidth="1"/>
    <col min="18" max="18" width="17.83203125" bestFit="1" customWidth="1"/>
    <col min="19" max="19" width="9.6640625" bestFit="1" customWidth="1"/>
    <col min="20" max="20" width="10" bestFit="1" customWidth="1"/>
    <col min="22" max="22" width="17.83203125" bestFit="1" customWidth="1"/>
    <col min="23" max="23" width="9.6640625" bestFit="1" customWidth="1"/>
    <col min="24" max="24" width="10" bestFit="1" customWidth="1"/>
    <col min="26" max="26" width="17.83203125" bestFit="1" customWidth="1"/>
    <col min="28" max="28" width="10" bestFit="1" customWidth="1"/>
    <col min="30" max="30" width="17.83203125" bestFit="1" customWidth="1"/>
    <col min="31" max="31" width="9.6640625" bestFit="1" customWidth="1"/>
    <col min="32" max="32" width="10" bestFit="1" customWidth="1"/>
    <col min="34" max="34" width="17.83203125" bestFit="1" customWidth="1"/>
    <col min="35" max="35" width="9.6640625" bestFit="1" customWidth="1"/>
    <col min="36" max="36" width="10" bestFit="1" customWidth="1"/>
    <col min="38" max="38" width="17.83203125" bestFit="1" customWidth="1"/>
    <col min="39" max="39" width="9.6640625" bestFit="1" customWidth="1"/>
    <col min="40" max="40" width="10" bestFit="1" customWidth="1"/>
    <col min="42" max="42" width="17.83203125" bestFit="1" customWidth="1"/>
    <col min="43" max="43" width="9.6640625" bestFit="1" customWidth="1"/>
    <col min="44" max="44" width="10" bestFit="1" customWidth="1"/>
    <col min="46" max="46" width="17.83203125" bestFit="1" customWidth="1"/>
    <col min="47" max="47" width="9.6640625" bestFit="1" customWidth="1"/>
    <col min="48" max="48" width="10" bestFit="1" customWidth="1"/>
    <col min="50" max="50" width="17.83203125" bestFit="1" customWidth="1"/>
  </cols>
  <sheetData>
    <row r="1" spans="1:50" x14ac:dyDescent="0.2">
      <c r="A1" t="s">
        <v>15</v>
      </c>
      <c r="C1" s="14" t="s">
        <v>13</v>
      </c>
      <c r="D1" s="14"/>
      <c r="E1" s="14"/>
      <c r="F1" s="14"/>
      <c r="G1" s="13" t="s">
        <v>14</v>
      </c>
      <c r="H1" s="13"/>
      <c r="I1" s="13"/>
      <c r="J1" s="13"/>
      <c r="K1" s="13" t="s">
        <v>16</v>
      </c>
      <c r="L1" s="13"/>
      <c r="M1" s="13"/>
      <c r="N1" s="13"/>
      <c r="O1" s="13" t="s">
        <v>18</v>
      </c>
      <c r="P1" s="13"/>
      <c r="Q1" s="13"/>
      <c r="R1" s="13"/>
      <c r="S1" s="13" t="s">
        <v>19</v>
      </c>
      <c r="T1" s="13"/>
      <c r="U1" s="13"/>
      <c r="V1" s="13"/>
      <c r="W1" s="13" t="s">
        <v>20</v>
      </c>
      <c r="X1" s="13"/>
      <c r="Y1" s="13"/>
      <c r="Z1" s="13"/>
      <c r="AA1" s="13" t="s">
        <v>21</v>
      </c>
      <c r="AB1" s="13"/>
      <c r="AC1" s="13"/>
      <c r="AD1" s="13"/>
      <c r="AE1" s="13" t="s">
        <v>22</v>
      </c>
      <c r="AF1" s="13"/>
      <c r="AG1" s="13"/>
      <c r="AH1" s="13"/>
      <c r="AI1" s="13" t="s">
        <v>28</v>
      </c>
      <c r="AJ1" s="13"/>
      <c r="AK1" s="13"/>
      <c r="AL1" s="13"/>
      <c r="AM1" s="13" t="s">
        <v>29</v>
      </c>
      <c r="AN1" s="13"/>
      <c r="AO1" s="13"/>
      <c r="AP1" s="13"/>
      <c r="AQ1" s="13" t="s">
        <v>30</v>
      </c>
      <c r="AR1" s="13"/>
      <c r="AS1" s="13"/>
      <c r="AT1" s="13"/>
      <c r="AU1" s="13" t="s">
        <v>31</v>
      </c>
      <c r="AV1" s="13"/>
      <c r="AW1" s="13"/>
      <c r="AX1" s="13"/>
    </row>
    <row r="2" spans="1:50" x14ac:dyDescent="0.2">
      <c r="A2" s="4" t="s">
        <v>0</v>
      </c>
      <c r="B2" t="s">
        <v>9</v>
      </c>
      <c r="C2" s="7" t="s">
        <v>5</v>
      </c>
      <c r="D2" s="8" t="s">
        <v>6</v>
      </c>
      <c r="E2" s="2" t="s">
        <v>11</v>
      </c>
      <c r="F2" s="2" t="s">
        <v>12</v>
      </c>
      <c r="G2" s="7" t="s">
        <v>5</v>
      </c>
      <c r="H2" s="8" t="s">
        <v>6</v>
      </c>
      <c r="I2" s="2" t="s">
        <v>11</v>
      </c>
      <c r="J2" s="2" t="s">
        <v>12</v>
      </c>
      <c r="K2" s="7" t="s">
        <v>5</v>
      </c>
      <c r="L2" s="8" t="s">
        <v>6</v>
      </c>
      <c r="M2" s="2" t="s">
        <v>11</v>
      </c>
      <c r="N2" s="2" t="s">
        <v>12</v>
      </c>
      <c r="O2" s="7" t="s">
        <v>5</v>
      </c>
      <c r="P2" s="8" t="s">
        <v>6</v>
      </c>
      <c r="Q2" s="2" t="s">
        <v>11</v>
      </c>
      <c r="R2" s="2" t="s">
        <v>12</v>
      </c>
      <c r="S2" s="7" t="s">
        <v>5</v>
      </c>
      <c r="T2" s="7" t="s">
        <v>6</v>
      </c>
      <c r="U2" s="5" t="s">
        <v>11</v>
      </c>
      <c r="V2" s="5" t="s">
        <v>12</v>
      </c>
      <c r="W2" s="7" t="s">
        <v>5</v>
      </c>
      <c r="X2" s="7" t="s">
        <v>6</v>
      </c>
      <c r="Y2" s="5" t="s">
        <v>11</v>
      </c>
      <c r="Z2" s="5" t="s">
        <v>12</v>
      </c>
      <c r="AA2" s="7" t="s">
        <v>5</v>
      </c>
      <c r="AB2" s="7" t="s">
        <v>6</v>
      </c>
      <c r="AC2" s="5" t="s">
        <v>11</v>
      </c>
      <c r="AD2" s="5" t="s">
        <v>12</v>
      </c>
      <c r="AE2" s="7" t="s">
        <v>5</v>
      </c>
      <c r="AF2" s="7" t="s">
        <v>6</v>
      </c>
      <c r="AG2" s="5" t="s">
        <v>11</v>
      </c>
      <c r="AH2" s="5" t="s">
        <v>12</v>
      </c>
      <c r="AI2" s="7" t="s">
        <v>5</v>
      </c>
      <c r="AJ2" s="7" t="s">
        <v>6</v>
      </c>
      <c r="AK2" s="5" t="s">
        <v>11</v>
      </c>
      <c r="AL2" s="5" t="s">
        <v>12</v>
      </c>
      <c r="AM2" s="7" t="s">
        <v>5</v>
      </c>
      <c r="AN2" s="7" t="s">
        <v>6</v>
      </c>
      <c r="AO2" s="5" t="s">
        <v>11</v>
      </c>
      <c r="AP2" s="5" t="s">
        <v>12</v>
      </c>
      <c r="AQ2" s="7" t="s">
        <v>5</v>
      </c>
      <c r="AR2" s="7" t="s">
        <v>6</v>
      </c>
      <c r="AS2" s="5" t="s">
        <v>11</v>
      </c>
      <c r="AT2" s="5" t="s">
        <v>12</v>
      </c>
      <c r="AU2" s="7" t="s">
        <v>5</v>
      </c>
      <c r="AV2" s="7" t="s">
        <v>6</v>
      </c>
      <c r="AW2" s="5" t="s">
        <v>11</v>
      </c>
      <c r="AX2" s="5" t="s">
        <v>12</v>
      </c>
    </row>
    <row r="3" spans="1:50" x14ac:dyDescent="0.2">
      <c r="A3" s="9">
        <f t="shared" ref="A3:A10" si="0">A4+1</f>
        <v>43937</v>
      </c>
      <c r="B3">
        <f t="shared" ref="B3:B11" si="1">A3-$A$52</f>
        <v>49</v>
      </c>
      <c r="C3">
        <v>1061</v>
      </c>
      <c r="D3">
        <v>29214</v>
      </c>
      <c r="E3" s="2">
        <f t="shared" ref="E3:E11" si="2">AVERAGE(C3:C9)/AVERAGE(D3:D9)*100</f>
        <v>4.0404697615407139</v>
      </c>
      <c r="F3" s="2">
        <f t="shared" ref="F3:F11" si="3">B3*((LN(2)/(LN(1+AVERAGE(E3:E9)))))</f>
        <v>19.360610526798187</v>
      </c>
      <c r="G3" s="7"/>
      <c r="H3" s="8"/>
      <c r="I3" s="2"/>
      <c r="J3" s="2"/>
      <c r="K3">
        <v>2157</v>
      </c>
      <c r="L3">
        <v>182816</v>
      </c>
      <c r="M3" s="2">
        <f t="shared" ref="M3:M11" si="4">AVERAGE(K3:K9)/AVERAGE(L3:L9)*100</f>
        <v>2.3444447800363113</v>
      </c>
      <c r="N3" s="2">
        <f t="shared" ref="N3:N11" si="5">B3*((LN(2)/(LN(1+AVERAGE(M3:M9)))))</f>
        <v>25.296254574794229</v>
      </c>
      <c r="O3">
        <v>17</v>
      </c>
      <c r="P3">
        <v>6464</v>
      </c>
      <c r="Q3" s="2">
        <f t="shared" ref="Q3:Q11" si="6">AVERAGE(O3:O9)/AVERAGE(P3:P9)*100</f>
        <v>0.73972479539526936</v>
      </c>
      <c r="R3" s="2">
        <f t="shared" ref="R3:R11" si="7">B3*((LN(2)/(LN(1+AVERAGE(Q3:Q9)))))</f>
        <v>41.456137242045124</v>
      </c>
      <c r="S3">
        <v>2866</v>
      </c>
      <c r="T3">
        <v>130450</v>
      </c>
      <c r="U3" s="2">
        <f t="shared" ref="U3:U11" si="8">AVERAGE(S3:S9)/AVERAGE(T3:T9)*100</f>
        <v>2.5935813291987739</v>
      </c>
      <c r="V3" s="2">
        <f t="shared" ref="V3:V11" si="9">B3*((LN(2)/(LN(1+AVERAGE(U3:U9)))))</f>
        <v>22.238820998257879</v>
      </c>
      <c r="W3" s="7"/>
      <c r="X3" s="7"/>
      <c r="Y3" s="5"/>
      <c r="Z3" s="5"/>
      <c r="AA3">
        <v>4617</v>
      </c>
      <c r="AB3">
        <v>103093</v>
      </c>
      <c r="AC3" s="2">
        <f t="shared" ref="AC3:AC11" si="10">AVERAGE(AA3:AA9)/AVERAGE(AB3:AB9)*100</f>
        <v>6.2381295488216582</v>
      </c>
      <c r="AD3" s="2">
        <f t="shared" ref="AD3:AD11" si="11">B3*((LN(2)/(LN(1+AVERAGE(AC3:AC9)))))</f>
        <v>15.869281503174072</v>
      </c>
      <c r="AE3" s="7"/>
      <c r="AF3" s="7"/>
      <c r="AG3" s="5"/>
      <c r="AH3" s="5"/>
      <c r="AI3">
        <v>114</v>
      </c>
      <c r="AJ3">
        <v>6791</v>
      </c>
      <c r="AK3" s="2">
        <f t="shared" ref="AK3:AK11" si="12">AVERAGE(AI3:AI9)/AVERAGE(AJ3:AJ9)*100</f>
        <v>1.38678270807235</v>
      </c>
      <c r="AL3" s="2">
        <f t="shared" ref="AL3:AL11" si="13">$B3*((LN(2)/(LN(1+AVERAGE(AK3:AK9)))))</f>
        <v>33.309807550009445</v>
      </c>
      <c r="AM3" s="7"/>
      <c r="AN3" s="7"/>
      <c r="AO3" s="5"/>
      <c r="AP3" s="5"/>
      <c r="AQ3" s="7"/>
      <c r="AR3" s="7"/>
      <c r="AS3" s="5"/>
      <c r="AT3" s="5"/>
      <c r="AU3" s="7"/>
      <c r="AV3" s="7"/>
      <c r="AW3" s="5"/>
      <c r="AX3" s="5"/>
    </row>
    <row r="4" spans="1:50" x14ac:dyDescent="0.2">
      <c r="A4" s="9">
        <f t="shared" si="0"/>
        <v>43936</v>
      </c>
      <c r="B4">
        <f t="shared" si="1"/>
        <v>48</v>
      </c>
      <c r="C4">
        <v>734</v>
      </c>
      <c r="D4">
        <v>28153</v>
      </c>
      <c r="E4" s="2">
        <f t="shared" si="2"/>
        <v>4.2964821281260237</v>
      </c>
      <c r="F4" s="2">
        <f t="shared" si="3"/>
        <v>18.615403325278294</v>
      </c>
      <c r="G4">
        <v>2667</v>
      </c>
      <c r="H4">
        <v>165155</v>
      </c>
      <c r="I4" s="2">
        <f t="shared" ref="I4:I11" si="14">AVERAGE(G4:G10)/AVERAGE(H4:H10)*100</f>
        <v>2.3673500178473517</v>
      </c>
      <c r="J4" s="2">
        <f t="shared" ref="J4:J11" si="15">B4*((LN(2)/(LN(1+AVERAGE(I4:I10)))))</f>
        <v>25.329392250124226</v>
      </c>
      <c r="K4">
        <v>6599</v>
      </c>
      <c r="L4">
        <v>180659</v>
      </c>
      <c r="M4" s="2">
        <f t="shared" si="4"/>
        <v>2.587274056398833</v>
      </c>
      <c r="N4" s="2">
        <f t="shared" si="5"/>
        <v>23.676331150098324</v>
      </c>
      <c r="O4">
        <v>39</v>
      </c>
      <c r="P4">
        <v>6439</v>
      </c>
      <c r="Q4" s="2">
        <f t="shared" si="6"/>
        <v>0.88907033181374884</v>
      </c>
      <c r="R4" s="2">
        <f t="shared" si="7"/>
        <v>36.362209324666296</v>
      </c>
      <c r="S4">
        <v>2486</v>
      </c>
      <c r="T4">
        <v>127584</v>
      </c>
      <c r="U4" s="2">
        <f t="shared" si="8"/>
        <v>2.9149243263815254</v>
      </c>
      <c r="V4" s="2">
        <f t="shared" si="9"/>
        <v>20.718990444352002</v>
      </c>
      <c r="W4">
        <v>29137</v>
      </c>
      <c r="X4" s="3">
        <v>636350</v>
      </c>
      <c r="Y4" s="2">
        <f t="shared" ref="Y4:Y11" si="16">AVERAGE(W4:W10)/AVERAGE(X4:X10)*100</f>
        <v>5.365757952168571</v>
      </c>
      <c r="Z4" s="2">
        <f t="shared" ref="Z4:Z11" si="17">B4*((LN(2)/(LN(1+AVERAGE(Y4:Y10)))))</f>
        <v>16.187864566868377</v>
      </c>
      <c r="AA4">
        <v>4603</v>
      </c>
      <c r="AB4">
        <v>98476</v>
      </c>
      <c r="AC4" s="2">
        <f t="shared" si="10"/>
        <v>6.6001942755987448</v>
      </c>
      <c r="AD4" s="2">
        <f t="shared" si="11"/>
        <v>15.256677743993425</v>
      </c>
      <c r="AE4">
        <v>2633</v>
      </c>
      <c r="AF4">
        <v>106206</v>
      </c>
      <c r="AG4" s="2">
        <f t="shared" ref="AG4:AG11" si="18">AVERAGE(AE4:AE10)/AVERAGE(AF4:AF10)*100</f>
        <v>3.5839645846499861</v>
      </c>
      <c r="AH4" s="2">
        <f t="shared" ref="AH4:AH11" si="19">B4*((LN(2)/(LN(1+AVERAGE(AG4:AG10)))))</f>
        <v>20.053830570462814</v>
      </c>
      <c r="AI4">
        <v>111</v>
      </c>
      <c r="AJ4">
        <v>6677</v>
      </c>
      <c r="AK4" s="2">
        <f t="shared" si="12"/>
        <v>1.4865166035212838</v>
      </c>
      <c r="AL4" s="2">
        <f t="shared" si="13"/>
        <v>30.193076468481969</v>
      </c>
      <c r="AM4">
        <v>482</v>
      </c>
      <c r="AN4">
        <v>11927</v>
      </c>
      <c r="AO4" s="2">
        <f t="shared" ref="AO4:AO10" si="20">AVERAGE(AM4:AM10)/AVERAGE(AN4:AN10)*100</f>
        <v>4.4964729302808673</v>
      </c>
      <c r="AP4" s="2">
        <f t="shared" ref="AP4:AP10" si="21">$B4*((LN(2)/(LN(1+AVERAGE(AO4:AO10)))))</f>
        <v>17.357651403476716</v>
      </c>
      <c r="AQ4">
        <v>7837</v>
      </c>
      <c r="AR4">
        <v>118302</v>
      </c>
      <c r="AS4" s="2">
        <f t="shared" ref="AS4:AS10" si="22">AVERAGE(AQ4:AQ10)/AVERAGE(AR4:AR10)*100</f>
        <v>5.0943670110460069</v>
      </c>
      <c r="AT4" s="2">
        <f t="shared" ref="AT4:AT10" si="23">$B4*((LN(2)/(LN(1+AVERAGE(AS4:AS10)))))</f>
        <v>17.326314072982598</v>
      </c>
      <c r="AU4">
        <v>11434</v>
      </c>
      <c r="AV4" s="6">
        <v>214454</v>
      </c>
      <c r="AW4" s="2">
        <f t="shared" ref="AW4:AW11" si="24">AVERAGE(AU4:AU10)/AVERAGE(AV4:AV10)*100</f>
        <v>4.7829298453826423</v>
      </c>
      <c r="AX4" s="2">
        <f t="shared" ref="AX4:AX11" si="25">$B4*((LN(2)/(LN(1+AVERAGE(AW4:AW10)))))</f>
        <v>17.023677678245125</v>
      </c>
    </row>
    <row r="5" spans="1:50" x14ac:dyDescent="0.2">
      <c r="A5" s="9">
        <f t="shared" si="0"/>
        <v>43935</v>
      </c>
      <c r="B5">
        <f t="shared" si="1"/>
        <v>47</v>
      </c>
      <c r="C5">
        <v>868</v>
      </c>
      <c r="D5">
        <v>27419</v>
      </c>
      <c r="E5" s="2">
        <f t="shared" si="2"/>
        <v>4.6281099080163894</v>
      </c>
      <c r="F5" s="2">
        <f t="shared" si="3"/>
        <v>17.919688703095758</v>
      </c>
      <c r="G5">
        <v>2972</v>
      </c>
      <c r="H5">
        <v>162488</v>
      </c>
      <c r="I5" s="2">
        <f t="shared" si="14"/>
        <v>2.5349041660738196</v>
      </c>
      <c r="J5" s="2">
        <f>B5*((LN(2)/(LN(1+AVERAGE(I5:I11)))))</f>
        <v>24.208532535933493</v>
      </c>
      <c r="K5">
        <v>4564</v>
      </c>
      <c r="L5">
        <v>174060</v>
      </c>
      <c r="M5" s="2">
        <f t="shared" si="4"/>
        <v>2.5009435595952243</v>
      </c>
      <c r="N5" s="2">
        <f t="shared" si="5"/>
        <v>22.083307432263634</v>
      </c>
      <c r="O5">
        <v>34</v>
      </c>
      <c r="P5">
        <v>6393</v>
      </c>
      <c r="Q5" s="2">
        <f t="shared" si="6"/>
        <v>1.021740624498866</v>
      </c>
      <c r="R5" s="2">
        <f t="shared" si="7"/>
        <v>31.853477832756557</v>
      </c>
      <c r="S5">
        <v>2082</v>
      </c>
      <c r="T5">
        <v>125098</v>
      </c>
      <c r="U5" s="2">
        <f t="shared" si="8"/>
        <v>3.1894487959901676</v>
      </c>
      <c r="V5" s="2">
        <f t="shared" si="9"/>
        <v>19.359318223004031</v>
      </c>
      <c r="W5">
        <v>26990</v>
      </c>
      <c r="X5">
        <v>607213</v>
      </c>
      <c r="Y5" s="2">
        <f t="shared" si="16"/>
        <v>5.7708949876098838</v>
      </c>
      <c r="Z5" s="2">
        <f t="shared" si="17"/>
        <v>15.350677140676598</v>
      </c>
      <c r="AA5">
        <v>5252</v>
      </c>
      <c r="AB5">
        <v>93873</v>
      </c>
      <c r="AC5" s="2">
        <f t="shared" si="10"/>
        <v>7.2238237432776087</v>
      </c>
      <c r="AD5" s="2">
        <f t="shared" si="11"/>
        <v>14.632357011555927</v>
      </c>
      <c r="AE5">
        <v>5497</v>
      </c>
      <c r="AF5">
        <v>103573</v>
      </c>
      <c r="AG5" s="2">
        <f t="shared" si="18"/>
        <v>3.9092168025850129</v>
      </c>
      <c r="AH5" s="2">
        <f t="shared" si="19"/>
        <v>19.186879677719862</v>
      </c>
      <c r="AI5">
        <v>78</v>
      </c>
      <c r="AJ5">
        <v>6566</v>
      </c>
      <c r="AK5" s="2">
        <f t="shared" si="12"/>
        <v>1.5903897925480173</v>
      </c>
      <c r="AL5" s="2">
        <f t="shared" si="13"/>
        <v>27.321191164178174</v>
      </c>
      <c r="AM5">
        <v>497</v>
      </c>
      <c r="AN5">
        <v>11445</v>
      </c>
      <c r="AO5" s="2">
        <f t="shared" si="20"/>
        <v>5.1068937747861369</v>
      </c>
      <c r="AP5" s="2">
        <f t="shared" si="21"/>
        <v>16.51901715419735</v>
      </c>
      <c r="AQ5">
        <v>3702</v>
      </c>
      <c r="AR5">
        <v>110465</v>
      </c>
      <c r="AS5" s="2">
        <f t="shared" si="22"/>
        <v>4.9398566678285016</v>
      </c>
      <c r="AT5" s="2">
        <f t="shared" si="23"/>
        <v>16.575492772398796</v>
      </c>
      <c r="AU5">
        <v>7271</v>
      </c>
      <c r="AV5" s="6">
        <v>203020</v>
      </c>
      <c r="AW5" s="2">
        <f t="shared" si="24"/>
        <v>5.0035340504973034</v>
      </c>
      <c r="AX5" s="2">
        <f t="shared" si="25"/>
        <v>16.171214457831322</v>
      </c>
    </row>
    <row r="6" spans="1:50" x14ac:dyDescent="0.2">
      <c r="A6" s="9">
        <f t="shared" si="0"/>
        <v>43934</v>
      </c>
      <c r="B6">
        <f t="shared" si="1"/>
        <v>46</v>
      </c>
      <c r="C6">
        <v>964</v>
      </c>
      <c r="D6">
        <v>26551</v>
      </c>
      <c r="E6" s="2">
        <f t="shared" si="2"/>
        <v>4.7963649644977373</v>
      </c>
      <c r="F6" s="2">
        <f t="shared" si="3"/>
        <v>17.246512988895198</v>
      </c>
      <c r="G6">
        <v>3153</v>
      </c>
      <c r="H6">
        <v>159516</v>
      </c>
      <c r="I6" s="2">
        <f t="shared" si="14"/>
        <v>2.6073102137454911</v>
      </c>
      <c r="J6" s="2">
        <f t="shared" si="15"/>
        <v>23.127513576062558</v>
      </c>
      <c r="K6">
        <v>3477</v>
      </c>
      <c r="L6">
        <v>169496</v>
      </c>
      <c r="M6" s="2">
        <f t="shared" si="4"/>
        <v>2.6386345831615534</v>
      </c>
      <c r="N6" s="2">
        <f t="shared" si="5"/>
        <v>20.411457686485679</v>
      </c>
      <c r="O6">
        <v>45</v>
      </c>
      <c r="P6">
        <v>6359</v>
      </c>
      <c r="Q6" s="2">
        <f t="shared" si="6"/>
        <v>1.2000741358539524</v>
      </c>
      <c r="R6" s="2">
        <f t="shared" si="7"/>
        <v>27.893767846460438</v>
      </c>
      <c r="S6">
        <v>2537</v>
      </c>
      <c r="T6">
        <v>123016</v>
      </c>
      <c r="U6" s="2">
        <f t="shared" si="8"/>
        <v>3.5176160940645564</v>
      </c>
      <c r="V6" s="2">
        <f t="shared" si="9"/>
        <v>18.095357064897403</v>
      </c>
      <c r="W6">
        <v>24919</v>
      </c>
      <c r="X6" s="12">
        <v>580223</v>
      </c>
      <c r="Y6" s="2">
        <f t="shared" si="16"/>
        <v>6.1989499435147639</v>
      </c>
      <c r="Z6" s="2">
        <f t="shared" si="17"/>
        <v>14.575574760551449</v>
      </c>
      <c r="AA6">
        <v>4342</v>
      </c>
      <c r="AB6">
        <v>88621</v>
      </c>
      <c r="AC6" s="2">
        <f t="shared" si="10"/>
        <v>7.4568524388183972</v>
      </c>
      <c r="AD6" s="2">
        <f t="shared" si="11"/>
        <v>14.047200710961906</v>
      </c>
      <c r="AE6">
        <v>2673</v>
      </c>
      <c r="AF6">
        <v>98076</v>
      </c>
      <c r="AG6" s="2">
        <f t="shared" si="18"/>
        <v>3.7928306757150594</v>
      </c>
      <c r="AH6" s="2">
        <f t="shared" si="19"/>
        <v>18.334243281016256</v>
      </c>
      <c r="AI6">
        <v>73</v>
      </c>
      <c r="AJ6">
        <v>6488</v>
      </c>
      <c r="AK6" s="2">
        <f t="shared" si="12"/>
        <v>1.6850574712643678</v>
      </c>
      <c r="AL6" s="2">
        <f t="shared" si="13"/>
        <v>24.858006243692586</v>
      </c>
      <c r="AM6">
        <v>73</v>
      </c>
      <c r="AN6">
        <v>6488</v>
      </c>
      <c r="AO6" s="2">
        <f t="shared" si="20"/>
        <v>5.3995262725383091</v>
      </c>
      <c r="AP6" s="2">
        <f t="shared" si="21"/>
        <v>15.827212030145464</v>
      </c>
      <c r="AQ6">
        <v>3555</v>
      </c>
      <c r="AR6">
        <v>106763</v>
      </c>
      <c r="AS6" s="2">
        <f t="shared" si="22"/>
        <v>5.3501864257313922</v>
      </c>
      <c r="AT6" s="2">
        <f t="shared" si="23"/>
        <v>15.785382123801465</v>
      </c>
      <c r="AU6">
        <v>6716</v>
      </c>
      <c r="AV6" s="6">
        <v>195749</v>
      </c>
      <c r="AW6" s="2">
        <f t="shared" si="24"/>
        <v>5.3328862430486215</v>
      </c>
      <c r="AX6" s="2">
        <f t="shared" si="25"/>
        <v>15.385780139113317</v>
      </c>
    </row>
    <row r="7" spans="1:50" x14ac:dyDescent="0.2">
      <c r="A7" s="9">
        <f t="shared" si="0"/>
        <v>43933</v>
      </c>
      <c r="B7">
        <f t="shared" si="1"/>
        <v>45</v>
      </c>
      <c r="C7">
        <v>1174</v>
      </c>
      <c r="D7">
        <v>25587</v>
      </c>
      <c r="E7" s="2">
        <f t="shared" si="2"/>
        <v>5.0302033278930489</v>
      </c>
      <c r="F7" s="2">
        <f t="shared" si="3"/>
        <v>16.551077376571783</v>
      </c>
      <c r="G7">
        <v>4092</v>
      </c>
      <c r="H7">
        <v>156363</v>
      </c>
      <c r="I7" s="2">
        <f t="shared" si="14"/>
        <v>2.7213835329246208</v>
      </c>
      <c r="J7" s="2">
        <f t="shared" si="15"/>
        <v>22.020677622307502</v>
      </c>
      <c r="K7">
        <v>2992</v>
      </c>
      <c r="L7">
        <v>166019</v>
      </c>
      <c r="M7" s="2">
        <f t="shared" si="4"/>
        <v>2.866510353250729</v>
      </c>
      <c r="N7" s="2">
        <f t="shared" si="5"/>
        <v>18.843393299763314</v>
      </c>
      <c r="O7">
        <v>11</v>
      </c>
      <c r="P7">
        <v>6314</v>
      </c>
      <c r="Q7" s="2">
        <f t="shared" si="6"/>
        <v>1.3613425654265932</v>
      </c>
      <c r="R7" s="2">
        <f t="shared" si="7"/>
        <v>24.543211920548558</v>
      </c>
      <c r="S7">
        <v>2821</v>
      </c>
      <c r="T7">
        <v>120479</v>
      </c>
      <c r="U7" s="2">
        <f t="shared" si="8"/>
        <v>3.7963173148495204</v>
      </c>
      <c r="V7" s="2">
        <f t="shared" si="9"/>
        <v>16.944506201226499</v>
      </c>
      <c r="W7">
        <v>28913</v>
      </c>
      <c r="X7" s="12">
        <v>555304</v>
      </c>
      <c r="Y7" s="2">
        <f t="shared" si="16"/>
        <v>6.7533114555241465</v>
      </c>
      <c r="Z7" s="2">
        <f t="shared" si="17"/>
        <v>13.82841443562215</v>
      </c>
      <c r="AA7">
        <v>5288</v>
      </c>
      <c r="AB7">
        <v>84279</v>
      </c>
      <c r="AC7" s="2">
        <f t="shared" si="10"/>
        <v>7.9330419002921477</v>
      </c>
      <c r="AD7" s="2">
        <f t="shared" si="11"/>
        <v>13.43974846615402</v>
      </c>
      <c r="AE7">
        <v>1613</v>
      </c>
      <c r="AF7">
        <v>95403</v>
      </c>
      <c r="AG7" s="2">
        <f t="shared" si="18"/>
        <v>4.1470819296680475</v>
      </c>
      <c r="AH7" s="2">
        <f t="shared" si="19"/>
        <v>17.239882547756569</v>
      </c>
      <c r="AI7">
        <v>95</v>
      </c>
      <c r="AJ7">
        <v>6415</v>
      </c>
      <c r="AK7" s="2">
        <f t="shared" si="12"/>
        <v>1.8121448780601865</v>
      </c>
      <c r="AL7" s="2">
        <f t="shared" si="13"/>
        <v>22.623748292409029</v>
      </c>
      <c r="AM7">
        <v>333</v>
      </c>
      <c r="AN7">
        <v>10484</v>
      </c>
      <c r="AO7" s="2">
        <f t="shared" si="20"/>
        <v>5.8204176555854668</v>
      </c>
      <c r="AP7" s="2">
        <f t="shared" si="21"/>
        <v>15.164931822302192</v>
      </c>
      <c r="AQ7">
        <v>4900</v>
      </c>
      <c r="AR7">
        <v>103208</v>
      </c>
      <c r="AS7" s="2">
        <f t="shared" si="22"/>
        <v>5.8283261521965137</v>
      </c>
      <c r="AT7" s="2">
        <f t="shared" si="23"/>
        <v>14.994966496864555</v>
      </c>
      <c r="AU7">
        <v>8007</v>
      </c>
      <c r="AV7" s="6">
        <v>189033</v>
      </c>
      <c r="AW7" s="2">
        <f t="shared" si="24"/>
        <v>5.8041516253439642</v>
      </c>
      <c r="AX7" s="2">
        <f t="shared" si="25"/>
        <v>14.601563665919011</v>
      </c>
    </row>
    <row r="8" spans="1:50" x14ac:dyDescent="0.2">
      <c r="A8" s="9">
        <f t="shared" si="0"/>
        <v>43932</v>
      </c>
      <c r="B8">
        <f t="shared" si="1"/>
        <v>44</v>
      </c>
      <c r="C8">
        <v>1316</v>
      </c>
      <c r="D8">
        <v>24413</v>
      </c>
      <c r="E8" s="2">
        <f t="shared" si="2"/>
        <v>5.3308685084386012</v>
      </c>
      <c r="F8" s="2">
        <f t="shared" si="3"/>
        <v>15.867571297699582</v>
      </c>
      <c r="G8">
        <v>4694</v>
      </c>
      <c r="H8">
        <v>152271</v>
      </c>
      <c r="I8" s="2">
        <f t="shared" si="14"/>
        <v>2.8203723148604509</v>
      </c>
      <c r="J8" s="2">
        <f t="shared" si="15"/>
        <v>20.951704809950531</v>
      </c>
      <c r="K8">
        <v>3579</v>
      </c>
      <c r="L8">
        <v>161852</v>
      </c>
      <c r="M8" s="2">
        <f t="shared" si="4"/>
        <v>3.2045993982914913</v>
      </c>
      <c r="N8" s="2">
        <f t="shared" si="5"/>
        <v>17.396612483221663</v>
      </c>
      <c r="O8">
        <v>88</v>
      </c>
      <c r="P8">
        <v>6303</v>
      </c>
      <c r="Q8" s="2">
        <f t="shared" si="6"/>
        <v>1.6911204268292686</v>
      </c>
      <c r="R8" s="2">
        <f t="shared" si="7"/>
        <v>21.771882627543881</v>
      </c>
      <c r="S8">
        <v>4133</v>
      </c>
      <c r="T8">
        <v>117658</v>
      </c>
      <c r="U8" s="2">
        <f t="shared" si="8"/>
        <v>4.3734558120456608</v>
      </c>
      <c r="V8" s="2">
        <f t="shared" si="9"/>
        <v>15.860420905908903</v>
      </c>
      <c r="W8">
        <v>29861</v>
      </c>
      <c r="X8" s="12">
        <v>526391</v>
      </c>
      <c r="Y8" s="2">
        <f t="shared" si="16"/>
        <v>7.2193169984462457</v>
      </c>
      <c r="Z8" s="2">
        <f t="shared" si="17"/>
        <v>13.133761199305411</v>
      </c>
      <c r="AA8">
        <v>8719</v>
      </c>
      <c r="AB8">
        <v>78991</v>
      </c>
      <c r="AC8" s="2">
        <f t="shared" si="10"/>
        <v>8.7520274405497425</v>
      </c>
      <c r="AD8" s="2">
        <f t="shared" si="11"/>
        <v>12.843857096589289</v>
      </c>
      <c r="AE8">
        <v>3114</v>
      </c>
      <c r="AF8">
        <v>93790</v>
      </c>
      <c r="AG8" s="2">
        <f t="shared" si="18"/>
        <v>4.3732158112979516</v>
      </c>
      <c r="AH8" s="2">
        <f t="shared" si="19"/>
        <v>16.221917047677323</v>
      </c>
      <c r="AI8">
        <v>76</v>
      </c>
      <c r="AJ8">
        <v>6320</v>
      </c>
      <c r="AK8" s="2">
        <f t="shared" si="12"/>
        <v>1.9289388454943794</v>
      </c>
      <c r="AL8" s="2">
        <f t="shared" si="13"/>
        <v>20.759289035421816</v>
      </c>
      <c r="AM8">
        <v>466</v>
      </c>
      <c r="AN8">
        <v>10151</v>
      </c>
      <c r="AO8" s="2">
        <f t="shared" si="20"/>
        <v>6.2714587737843548</v>
      </c>
      <c r="AP8" s="2">
        <f t="shared" si="21"/>
        <v>14.530263005771179</v>
      </c>
      <c r="AQ8">
        <v>5924</v>
      </c>
      <c r="AR8">
        <v>98308</v>
      </c>
      <c r="AS8" s="2">
        <f t="shared" si="22"/>
        <v>6.075354389887023</v>
      </c>
      <c r="AT8" s="2">
        <f t="shared" si="23"/>
        <v>14.262951630533198</v>
      </c>
      <c r="AU8">
        <v>8678</v>
      </c>
      <c r="AV8" s="6">
        <v>181026</v>
      </c>
      <c r="AW8" s="2">
        <f t="shared" si="24"/>
        <v>6.2852647569444446</v>
      </c>
      <c r="AX8" s="2">
        <f t="shared" si="25"/>
        <v>13.870047524155677</v>
      </c>
    </row>
    <row r="9" spans="1:50" x14ac:dyDescent="0.2">
      <c r="A9" s="9">
        <f t="shared" si="0"/>
        <v>43931</v>
      </c>
      <c r="B9">
        <f t="shared" si="1"/>
        <v>43</v>
      </c>
      <c r="C9">
        <v>1335</v>
      </c>
      <c r="D9">
        <v>23097</v>
      </c>
      <c r="E9" s="2">
        <f t="shared" si="2"/>
        <v>5.3330826143242511</v>
      </c>
      <c r="F9" s="2">
        <f t="shared" si="3"/>
        <v>15.209962180062496</v>
      </c>
      <c r="G9">
        <v>3951</v>
      </c>
      <c r="H9">
        <v>147577</v>
      </c>
      <c r="I9" s="2">
        <f t="shared" si="14"/>
        <v>2.913881416051864</v>
      </c>
      <c r="J9" s="2">
        <f t="shared" si="15"/>
        <v>19.884636444485448</v>
      </c>
      <c r="K9" s="4">
        <v>4576</v>
      </c>
      <c r="L9">
        <v>157022</v>
      </c>
      <c r="M9" s="2">
        <f t="shared" si="4"/>
        <v>3.6620423203865764</v>
      </c>
      <c r="N9" s="2">
        <f t="shared" si="5"/>
        <v>16.114678190168966</v>
      </c>
      <c r="O9">
        <v>95</v>
      </c>
      <c r="P9">
        <v>6204</v>
      </c>
      <c r="Q9" s="2">
        <f t="shared" si="6"/>
        <v>1.9789974049911478</v>
      </c>
      <c r="R9" s="2">
        <f t="shared" si="7"/>
        <v>19.455499740223409</v>
      </c>
      <c r="S9">
        <v>5323</v>
      </c>
      <c r="T9">
        <v>113525</v>
      </c>
      <c r="U9" s="2">
        <f t="shared" si="8"/>
        <v>4.8530764077278521</v>
      </c>
      <c r="V9" s="2">
        <f t="shared" si="9"/>
        <v>14.965190273257004</v>
      </c>
      <c r="W9">
        <v>35098</v>
      </c>
      <c r="X9" s="12">
        <v>496530</v>
      </c>
      <c r="Y9" s="2">
        <f t="shared" si="16"/>
        <v>7.9028458013672642</v>
      </c>
      <c r="Z9" s="2">
        <f t="shared" si="17"/>
        <v>12.471099883408099</v>
      </c>
      <c r="AA9">
        <v>5706</v>
      </c>
      <c r="AB9">
        <v>70272</v>
      </c>
      <c r="AC9" s="2">
        <f t="shared" si="10"/>
        <v>8.306802842370681</v>
      </c>
      <c r="AD9" s="2">
        <f t="shared" si="11"/>
        <v>12.344971454550802</v>
      </c>
      <c r="AE9">
        <v>4342</v>
      </c>
      <c r="AF9">
        <v>90676</v>
      </c>
      <c r="AG9" s="2">
        <f t="shared" si="18"/>
        <v>4.7825794841903226</v>
      </c>
      <c r="AH9" s="2">
        <f t="shared" si="19"/>
        <v>15.230165085107831</v>
      </c>
      <c r="AI9">
        <v>84</v>
      </c>
      <c r="AJ9">
        <v>6244</v>
      </c>
      <c r="AK9" s="2">
        <f t="shared" si="12"/>
        <v>2.5156621825069205</v>
      </c>
      <c r="AL9" s="2">
        <f t="shared" si="13"/>
        <v>19.029018435405622</v>
      </c>
      <c r="AM9">
        <v>544</v>
      </c>
      <c r="AN9">
        <v>9685</v>
      </c>
      <c r="AO9" s="2">
        <f t="shared" si="20"/>
        <v>6.4131945071007097</v>
      </c>
      <c r="AP9" s="2">
        <f t="shared" si="21"/>
        <v>13.943088976263345</v>
      </c>
      <c r="AQ9">
        <v>5356</v>
      </c>
      <c r="AR9">
        <v>92384</v>
      </c>
      <c r="AS9" s="2">
        <f t="shared" si="22"/>
        <v>6.5095383910306044</v>
      </c>
      <c r="AT9" s="2">
        <f t="shared" si="23"/>
        <v>13.530192902924632</v>
      </c>
      <c r="AU9">
        <v>2577</v>
      </c>
      <c r="AV9" s="7">
        <v>172348</v>
      </c>
      <c r="AW9" s="2">
        <f t="shared" si="24"/>
        <v>6.9232020745351415</v>
      </c>
      <c r="AX9" s="2">
        <f t="shared" si="25"/>
        <v>13.183590893300641</v>
      </c>
    </row>
    <row r="10" spans="1:50" x14ac:dyDescent="0.2">
      <c r="A10" s="9">
        <f t="shared" si="0"/>
        <v>43930</v>
      </c>
      <c r="B10">
        <f t="shared" si="1"/>
        <v>42</v>
      </c>
      <c r="C10" s="7">
        <v>1213</v>
      </c>
      <c r="D10">
        <v>21762</v>
      </c>
      <c r="E10" s="2">
        <f t="shared" si="2"/>
        <v>5.3974559761641014</v>
      </c>
      <c r="F10" s="2">
        <f t="shared" si="3"/>
        <v>14.470165240115175</v>
      </c>
      <c r="G10">
        <v>4204</v>
      </c>
      <c r="H10">
        <v>143626</v>
      </c>
      <c r="I10" s="2">
        <f t="shared" si="14"/>
        <v>3.0699078941106741</v>
      </c>
      <c r="J10" s="2">
        <f t="shared" si="15"/>
        <v>18.808845249739964</v>
      </c>
      <c r="K10" s="4">
        <v>4226</v>
      </c>
      <c r="L10" s="8">
        <f>L11+K10</f>
        <v>150916</v>
      </c>
      <c r="M10" s="2">
        <f t="shared" si="4"/>
        <v>4.0756958402746015</v>
      </c>
      <c r="N10" s="2">
        <f t="shared" si="5"/>
        <v>14.99394750171594</v>
      </c>
      <c r="O10" s="7">
        <v>80</v>
      </c>
      <c r="P10" s="8">
        <f>P11+O10</f>
        <v>6079</v>
      </c>
      <c r="Q10" s="2">
        <f t="shared" si="6"/>
        <v>2.3349097481862979</v>
      </c>
      <c r="R10" s="2">
        <f t="shared" si="7"/>
        <v>17.410791997162203</v>
      </c>
      <c r="S10">
        <v>4974</v>
      </c>
      <c r="T10" s="7">
        <f>T11+S10</f>
        <v>108202</v>
      </c>
      <c r="U10" s="2">
        <f t="shared" si="8"/>
        <v>5.2289237282768974</v>
      </c>
      <c r="V10" s="2">
        <f t="shared" si="9"/>
        <v>14.131862141009101</v>
      </c>
      <c r="W10">
        <v>32385</v>
      </c>
      <c r="X10" s="12">
        <v>461432</v>
      </c>
      <c r="Y10" s="2">
        <f t="shared" si="16"/>
        <v>8.4536799159564335</v>
      </c>
      <c r="Z10" s="2">
        <f t="shared" si="17"/>
        <v>11.866222318482313</v>
      </c>
      <c r="AA10">
        <v>4344</v>
      </c>
      <c r="AB10">
        <v>65077</v>
      </c>
      <c r="AC10" s="2">
        <f t="shared" si="10"/>
        <v>8.6981244071162696</v>
      </c>
      <c r="AD10" s="2">
        <f t="shared" si="11"/>
        <v>11.78819213054998</v>
      </c>
      <c r="AE10">
        <v>4286</v>
      </c>
      <c r="AF10">
        <v>86334</v>
      </c>
      <c r="AG10" s="2">
        <f t="shared" si="18"/>
        <v>5.1927173421769783</v>
      </c>
      <c r="AH10" s="2">
        <f t="shared" si="19"/>
        <v>14.300625576502137</v>
      </c>
      <c r="AI10">
        <v>150</v>
      </c>
      <c r="AJ10">
        <v>6160</v>
      </c>
      <c r="AK10" s="2">
        <f t="shared" si="12"/>
        <v>3.0513625267772633</v>
      </c>
      <c r="AL10" s="2">
        <f t="shared" si="13"/>
        <v>17.721636459173844</v>
      </c>
      <c r="AM10">
        <v>722</v>
      </c>
      <c r="AN10">
        <v>9141</v>
      </c>
      <c r="AO10" s="2">
        <f t="shared" si="20"/>
        <v>7.0859765150492642</v>
      </c>
      <c r="AP10" s="2">
        <f t="shared" si="21"/>
        <v>13.301089081794823</v>
      </c>
      <c r="AQ10">
        <v>5225</v>
      </c>
      <c r="AR10">
        <v>87028</v>
      </c>
      <c r="AS10" s="2">
        <f t="shared" si="22"/>
        <v>6.9615974572250865</v>
      </c>
      <c r="AT10" s="2">
        <f t="shared" si="23"/>
        <v>12.858119779106973</v>
      </c>
      <c r="AU10">
        <v>18710</v>
      </c>
      <c r="AV10" s="6">
        <v>169771</v>
      </c>
      <c r="AW10" s="2">
        <f t="shared" si="24"/>
        <v>8.2857731136233497</v>
      </c>
      <c r="AX10" s="2">
        <f t="shared" si="25"/>
        <v>12.558698024729924</v>
      </c>
    </row>
    <row r="11" spans="1:50" x14ac:dyDescent="0.2">
      <c r="A11" s="9">
        <v>43929</v>
      </c>
      <c r="B11">
        <f t="shared" si="1"/>
        <v>41</v>
      </c>
      <c r="C11" s="7">
        <f>D11-D12</f>
        <v>969</v>
      </c>
      <c r="D11" s="8">
        <v>20549</v>
      </c>
      <c r="E11" s="2">
        <f t="shared" si="2"/>
        <v>5.6004199305499469</v>
      </c>
      <c r="F11" s="2">
        <f t="shared" si="3"/>
        <v>13.688203397961194</v>
      </c>
      <c r="G11" s="4">
        <f>H11-H12</f>
        <v>3836</v>
      </c>
      <c r="H11">
        <v>139422</v>
      </c>
      <c r="I11" s="2">
        <f t="shared" si="14"/>
        <v>3.2189099803169814</v>
      </c>
      <c r="J11" s="2">
        <f t="shared" si="15"/>
        <v>17.746844683901127</v>
      </c>
      <c r="K11">
        <f>L11-L12</f>
        <v>4748</v>
      </c>
      <c r="L11">
        <v>146690</v>
      </c>
      <c r="M11" s="2">
        <f t="shared" si="4"/>
        <v>4.6558069084685334</v>
      </c>
      <c r="N11" s="2">
        <f t="shared" si="5"/>
        <v>13.976078263246697</v>
      </c>
      <c r="O11">
        <v>93</v>
      </c>
      <c r="P11">
        <v>5999</v>
      </c>
      <c r="Q11" s="2">
        <f t="shared" si="6"/>
        <v>2.8774972112361827</v>
      </c>
      <c r="R11" s="2">
        <f t="shared" si="7"/>
        <v>15.699440533071551</v>
      </c>
      <c r="S11">
        <v>4003</v>
      </c>
      <c r="T11">
        <v>103228</v>
      </c>
      <c r="U11" s="2">
        <f t="shared" si="8"/>
        <v>5.7054763791177843</v>
      </c>
      <c r="V11" s="2">
        <f t="shared" si="9"/>
        <v>13.346122817602801</v>
      </c>
      <c r="W11">
        <v>32826</v>
      </c>
      <c r="X11" s="12">
        <v>429047</v>
      </c>
      <c r="Y11" s="2">
        <f t="shared" si="16"/>
        <v>9.1501091344124479</v>
      </c>
      <c r="Z11" s="2">
        <f t="shared" si="17"/>
        <v>11.29612117736783</v>
      </c>
      <c r="AA11">
        <v>5491</v>
      </c>
      <c r="AB11">
        <v>60733</v>
      </c>
      <c r="AC11" s="2">
        <f t="shared" si="10"/>
        <v>9.4963954466881546</v>
      </c>
      <c r="AD11" s="2">
        <f t="shared" si="11"/>
        <v>11.242962434623411</v>
      </c>
      <c r="AE11">
        <v>3881</v>
      </c>
      <c r="AF11">
        <v>82048</v>
      </c>
      <c r="AG11" s="2">
        <f t="shared" si="18"/>
        <v>5.0406324174276858</v>
      </c>
      <c r="AH11" s="2">
        <f t="shared" si="19"/>
        <v>13.476163046031688</v>
      </c>
      <c r="AI11">
        <v>147</v>
      </c>
      <c r="AJ11">
        <v>6010</v>
      </c>
      <c r="AK11" s="2">
        <f t="shared" si="12"/>
        <v>3.4814110634361919</v>
      </c>
      <c r="AL11" s="2">
        <f t="shared" si="13"/>
        <v>16.519249168726617</v>
      </c>
      <c r="AM11">
        <v>726</v>
      </c>
      <c r="AN11">
        <v>8419</v>
      </c>
      <c r="AO11" s="2">
        <f t="shared" ref="AO11:AO53" si="26">AVERAGE(AM11:AM17)/AVERAGE(AN11:AN17)*100</f>
        <v>7.2051133062173163</v>
      </c>
      <c r="AP11" s="2">
        <f t="shared" ref="AP11:AP53" si="27">$B11*((LN(2)/(LN(1+AVERAGE(AO11:AO17)))))</f>
        <v>12.805405385247425</v>
      </c>
      <c r="AQ11">
        <v>4927</v>
      </c>
      <c r="AR11">
        <v>81803</v>
      </c>
      <c r="AS11" s="2">
        <f t="shared" ref="AS11:AS47" si="28">AVERAGE(AQ11:AQ17)/AVERAGE(AR11:AR17)*100</f>
        <v>7.3008487629731125</v>
      </c>
      <c r="AT11" s="2">
        <f t="shared" ref="AT11:AT47" si="29">$B11*((LN(2)/(LN(1+AVERAGE(AS11:AS17)))))</f>
        <v>12.227599915559916</v>
      </c>
      <c r="AU11">
        <v>11186</v>
      </c>
      <c r="AV11" s="6">
        <v>151061</v>
      </c>
      <c r="AW11" s="2">
        <f t="shared" si="24"/>
        <v>7.8472984681439177</v>
      </c>
      <c r="AX11" s="2">
        <f t="shared" si="25"/>
        <v>12.031605234282354</v>
      </c>
    </row>
    <row r="12" spans="1:50" x14ac:dyDescent="0.2">
      <c r="A12" s="9">
        <v>43928</v>
      </c>
      <c r="B12">
        <f t="shared" ref="B12:B52" si="30">A12-$A$52</f>
        <v>40</v>
      </c>
      <c r="C12" s="7">
        <v>777</v>
      </c>
      <c r="D12" s="8">
        <v>19580</v>
      </c>
      <c r="E12" s="2">
        <f t="shared" ref="E12:E52" si="31">AVERAGE(C12:C18)/AVERAGE(D12:D18)*100</f>
        <v>5.9754480516703028</v>
      </c>
      <c r="F12" s="2">
        <f t="shared" ref="F12:F52" si="32">B12*((LN(2)/(LN(1+AVERAGE(E12:E18)))))</f>
        <v>12.918391748347698</v>
      </c>
      <c r="G12" s="4">
        <f t="shared" ref="G12:G64" si="33">H12-H13</f>
        <v>3039</v>
      </c>
      <c r="H12">
        <v>135586</v>
      </c>
      <c r="I12" s="2">
        <f t="shared" ref="I12:I64" si="34">AVERAGE(G12:G18)/AVERAGE(H12:H18)*100</f>
        <v>3.4350370551422946</v>
      </c>
      <c r="J12" s="2">
        <f t="shared" ref="J12:J64" si="35">B12*((LN(2)/(LN(1+AVERAGE(I12:I18)))))</f>
        <v>16.690712328582254</v>
      </c>
      <c r="K12">
        <f t="shared" ref="K12:K64" si="36">L12-L13</f>
        <v>5267</v>
      </c>
      <c r="L12">
        <v>141942</v>
      </c>
      <c r="M12" s="2">
        <f t="shared" ref="M12:M64" si="37">AVERAGE(K12:K18)/AVERAGE(L12:L18)*100</f>
        <v>5.2785402374132984</v>
      </c>
      <c r="N12" s="2">
        <f t="shared" ref="N12:N64" si="38">B12*((LN(2)/(LN(1+AVERAGE(M12:M18)))))</f>
        <v>13.059941071714139</v>
      </c>
      <c r="O12">
        <v>106</v>
      </c>
      <c r="P12">
        <v>5906</v>
      </c>
      <c r="Q12" s="2">
        <f t="shared" ref="Q12:Q64" si="39">AVERAGE(O12:O18)/AVERAGE(P12:P18)*100</f>
        <v>3.510924325876426</v>
      </c>
      <c r="R12" s="2">
        <f t="shared" ref="R12:R56" si="40">B12*((LN(2)/(LN(1+AVERAGE(Q12:Q18)))))</f>
        <v>14.275944335796314</v>
      </c>
      <c r="S12">
        <v>3834</v>
      </c>
      <c r="T12">
        <v>99225</v>
      </c>
      <c r="U12" s="2">
        <f t="shared" ref="U12:U55" si="41">AVERAGE(S12:S18)/AVERAGE(T12:T18)*100</f>
        <v>6.2953439560513731</v>
      </c>
      <c r="V12" s="2">
        <f t="shared" ref="V12:V55" si="42">B12*((LN(2)/(LN(1+AVERAGE(U12:U18)))))</f>
        <v>12.624647076350373</v>
      </c>
      <c r="W12">
        <v>29561</v>
      </c>
      <c r="X12" s="12">
        <v>396221</v>
      </c>
      <c r="Y12" s="2">
        <f t="shared" ref="Y12:Y64" si="43">AVERAGE(W12:W18)/AVERAGE(X12:X18)*100</f>
        <v>9.715106233948168</v>
      </c>
      <c r="Z12" s="2">
        <f t="shared" ref="Z12:Z64" si="44">B12*((LN(2)/(LN(1+AVERAGE(Y12:Y18)))))</f>
        <v>10.761383900173957</v>
      </c>
      <c r="AA12">
        <v>3634</v>
      </c>
      <c r="AB12">
        <v>55242</v>
      </c>
      <c r="AC12" s="2">
        <f t="shared" ref="AC12:AC64" si="45">AVERAGE(AA12:AA18)/AVERAGE(AB12:AB18)*100</f>
        <v>10.1011050391396</v>
      </c>
      <c r="AD12" s="2">
        <f t="shared" ref="AD12:AD64" si="46">B12*((LN(2)/(LN(1+AVERAGE(AC12:AC18)))))</f>
        <v>10.742528177869522</v>
      </c>
      <c r="AE12">
        <v>3777</v>
      </c>
      <c r="AF12">
        <v>78167</v>
      </c>
      <c r="AG12" s="2">
        <f t="shared" ref="AG12:AG53" si="47">AVERAGE(AE12:AE18)/AVERAGE(AF12:AF18)*100</f>
        <v>5.5157907223548497</v>
      </c>
      <c r="AH12" s="2">
        <f t="shared" ref="AH12:AH53" si="48">B12*((LN(2)/(LN(1+AVERAGE(AG12:AG18)))))</f>
        <v>12.577992697080164</v>
      </c>
      <c r="AI12">
        <v>108</v>
      </c>
      <c r="AJ12">
        <v>5863</v>
      </c>
      <c r="AK12" s="2">
        <f t="shared" ref="AK12:AK53" si="49">AVERAGE(AI12:AI18)/AVERAGE(AJ12:AJ18)*100</f>
        <v>3.7693659159878616</v>
      </c>
      <c r="AL12" s="2">
        <f t="shared" ref="AL12:AL53" si="50">$B12*((LN(2)/(LN(1+AVERAGE(AK12:AK18)))))</f>
        <v>15.50872802677654</v>
      </c>
      <c r="AM12">
        <v>487</v>
      </c>
      <c r="AN12">
        <v>7693</v>
      </c>
      <c r="AO12" s="2">
        <f t="shared" si="26"/>
        <v>7.2859826460327408</v>
      </c>
      <c r="AP12" s="2">
        <f t="shared" si="27"/>
        <v>12.328020563520587</v>
      </c>
      <c r="AQ12">
        <v>4695</v>
      </c>
      <c r="AR12">
        <v>76876</v>
      </c>
      <c r="AS12" s="2">
        <f t="shared" si="28"/>
        <v>7.7367351101597217</v>
      </c>
      <c r="AT12" s="2">
        <f t="shared" si="29"/>
        <v>11.587485898135334</v>
      </c>
      <c r="AU12">
        <v>8060</v>
      </c>
      <c r="AV12" s="6">
        <v>139875</v>
      </c>
      <c r="AW12" s="2">
        <f t="shared" ref="AW12:AW48" si="51">AVERAGE(AU12:AU18)/AVERAGE(AV12:AV18)*100</f>
        <v>8.1258786688389133</v>
      </c>
      <c r="AX12" s="2">
        <f t="shared" ref="AX12:AX48" si="52">$B12*((LN(2)/(LN(1+AVERAGE(AW12:AW18)))))</f>
        <v>11.437447241251739</v>
      </c>
    </row>
    <row r="13" spans="1:50" x14ac:dyDescent="0.2">
      <c r="A13" s="9">
        <v>43927</v>
      </c>
      <c r="B13">
        <f t="shared" si="30"/>
        <v>39</v>
      </c>
      <c r="C13" s="7">
        <v>952</v>
      </c>
      <c r="D13" s="8">
        <v>18803</v>
      </c>
      <c r="E13" s="2">
        <f t="shared" si="31"/>
        <v>6.4170685105995817</v>
      </c>
      <c r="F13" s="2">
        <f t="shared" si="32"/>
        <v>12.187475393597644</v>
      </c>
      <c r="G13" s="4">
        <f t="shared" si="33"/>
        <v>3599</v>
      </c>
      <c r="H13">
        <v>132547</v>
      </c>
      <c r="I13" s="2">
        <f t="shared" si="34"/>
        <v>3.6782948605595762</v>
      </c>
      <c r="J13" s="2">
        <f t="shared" si="35"/>
        <v>15.702761365153833</v>
      </c>
      <c r="K13">
        <f t="shared" si="36"/>
        <v>5029</v>
      </c>
      <c r="L13">
        <v>136675</v>
      </c>
      <c r="M13" s="2">
        <f t="shared" si="37"/>
        <v>5.8996553619910044</v>
      </c>
      <c r="N13" s="2">
        <f t="shared" si="38"/>
        <v>12.235502135470982</v>
      </c>
      <c r="O13">
        <v>107</v>
      </c>
      <c r="P13">
        <v>5800</v>
      </c>
      <c r="Q13" s="2">
        <f t="shared" si="39"/>
        <v>4.1932691267178877</v>
      </c>
      <c r="R13" s="2">
        <f t="shared" si="40"/>
        <v>13.111796446451162</v>
      </c>
      <c r="S13">
        <v>3677</v>
      </c>
      <c r="T13">
        <v>95391</v>
      </c>
      <c r="U13" s="2">
        <f t="shared" si="41"/>
        <v>6.8589074147430598</v>
      </c>
      <c r="V13" s="2">
        <f t="shared" si="42"/>
        <v>11.96277165285389</v>
      </c>
      <c r="W13">
        <v>29595</v>
      </c>
      <c r="X13" s="12">
        <v>366660</v>
      </c>
      <c r="Y13" s="2">
        <f t="shared" si="43"/>
        <v>10.59395867803218</v>
      </c>
      <c r="Z13" s="2">
        <f t="shared" si="44"/>
        <v>10.24269283333345</v>
      </c>
      <c r="AA13">
        <v>3802</v>
      </c>
      <c r="AB13">
        <v>51608</v>
      </c>
      <c r="AC13" s="2">
        <f t="shared" si="45"/>
        <v>11.002703348567673</v>
      </c>
      <c r="AD13" s="2">
        <f t="shared" si="46"/>
        <v>10.297961015165765</v>
      </c>
      <c r="AE13">
        <v>3903</v>
      </c>
      <c r="AF13">
        <v>74390</v>
      </c>
      <c r="AG13" s="2">
        <f t="shared" si="47"/>
        <v>6.689952964070649</v>
      </c>
      <c r="AH13" s="2">
        <f t="shared" si="48"/>
        <v>11.789692590679488</v>
      </c>
      <c r="AI13">
        <v>115</v>
      </c>
      <c r="AJ13">
        <v>5755</v>
      </c>
      <c r="AK13" s="2">
        <f t="shared" si="49"/>
        <v>4.2295988934993076</v>
      </c>
      <c r="AL13" s="2">
        <f t="shared" si="50"/>
        <v>14.489457833086686</v>
      </c>
      <c r="AM13">
        <v>376</v>
      </c>
      <c r="AN13">
        <v>7206</v>
      </c>
      <c r="AO13" s="2">
        <f t="shared" si="26"/>
        <v>7.6655892710695159</v>
      </c>
      <c r="AP13" s="2">
        <f t="shared" si="27"/>
        <v>11.889844572465577</v>
      </c>
      <c r="AQ13">
        <v>4630</v>
      </c>
      <c r="AR13">
        <v>72181</v>
      </c>
      <c r="AS13" s="2">
        <f t="shared" si="28"/>
        <v>8.6267028348287482</v>
      </c>
      <c r="AT13" s="2">
        <f t="shared" si="29"/>
        <v>10.96682793997044</v>
      </c>
      <c r="AU13">
        <v>8655</v>
      </c>
      <c r="AV13" s="6">
        <v>131815</v>
      </c>
      <c r="AW13" s="2">
        <f t="shared" si="51"/>
        <v>8.997875931179065</v>
      </c>
      <c r="AX13" s="2">
        <f t="shared" si="52"/>
        <v>10.850592087880589</v>
      </c>
    </row>
    <row r="14" spans="1:50" x14ac:dyDescent="0.2">
      <c r="A14" s="9">
        <v>43926</v>
      </c>
      <c r="B14">
        <f t="shared" si="30"/>
        <v>38</v>
      </c>
      <c r="C14" s="7">
        <v>1224</v>
      </c>
      <c r="D14" s="8">
        <v>17851</v>
      </c>
      <c r="E14" s="2">
        <f t="shared" si="31"/>
        <v>6.790981654141186</v>
      </c>
      <c r="F14" s="2">
        <f t="shared" si="32"/>
        <v>11.474543125091541</v>
      </c>
      <c r="G14" s="4">
        <f t="shared" si="33"/>
        <v>4316</v>
      </c>
      <c r="H14">
        <v>128948</v>
      </c>
      <c r="I14" s="2">
        <f t="shared" si="34"/>
        <v>3.8746631563029119</v>
      </c>
      <c r="J14" s="2">
        <f t="shared" si="35"/>
        <v>14.749846344253795</v>
      </c>
      <c r="K14">
        <f t="shared" si="36"/>
        <v>5478</v>
      </c>
      <c r="L14">
        <v>131646</v>
      </c>
      <c r="M14" s="2">
        <f t="shared" si="37"/>
        <v>6.6320496734549428</v>
      </c>
      <c r="N14" s="2">
        <f t="shared" si="38"/>
        <v>11.478901825394043</v>
      </c>
      <c r="O14">
        <v>141</v>
      </c>
      <c r="P14">
        <v>5693</v>
      </c>
      <c r="Q14" s="2">
        <f t="shared" si="39"/>
        <v>4.8229513751623649</v>
      </c>
      <c r="R14" s="2">
        <f t="shared" si="40"/>
        <v>12.066328768929591</v>
      </c>
      <c r="S14">
        <v>5936</v>
      </c>
      <c r="T14">
        <v>91714</v>
      </c>
      <c r="U14" s="2">
        <f t="shared" si="41"/>
        <v>7.571618849884107</v>
      </c>
      <c r="V14" s="2">
        <f t="shared" si="42"/>
        <v>11.307976177104722</v>
      </c>
      <c r="W14">
        <v>28217</v>
      </c>
      <c r="X14" s="12">
        <v>337065</v>
      </c>
      <c r="Y14" s="2">
        <f t="shared" si="43"/>
        <v>11.347535782837427</v>
      </c>
      <c r="Z14" s="2">
        <f t="shared" si="44"/>
        <v>9.7643553741453726</v>
      </c>
      <c r="AA14">
        <v>5914</v>
      </c>
      <c r="AB14">
        <v>47806</v>
      </c>
      <c r="AC14" s="2">
        <f t="shared" si="45"/>
        <v>11.866632543035632</v>
      </c>
      <c r="AD14" s="2">
        <f t="shared" si="46"/>
        <v>9.8774966552422452</v>
      </c>
      <c r="AE14">
        <v>1882</v>
      </c>
      <c r="AF14">
        <v>70487</v>
      </c>
      <c r="AG14" s="2">
        <f t="shared" si="47"/>
        <v>7.2832422717814911</v>
      </c>
      <c r="AH14" s="2">
        <f t="shared" si="48"/>
        <v>11.215925135066827</v>
      </c>
      <c r="AI14">
        <v>130</v>
      </c>
      <c r="AJ14">
        <v>5640</v>
      </c>
      <c r="AK14" s="2">
        <f t="shared" si="49"/>
        <v>4.4423904566592531</v>
      </c>
      <c r="AL14" s="2">
        <f t="shared" si="50"/>
        <v>13.593449619413382</v>
      </c>
      <c r="AM14">
        <v>387</v>
      </c>
      <c r="AN14">
        <v>6830</v>
      </c>
      <c r="AO14" s="2">
        <f t="shared" si="26"/>
        <v>8.1765935214211076</v>
      </c>
      <c r="AP14" s="2">
        <f t="shared" si="27"/>
        <v>11.483047528304239</v>
      </c>
      <c r="AQ14">
        <v>4245</v>
      </c>
      <c r="AR14">
        <v>67551</v>
      </c>
      <c r="AS14" s="2">
        <f t="shared" si="28"/>
        <v>9.1842560271425295</v>
      </c>
      <c r="AT14" s="2">
        <f t="shared" si="29"/>
        <v>10.424159159322908</v>
      </c>
      <c r="AU14">
        <v>9327</v>
      </c>
      <c r="AV14" s="6">
        <v>123160</v>
      </c>
      <c r="AW14" s="2">
        <f t="shared" si="51"/>
        <v>9.63865660995857</v>
      </c>
      <c r="AX14" s="2">
        <f t="shared" si="52"/>
        <v>10.316079015964476</v>
      </c>
    </row>
    <row r="15" spans="1:50" x14ac:dyDescent="0.2">
      <c r="A15" s="9">
        <v>43925</v>
      </c>
      <c r="B15">
        <f t="shared" si="30"/>
        <v>37</v>
      </c>
      <c r="C15" s="7">
        <v>904</v>
      </c>
      <c r="D15" s="8">
        <v>16627</v>
      </c>
      <c r="E15" s="2">
        <f t="shared" si="31"/>
        <v>7.1605891188251007</v>
      </c>
      <c r="F15" s="2">
        <f t="shared" si="32"/>
        <v>10.802372334481262</v>
      </c>
      <c r="G15" s="4">
        <f t="shared" si="33"/>
        <v>4805</v>
      </c>
      <c r="H15">
        <v>124632</v>
      </c>
      <c r="I15" s="2">
        <f t="shared" si="34"/>
        <v>4.1470286720094913</v>
      </c>
      <c r="J15" s="2">
        <f t="shared" si="35"/>
        <v>13.832525894181913</v>
      </c>
      <c r="K15">
        <f t="shared" si="36"/>
        <v>6969</v>
      </c>
      <c r="L15">
        <v>126168</v>
      </c>
      <c r="M15" s="2">
        <f t="shared" si="37"/>
        <v>7.2960929736375313</v>
      </c>
      <c r="N15" s="2">
        <f t="shared" si="38"/>
        <v>10.781815190452777</v>
      </c>
      <c r="O15">
        <v>194</v>
      </c>
      <c r="P15">
        <v>5552</v>
      </c>
      <c r="Q15" s="2">
        <f t="shared" si="39"/>
        <v>5.6725805494570709</v>
      </c>
      <c r="R15" s="2">
        <f t="shared" si="40"/>
        <v>11.104183369385995</v>
      </c>
      <c r="S15">
        <v>6082</v>
      </c>
      <c r="T15">
        <v>85778</v>
      </c>
      <c r="U15" s="2">
        <f t="shared" si="41"/>
        <v>7.7796369112356727</v>
      </c>
      <c r="V15" s="2">
        <f t="shared" si="42"/>
        <v>10.67827531022629</v>
      </c>
      <c r="W15">
        <v>33266</v>
      </c>
      <c r="X15" s="12">
        <v>308848</v>
      </c>
      <c r="Y15" s="2">
        <f t="shared" si="43"/>
        <v>12.227546973309684</v>
      </c>
      <c r="Z15" s="2">
        <f t="shared" si="44"/>
        <v>9.2963681280516415</v>
      </c>
      <c r="AA15">
        <v>3724</v>
      </c>
      <c r="AB15">
        <v>41892</v>
      </c>
      <c r="AC15" s="2">
        <f t="shared" si="45"/>
        <v>11.807297741175351</v>
      </c>
      <c r="AD15" s="2">
        <f t="shared" si="46"/>
        <v>9.4782158354743284</v>
      </c>
      <c r="AE15">
        <v>4267</v>
      </c>
      <c r="AF15">
        <v>68605</v>
      </c>
      <c r="AG15" s="2">
        <f t="shared" si="47"/>
        <v>8.0411724615109534</v>
      </c>
      <c r="AH15" s="2">
        <f t="shared" si="48"/>
        <v>10.676335798623166</v>
      </c>
      <c r="AI15">
        <v>302</v>
      </c>
      <c r="AJ15">
        <v>5510</v>
      </c>
      <c r="AK15" s="2">
        <f t="shared" si="49"/>
        <v>5.0327963002146117</v>
      </c>
      <c r="AL15" s="2">
        <f t="shared" si="50"/>
        <v>12.681013696741656</v>
      </c>
      <c r="AM15">
        <v>312</v>
      </c>
      <c r="AN15">
        <v>6443</v>
      </c>
      <c r="AO15" s="2">
        <f t="shared" si="26"/>
        <v>8.5234708392603125</v>
      </c>
      <c r="AP15" s="2">
        <f t="shared" si="27"/>
        <v>11.132729710695658</v>
      </c>
      <c r="AQ15">
        <v>6147</v>
      </c>
      <c r="AR15">
        <v>63306</v>
      </c>
      <c r="AS15" s="2">
        <f t="shared" si="28"/>
        <v>10.03732940581285</v>
      </c>
      <c r="AT15" s="2">
        <f t="shared" si="29"/>
        <v>9.8796056642593566</v>
      </c>
      <c r="AU15">
        <v>10846</v>
      </c>
      <c r="AV15" s="6">
        <v>113833</v>
      </c>
      <c r="AW15" s="2">
        <f t="shared" si="51"/>
        <v>10.315946108448184</v>
      </c>
      <c r="AX15" s="2">
        <f t="shared" si="52"/>
        <v>9.7785968276398609</v>
      </c>
    </row>
    <row r="16" spans="1:50" x14ac:dyDescent="0.2">
      <c r="A16" s="9">
        <v>43924</v>
      </c>
      <c r="B16">
        <f t="shared" si="30"/>
        <v>36</v>
      </c>
      <c r="C16" s="7">
        <v>1026</v>
      </c>
      <c r="D16" s="8">
        <v>15723</v>
      </c>
      <c r="E16" s="2">
        <f t="shared" si="31"/>
        <v>7.9993708360016624</v>
      </c>
      <c r="F16" s="2">
        <f t="shared" si="32"/>
        <v>10.183141429208762</v>
      </c>
      <c r="G16" s="4">
        <f t="shared" si="33"/>
        <v>4585</v>
      </c>
      <c r="H16">
        <v>119827</v>
      </c>
      <c r="I16" s="2">
        <f t="shared" si="34"/>
        <v>4.4837119199284308</v>
      </c>
      <c r="J16" s="2">
        <f t="shared" si="35"/>
        <v>12.968535227033481</v>
      </c>
      <c r="K16">
        <f t="shared" si="36"/>
        <v>7134</v>
      </c>
      <c r="L16">
        <v>119199</v>
      </c>
      <c r="M16" s="2">
        <f t="shared" si="37"/>
        <v>7.951198552489358</v>
      </c>
      <c r="N16" s="2">
        <f t="shared" si="38"/>
        <v>10.150794994519881</v>
      </c>
      <c r="O16">
        <v>222</v>
      </c>
      <c r="P16">
        <v>5358</v>
      </c>
      <c r="Q16" s="2">
        <f t="shared" si="39"/>
        <v>6.8503491224759392</v>
      </c>
      <c r="R16" s="2">
        <f t="shared" si="40"/>
        <v>10.259539901477728</v>
      </c>
      <c r="S16">
        <v>6174</v>
      </c>
      <c r="T16">
        <v>79696</v>
      </c>
      <c r="U16" s="2">
        <f t="shared" si="41"/>
        <v>8.4840017780842043</v>
      </c>
      <c r="V16" s="2">
        <f t="shared" si="42"/>
        <v>10.064257419430399</v>
      </c>
      <c r="W16">
        <v>31820</v>
      </c>
      <c r="X16" s="12">
        <v>275582</v>
      </c>
      <c r="Y16" s="2">
        <f t="shared" si="43"/>
        <v>12.903962060333823</v>
      </c>
      <c r="Z16" s="2">
        <f t="shared" si="44"/>
        <v>8.834718727934769</v>
      </c>
      <c r="AA16">
        <v>4450</v>
      </c>
      <c r="AB16">
        <v>38168</v>
      </c>
      <c r="AC16" s="2">
        <f t="shared" si="45"/>
        <v>12.752210383133075</v>
      </c>
      <c r="AD16" s="2">
        <f t="shared" si="46"/>
        <v>9.0781698775252657</v>
      </c>
      <c r="AE16">
        <v>5233</v>
      </c>
      <c r="AF16">
        <v>64338</v>
      </c>
      <c r="AG16" s="2">
        <f t="shared" si="47"/>
        <v>8.841258077151771</v>
      </c>
      <c r="AH16" s="2">
        <f t="shared" si="48"/>
        <v>10.146940195083062</v>
      </c>
      <c r="AI16">
        <v>273</v>
      </c>
      <c r="AJ16">
        <v>5208</v>
      </c>
      <c r="AK16" s="2">
        <f t="shared" si="49"/>
        <v>5.1785600611114635</v>
      </c>
      <c r="AL16" s="2">
        <f t="shared" si="50"/>
        <v>11.879448025227296</v>
      </c>
      <c r="AM16">
        <v>665</v>
      </c>
      <c r="AN16">
        <v>6131</v>
      </c>
      <c r="AO16" s="2">
        <f t="shared" si="26"/>
        <v>9.5229209429619956</v>
      </c>
      <c r="AP16" s="2">
        <f t="shared" si="27"/>
        <v>10.784178135675363</v>
      </c>
      <c r="AQ16">
        <v>5350</v>
      </c>
      <c r="AR16">
        <v>57159</v>
      </c>
      <c r="AS16" s="2">
        <f t="shared" si="28"/>
        <v>10.510343634264267</v>
      </c>
      <c r="AT16" s="2">
        <f t="shared" si="29"/>
        <v>9.3595724473574595</v>
      </c>
      <c r="AU16">
        <v>10481</v>
      </c>
      <c r="AV16" s="6">
        <v>102987</v>
      </c>
      <c r="AW16" s="2">
        <f t="shared" si="51"/>
        <v>10.882311632131387</v>
      </c>
      <c r="AX16" s="2">
        <f t="shared" si="52"/>
        <v>9.2501384901382409</v>
      </c>
    </row>
    <row r="17" spans="1:50" x14ac:dyDescent="0.2">
      <c r="A17" s="9">
        <v>43923</v>
      </c>
      <c r="B17">
        <f t="shared" si="30"/>
        <v>35</v>
      </c>
      <c r="C17" s="7">
        <v>1083</v>
      </c>
      <c r="D17" s="8">
        <v>14697</v>
      </c>
      <c r="E17" s="2">
        <f t="shared" si="31"/>
        <v>8.8732033167657871</v>
      </c>
      <c r="F17" s="2">
        <f t="shared" si="32"/>
        <v>9.6281764238264351</v>
      </c>
      <c r="G17" s="4">
        <f t="shared" si="33"/>
        <v>4668</v>
      </c>
      <c r="H17">
        <v>115242</v>
      </c>
      <c r="I17" s="2">
        <f t="shared" si="34"/>
        <v>4.8806629803128425</v>
      </c>
      <c r="J17" s="2">
        <f t="shared" si="35"/>
        <v>12.14900547556206</v>
      </c>
      <c r="K17">
        <f t="shared" si="36"/>
        <v>7947</v>
      </c>
      <c r="L17">
        <v>112065</v>
      </c>
      <c r="M17" s="2">
        <f t="shared" si="37"/>
        <v>8.7670785934297388</v>
      </c>
      <c r="N17" s="2">
        <f t="shared" si="38"/>
        <v>9.5690265154363985</v>
      </c>
      <c r="O17">
        <v>272</v>
      </c>
      <c r="P17">
        <v>5136</v>
      </c>
      <c r="Q17" s="2">
        <f t="shared" si="39"/>
        <v>7.8538627768773628</v>
      </c>
      <c r="R17" s="2">
        <f t="shared" si="40"/>
        <v>9.561983139043857</v>
      </c>
      <c r="S17">
        <v>6156</v>
      </c>
      <c r="T17">
        <v>73522</v>
      </c>
      <c r="U17" s="2">
        <f t="shared" si="41"/>
        <v>9.1728704685811699</v>
      </c>
      <c r="V17" s="2">
        <f t="shared" si="42"/>
        <v>9.5188123638286193</v>
      </c>
      <c r="W17">
        <v>30400</v>
      </c>
      <c r="X17" s="12">
        <v>243762</v>
      </c>
      <c r="Y17" s="2">
        <f t="shared" si="43"/>
        <v>13.699261756312984</v>
      </c>
      <c r="Z17" s="2">
        <f t="shared" si="44"/>
        <v>8.3973224285305612</v>
      </c>
      <c r="AA17">
        <v>4244</v>
      </c>
      <c r="AB17">
        <v>33718</v>
      </c>
      <c r="AC17" s="2">
        <f t="shared" si="45"/>
        <v>13.647865278370672</v>
      </c>
      <c r="AD17" s="2">
        <f t="shared" si="46"/>
        <v>8.698476497151562</v>
      </c>
      <c r="AE17">
        <v>2116</v>
      </c>
      <c r="AF17">
        <v>59105</v>
      </c>
      <c r="AG17" s="2">
        <f t="shared" si="47"/>
        <v>9.2585436728132677</v>
      </c>
      <c r="AH17" s="2">
        <f t="shared" si="48"/>
        <v>9.6851678319711709</v>
      </c>
      <c r="AI17">
        <v>280</v>
      </c>
      <c r="AJ17">
        <v>4935</v>
      </c>
      <c r="AK17" s="2">
        <f t="shared" si="49"/>
        <v>5.971602161726695</v>
      </c>
      <c r="AL17" s="2">
        <f t="shared" si="50"/>
        <v>11.132369364523854</v>
      </c>
      <c r="AM17">
        <v>519</v>
      </c>
      <c r="AN17">
        <v>5466</v>
      </c>
      <c r="AO17" s="2">
        <f t="shared" si="26"/>
        <v>9.0265365048810686</v>
      </c>
      <c r="AP17" s="2">
        <f t="shared" si="27"/>
        <v>10.539048197060369</v>
      </c>
      <c r="AQ17">
        <v>4370</v>
      </c>
      <c r="AR17">
        <v>51809</v>
      </c>
      <c r="AS17" s="2">
        <f t="shared" si="28"/>
        <v>11.131231478004141</v>
      </c>
      <c r="AT17" s="2">
        <f t="shared" si="29"/>
        <v>8.8427355228731983</v>
      </c>
      <c r="AU17">
        <v>8558</v>
      </c>
      <c r="AV17" s="6">
        <v>92506</v>
      </c>
      <c r="AW17" s="2">
        <f t="shared" si="51"/>
        <v>11.479478192164477</v>
      </c>
      <c r="AX17" s="2">
        <f t="shared" si="52"/>
        <v>8.7370692935723113</v>
      </c>
    </row>
    <row r="18" spans="1:50" x14ac:dyDescent="0.2">
      <c r="A18" s="9">
        <v>43922</v>
      </c>
      <c r="B18">
        <f t="shared" si="30"/>
        <v>34</v>
      </c>
      <c r="C18" s="7">
        <v>1019</v>
      </c>
      <c r="D18" s="8">
        <v>13614</v>
      </c>
      <c r="E18" s="2">
        <f t="shared" si="31"/>
        <v>9.6514386030742028</v>
      </c>
      <c r="F18" s="2">
        <f t="shared" si="32"/>
        <v>9.1371132620464426</v>
      </c>
      <c r="G18" s="4">
        <f t="shared" si="33"/>
        <v>4782</v>
      </c>
      <c r="H18">
        <v>110574</v>
      </c>
      <c r="I18" s="2">
        <f t="shared" si="34"/>
        <v>5.358382949361296</v>
      </c>
      <c r="J18" s="2">
        <f t="shared" si="35"/>
        <v>11.380993834078284</v>
      </c>
      <c r="K18">
        <f t="shared" si="36"/>
        <v>8195</v>
      </c>
      <c r="L18">
        <v>104118</v>
      </c>
      <c r="M18" s="2">
        <f t="shared" si="37"/>
        <v>9.6669168832456389</v>
      </c>
      <c r="N18" s="2">
        <f t="shared" si="38"/>
        <v>9.0429032731817358</v>
      </c>
      <c r="O18">
        <v>303</v>
      </c>
      <c r="P18">
        <v>4864</v>
      </c>
      <c r="Q18" s="2">
        <f t="shared" si="39"/>
        <v>8.9116892634664708</v>
      </c>
      <c r="R18" s="2">
        <f t="shared" si="40"/>
        <v>8.9441900399036651</v>
      </c>
      <c r="S18">
        <v>5453</v>
      </c>
      <c r="T18">
        <v>67366</v>
      </c>
      <c r="U18" s="2">
        <f t="shared" si="41"/>
        <v>9.7712972916928145</v>
      </c>
      <c r="V18" s="2">
        <f t="shared" si="42"/>
        <v>9.014973958978878</v>
      </c>
      <c r="W18">
        <v>25190</v>
      </c>
      <c r="X18" s="12">
        <v>213362</v>
      </c>
      <c r="Y18" s="2">
        <f t="shared" si="43"/>
        <v>14.56283029018069</v>
      </c>
      <c r="Z18" s="2">
        <f t="shared" si="44"/>
        <v>7.9810141525182052</v>
      </c>
      <c r="AA18">
        <v>4324</v>
      </c>
      <c r="AB18">
        <v>29474</v>
      </c>
      <c r="AC18" s="2">
        <f t="shared" si="45"/>
        <v>14.289603587983693</v>
      </c>
      <c r="AD18" s="2">
        <f t="shared" si="46"/>
        <v>8.3741395636981188</v>
      </c>
      <c r="AE18">
        <v>4861</v>
      </c>
      <c r="AF18">
        <v>56989</v>
      </c>
      <c r="AG18" s="2">
        <f t="shared" si="47"/>
        <v>10.81847139182721</v>
      </c>
      <c r="AH18" s="2">
        <f t="shared" si="48"/>
        <v>9.2529391039110163</v>
      </c>
      <c r="AI18">
        <v>208</v>
      </c>
      <c r="AJ18">
        <v>4655</v>
      </c>
      <c r="AK18" s="2">
        <f t="shared" si="49"/>
        <v>6.2080536912751674</v>
      </c>
      <c r="AL18" s="2">
        <f t="shared" si="50"/>
        <v>10.542870729359924</v>
      </c>
      <c r="AM18">
        <v>512</v>
      </c>
      <c r="AN18">
        <v>4947</v>
      </c>
      <c r="AO18" s="2">
        <f t="shared" si="26"/>
        <v>9.1475855815007936</v>
      </c>
      <c r="AP18" s="2">
        <f t="shared" si="27"/>
        <v>10.219691988743129</v>
      </c>
      <c r="AQ18">
        <v>4320</v>
      </c>
      <c r="AR18">
        <v>47439</v>
      </c>
      <c r="AS18" s="2">
        <f t="shared" si="28"/>
        <v>12.377772477939422</v>
      </c>
      <c r="AT18" s="2">
        <f t="shared" si="29"/>
        <v>8.3497092814335581</v>
      </c>
      <c r="AU18">
        <v>8115</v>
      </c>
      <c r="AV18" s="6">
        <v>83948</v>
      </c>
      <c r="AW18" s="2">
        <f t="shared" si="51"/>
        <v>12.60685333111773</v>
      </c>
      <c r="AX18" s="2">
        <f t="shared" si="52"/>
        <v>8.2395757197164254</v>
      </c>
    </row>
    <row r="19" spans="1:50" x14ac:dyDescent="0.2">
      <c r="A19" s="9">
        <v>43921</v>
      </c>
      <c r="B19">
        <f t="shared" si="30"/>
        <v>33</v>
      </c>
      <c r="C19" s="7">
        <v>845</v>
      </c>
      <c r="D19" s="8">
        <v>12595</v>
      </c>
      <c r="E19" s="2">
        <f t="shared" si="31"/>
        <v>10.434743914920126</v>
      </c>
      <c r="F19" s="2">
        <f t="shared" si="32"/>
        <v>8.6947060046019207</v>
      </c>
      <c r="G19" s="4">
        <f t="shared" si="33"/>
        <v>4053</v>
      </c>
      <c r="H19">
        <v>105792</v>
      </c>
      <c r="I19" s="2">
        <f t="shared" si="34"/>
        <v>5.7287241948479668</v>
      </c>
      <c r="J19" s="2">
        <f t="shared" si="35"/>
        <v>10.677607624368811</v>
      </c>
      <c r="K19">
        <f t="shared" si="36"/>
        <v>7967</v>
      </c>
      <c r="L19">
        <v>95923</v>
      </c>
      <c r="M19" s="2">
        <f t="shared" si="37"/>
        <v>10.556776111680557</v>
      </c>
      <c r="N19" s="2">
        <f t="shared" si="38"/>
        <v>8.5724433144246941</v>
      </c>
      <c r="O19">
        <v>311</v>
      </c>
      <c r="P19">
        <v>4561</v>
      </c>
      <c r="Q19" s="2">
        <f t="shared" si="39"/>
        <v>9.7111593853085516</v>
      </c>
      <c r="R19" s="2">
        <f t="shared" si="40"/>
        <v>8.3942462821070354</v>
      </c>
      <c r="S19">
        <v>4615</v>
      </c>
      <c r="T19">
        <v>61913</v>
      </c>
      <c r="U19" s="2">
        <f t="shared" si="41"/>
        <v>10.42577640690677</v>
      </c>
      <c r="V19" s="2">
        <f t="shared" si="42"/>
        <v>8.5291562051951608</v>
      </c>
      <c r="W19">
        <v>26341</v>
      </c>
      <c r="X19" s="12">
        <v>188172</v>
      </c>
      <c r="Y19" s="2">
        <f t="shared" si="43"/>
        <v>15.681041350179703</v>
      </c>
      <c r="Z19" s="2">
        <f t="shared" si="44"/>
        <v>7.58861262064746</v>
      </c>
      <c r="AA19">
        <v>3009</v>
      </c>
      <c r="AB19">
        <v>25150</v>
      </c>
      <c r="AC19" s="2">
        <f t="shared" si="45"/>
        <v>14.271265213320852</v>
      </c>
      <c r="AD19" s="2">
        <f t="shared" si="46"/>
        <v>8.0781169996532309</v>
      </c>
      <c r="AE19">
        <v>7578</v>
      </c>
      <c r="AF19">
        <v>52128</v>
      </c>
      <c r="AG19" s="2">
        <f t="shared" si="47"/>
        <v>11.393580080907942</v>
      </c>
      <c r="AH19" s="2">
        <f t="shared" si="48"/>
        <v>8.8897664942845438</v>
      </c>
      <c r="AI19">
        <v>221</v>
      </c>
      <c r="AJ19">
        <v>4447</v>
      </c>
      <c r="AK19" s="2">
        <f t="shared" si="49"/>
        <v>7.1594412514748988</v>
      </c>
      <c r="AL19" s="2">
        <f t="shared" si="50"/>
        <v>9.9927026098938807</v>
      </c>
      <c r="AM19">
        <v>407</v>
      </c>
      <c r="AN19">
        <v>4435</v>
      </c>
      <c r="AO19" s="2">
        <f t="shared" si="26"/>
        <v>8.9374090247452678</v>
      </c>
      <c r="AP19" s="2">
        <f t="shared" si="27"/>
        <v>9.9252854021971082</v>
      </c>
      <c r="AQ19">
        <v>5666</v>
      </c>
      <c r="AR19">
        <v>43119</v>
      </c>
      <c r="AS19" s="2">
        <f t="shared" si="28"/>
        <v>13.473053892215569</v>
      </c>
      <c r="AT19" s="2">
        <f t="shared" si="29"/>
        <v>7.8761011595694272</v>
      </c>
      <c r="AU19">
        <v>9170</v>
      </c>
      <c r="AV19" s="6">
        <v>75833</v>
      </c>
      <c r="AW19" s="2">
        <f t="shared" si="51"/>
        <v>13.622782141964645</v>
      </c>
      <c r="AX19" s="2">
        <f t="shared" si="52"/>
        <v>7.768358935078254</v>
      </c>
    </row>
    <row r="20" spans="1:50" x14ac:dyDescent="0.2">
      <c r="A20" s="9">
        <v>43920</v>
      </c>
      <c r="B20">
        <f t="shared" si="30"/>
        <v>32</v>
      </c>
      <c r="C20" s="7">
        <v>884</v>
      </c>
      <c r="D20" s="8">
        <v>11750</v>
      </c>
      <c r="E20" s="2">
        <f t="shared" si="31"/>
        <v>11.594130895601484</v>
      </c>
      <c r="F20" s="2">
        <f t="shared" si="32"/>
        <v>8.2857380745734357</v>
      </c>
      <c r="G20" s="4">
        <f t="shared" si="33"/>
        <v>4050</v>
      </c>
      <c r="H20">
        <v>101739</v>
      </c>
      <c r="I20" s="2">
        <f t="shared" si="34"/>
        <v>6.2753402627836072</v>
      </c>
      <c r="J20" s="2">
        <f t="shared" si="35"/>
        <v>10.016506872407925</v>
      </c>
      <c r="K20">
        <f t="shared" si="36"/>
        <v>7846</v>
      </c>
      <c r="L20">
        <v>87956</v>
      </c>
      <c r="M20" s="2">
        <f t="shared" si="37"/>
        <v>11.573790032779987</v>
      </c>
      <c r="N20" s="2">
        <f t="shared" si="38"/>
        <v>8.1447185581640245</v>
      </c>
      <c r="O20">
        <v>265</v>
      </c>
      <c r="P20">
        <v>4250</v>
      </c>
      <c r="Q20" s="2">
        <f t="shared" si="39"/>
        <v>11.28141151309927</v>
      </c>
      <c r="R20" s="2">
        <f t="shared" si="40"/>
        <v>7.8723222511338271</v>
      </c>
      <c r="S20">
        <v>4751</v>
      </c>
      <c r="T20">
        <v>57298</v>
      </c>
      <c r="U20" s="2">
        <f t="shared" si="41"/>
        <v>11.689561227900194</v>
      </c>
      <c r="V20" s="2">
        <f t="shared" si="42"/>
        <v>8.0800012505921401</v>
      </c>
      <c r="W20">
        <v>20922</v>
      </c>
      <c r="X20" s="12">
        <v>161831</v>
      </c>
      <c r="Y20" s="2">
        <f t="shared" si="43"/>
        <v>16.478472652671652</v>
      </c>
      <c r="Z20" s="2">
        <f t="shared" si="44"/>
        <v>7.2171696136520875</v>
      </c>
      <c r="AA20">
        <v>2619</v>
      </c>
      <c r="AB20">
        <v>22141</v>
      </c>
      <c r="AC20" s="2">
        <f t="shared" si="45"/>
        <v>15.104476447703274</v>
      </c>
      <c r="AD20" s="2">
        <f t="shared" si="46"/>
        <v>7.7637840303263159</v>
      </c>
      <c r="AE20">
        <v>4376</v>
      </c>
      <c r="AF20">
        <v>44550</v>
      </c>
      <c r="AG20" s="2">
        <f t="shared" si="47"/>
        <v>10.646122274771184</v>
      </c>
      <c r="AH20" s="2">
        <f t="shared" si="48"/>
        <v>8.5365536023198434</v>
      </c>
      <c r="AI20">
        <v>124</v>
      </c>
      <c r="AJ20">
        <v>4226</v>
      </c>
      <c r="AK20" s="2">
        <f t="shared" si="49"/>
        <v>7.6049524434240734</v>
      </c>
      <c r="AL20" s="2">
        <f t="shared" si="50"/>
        <v>9.5696577712434649</v>
      </c>
      <c r="AM20">
        <v>328</v>
      </c>
      <c r="AN20">
        <v>4028</v>
      </c>
      <c r="AO20" s="2">
        <f t="shared" si="26"/>
        <v>9.0518816222141041</v>
      </c>
      <c r="AP20" s="2">
        <f t="shared" si="27"/>
        <v>9.6335480000250211</v>
      </c>
      <c r="AQ20">
        <v>3685</v>
      </c>
      <c r="AR20">
        <v>37453</v>
      </c>
      <c r="AS20" s="2">
        <f t="shared" si="28"/>
        <v>13.87835742233848</v>
      </c>
      <c r="AT20" s="2">
        <f t="shared" si="29"/>
        <v>7.4088731324831167</v>
      </c>
      <c r="AU20">
        <v>7015</v>
      </c>
      <c r="AV20" s="6">
        <v>66663</v>
      </c>
      <c r="AW20" s="2">
        <f t="shared" si="51"/>
        <v>14.396093032616763</v>
      </c>
      <c r="AX20" s="2">
        <f t="shared" si="52"/>
        <v>7.3050817887668691</v>
      </c>
    </row>
    <row r="21" spans="1:50" x14ac:dyDescent="0.2">
      <c r="A21" s="9">
        <v>43919</v>
      </c>
      <c r="B21">
        <f t="shared" si="30"/>
        <v>31</v>
      </c>
      <c r="C21" s="7">
        <v>1104</v>
      </c>
      <c r="D21" s="8">
        <v>10866</v>
      </c>
      <c r="E21" s="2">
        <f t="shared" si="31"/>
        <v>12.479628346102691</v>
      </c>
      <c r="F21" s="2">
        <f t="shared" si="32"/>
        <v>7.920801835758013</v>
      </c>
      <c r="G21" s="4">
        <f t="shared" si="33"/>
        <v>5217</v>
      </c>
      <c r="H21">
        <v>97689</v>
      </c>
      <c r="I21" s="2">
        <f t="shared" si="34"/>
        <v>6.8263634222655858</v>
      </c>
      <c r="J21" s="2">
        <f t="shared" si="35"/>
        <v>9.4116992286022576</v>
      </c>
      <c r="K21">
        <f t="shared" si="36"/>
        <v>6878</v>
      </c>
      <c r="L21">
        <v>80110</v>
      </c>
      <c r="M21" s="2">
        <f t="shared" si="37"/>
        <v>12.722397882821715</v>
      </c>
      <c r="N21" s="2">
        <f t="shared" si="38"/>
        <v>7.7693482295966136</v>
      </c>
      <c r="O21">
        <v>345</v>
      </c>
      <c r="P21">
        <v>3985</v>
      </c>
      <c r="Q21" s="2">
        <f t="shared" si="39"/>
        <v>13.21313780634793</v>
      </c>
      <c r="R21" s="2">
        <f t="shared" si="40"/>
        <v>7.4389684098875914</v>
      </c>
      <c r="S21">
        <v>3965</v>
      </c>
      <c r="T21">
        <v>52547</v>
      </c>
      <c r="U21" s="2">
        <f t="shared" si="41"/>
        <v>12.973504034986446</v>
      </c>
      <c r="V21" s="2">
        <f t="shared" si="42"/>
        <v>7.6951915889347786</v>
      </c>
      <c r="W21">
        <v>19444</v>
      </c>
      <c r="X21" s="12">
        <v>140909</v>
      </c>
      <c r="Y21" s="2">
        <f t="shared" si="43"/>
        <v>17.908693972938121</v>
      </c>
      <c r="Z21" s="2">
        <f t="shared" si="44"/>
        <v>6.8573054241097386</v>
      </c>
      <c r="AA21">
        <v>2433</v>
      </c>
      <c r="AB21">
        <v>19522</v>
      </c>
      <c r="AC21" s="2">
        <f t="shared" si="45"/>
        <v>15.894473285248312</v>
      </c>
      <c r="AD21" s="2">
        <f t="shared" si="46"/>
        <v>7.4710024067774015</v>
      </c>
      <c r="AE21">
        <v>2599</v>
      </c>
      <c r="AF21">
        <v>40174</v>
      </c>
      <c r="AG21" s="2">
        <f t="shared" si="47"/>
        <v>11.331232901828148</v>
      </c>
      <c r="AH21" s="2">
        <f t="shared" si="48"/>
        <v>8.1453721145484206</v>
      </c>
      <c r="AI21">
        <v>257</v>
      </c>
      <c r="AJ21">
        <v>4102</v>
      </c>
      <c r="AK21" s="2">
        <f t="shared" si="49"/>
        <v>8.7411811687447312</v>
      </c>
      <c r="AL21" s="2">
        <f t="shared" si="50"/>
        <v>9.1584361508093579</v>
      </c>
      <c r="AM21">
        <v>253</v>
      </c>
      <c r="AN21">
        <v>3700</v>
      </c>
      <c r="AO21" s="2">
        <f t="shared" si="26"/>
        <v>8.8681329717786479</v>
      </c>
      <c r="AP21" s="2">
        <f t="shared" si="27"/>
        <v>9.383927637704641</v>
      </c>
      <c r="AQ21">
        <v>3992</v>
      </c>
      <c r="AR21">
        <v>33768</v>
      </c>
      <c r="AS21" s="2">
        <f t="shared" si="28"/>
        <v>15.452244401012463</v>
      </c>
      <c r="AT21" s="2">
        <f t="shared" si="29"/>
        <v>6.9437015401779885</v>
      </c>
      <c r="AU21">
        <v>7238</v>
      </c>
      <c r="AV21" s="6">
        <v>59648</v>
      </c>
      <c r="AW21" s="2">
        <f t="shared" si="51"/>
        <v>16.107737577006581</v>
      </c>
      <c r="AX21" s="2">
        <f t="shared" si="52"/>
        <v>6.8520094499641031</v>
      </c>
    </row>
    <row r="22" spans="1:50" x14ac:dyDescent="0.2">
      <c r="A22" s="9">
        <v>43918</v>
      </c>
      <c r="B22">
        <f t="shared" si="30"/>
        <v>30</v>
      </c>
      <c r="C22" s="7">
        <v>1159</v>
      </c>
      <c r="D22" s="8">
        <v>9762</v>
      </c>
      <c r="E22" s="2">
        <f t="shared" si="31"/>
        <v>13.122578711928254</v>
      </c>
      <c r="F22" s="2">
        <f t="shared" si="32"/>
        <v>7.5578695789344863</v>
      </c>
      <c r="G22" s="4">
        <f t="shared" si="33"/>
        <v>5974</v>
      </c>
      <c r="H22">
        <v>92472</v>
      </c>
      <c r="I22" s="2">
        <f t="shared" si="34"/>
        <v>7.3916827889757624</v>
      </c>
      <c r="J22" s="2">
        <f t="shared" si="35"/>
        <v>8.8465588394184387</v>
      </c>
      <c r="K22">
        <f t="shared" si="36"/>
        <v>7513</v>
      </c>
      <c r="L22">
        <v>73232</v>
      </c>
      <c r="M22" s="2">
        <f t="shared" si="37"/>
        <v>13.553123953051269</v>
      </c>
      <c r="N22" s="2">
        <f t="shared" si="38"/>
        <v>7.442231416214784</v>
      </c>
      <c r="O22">
        <v>460</v>
      </c>
      <c r="P22">
        <v>3640</v>
      </c>
      <c r="Q22" s="2">
        <f t="shared" si="39"/>
        <v>14.866037845032116</v>
      </c>
      <c r="R22" s="2">
        <f t="shared" si="40"/>
        <v>7.0618512252645562</v>
      </c>
      <c r="S22">
        <v>6294</v>
      </c>
      <c r="T22">
        <v>48582</v>
      </c>
      <c r="U22" s="2">
        <f t="shared" si="41"/>
        <v>14.021524269712277</v>
      </c>
      <c r="V22" s="2">
        <f t="shared" si="42"/>
        <v>7.3583782508852389</v>
      </c>
      <c r="W22">
        <v>19452</v>
      </c>
      <c r="X22" s="12">
        <v>121465</v>
      </c>
      <c r="Y22" s="2">
        <f t="shared" si="43"/>
        <v>19.728486667500384</v>
      </c>
      <c r="Z22" s="2">
        <f t="shared" si="44"/>
        <v>6.5247507161182039</v>
      </c>
      <c r="AA22">
        <v>2546</v>
      </c>
      <c r="AB22">
        <v>17089</v>
      </c>
      <c r="AC22" s="2">
        <f t="shared" si="45"/>
        <v>16.397875158748583</v>
      </c>
      <c r="AD22" s="2">
        <f t="shared" si="46"/>
        <v>7.192263879229043</v>
      </c>
      <c r="AE22">
        <v>4611</v>
      </c>
      <c r="AF22">
        <v>37575</v>
      </c>
      <c r="AG22" s="2">
        <f t="shared" si="47"/>
        <v>12.578493149194117</v>
      </c>
      <c r="AH22" s="2">
        <f t="shared" si="48"/>
        <v>7.7915402590735345</v>
      </c>
      <c r="AI22">
        <v>264</v>
      </c>
      <c r="AJ22">
        <v>3845</v>
      </c>
      <c r="AK22" s="2">
        <f t="shared" si="49"/>
        <v>9.3304808674089568</v>
      </c>
      <c r="AL22" s="2">
        <f t="shared" si="50"/>
        <v>8.8304623270004896</v>
      </c>
      <c r="AM22">
        <v>378</v>
      </c>
      <c r="AN22">
        <v>3447</v>
      </c>
      <c r="AO22" s="2">
        <f t="shared" si="26"/>
        <v>9.240687679083095</v>
      </c>
      <c r="AP22" s="2">
        <f t="shared" si="27"/>
        <v>9.0920096024739987</v>
      </c>
      <c r="AQ22">
        <v>4203</v>
      </c>
      <c r="AR22">
        <v>29776</v>
      </c>
      <c r="AS22" s="2">
        <f t="shared" si="28"/>
        <v>16.860566465314044</v>
      </c>
      <c r="AT22" s="2">
        <f t="shared" si="29"/>
        <v>6.5072593108648142</v>
      </c>
      <c r="AU22">
        <v>7534</v>
      </c>
      <c r="AV22" s="6">
        <v>52410</v>
      </c>
      <c r="AW22" s="2">
        <f t="shared" si="51"/>
        <v>17.814589545866557</v>
      </c>
      <c r="AX22" s="2">
        <f t="shared" si="52"/>
        <v>6.4360067595982846</v>
      </c>
    </row>
    <row r="23" spans="1:50" x14ac:dyDescent="0.2">
      <c r="A23" s="9">
        <v>43917</v>
      </c>
      <c r="B23">
        <f t="shared" si="30"/>
        <v>29</v>
      </c>
      <c r="C23" s="7">
        <v>1172</v>
      </c>
      <c r="D23" s="8">
        <v>8603</v>
      </c>
      <c r="E23" s="2">
        <f t="shared" si="31"/>
        <v>13.818674550381868</v>
      </c>
      <c r="F23" s="2">
        <f t="shared" si="32"/>
        <v>7.2065533371275485</v>
      </c>
      <c r="G23" s="4">
        <f t="shared" si="33"/>
        <v>5909</v>
      </c>
      <c r="H23">
        <v>86498</v>
      </c>
      <c r="I23" s="2">
        <f t="shared" si="34"/>
        <v>8.1013027096689463</v>
      </c>
      <c r="J23" s="2">
        <f t="shared" si="35"/>
        <v>8.3184652516538922</v>
      </c>
      <c r="K23">
        <f t="shared" si="36"/>
        <v>7933</v>
      </c>
      <c r="L23">
        <v>65719</v>
      </c>
      <c r="M23" s="2">
        <f t="shared" si="37"/>
        <v>14.499569755450311</v>
      </c>
      <c r="N23" s="2">
        <f t="shared" si="38"/>
        <v>7.1095850623604759</v>
      </c>
      <c r="O23">
        <v>370</v>
      </c>
      <c r="P23">
        <v>3180</v>
      </c>
      <c r="Q23" s="2">
        <f t="shared" si="39"/>
        <v>15.66748232735182</v>
      </c>
      <c r="R23" s="2">
        <f t="shared" si="40"/>
        <v>6.7537082441743532</v>
      </c>
      <c r="S23">
        <v>5780</v>
      </c>
      <c r="T23">
        <v>42288</v>
      </c>
      <c r="U23" s="2">
        <f t="shared" si="41"/>
        <v>14.474531242017063</v>
      </c>
      <c r="V23" s="2">
        <f t="shared" si="42"/>
        <v>7.0112592848170756</v>
      </c>
      <c r="W23">
        <v>18691</v>
      </c>
      <c r="X23" s="12">
        <v>101657</v>
      </c>
      <c r="Y23" s="2">
        <f t="shared" si="43"/>
        <v>20.772788208681245</v>
      </c>
      <c r="Z23" s="2">
        <f t="shared" si="44"/>
        <v>6.2327441558055412</v>
      </c>
      <c r="AA23">
        <v>2885</v>
      </c>
      <c r="AB23">
        <v>14543</v>
      </c>
      <c r="AC23" s="2">
        <f t="shared" si="45"/>
        <v>17.248983192041948</v>
      </c>
      <c r="AD23" s="2">
        <f t="shared" si="46"/>
        <v>6.8807476173949427</v>
      </c>
      <c r="AE23">
        <v>3809</v>
      </c>
      <c r="AF23">
        <v>32964</v>
      </c>
      <c r="AG23" s="2">
        <f t="shared" si="47"/>
        <v>12.667903247893038</v>
      </c>
      <c r="AH23" s="2">
        <f t="shared" si="48"/>
        <v>7.4690469691634522</v>
      </c>
      <c r="AI23">
        <v>425</v>
      </c>
      <c r="AJ23">
        <v>3581</v>
      </c>
      <c r="AK23" s="2">
        <f t="shared" si="49"/>
        <v>9.8616473616473623</v>
      </c>
      <c r="AL23" s="2">
        <f t="shared" si="50"/>
        <v>8.5038139635848538</v>
      </c>
      <c r="AM23">
        <v>229</v>
      </c>
      <c r="AN23">
        <v>3069</v>
      </c>
      <c r="AO23" s="2">
        <f t="shared" si="26"/>
        <v>8.6819258089976312</v>
      </c>
      <c r="AP23" s="2">
        <f t="shared" si="27"/>
        <v>8.8172509422566296</v>
      </c>
      <c r="AQ23">
        <v>3700</v>
      </c>
      <c r="AR23">
        <v>25573</v>
      </c>
      <c r="AS23" s="2">
        <f t="shared" si="28"/>
        <v>18.617074615980673</v>
      </c>
      <c r="AT23" s="2">
        <f t="shared" si="29"/>
        <v>6.0861426181883793</v>
      </c>
      <c r="AU23">
        <v>6999</v>
      </c>
      <c r="AV23" s="6">
        <v>44876</v>
      </c>
      <c r="AW23" s="2">
        <f t="shared" si="51"/>
        <v>19.432989141438362</v>
      </c>
      <c r="AX23" s="2">
        <f t="shared" si="52"/>
        <v>6.0509757879150587</v>
      </c>
    </row>
    <row r="24" spans="1:50" x14ac:dyDescent="0.2">
      <c r="A24" s="9">
        <v>43916</v>
      </c>
      <c r="B24">
        <f t="shared" si="30"/>
        <v>28</v>
      </c>
      <c r="C24" s="7">
        <v>1019</v>
      </c>
      <c r="D24" s="8">
        <v>7431</v>
      </c>
      <c r="E24" s="2">
        <f t="shared" si="31"/>
        <v>14.210571453074525</v>
      </c>
      <c r="F24" s="2">
        <f t="shared" si="32"/>
        <v>6.8853859633417427</v>
      </c>
      <c r="G24" s="4">
        <f t="shared" si="33"/>
        <v>6203</v>
      </c>
      <c r="H24">
        <v>80589</v>
      </c>
      <c r="I24" s="2">
        <f t="shared" si="34"/>
        <v>8.8326652747228209</v>
      </c>
      <c r="J24" s="2">
        <f t="shared" si="35"/>
        <v>7.8423370134029078</v>
      </c>
      <c r="K24">
        <f t="shared" si="36"/>
        <v>8271</v>
      </c>
      <c r="L24">
        <v>57786</v>
      </c>
      <c r="M24" s="2">
        <f t="shared" si="37"/>
        <v>15.253332308992432</v>
      </c>
      <c r="N24" s="2">
        <f t="shared" si="38"/>
        <v>6.7935471596743824</v>
      </c>
      <c r="O24">
        <v>378</v>
      </c>
      <c r="P24">
        <v>2810</v>
      </c>
      <c r="Q24" s="2">
        <f t="shared" si="39"/>
        <v>16.942048843394858</v>
      </c>
      <c r="R24" s="2">
        <f t="shared" si="40"/>
        <v>6.4612500173857397</v>
      </c>
      <c r="S24">
        <v>4954</v>
      </c>
      <c r="T24">
        <v>36508</v>
      </c>
      <c r="U24" s="2">
        <f t="shared" si="41"/>
        <v>15.238442284601462</v>
      </c>
      <c r="V24" s="2">
        <f t="shared" si="42"/>
        <v>6.6704872604366736</v>
      </c>
      <c r="W24">
        <v>17224</v>
      </c>
      <c r="X24" s="12">
        <v>83836</v>
      </c>
      <c r="Y24" s="2">
        <f t="shared" si="43"/>
        <v>21.995549075282021</v>
      </c>
      <c r="Z24" s="2">
        <f t="shared" si="44"/>
        <v>5.9303669413473088</v>
      </c>
      <c r="AA24">
        <v>2129</v>
      </c>
      <c r="AB24">
        <v>11658</v>
      </c>
      <c r="AC24" s="2">
        <f t="shared" si="45"/>
        <v>16.559088845462977</v>
      </c>
      <c r="AD24" s="2">
        <f t="shared" si="46"/>
        <v>6.5939039631487679</v>
      </c>
      <c r="AE24">
        <v>3922</v>
      </c>
      <c r="AF24">
        <v>29155</v>
      </c>
      <c r="AG24" s="2">
        <f t="shared" si="47"/>
        <v>12.943138568557295</v>
      </c>
      <c r="AH24" s="2">
        <f t="shared" si="48"/>
        <v>7.134854640560035</v>
      </c>
      <c r="AI24">
        <v>240</v>
      </c>
      <c r="AJ24">
        <v>3156</v>
      </c>
      <c r="AK24" s="2">
        <f t="shared" si="49"/>
        <v>9.5425069903028135</v>
      </c>
      <c r="AL24" s="2">
        <f t="shared" si="50"/>
        <v>8.1668992493733228</v>
      </c>
      <c r="AM24">
        <v>314</v>
      </c>
      <c r="AN24">
        <v>2840</v>
      </c>
      <c r="AO24" s="2">
        <f t="shared" si="26"/>
        <v>9.3145402566318722</v>
      </c>
      <c r="AP24" s="2">
        <f t="shared" si="27"/>
        <v>8.4676371441056055</v>
      </c>
      <c r="AQ24">
        <v>4017</v>
      </c>
      <c r="AR24">
        <v>21873</v>
      </c>
      <c r="AS24" s="2">
        <f t="shared" si="28"/>
        <v>20.072138272490001</v>
      </c>
      <c r="AT24" s="2">
        <f t="shared" si="29"/>
        <v>5.7001377086412237</v>
      </c>
      <c r="AU24">
        <v>7036</v>
      </c>
      <c r="AV24" s="6">
        <v>37877</v>
      </c>
      <c r="AW24" s="2">
        <f t="shared" si="51"/>
        <v>21.276609815293661</v>
      </c>
      <c r="AX24" s="2">
        <f t="shared" si="52"/>
        <v>5.6846478808395444</v>
      </c>
    </row>
    <row r="25" spans="1:50" x14ac:dyDescent="0.2">
      <c r="A25" s="9">
        <v>43915</v>
      </c>
      <c r="B25">
        <f t="shared" si="30"/>
        <v>27</v>
      </c>
      <c r="C25" s="7">
        <v>852</v>
      </c>
      <c r="D25" s="8">
        <v>6412</v>
      </c>
      <c r="E25" s="2">
        <f t="shared" si="31"/>
        <v>14.531822725758081</v>
      </c>
      <c r="F25" s="2">
        <f t="shared" si="32"/>
        <v>6.5742751434928</v>
      </c>
      <c r="G25" s="4">
        <f t="shared" si="33"/>
        <v>5210</v>
      </c>
      <c r="H25">
        <v>74386</v>
      </c>
      <c r="I25" s="2">
        <f t="shared" si="34"/>
        <v>9.4726167819115705</v>
      </c>
      <c r="J25" s="2">
        <f t="shared" si="35"/>
        <v>7.416594959866865</v>
      </c>
      <c r="K25">
        <f t="shared" si="36"/>
        <v>7457</v>
      </c>
      <c r="L25">
        <v>49515</v>
      </c>
      <c r="M25" s="2">
        <f t="shared" si="37"/>
        <v>15.749180721690138</v>
      </c>
      <c r="N25" s="2">
        <f t="shared" si="38"/>
        <v>6.4624020226288508</v>
      </c>
      <c r="O25">
        <v>285</v>
      </c>
      <c r="P25">
        <v>2432</v>
      </c>
      <c r="Q25" s="2">
        <f t="shared" si="39"/>
        <v>18.107714701601164</v>
      </c>
      <c r="R25" s="2">
        <f t="shared" si="40"/>
        <v>6.1901006516987618</v>
      </c>
      <c r="S25">
        <v>4118</v>
      </c>
      <c r="T25">
        <v>31554</v>
      </c>
      <c r="U25" s="2">
        <f t="shared" si="41"/>
        <v>16.46063852279935</v>
      </c>
      <c r="V25" s="2">
        <f t="shared" si="42"/>
        <v>6.3594803331425052</v>
      </c>
      <c r="W25">
        <v>13355</v>
      </c>
      <c r="X25" s="12">
        <v>65778</v>
      </c>
      <c r="Y25" s="2">
        <f t="shared" si="43"/>
        <v>23.049372541820784</v>
      </c>
      <c r="Z25" s="2">
        <f t="shared" si="44"/>
        <v>5.6504933818955951</v>
      </c>
      <c r="AA25">
        <v>1452</v>
      </c>
      <c r="AB25">
        <v>9529</v>
      </c>
      <c r="AC25" s="2">
        <f t="shared" si="45"/>
        <v>16.329958364875093</v>
      </c>
      <c r="AD25" s="2">
        <f t="shared" si="46"/>
        <v>6.2850930267489096</v>
      </c>
      <c r="AE25">
        <v>2931</v>
      </c>
      <c r="AF25">
        <v>25233</v>
      </c>
      <c r="AG25" s="2">
        <f t="shared" si="47"/>
        <v>13.180128698442845</v>
      </c>
      <c r="AH25" s="2">
        <f t="shared" si="48"/>
        <v>6.7890747177991448</v>
      </c>
      <c r="AI25">
        <v>350</v>
      </c>
      <c r="AJ25">
        <v>2916</v>
      </c>
      <c r="AK25" s="2">
        <f t="shared" si="49"/>
        <v>9.8191384413022025</v>
      </c>
      <c r="AL25" s="2">
        <f t="shared" si="50"/>
        <v>7.796489664476157</v>
      </c>
      <c r="AM25">
        <v>240</v>
      </c>
      <c r="AN25">
        <v>2526</v>
      </c>
      <c r="AO25" s="2">
        <f t="shared" si="26"/>
        <v>9.0469208211143677</v>
      </c>
      <c r="AP25" s="2">
        <f t="shared" si="27"/>
        <v>8.1507005052165322</v>
      </c>
      <c r="AQ25">
        <v>2952</v>
      </c>
      <c r="AR25">
        <v>17856</v>
      </c>
      <c r="AS25" s="2">
        <f t="shared" si="28"/>
        <v>22.402388093169272</v>
      </c>
      <c r="AT25" s="2">
        <f t="shared" si="29"/>
        <v>5.2932960193137788</v>
      </c>
      <c r="AU25">
        <v>5160</v>
      </c>
      <c r="AV25" s="6">
        <v>30841</v>
      </c>
      <c r="AW25" s="2">
        <f t="shared" si="51"/>
        <v>23.356014784946236</v>
      </c>
      <c r="AX25" s="2">
        <f t="shared" si="52"/>
        <v>5.3391628168096323</v>
      </c>
    </row>
    <row r="26" spans="1:50" x14ac:dyDescent="0.2">
      <c r="A26" s="9">
        <v>43914</v>
      </c>
      <c r="B26">
        <f t="shared" si="30"/>
        <v>26</v>
      </c>
      <c r="C26" s="7">
        <v>811</v>
      </c>
      <c r="D26" s="8">
        <v>5560</v>
      </c>
      <c r="E26" s="2">
        <f t="shared" si="31"/>
        <v>15.029825724199771</v>
      </c>
      <c r="F26" s="2">
        <f t="shared" si="32"/>
        <v>6.2713155465615387</v>
      </c>
      <c r="G26" s="4">
        <f t="shared" si="33"/>
        <v>5249</v>
      </c>
      <c r="H26">
        <v>69176</v>
      </c>
      <c r="I26" s="2">
        <f t="shared" si="34"/>
        <v>10.19243049016743</v>
      </c>
      <c r="J26" s="2">
        <f t="shared" si="35"/>
        <v>7.0203239617669766</v>
      </c>
      <c r="K26">
        <f t="shared" si="36"/>
        <v>6922</v>
      </c>
      <c r="L26">
        <v>42058</v>
      </c>
      <c r="M26" s="2">
        <f t="shared" si="37"/>
        <v>16.264694014794891</v>
      </c>
      <c r="N26" s="2">
        <f t="shared" si="38"/>
        <v>6.1359318669339631</v>
      </c>
      <c r="O26">
        <v>429</v>
      </c>
      <c r="P26">
        <v>2147</v>
      </c>
      <c r="Q26" s="2">
        <f t="shared" si="39"/>
        <v>20.073468420428959</v>
      </c>
      <c r="R26" s="2">
        <f t="shared" si="40"/>
        <v>5.9411814611396379</v>
      </c>
      <c r="S26">
        <v>4764</v>
      </c>
      <c r="T26">
        <v>27436</v>
      </c>
      <c r="U26" s="2">
        <f t="shared" si="41"/>
        <v>17.109015134898005</v>
      </c>
      <c r="V26" s="2">
        <f t="shared" si="42"/>
        <v>6.1028062709565187</v>
      </c>
      <c r="W26">
        <v>11075</v>
      </c>
      <c r="X26" s="12">
        <v>53736</v>
      </c>
      <c r="Y26" s="2">
        <f t="shared" si="43"/>
        <v>24.362219276043554</v>
      </c>
      <c r="Z26" s="2">
        <f t="shared" si="44"/>
        <v>5.4041798469133946</v>
      </c>
      <c r="AA26">
        <v>1427</v>
      </c>
      <c r="AB26">
        <v>8077</v>
      </c>
      <c r="AC26" s="2">
        <f t="shared" si="45"/>
        <v>17.323079532924314</v>
      </c>
      <c r="AD26" s="2">
        <f t="shared" si="46"/>
        <v>5.9741591232762312</v>
      </c>
      <c r="AE26">
        <v>2446</v>
      </c>
      <c r="AF26">
        <v>22302</v>
      </c>
      <c r="AG26" s="2">
        <f t="shared" si="47"/>
        <v>13.741077069601214</v>
      </c>
      <c r="AH26" s="2">
        <f t="shared" si="48"/>
        <v>6.45475113927706</v>
      </c>
      <c r="AI26">
        <v>195</v>
      </c>
      <c r="AJ26">
        <v>2566</v>
      </c>
      <c r="AK26" s="2">
        <f t="shared" si="49"/>
        <v>9.174445740956827</v>
      </c>
      <c r="AL26" s="2">
        <f t="shared" si="50"/>
        <v>7.3882826570919438</v>
      </c>
      <c r="AM26">
        <v>240</v>
      </c>
      <c r="AN26">
        <v>2286</v>
      </c>
      <c r="AO26" s="2">
        <f t="shared" si="26"/>
        <v>8.7860712558439467</v>
      </c>
      <c r="AP26" s="2">
        <f t="shared" si="27"/>
        <v>7.746820049393258</v>
      </c>
      <c r="AQ26">
        <v>2599</v>
      </c>
      <c r="AR26">
        <v>14904</v>
      </c>
      <c r="AS26" s="2">
        <f t="shared" si="28"/>
        <v>25.447452545648286</v>
      </c>
      <c r="AT26" s="2">
        <f t="shared" si="29"/>
        <v>4.9648622735490369</v>
      </c>
      <c r="AU26">
        <v>4797</v>
      </c>
      <c r="AV26" s="6">
        <v>25681</v>
      </c>
      <c r="AW26" s="2">
        <f t="shared" si="51"/>
        <v>26.418010237074867</v>
      </c>
      <c r="AX26" s="2">
        <f t="shared" si="52"/>
        <v>5.0576749900293008</v>
      </c>
    </row>
    <row r="27" spans="1:50" x14ac:dyDescent="0.2">
      <c r="A27" s="9">
        <v>43913</v>
      </c>
      <c r="B27">
        <f t="shared" si="30"/>
        <v>25</v>
      </c>
      <c r="C27" s="7">
        <v>545</v>
      </c>
      <c r="D27" s="8">
        <v>4749</v>
      </c>
      <c r="E27" s="2">
        <f t="shared" si="31"/>
        <v>15.30696521978526</v>
      </c>
      <c r="F27" s="2">
        <f t="shared" si="32"/>
        <v>5.9719378485237185</v>
      </c>
      <c r="G27" s="4">
        <f t="shared" si="33"/>
        <v>4789</v>
      </c>
      <c r="H27">
        <v>63927</v>
      </c>
      <c r="I27" s="2">
        <f t="shared" si="34"/>
        <v>10.830084538952391</v>
      </c>
      <c r="J27" s="2">
        <f t="shared" si="35"/>
        <v>6.6396496509671206</v>
      </c>
      <c r="K27">
        <f t="shared" si="36"/>
        <v>6368</v>
      </c>
      <c r="L27">
        <v>35136</v>
      </c>
      <c r="M27" s="2">
        <f t="shared" si="37"/>
        <v>16.187043426302498</v>
      </c>
      <c r="N27" s="2">
        <f t="shared" si="38"/>
        <v>5.8207533039835582</v>
      </c>
      <c r="O27">
        <v>364</v>
      </c>
      <c r="P27">
        <v>1718</v>
      </c>
      <c r="Q27" s="2">
        <f t="shared" si="39"/>
        <v>19.896219421793923</v>
      </c>
      <c r="R27" s="2">
        <f t="shared" si="40"/>
        <v>5.7282222222253942</v>
      </c>
      <c r="S27">
        <v>4062</v>
      </c>
      <c r="T27">
        <v>22672</v>
      </c>
      <c r="U27" s="2">
        <f t="shared" si="41"/>
        <v>16.956052679789117</v>
      </c>
      <c r="V27" s="2">
        <f t="shared" si="42"/>
        <v>5.8322787401138543</v>
      </c>
      <c r="W27">
        <v>10189</v>
      </c>
      <c r="X27" s="12">
        <v>43663</v>
      </c>
      <c r="Y27" s="2">
        <f t="shared" si="43"/>
        <v>25.866735318969159</v>
      </c>
      <c r="Z27" s="2">
        <f t="shared" si="44"/>
        <v>5.1874093709046765</v>
      </c>
      <c r="AA27">
        <v>967</v>
      </c>
      <c r="AB27">
        <v>6650</v>
      </c>
      <c r="AC27" s="2">
        <f t="shared" si="45"/>
        <v>17.464605704124203</v>
      </c>
      <c r="AD27" s="2">
        <f t="shared" si="46"/>
        <v>5.7060588822415337</v>
      </c>
      <c r="AE27">
        <v>3167</v>
      </c>
      <c r="AF27">
        <v>19856</v>
      </c>
      <c r="AG27" s="2">
        <f t="shared" si="47"/>
        <v>14.455315660016399</v>
      </c>
      <c r="AH27" s="2">
        <f t="shared" si="48"/>
        <v>6.1268438886961762</v>
      </c>
      <c r="AI27">
        <v>239</v>
      </c>
      <c r="AJ27">
        <v>2371</v>
      </c>
      <c r="AK27" s="2">
        <f t="shared" si="49"/>
        <v>9.6515175847117405</v>
      </c>
      <c r="AL27" s="2">
        <f t="shared" si="50"/>
        <v>6.8633949561024217</v>
      </c>
      <c r="AM27">
        <v>112</v>
      </c>
      <c r="AN27">
        <v>2046</v>
      </c>
      <c r="AO27" s="2">
        <f t="shared" si="26"/>
        <v>8.1742665252739481</v>
      </c>
      <c r="AP27" s="2">
        <f t="shared" si="27"/>
        <v>7.2562434132566658</v>
      </c>
      <c r="AQ27">
        <v>2651</v>
      </c>
      <c r="AR27">
        <v>12305</v>
      </c>
      <c r="AS27" s="2">
        <f t="shared" si="28"/>
        <v>28.687710458102185</v>
      </c>
      <c r="AT27" s="2">
        <f t="shared" si="29"/>
        <v>4.7171333160379021</v>
      </c>
      <c r="AU27">
        <v>5084</v>
      </c>
      <c r="AV27" s="6">
        <v>20884</v>
      </c>
      <c r="AW27" s="2">
        <f t="shared" si="51"/>
        <v>29.667530610420943</v>
      </c>
      <c r="AX27" s="2">
        <f t="shared" si="52"/>
        <v>4.8429242923296849</v>
      </c>
    </row>
    <row r="28" spans="1:50" x14ac:dyDescent="0.2">
      <c r="A28" s="9">
        <v>43912</v>
      </c>
      <c r="B28">
        <f t="shared" si="30"/>
        <v>24</v>
      </c>
      <c r="C28" s="7">
        <v>573</v>
      </c>
      <c r="D28" s="8">
        <v>4204</v>
      </c>
      <c r="E28" s="2">
        <f t="shared" si="31"/>
        <v>16.626936829559</v>
      </c>
      <c r="F28" s="2">
        <f t="shared" si="32"/>
        <v>5.6801968651486385</v>
      </c>
      <c r="G28" s="4">
        <f t="shared" si="33"/>
        <v>5560</v>
      </c>
      <c r="H28">
        <v>59138</v>
      </c>
      <c r="I28" s="2">
        <f t="shared" si="34"/>
        <v>11.619719499545564</v>
      </c>
      <c r="J28" s="2">
        <f t="shared" si="35"/>
        <v>6.2817964554407055</v>
      </c>
      <c r="K28">
        <f t="shared" si="36"/>
        <v>3272</v>
      </c>
      <c r="L28">
        <v>28768</v>
      </c>
      <c r="M28" s="2">
        <f t="shared" si="37"/>
        <v>15.929597007259542</v>
      </c>
      <c r="N28" s="2">
        <f t="shared" si="38"/>
        <v>5.4890785282965613</v>
      </c>
      <c r="O28">
        <v>283</v>
      </c>
      <c r="P28">
        <v>1354</v>
      </c>
      <c r="Q28" s="2">
        <f t="shared" si="39"/>
        <v>20.470109198593374</v>
      </c>
      <c r="R28" s="2">
        <f t="shared" si="40"/>
        <v>5.5055493801560225</v>
      </c>
      <c r="S28">
        <v>1948</v>
      </c>
      <c r="T28">
        <v>18610</v>
      </c>
      <c r="U28" s="2">
        <f t="shared" si="41"/>
        <v>16.878692060690735</v>
      </c>
      <c r="V28" s="2">
        <f t="shared" si="42"/>
        <v>5.545567134455629</v>
      </c>
      <c r="W28">
        <v>9400</v>
      </c>
      <c r="X28" s="12">
        <v>33634</v>
      </c>
      <c r="Y28" s="2">
        <f t="shared" si="43"/>
        <v>26.735454642742479</v>
      </c>
      <c r="Z28" s="2">
        <f t="shared" si="44"/>
        <v>4.9868511437749197</v>
      </c>
      <c r="AA28">
        <v>602</v>
      </c>
      <c r="AB28">
        <v>5683</v>
      </c>
      <c r="AC28" s="2">
        <f t="shared" si="45"/>
        <v>17.783302258131346</v>
      </c>
      <c r="AD28" s="2">
        <f t="shared" si="46"/>
        <v>5.4508276050948528</v>
      </c>
      <c r="AE28">
        <v>2230</v>
      </c>
      <c r="AF28">
        <v>16689</v>
      </c>
      <c r="AG28" s="2">
        <f t="shared" si="47"/>
        <v>14.397076113070591</v>
      </c>
      <c r="AH28" s="2">
        <f t="shared" si="48"/>
        <v>5.8007777614354978</v>
      </c>
      <c r="AI28">
        <v>206</v>
      </c>
      <c r="AJ28">
        <v>2132</v>
      </c>
      <c r="AK28" s="2">
        <f t="shared" si="49"/>
        <v>9.3761109136153582</v>
      </c>
      <c r="AL28" s="2">
        <f t="shared" si="50"/>
        <v>6.3461530394962136</v>
      </c>
      <c r="AM28">
        <v>164</v>
      </c>
      <c r="AN28">
        <v>1934</v>
      </c>
      <c r="AO28" s="2">
        <f t="shared" si="26"/>
        <v>8.6805889712250988</v>
      </c>
      <c r="AP28" s="2">
        <f t="shared" si="27"/>
        <v>6.6987765606383309</v>
      </c>
      <c r="AQ28">
        <v>2124</v>
      </c>
      <c r="AR28">
        <v>9654</v>
      </c>
      <c r="AS28" s="2">
        <f t="shared" si="28"/>
        <v>31.881645548119714</v>
      </c>
      <c r="AT28" s="2">
        <f t="shared" si="29"/>
        <v>4.5077276047417323</v>
      </c>
      <c r="AU28">
        <v>4073</v>
      </c>
      <c r="AV28" s="6">
        <v>15800</v>
      </c>
      <c r="AW28" s="2">
        <f t="shared" si="51"/>
        <v>32.160027108880271</v>
      </c>
      <c r="AX28" s="2">
        <f t="shared" si="52"/>
        <v>4.6742841801120374</v>
      </c>
    </row>
    <row r="29" spans="1:50" x14ac:dyDescent="0.2">
      <c r="A29" s="9">
        <v>43911</v>
      </c>
      <c r="B29">
        <f t="shared" si="30"/>
        <v>23</v>
      </c>
      <c r="C29" s="7">
        <v>637</v>
      </c>
      <c r="D29" s="8">
        <v>3631</v>
      </c>
      <c r="E29" s="2">
        <f t="shared" si="31"/>
        <v>17.363051530313861</v>
      </c>
      <c r="F29" s="2">
        <f t="shared" si="32"/>
        <v>5.4180778854464293</v>
      </c>
      <c r="G29" s="4">
        <f t="shared" si="33"/>
        <v>6557</v>
      </c>
      <c r="H29">
        <v>53578</v>
      </c>
      <c r="I29" s="2">
        <f t="shared" si="34"/>
        <v>12.394296200015292</v>
      </c>
      <c r="J29" s="2">
        <f t="shared" si="35"/>
        <v>5.9289571380700563</v>
      </c>
      <c r="K29">
        <f t="shared" si="36"/>
        <v>3925</v>
      </c>
      <c r="L29">
        <v>25496</v>
      </c>
      <c r="M29" s="2">
        <f t="shared" si="37"/>
        <v>17.420601993270658</v>
      </c>
      <c r="N29" s="2">
        <f t="shared" si="38"/>
        <v>5.1446298860396054</v>
      </c>
      <c r="O29">
        <v>196</v>
      </c>
      <c r="P29">
        <v>1071</v>
      </c>
      <c r="Q29" s="2">
        <f t="shared" si="39"/>
        <v>19.152897370258319</v>
      </c>
      <c r="R29" s="2">
        <f t="shared" si="40"/>
        <v>5.3549095293395865</v>
      </c>
      <c r="S29">
        <v>2705</v>
      </c>
      <c r="T29">
        <v>16662</v>
      </c>
      <c r="U29" s="2">
        <f t="shared" si="41"/>
        <v>18.971720090825986</v>
      </c>
      <c r="V29" s="2">
        <f t="shared" si="42"/>
        <v>5.2572135706722962</v>
      </c>
      <c r="W29">
        <v>4825</v>
      </c>
      <c r="X29" s="12">
        <v>25725</v>
      </c>
      <c r="Y29" s="2">
        <f t="shared" si="43"/>
        <v>26.311781468016115</v>
      </c>
      <c r="Z29" s="2">
        <f t="shared" si="44"/>
        <v>4.7842862973871343</v>
      </c>
      <c r="AA29">
        <v>1098</v>
      </c>
      <c r="AB29">
        <v>5081</v>
      </c>
      <c r="AC29" s="2">
        <f t="shared" si="45"/>
        <v>20.259033412286449</v>
      </c>
      <c r="AD29" s="2">
        <f t="shared" si="46"/>
        <v>5.1711470153031387</v>
      </c>
      <c r="AE29">
        <v>1847</v>
      </c>
      <c r="AF29">
        <v>14459</v>
      </c>
      <c r="AG29" s="2">
        <f t="shared" si="47"/>
        <v>14.868778550741949</v>
      </c>
      <c r="AH29" s="2">
        <f t="shared" si="48"/>
        <v>5.4801944505455271</v>
      </c>
      <c r="AI29">
        <v>184</v>
      </c>
      <c r="AJ29">
        <v>1926</v>
      </c>
      <c r="AK29" s="2">
        <f t="shared" si="49"/>
        <v>9.993135235853682</v>
      </c>
      <c r="AL29" s="2">
        <f t="shared" si="50"/>
        <v>5.8259689612640537</v>
      </c>
      <c r="AM29">
        <v>131</v>
      </c>
      <c r="AN29">
        <v>1770</v>
      </c>
      <c r="AO29" s="2">
        <f t="shared" si="26"/>
        <v>8.7364316577089269</v>
      </c>
      <c r="AP29" s="2">
        <f t="shared" si="27"/>
        <v>6.1568155095762389</v>
      </c>
      <c r="AQ29">
        <v>2379</v>
      </c>
      <c r="AR29">
        <v>7530</v>
      </c>
      <c r="AS29" s="2">
        <f t="shared" si="28"/>
        <v>36.210851785358066</v>
      </c>
      <c r="AT29" s="2">
        <f t="shared" si="29"/>
        <v>4.3320011492480797</v>
      </c>
      <c r="AU29">
        <v>3324</v>
      </c>
      <c r="AV29" s="6">
        <v>11727</v>
      </c>
      <c r="AW29" s="2">
        <f t="shared" si="51"/>
        <v>34.696553446553445</v>
      </c>
      <c r="AX29" s="2">
        <f t="shared" si="52"/>
        <v>4.5417482201725417</v>
      </c>
    </row>
    <row r="30" spans="1:50" x14ac:dyDescent="0.2">
      <c r="A30" s="9">
        <v>43910</v>
      </c>
      <c r="B30">
        <f t="shared" si="30"/>
        <v>22</v>
      </c>
      <c r="C30" s="7">
        <v>534</v>
      </c>
      <c r="D30" s="8">
        <v>2994</v>
      </c>
      <c r="E30" s="2">
        <f t="shared" si="31"/>
        <v>17.221042698749702</v>
      </c>
      <c r="F30" s="2">
        <f t="shared" si="32"/>
        <v>5.1476250120841662</v>
      </c>
      <c r="G30" s="4">
        <f t="shared" si="33"/>
        <v>5986</v>
      </c>
      <c r="H30">
        <v>47021</v>
      </c>
      <c r="I30" s="2">
        <f t="shared" si="34"/>
        <v>12.812501363681985</v>
      </c>
      <c r="J30" s="2">
        <f t="shared" si="35"/>
        <v>5.591683827367711</v>
      </c>
      <c r="K30">
        <f t="shared" si="36"/>
        <v>3494</v>
      </c>
      <c r="L30">
        <v>21571</v>
      </c>
      <c r="M30" s="2">
        <f t="shared" si="37"/>
        <v>18.04138509783137</v>
      </c>
      <c r="N30" s="2">
        <f t="shared" si="38"/>
        <v>4.8146392408893224</v>
      </c>
      <c r="O30">
        <v>167</v>
      </c>
      <c r="P30">
        <v>875</v>
      </c>
      <c r="Q30" s="2">
        <f t="shared" si="39"/>
        <v>19.48762233736327</v>
      </c>
      <c r="R30" s="2">
        <f t="shared" si="40"/>
        <v>5.1458643463466851</v>
      </c>
      <c r="S30">
        <v>2958</v>
      </c>
      <c r="T30">
        <v>13957</v>
      </c>
      <c r="U30" s="2">
        <f t="shared" si="41"/>
        <v>19.825311618597034</v>
      </c>
      <c r="V30" s="2">
        <f t="shared" si="42"/>
        <v>5.0011560743667358</v>
      </c>
      <c r="W30">
        <v>5588</v>
      </c>
      <c r="X30" s="12">
        <v>19403</v>
      </c>
      <c r="Y30" s="2">
        <f t="shared" si="43"/>
        <v>29.350276696044268</v>
      </c>
      <c r="Z30" s="2">
        <f t="shared" si="44"/>
        <v>4.5854765191736124</v>
      </c>
      <c r="AA30">
        <v>714</v>
      </c>
      <c r="AB30">
        <v>3983</v>
      </c>
      <c r="AC30" s="2">
        <f t="shared" si="45"/>
        <v>20.135246160652216</v>
      </c>
      <c r="AD30" s="2">
        <f t="shared" si="46"/>
        <v>4.927182062950699</v>
      </c>
      <c r="AE30">
        <v>1617</v>
      </c>
      <c r="AF30">
        <v>12612</v>
      </c>
      <c r="AG30" s="2">
        <f t="shared" si="47"/>
        <v>15.696349033774068</v>
      </c>
      <c r="AH30" s="2">
        <f t="shared" si="48"/>
        <v>5.1705932933697429</v>
      </c>
      <c r="AI30">
        <v>190</v>
      </c>
      <c r="AJ30">
        <v>1742</v>
      </c>
      <c r="AK30" s="2">
        <f t="shared" si="49"/>
        <v>10.808455001089563</v>
      </c>
      <c r="AL30" s="2">
        <f t="shared" si="50"/>
        <v>5.3594280974578856</v>
      </c>
      <c r="AM30">
        <v>200</v>
      </c>
      <c r="AN30">
        <v>1639</v>
      </c>
      <c r="AO30" s="2">
        <f t="shared" si="26"/>
        <v>9.5265588914549664</v>
      </c>
      <c r="AP30" s="2">
        <f t="shared" si="27"/>
        <v>5.6260557494446974</v>
      </c>
      <c r="AQ30">
        <v>1197</v>
      </c>
      <c r="AR30">
        <v>5151</v>
      </c>
      <c r="AS30" s="2">
        <f t="shared" si="28"/>
        <v>39.066531154718163</v>
      </c>
      <c r="AT30" s="2">
        <f t="shared" si="29"/>
        <v>4.1244116800104118</v>
      </c>
      <c r="AU30">
        <v>2699</v>
      </c>
      <c r="AV30" s="6">
        <v>8403</v>
      </c>
      <c r="AW30" s="2">
        <f t="shared" si="51"/>
        <v>38.158523759441628</v>
      </c>
      <c r="AX30" s="2">
        <f t="shared" si="52"/>
        <v>4.3852860616166645</v>
      </c>
    </row>
    <row r="31" spans="1:50" x14ac:dyDescent="0.2">
      <c r="A31" s="9">
        <v>43909</v>
      </c>
      <c r="B31">
        <f t="shared" si="30"/>
        <v>21</v>
      </c>
      <c r="C31" s="7">
        <v>409</v>
      </c>
      <c r="D31" s="8">
        <v>2460</v>
      </c>
      <c r="E31" s="2">
        <f t="shared" si="31"/>
        <v>17.535860169089009</v>
      </c>
      <c r="F31" s="2">
        <f t="shared" si="32"/>
        <v>4.857130659547586</v>
      </c>
      <c r="G31" s="4">
        <f t="shared" si="33"/>
        <v>5322</v>
      </c>
      <c r="H31">
        <v>41035</v>
      </c>
      <c r="I31" s="2">
        <f t="shared" si="34"/>
        <v>12.974103844883334</v>
      </c>
      <c r="J31" s="2">
        <f t="shared" si="35"/>
        <v>5.267943630823253</v>
      </c>
      <c r="K31">
        <f t="shared" si="36"/>
        <v>3308</v>
      </c>
      <c r="L31">
        <v>18077</v>
      </c>
      <c r="M31" s="2">
        <f t="shared" si="37"/>
        <v>20.115863927248231</v>
      </c>
      <c r="N31" s="2">
        <f t="shared" si="38"/>
        <v>4.4764378427797427</v>
      </c>
      <c r="O31">
        <v>142</v>
      </c>
      <c r="P31">
        <v>708</v>
      </c>
      <c r="Q31" s="2">
        <f t="shared" si="39"/>
        <v>19.735430818734358</v>
      </c>
      <c r="R31" s="2">
        <f t="shared" si="40"/>
        <v>4.9541506525924266</v>
      </c>
      <c r="S31">
        <v>2801</v>
      </c>
      <c r="T31">
        <v>10999</v>
      </c>
      <c r="U31" s="2">
        <f t="shared" si="41"/>
        <v>19.58692691783931</v>
      </c>
      <c r="V31" s="2">
        <f t="shared" si="42"/>
        <v>4.7496006573808653</v>
      </c>
      <c r="W31">
        <v>4582</v>
      </c>
      <c r="X31" s="12">
        <v>14094</v>
      </c>
      <c r="Y31" s="2">
        <f t="shared" si="43"/>
        <v>29.422164099583455</v>
      </c>
      <c r="Z31" s="2">
        <f t="shared" si="44"/>
        <v>4.3907253619420006</v>
      </c>
      <c r="AA31">
        <v>643</v>
      </c>
      <c r="AB31">
        <v>3269</v>
      </c>
      <c r="AC31" s="2">
        <f t="shared" si="45"/>
        <v>21.199651816095592</v>
      </c>
      <c r="AD31" s="2">
        <f t="shared" si="46"/>
        <v>4.6934468234479318</v>
      </c>
      <c r="AE31">
        <v>1861</v>
      </c>
      <c r="AF31">
        <v>10995</v>
      </c>
      <c r="AG31" s="2">
        <f t="shared" si="47"/>
        <v>16.888195527821111</v>
      </c>
      <c r="AH31" s="2">
        <f t="shared" si="48"/>
        <v>4.8637904618286418</v>
      </c>
      <c r="AI31">
        <v>129</v>
      </c>
      <c r="AJ31">
        <v>1552</v>
      </c>
      <c r="AK31" s="2">
        <f t="shared" si="49"/>
        <v>11.37307598338627</v>
      </c>
      <c r="AL31" s="2">
        <f t="shared" si="50"/>
        <v>4.9326401072661792</v>
      </c>
      <c r="AM31">
        <v>147</v>
      </c>
      <c r="AN31">
        <v>1439</v>
      </c>
      <c r="AO31" s="2">
        <f t="shared" si="26"/>
        <v>9.5979578813018502</v>
      </c>
      <c r="AP31" s="2">
        <f t="shared" si="27"/>
        <v>5.1462599730604657</v>
      </c>
      <c r="AQ31">
        <v>2083</v>
      </c>
      <c r="AR31">
        <v>3954</v>
      </c>
      <c r="AS31" s="2">
        <f t="shared" si="28"/>
        <v>49.512445470875036</v>
      </c>
      <c r="AT31" s="2">
        <f t="shared" si="29"/>
        <v>3.9389098867371066</v>
      </c>
      <c r="AU31">
        <v>2666</v>
      </c>
      <c r="AV31" s="6">
        <v>5704</v>
      </c>
      <c r="AW31" s="2">
        <f t="shared" si="51"/>
        <v>41.566171923314776</v>
      </c>
      <c r="AX31" s="2">
        <f t="shared" si="52"/>
        <v>4.2473686289829127</v>
      </c>
    </row>
    <row r="32" spans="1:50" x14ac:dyDescent="0.2">
      <c r="A32" s="9">
        <v>43908</v>
      </c>
      <c r="B32">
        <f t="shared" si="30"/>
        <v>20</v>
      </c>
      <c r="C32" s="7">
        <v>346</v>
      </c>
      <c r="D32" s="8">
        <v>2051</v>
      </c>
      <c r="E32" s="2">
        <f t="shared" si="31"/>
        <v>17.83204699919364</v>
      </c>
      <c r="F32" s="2">
        <f t="shared" si="32"/>
        <v>4.5762980283424746</v>
      </c>
      <c r="G32" s="4">
        <f t="shared" si="33"/>
        <v>4207</v>
      </c>
      <c r="H32">
        <v>35713</v>
      </c>
      <c r="I32" s="2">
        <f t="shared" si="34"/>
        <v>13.372173272907128</v>
      </c>
      <c r="J32" s="2">
        <f t="shared" si="35"/>
        <v>4.947491702052373</v>
      </c>
      <c r="K32">
        <f t="shared" si="36"/>
        <v>2943</v>
      </c>
      <c r="L32">
        <v>14769</v>
      </c>
      <c r="M32" s="2">
        <f t="shared" si="37"/>
        <v>21.067898944243936</v>
      </c>
      <c r="N32" s="2">
        <f t="shared" si="38"/>
        <v>4.2027430104335028</v>
      </c>
      <c r="O32">
        <v>113</v>
      </c>
      <c r="P32">
        <v>566</v>
      </c>
      <c r="Q32" s="2">
        <f t="shared" si="39"/>
        <v>19.554565701559021</v>
      </c>
      <c r="R32" s="2">
        <f t="shared" si="40"/>
        <v>4.7950919202925784</v>
      </c>
      <c r="S32">
        <v>1042</v>
      </c>
      <c r="T32">
        <v>8198</v>
      </c>
      <c r="U32" s="2">
        <f t="shared" si="41"/>
        <v>17.821055602596669</v>
      </c>
      <c r="V32" s="2">
        <f t="shared" si="42"/>
        <v>4.4931008247034931</v>
      </c>
      <c r="W32">
        <v>2853</v>
      </c>
      <c r="X32" s="12">
        <v>8873</v>
      </c>
      <c r="Y32" s="2">
        <f t="shared" si="43"/>
        <v>27.459572248304642</v>
      </c>
      <c r="Z32" s="2">
        <f t="shared" si="44"/>
        <v>4.1855185581199903</v>
      </c>
      <c r="AA32">
        <v>676</v>
      </c>
      <c r="AB32">
        <v>2626</v>
      </c>
      <c r="AC32" s="2">
        <f t="shared" si="45"/>
        <v>21.79152440249046</v>
      </c>
      <c r="AD32" s="2">
        <f t="shared" si="46"/>
        <v>4.4808957775388611</v>
      </c>
      <c r="AE32">
        <v>1404</v>
      </c>
      <c r="AF32">
        <v>9134</v>
      </c>
      <c r="AG32" s="2">
        <f t="shared" si="47"/>
        <v>17.151366503153469</v>
      </c>
      <c r="AH32" s="2">
        <f t="shared" si="48"/>
        <v>4.5748854310972913</v>
      </c>
      <c r="AI32">
        <v>115</v>
      </c>
      <c r="AJ32">
        <v>1423</v>
      </c>
      <c r="AK32" s="2">
        <f t="shared" si="49"/>
        <v>12.873880082701586</v>
      </c>
      <c r="AL32" s="2">
        <f t="shared" si="50"/>
        <v>4.5295524686745452</v>
      </c>
      <c r="AM32">
        <v>96</v>
      </c>
      <c r="AN32">
        <v>1292</v>
      </c>
      <c r="AO32" s="2">
        <f t="shared" si="26"/>
        <v>11.181702668360863</v>
      </c>
      <c r="AP32" s="2">
        <f t="shared" si="27"/>
        <v>4.6893947745673685</v>
      </c>
      <c r="AQ32">
        <v>1057</v>
      </c>
      <c r="AR32">
        <v>1871</v>
      </c>
      <c r="AS32" s="2">
        <f t="shared" si="28"/>
        <v>46.149936467598479</v>
      </c>
      <c r="AT32" s="2">
        <f t="shared" si="29"/>
        <v>3.7868547746852781</v>
      </c>
      <c r="AU32">
        <v>1460</v>
      </c>
      <c r="AV32" s="6">
        <v>3038</v>
      </c>
      <c r="AW32" s="2">
        <f t="shared" si="51"/>
        <v>37.280063500463022</v>
      </c>
      <c r="AX32" s="2">
        <f t="shared" si="52"/>
        <v>4.1179104452925221</v>
      </c>
    </row>
    <row r="33" spans="1:50" x14ac:dyDescent="0.2">
      <c r="A33" s="9">
        <v>43907</v>
      </c>
      <c r="B33">
        <f t="shared" si="30"/>
        <v>19</v>
      </c>
      <c r="C33" s="7">
        <v>292</v>
      </c>
      <c r="D33" s="8">
        <v>1705</v>
      </c>
      <c r="E33" s="2">
        <f t="shared" si="31"/>
        <v>18.547595682041219</v>
      </c>
      <c r="F33" s="2">
        <f t="shared" si="32"/>
        <v>4.2803232743457826</v>
      </c>
      <c r="G33" s="4">
        <f t="shared" si="33"/>
        <v>3526</v>
      </c>
      <c r="H33">
        <v>31506</v>
      </c>
      <c r="I33" s="2">
        <f t="shared" si="34"/>
        <v>14.178921161825727</v>
      </c>
      <c r="J33" s="2">
        <f t="shared" si="35"/>
        <v>4.6417561663377533</v>
      </c>
      <c r="K33">
        <f t="shared" si="36"/>
        <v>1884</v>
      </c>
      <c r="L33">
        <v>11826</v>
      </c>
      <c r="M33" s="2">
        <f t="shared" si="37"/>
        <v>21.646510832870387</v>
      </c>
      <c r="N33" s="2">
        <f t="shared" si="38"/>
        <v>3.9440617432138976</v>
      </c>
      <c r="O33">
        <v>77</v>
      </c>
      <c r="P33">
        <v>453</v>
      </c>
      <c r="Q33" s="2">
        <f t="shared" si="39"/>
        <v>18.881506090808418</v>
      </c>
      <c r="R33" s="2">
        <f t="shared" si="40"/>
        <v>4.6498888694056717</v>
      </c>
      <c r="S33">
        <v>1144</v>
      </c>
      <c r="T33">
        <v>7156</v>
      </c>
      <c r="U33" s="2">
        <f t="shared" si="41"/>
        <v>19.563126803132295</v>
      </c>
      <c r="V33" s="2">
        <f t="shared" si="42"/>
        <v>4.2150043124252825</v>
      </c>
      <c r="W33">
        <v>1748</v>
      </c>
      <c r="X33" s="12">
        <v>6096</v>
      </c>
      <c r="Y33" s="2">
        <f t="shared" si="43"/>
        <v>25.491971220279218</v>
      </c>
      <c r="Z33" s="2">
        <f t="shared" si="44"/>
        <v>3.944560933714496</v>
      </c>
      <c r="AA33">
        <v>407</v>
      </c>
      <c r="AB33">
        <v>1950</v>
      </c>
      <c r="AC33" s="2">
        <f t="shared" si="45"/>
        <v>20.249101181304567</v>
      </c>
      <c r="AD33" s="2">
        <f t="shared" si="46"/>
        <v>4.2773751801732933</v>
      </c>
      <c r="AE33">
        <v>1097</v>
      </c>
      <c r="AF33">
        <v>7730</v>
      </c>
      <c r="AG33" s="2">
        <f t="shared" si="47"/>
        <v>17.962118237017794</v>
      </c>
      <c r="AH33" s="2">
        <f t="shared" si="48"/>
        <v>4.2878612932336742</v>
      </c>
      <c r="AI33">
        <v>139</v>
      </c>
      <c r="AJ33">
        <v>1308</v>
      </c>
      <c r="AK33" s="2">
        <f t="shared" si="49"/>
        <v>16.342350893845911</v>
      </c>
      <c r="AL33" s="2">
        <f t="shared" si="50"/>
        <v>4.1574753495649466</v>
      </c>
      <c r="AM33">
        <v>75</v>
      </c>
      <c r="AN33">
        <v>1196</v>
      </c>
      <c r="AO33" s="2">
        <f t="shared" si="26"/>
        <v>13.352408202193612</v>
      </c>
      <c r="AP33" s="2">
        <f t="shared" si="27"/>
        <v>4.301157310718505</v>
      </c>
      <c r="AQ33">
        <v>351</v>
      </c>
      <c r="AR33">
        <v>814</v>
      </c>
      <c r="AS33" s="2">
        <f t="shared" si="28"/>
        <v>37.234544596507781</v>
      </c>
      <c r="AT33" s="2">
        <f t="shared" si="29"/>
        <v>3.6222938483949689</v>
      </c>
      <c r="AU33">
        <v>611</v>
      </c>
      <c r="AV33" s="6">
        <v>1578</v>
      </c>
      <c r="AW33" s="2">
        <f t="shared" si="51"/>
        <v>30.120227800042183</v>
      </c>
      <c r="AX33" s="2">
        <f t="shared" si="52"/>
        <v>3.9675650885749261</v>
      </c>
    </row>
    <row r="34" spans="1:50" x14ac:dyDescent="0.2">
      <c r="A34" s="9">
        <v>43906</v>
      </c>
      <c r="B34">
        <f t="shared" si="30"/>
        <v>18</v>
      </c>
      <c r="C34" s="7">
        <v>278</v>
      </c>
      <c r="D34" s="8">
        <v>1413</v>
      </c>
      <c r="E34" s="2">
        <f t="shared" si="31"/>
        <v>18.795180722891565</v>
      </c>
      <c r="F34" s="2">
        <f t="shared" si="32"/>
        <v>3.9963170740490819</v>
      </c>
      <c r="G34" s="4">
        <f t="shared" si="33"/>
        <v>3233</v>
      </c>
      <c r="H34">
        <v>27980</v>
      </c>
      <c r="I34" s="2">
        <f t="shared" si="34"/>
        <v>14.549617848191353</v>
      </c>
      <c r="J34" s="2">
        <f t="shared" si="35"/>
        <v>4.3576502823716252</v>
      </c>
      <c r="K34">
        <f t="shared" si="36"/>
        <v>1954</v>
      </c>
      <c r="L34">
        <v>9942</v>
      </c>
      <c r="M34" s="2">
        <f t="shared" si="37"/>
        <v>23.754465381364021</v>
      </c>
      <c r="N34" s="2">
        <f t="shared" si="38"/>
        <v>3.6886415313636602</v>
      </c>
      <c r="O34">
        <v>128</v>
      </c>
      <c r="P34">
        <v>376</v>
      </c>
      <c r="Q34" s="2">
        <f t="shared" si="39"/>
        <v>19.385665529010236</v>
      </c>
      <c r="R34" s="2">
        <f t="shared" si="40"/>
        <v>4.4805865274727426</v>
      </c>
      <c r="S34">
        <v>1174</v>
      </c>
      <c r="T34">
        <v>6012</v>
      </c>
      <c r="U34" s="2">
        <f t="shared" si="41"/>
        <v>20.922288642186164</v>
      </c>
      <c r="V34" s="2">
        <f t="shared" si="42"/>
        <v>3.9557431984710165</v>
      </c>
      <c r="W34">
        <v>983</v>
      </c>
      <c r="X34" s="12">
        <v>4307</v>
      </c>
      <c r="Y34" s="2">
        <f t="shared" si="43"/>
        <v>24.950317328033847</v>
      </c>
      <c r="Z34" s="2">
        <f t="shared" si="44"/>
        <v>3.6861275935926225</v>
      </c>
      <c r="AA34">
        <v>152</v>
      </c>
      <c r="AB34">
        <v>1543</v>
      </c>
      <c r="AC34" s="2">
        <f t="shared" si="45"/>
        <v>19.674770568346485</v>
      </c>
      <c r="AD34" s="2">
        <f t="shared" si="46"/>
        <v>4.0453885672713916</v>
      </c>
      <c r="AE34">
        <v>1210</v>
      </c>
      <c r="AF34">
        <v>6633</v>
      </c>
      <c r="AG34" s="2">
        <f t="shared" si="47"/>
        <v>19.225245792981553</v>
      </c>
      <c r="AH34" s="2">
        <f t="shared" si="48"/>
        <v>4.012212323107609</v>
      </c>
      <c r="AI34">
        <v>92</v>
      </c>
      <c r="AJ34">
        <v>1169</v>
      </c>
      <c r="AK34" s="2">
        <f t="shared" si="49"/>
        <v>18.513615733736764</v>
      </c>
      <c r="AL34" s="2">
        <f t="shared" si="50"/>
        <v>3.8863405169697574</v>
      </c>
      <c r="AM34">
        <v>89</v>
      </c>
      <c r="AN34">
        <v>1121</v>
      </c>
      <c r="AO34" s="2">
        <f t="shared" si="26"/>
        <v>15.795266923500275</v>
      </c>
      <c r="AP34" s="2">
        <f t="shared" si="27"/>
        <v>3.9710194092593638</v>
      </c>
      <c r="AQ34">
        <v>194</v>
      </c>
      <c r="AR34">
        <v>463</v>
      </c>
      <c r="AS34" s="2">
        <f t="shared" si="28"/>
        <v>33.383458646616546</v>
      </c>
      <c r="AT34" s="2">
        <f t="shared" si="29"/>
        <v>3.461957513938775</v>
      </c>
      <c r="AU34">
        <v>352</v>
      </c>
      <c r="AV34" s="6">
        <v>967</v>
      </c>
      <c r="AW34" s="2">
        <f t="shared" si="51"/>
        <v>24.901901599758528</v>
      </c>
      <c r="AX34" s="2">
        <f t="shared" si="52"/>
        <v>3.7744977484726481</v>
      </c>
    </row>
    <row r="35" spans="1:50" x14ac:dyDescent="0.2">
      <c r="A35" s="9">
        <v>43905</v>
      </c>
      <c r="B35">
        <f t="shared" si="30"/>
        <v>17</v>
      </c>
      <c r="C35" s="7">
        <v>176</v>
      </c>
      <c r="D35" s="8">
        <v>1135</v>
      </c>
      <c r="E35" s="2">
        <f t="shared" si="31"/>
        <v>18.440016956337431</v>
      </c>
      <c r="F35" s="2">
        <f t="shared" si="32"/>
        <v>3.7000659509374527</v>
      </c>
      <c r="G35" s="4">
        <f t="shared" si="33"/>
        <v>3590</v>
      </c>
      <c r="H35">
        <v>24747</v>
      </c>
      <c r="I35" s="2">
        <f t="shared" si="34"/>
        <v>15.726959985515117</v>
      </c>
      <c r="J35" s="2">
        <f t="shared" si="35"/>
        <v>4.0589754529454236</v>
      </c>
      <c r="K35">
        <f t="shared" si="36"/>
        <v>1597</v>
      </c>
      <c r="L35">
        <v>7988</v>
      </c>
      <c r="M35" s="2">
        <f t="shared" si="37"/>
        <v>26.158798283261802</v>
      </c>
      <c r="N35" s="2">
        <f t="shared" si="38"/>
        <v>3.4452420532490837</v>
      </c>
      <c r="O35">
        <v>0</v>
      </c>
      <c r="P35">
        <v>248</v>
      </c>
      <c r="Q35" s="2">
        <f t="shared" si="39"/>
        <v>14.225232853513969</v>
      </c>
      <c r="R35" s="2">
        <f t="shared" si="40"/>
        <v>4.3246478109004363</v>
      </c>
      <c r="S35">
        <v>1043</v>
      </c>
      <c r="T35">
        <v>4838</v>
      </c>
      <c r="U35" s="2">
        <f t="shared" si="41"/>
        <v>21.549676025917925</v>
      </c>
      <c r="V35" s="2">
        <f t="shared" si="42"/>
        <v>3.7117812414202644</v>
      </c>
      <c r="W35">
        <v>843</v>
      </c>
      <c r="X35" s="12">
        <v>2918</v>
      </c>
      <c r="Y35" s="2">
        <f t="shared" si="43"/>
        <v>26.020667457225137</v>
      </c>
      <c r="Z35" s="2">
        <f t="shared" si="44"/>
        <v>3.4454289049872386</v>
      </c>
      <c r="AA35">
        <v>330</v>
      </c>
      <c r="AB35">
        <v>1391</v>
      </c>
      <c r="AC35" s="2">
        <f t="shared" si="45"/>
        <v>22.449388655041091</v>
      </c>
      <c r="AD35" s="2">
        <f t="shared" si="46"/>
        <v>3.7921425362796559</v>
      </c>
      <c r="AE35">
        <v>924</v>
      </c>
      <c r="AF35">
        <v>5423</v>
      </c>
      <c r="AG35" s="2">
        <f t="shared" si="47"/>
        <v>19.588803792851934</v>
      </c>
      <c r="AH35" s="2">
        <f t="shared" si="48"/>
        <v>3.7507115117097438</v>
      </c>
      <c r="AI35">
        <v>170</v>
      </c>
      <c r="AJ35">
        <v>1077</v>
      </c>
      <c r="AK35" s="2">
        <f t="shared" si="49"/>
        <v>21.11858899976793</v>
      </c>
      <c r="AL35" s="2">
        <f t="shared" si="50"/>
        <v>3.653942741930623</v>
      </c>
      <c r="AM35">
        <v>91</v>
      </c>
      <c r="AN35">
        <v>1032</v>
      </c>
      <c r="AO35" s="2">
        <f t="shared" si="26"/>
        <v>18.06100217864924</v>
      </c>
      <c r="AP35" s="2">
        <f t="shared" si="27"/>
        <v>3.677914514388319</v>
      </c>
      <c r="AQ35">
        <v>0</v>
      </c>
      <c r="AR35">
        <v>269</v>
      </c>
      <c r="AS35" s="2">
        <f t="shared" si="28"/>
        <v>29.006772009029348</v>
      </c>
      <c r="AT35" s="2">
        <f t="shared" si="29"/>
        <v>3.2798568381433668</v>
      </c>
      <c r="AU35">
        <v>2</v>
      </c>
      <c r="AV35" s="6">
        <v>615</v>
      </c>
      <c r="AW35" s="2">
        <f t="shared" si="51"/>
        <v>20.45819935691318</v>
      </c>
      <c r="AX35" s="2">
        <f t="shared" si="52"/>
        <v>3.5045509865572031</v>
      </c>
    </row>
    <row r="36" spans="1:50" x14ac:dyDescent="0.2">
      <c r="A36" s="9">
        <v>43904</v>
      </c>
      <c r="B36">
        <f t="shared" si="30"/>
        <v>16</v>
      </c>
      <c r="C36" s="7">
        <v>155</v>
      </c>
      <c r="D36" s="8">
        <v>959</v>
      </c>
      <c r="E36" s="2">
        <f t="shared" si="31"/>
        <v>20.03638253638254</v>
      </c>
      <c r="F36" s="2">
        <f t="shared" si="32"/>
        <v>3.3879179004556219</v>
      </c>
      <c r="G36" s="4">
        <f t="shared" si="33"/>
        <v>3497</v>
      </c>
      <c r="H36">
        <v>21157</v>
      </c>
      <c r="I36" s="2">
        <f t="shared" si="34"/>
        <v>16.408129941560677</v>
      </c>
      <c r="J36" s="2">
        <f t="shared" si="35"/>
        <v>3.7840867248523717</v>
      </c>
      <c r="K36">
        <f t="shared" si="36"/>
        <v>1159</v>
      </c>
      <c r="L36">
        <v>6391</v>
      </c>
      <c r="M36" s="2">
        <f t="shared" si="37"/>
        <v>28.412283250992925</v>
      </c>
      <c r="N36" s="2">
        <f t="shared" si="38"/>
        <v>3.2493702648229972</v>
      </c>
      <c r="O36">
        <v>50</v>
      </c>
      <c r="P36">
        <v>248</v>
      </c>
      <c r="Q36" s="2">
        <f t="shared" si="39"/>
        <v>17.275419545903254</v>
      </c>
      <c r="R36" s="2">
        <f t="shared" si="40"/>
        <v>4.0920577968542782</v>
      </c>
      <c r="S36">
        <v>733</v>
      </c>
      <c r="T36">
        <v>3795</v>
      </c>
      <c r="U36" s="2">
        <f t="shared" si="41"/>
        <v>21.412347718356394</v>
      </c>
      <c r="V36" s="2">
        <f t="shared" si="42"/>
        <v>3.4749730982933045</v>
      </c>
      <c r="W36">
        <v>587</v>
      </c>
      <c r="X36" s="12">
        <v>2857</v>
      </c>
      <c r="Y36" s="2">
        <f t="shared" si="43"/>
        <v>25.005354465624329</v>
      </c>
      <c r="Z36" s="2">
        <f t="shared" si="44"/>
        <v>3.2119051744034324</v>
      </c>
      <c r="AA36">
        <v>264</v>
      </c>
      <c r="AB36">
        <v>1061</v>
      </c>
      <c r="AC36" s="2">
        <f t="shared" si="45"/>
        <v>22.098733522874127</v>
      </c>
      <c r="AD36" s="2">
        <f t="shared" si="46"/>
        <v>3.5473381267325399</v>
      </c>
      <c r="AE36">
        <v>838</v>
      </c>
      <c r="AF36">
        <v>4499</v>
      </c>
      <c r="AG36" s="2">
        <f t="shared" si="47"/>
        <v>20.125857474913548</v>
      </c>
      <c r="AH36" s="2">
        <f t="shared" si="48"/>
        <v>3.4855434683512851</v>
      </c>
      <c r="AI36">
        <v>157</v>
      </c>
      <c r="AJ36">
        <v>907</v>
      </c>
      <c r="AK36" s="2">
        <f t="shared" si="49"/>
        <v>22.418358340688442</v>
      </c>
      <c r="AL36" s="2">
        <f t="shared" si="50"/>
        <v>3.4223134299962874</v>
      </c>
      <c r="AM36">
        <v>127</v>
      </c>
      <c r="AN36">
        <v>941</v>
      </c>
      <c r="AO36" s="2">
        <f t="shared" si="26"/>
        <v>20.739165115660725</v>
      </c>
      <c r="AP36" s="2">
        <f t="shared" si="27"/>
        <v>3.4059951628123653</v>
      </c>
      <c r="AQ36">
        <v>115</v>
      </c>
      <c r="AR36">
        <v>269</v>
      </c>
      <c r="AS36" s="2">
        <f t="shared" si="28"/>
        <v>41.017488076311601</v>
      </c>
      <c r="AT36" s="2">
        <f t="shared" si="29"/>
        <v>3.0860412419943954</v>
      </c>
      <c r="AU36">
        <v>192</v>
      </c>
      <c r="AV36" s="6">
        <v>613</v>
      </c>
      <c r="AW36" s="2">
        <f t="shared" si="51"/>
        <v>27.134916624557853</v>
      </c>
      <c r="AX36" s="2">
        <f t="shared" si="52"/>
        <v>3.2002521616809472</v>
      </c>
    </row>
    <row r="37" spans="1:50" x14ac:dyDescent="0.2">
      <c r="A37" s="9">
        <v>43903</v>
      </c>
      <c r="B37">
        <f t="shared" si="30"/>
        <v>15</v>
      </c>
      <c r="C37" s="7">
        <v>190</v>
      </c>
      <c r="D37" s="8">
        <v>804</v>
      </c>
      <c r="E37" s="2">
        <f t="shared" si="31"/>
        <v>21.969450763730908</v>
      </c>
      <c r="F37" s="2">
        <f t="shared" si="32"/>
        <v>3.0924921810085686</v>
      </c>
      <c r="G37" s="4">
        <f t="shared" si="33"/>
        <v>2547</v>
      </c>
      <c r="H37">
        <v>17660</v>
      </c>
      <c r="I37" s="2">
        <f t="shared" si="34"/>
        <v>16.737348035057963</v>
      </c>
      <c r="J37" s="2">
        <f t="shared" si="35"/>
        <v>3.514665366305064</v>
      </c>
      <c r="K37">
        <f t="shared" si="36"/>
        <v>2086</v>
      </c>
      <c r="L37">
        <v>5232</v>
      </c>
      <c r="M37" s="2">
        <f t="shared" si="37"/>
        <v>32.686062246278752</v>
      </c>
      <c r="N37" s="2">
        <f t="shared" si="38"/>
        <v>3.0570534772666393</v>
      </c>
      <c r="O37">
        <v>42</v>
      </c>
      <c r="P37">
        <v>198</v>
      </c>
      <c r="Q37" s="2">
        <f t="shared" si="39"/>
        <v>16.109785202863961</v>
      </c>
      <c r="R37" s="2">
        <f t="shared" si="40"/>
        <v>3.8781178886780405</v>
      </c>
      <c r="S37">
        <v>693</v>
      </c>
      <c r="T37">
        <v>3062</v>
      </c>
      <c r="U37" s="2">
        <f t="shared" si="41"/>
        <v>22.140479943948154</v>
      </c>
      <c r="V37" s="2">
        <f t="shared" si="42"/>
        <v>3.2233346859290091</v>
      </c>
      <c r="W37">
        <v>553</v>
      </c>
      <c r="X37" s="12">
        <v>2147</v>
      </c>
      <c r="Y37" s="2">
        <f t="shared" si="43"/>
        <v>27.343406190406334</v>
      </c>
      <c r="Z37" s="2">
        <f t="shared" si="44"/>
        <v>2.9648538145235328</v>
      </c>
      <c r="AA37">
        <v>207</v>
      </c>
      <c r="AB37">
        <v>797</v>
      </c>
      <c r="AC37" s="2">
        <f t="shared" si="45"/>
        <v>21.134704711347048</v>
      </c>
      <c r="AD37" s="2">
        <f t="shared" si="46"/>
        <v>3.2970376754196402</v>
      </c>
      <c r="AE37">
        <v>785</v>
      </c>
      <c r="AF37">
        <v>3661</v>
      </c>
      <c r="AG37" s="2">
        <f t="shared" si="47"/>
        <v>21.640996522109447</v>
      </c>
      <c r="AH37" s="2">
        <f t="shared" si="48"/>
        <v>3.2086216282487445</v>
      </c>
      <c r="AI37">
        <v>129</v>
      </c>
      <c r="AJ37">
        <v>750</v>
      </c>
      <c r="AK37" s="2">
        <f t="shared" si="49"/>
        <v>24.232081911262799</v>
      </c>
      <c r="AL37" s="2">
        <f t="shared" si="50"/>
        <v>3.1803838019924195</v>
      </c>
      <c r="AM37">
        <v>127</v>
      </c>
      <c r="AN37">
        <v>814</v>
      </c>
      <c r="AO37" s="2">
        <f t="shared" si="26"/>
        <v>22.710499832271051</v>
      </c>
      <c r="AP37" s="2">
        <f t="shared" si="27"/>
        <v>3.1479695444391593</v>
      </c>
      <c r="AQ37">
        <v>59</v>
      </c>
      <c r="AR37">
        <v>154</v>
      </c>
      <c r="AS37" s="2">
        <f t="shared" si="28"/>
        <v>38.54447439353099</v>
      </c>
      <c r="AT37" s="2">
        <f t="shared" si="29"/>
        <v>2.9030169861615671</v>
      </c>
      <c r="AU37">
        <v>94</v>
      </c>
      <c r="AV37" s="6">
        <v>421</v>
      </c>
      <c r="AW37" s="2">
        <f t="shared" si="51"/>
        <v>27.045769764216367</v>
      </c>
      <c r="AX37" s="2">
        <f t="shared" si="52"/>
        <v>2.9092243902326058</v>
      </c>
    </row>
    <row r="38" spans="1:50" x14ac:dyDescent="0.2">
      <c r="A38" s="9">
        <v>43902</v>
      </c>
      <c r="B38">
        <f t="shared" si="30"/>
        <v>14</v>
      </c>
      <c r="C38" s="7">
        <v>111</v>
      </c>
      <c r="D38" s="8">
        <v>614</v>
      </c>
      <c r="E38" s="2">
        <f t="shared" si="31"/>
        <v>22.157434402332363</v>
      </c>
      <c r="F38" s="2">
        <f t="shared" si="32"/>
        <v>2.8116007000764953</v>
      </c>
      <c r="G38" s="4">
        <f t="shared" si="33"/>
        <v>2651</v>
      </c>
      <c r="H38">
        <v>15113</v>
      </c>
      <c r="I38" s="2">
        <f t="shared" si="34"/>
        <v>17.371507948757522</v>
      </c>
      <c r="J38" s="2">
        <f t="shared" si="35"/>
        <v>3.2558518807792409</v>
      </c>
      <c r="K38">
        <f t="shared" si="36"/>
        <v>869</v>
      </c>
      <c r="L38">
        <v>3146</v>
      </c>
      <c r="M38" s="2">
        <f t="shared" si="37"/>
        <v>28.786812744999501</v>
      </c>
      <c r="N38" s="2">
        <f t="shared" si="38"/>
        <v>2.8743707737049125</v>
      </c>
      <c r="O38">
        <v>29</v>
      </c>
      <c r="P38">
        <v>156</v>
      </c>
      <c r="Q38" s="2">
        <f t="shared" si="39"/>
        <v>13.655761024182075</v>
      </c>
      <c r="R38" s="2">
        <f t="shared" si="40"/>
        <v>3.6261459667359706</v>
      </c>
      <c r="S38">
        <v>485</v>
      </c>
      <c r="T38">
        <v>2369</v>
      </c>
      <c r="U38" s="2">
        <f t="shared" si="41"/>
        <v>22.722159730033745</v>
      </c>
      <c r="V38" s="2">
        <f t="shared" si="42"/>
        <v>2.9719564454515361</v>
      </c>
      <c r="W38">
        <v>329</v>
      </c>
      <c r="X38" s="12">
        <v>1557</v>
      </c>
      <c r="Y38" s="2">
        <f t="shared" si="43"/>
        <v>28.83159402496419</v>
      </c>
      <c r="Z38" s="2">
        <f t="shared" si="44"/>
        <v>2.7322871503642086</v>
      </c>
      <c r="AA38">
        <v>134</v>
      </c>
      <c r="AB38">
        <v>590</v>
      </c>
      <c r="AC38" s="2">
        <f t="shared" si="45"/>
        <v>20.025241901556583</v>
      </c>
      <c r="AD38" s="2">
        <f t="shared" si="46"/>
        <v>3.0390747626629357</v>
      </c>
      <c r="AE38">
        <v>595</v>
      </c>
      <c r="AF38">
        <v>2876</v>
      </c>
      <c r="AG38" s="2">
        <f t="shared" si="47"/>
        <v>22.219202898550726</v>
      </c>
      <c r="AH38" s="2">
        <f t="shared" si="48"/>
        <v>2.9607245117724927</v>
      </c>
      <c r="AI38">
        <v>132</v>
      </c>
      <c r="AJ38">
        <v>621</v>
      </c>
      <c r="AK38" s="2">
        <f t="shared" si="49"/>
        <v>26.876876876876871</v>
      </c>
      <c r="AL38" s="2">
        <f t="shared" si="50"/>
        <v>2.9382625359214791</v>
      </c>
      <c r="AM38">
        <v>187</v>
      </c>
      <c r="AN38">
        <v>687</v>
      </c>
      <c r="AO38" s="2">
        <f t="shared" si="26"/>
        <v>25.737847222222221</v>
      </c>
      <c r="AP38" s="2">
        <f t="shared" si="27"/>
        <v>2.8813973253367675</v>
      </c>
      <c r="AQ38">
        <v>40</v>
      </c>
      <c r="AR38">
        <v>95</v>
      </c>
      <c r="AS38" s="2">
        <f t="shared" si="28"/>
        <v>39.912280701754391</v>
      </c>
      <c r="AT38" s="2">
        <f t="shared" si="29"/>
        <v>2.6459984513272046</v>
      </c>
      <c r="AU38">
        <v>107</v>
      </c>
      <c r="AV38" s="6">
        <v>327</v>
      </c>
      <c r="AW38" s="2">
        <f t="shared" si="51"/>
        <v>28.897338403041829</v>
      </c>
      <c r="AX38" s="2">
        <f t="shared" si="52"/>
        <v>2.661899322752423</v>
      </c>
    </row>
    <row r="39" spans="1:50" x14ac:dyDescent="0.2">
      <c r="A39" s="9">
        <v>43901</v>
      </c>
      <c r="B39">
        <f t="shared" si="30"/>
        <v>13</v>
      </c>
      <c r="C39" s="7">
        <v>121</v>
      </c>
      <c r="D39" s="8">
        <v>503</v>
      </c>
      <c r="E39" s="2">
        <f t="shared" si="31"/>
        <v>24.879614767255216</v>
      </c>
      <c r="F39" s="2">
        <f t="shared" si="32"/>
        <v>2.5377226332493135</v>
      </c>
      <c r="G39" s="4">
        <f t="shared" si="33"/>
        <v>2313</v>
      </c>
      <c r="H39">
        <v>12462</v>
      </c>
      <c r="I39" s="2">
        <f t="shared" si="34"/>
        <v>17.508172223778836</v>
      </c>
      <c r="J39" s="2">
        <f t="shared" si="35"/>
        <v>2.9966900474248015</v>
      </c>
      <c r="K39">
        <f t="shared" si="36"/>
        <v>582</v>
      </c>
      <c r="L39">
        <v>2277</v>
      </c>
      <c r="M39" s="2">
        <f t="shared" si="37"/>
        <v>28.920254057868739</v>
      </c>
      <c r="N39" s="2">
        <f t="shared" si="38"/>
        <v>2.6779863592051942</v>
      </c>
      <c r="O39">
        <v>15</v>
      </c>
      <c r="P39">
        <v>127</v>
      </c>
      <c r="Q39" s="2">
        <f t="shared" si="39"/>
        <v>12.355848434925864</v>
      </c>
      <c r="R39" s="2">
        <f t="shared" si="40"/>
        <v>3.3231492350132772</v>
      </c>
      <c r="S39">
        <v>424</v>
      </c>
      <c r="T39">
        <v>1884</v>
      </c>
      <c r="U39" s="2">
        <f t="shared" si="41"/>
        <v>23.93013100436681</v>
      </c>
      <c r="V39" s="2">
        <f t="shared" si="42"/>
        <v>2.7368896586503615</v>
      </c>
      <c r="W39">
        <v>307</v>
      </c>
      <c r="X39" s="12">
        <v>1105</v>
      </c>
      <c r="Y39" s="2">
        <f t="shared" si="43"/>
        <v>32.638492290119927</v>
      </c>
      <c r="Z39" s="2">
        <f t="shared" si="44"/>
        <v>2.5219316282227631</v>
      </c>
      <c r="AA39">
        <v>83</v>
      </c>
      <c r="AB39">
        <v>456</v>
      </c>
      <c r="AC39" s="2">
        <f t="shared" si="45"/>
        <v>19.516044187269859</v>
      </c>
      <c r="AD39" s="2">
        <f t="shared" si="46"/>
        <v>2.7844919420122118</v>
      </c>
      <c r="AE39">
        <v>497</v>
      </c>
      <c r="AF39">
        <v>2281</v>
      </c>
      <c r="AG39" s="2">
        <f t="shared" si="47"/>
        <v>23.244439268661932</v>
      </c>
      <c r="AH39" s="2">
        <f t="shared" si="48"/>
        <v>2.7257392157474687</v>
      </c>
      <c r="AI39">
        <v>214</v>
      </c>
      <c r="AJ39">
        <v>489</v>
      </c>
      <c r="AK39" s="2">
        <f t="shared" si="49"/>
        <v>29.774127310061605</v>
      </c>
      <c r="AL39" s="2">
        <f t="shared" si="50"/>
        <v>2.6993644197173139</v>
      </c>
      <c r="AM39">
        <v>144</v>
      </c>
      <c r="AN39">
        <v>500</v>
      </c>
      <c r="AO39" s="2">
        <f t="shared" si="26"/>
        <v>26.183518410286382</v>
      </c>
      <c r="AP39" s="2">
        <f t="shared" si="27"/>
        <v>2.6298401765331398</v>
      </c>
      <c r="AQ39">
        <v>30</v>
      </c>
      <c r="AR39">
        <v>55</v>
      </c>
      <c r="AS39" s="2">
        <f t="shared" si="28"/>
        <v>39.416058394160579</v>
      </c>
      <c r="AT39" s="2">
        <f t="shared" si="29"/>
        <v>2.4168174506275442</v>
      </c>
      <c r="AU39">
        <v>70</v>
      </c>
      <c r="AV39" s="6">
        <v>220</v>
      </c>
      <c r="AW39" s="2">
        <f t="shared" si="51"/>
        <v>27.941176470588236</v>
      </c>
      <c r="AX39" s="2">
        <f t="shared" si="52"/>
        <v>2.3949324804138068</v>
      </c>
    </row>
    <row r="40" spans="1:50" x14ac:dyDescent="0.2">
      <c r="A40" s="9">
        <v>43900</v>
      </c>
      <c r="B40">
        <f t="shared" si="30"/>
        <v>12</v>
      </c>
      <c r="C40" s="7">
        <v>61</v>
      </c>
      <c r="D40" s="8">
        <v>382</v>
      </c>
      <c r="E40" s="2">
        <f t="shared" si="31"/>
        <v>25.569800569800567</v>
      </c>
      <c r="F40" s="2">
        <f t="shared" si="32"/>
        <v>2.3113432225897013</v>
      </c>
      <c r="G40" s="4">
        <f t="shared" si="33"/>
        <v>977</v>
      </c>
      <c r="H40">
        <v>10149</v>
      </c>
      <c r="I40" s="2">
        <f t="shared" si="34"/>
        <v>17.31579185725284</v>
      </c>
      <c r="J40" s="2">
        <f t="shared" si="35"/>
        <v>2.7388189252298223</v>
      </c>
      <c r="K40">
        <f t="shared" si="36"/>
        <v>464</v>
      </c>
      <c r="L40">
        <v>1695</v>
      </c>
      <c r="M40" s="2">
        <f t="shared" si="37"/>
        <v>30.381254964257348</v>
      </c>
      <c r="N40" s="2">
        <f t="shared" si="38"/>
        <v>2.4675319775959879</v>
      </c>
      <c r="O40">
        <v>20</v>
      </c>
      <c r="P40">
        <v>112</v>
      </c>
      <c r="Q40" s="2">
        <f t="shared" si="39"/>
        <v>13.345864661654137</v>
      </c>
      <c r="R40" s="2">
        <f t="shared" si="40"/>
        <v>3.0180709915838708</v>
      </c>
      <c r="S40">
        <v>348</v>
      </c>
      <c r="T40">
        <v>1460</v>
      </c>
      <c r="U40" s="2">
        <f t="shared" si="41"/>
        <v>24.339839265212401</v>
      </c>
      <c r="V40" s="2">
        <f t="shared" si="42"/>
        <v>2.5177149969673653</v>
      </c>
      <c r="W40">
        <v>290</v>
      </c>
      <c r="X40" s="12">
        <v>708</v>
      </c>
      <c r="Y40" s="2">
        <f t="shared" si="43"/>
        <v>34.786085565773696</v>
      </c>
      <c r="Z40" s="2">
        <f t="shared" si="44"/>
        <v>2.332206477998966</v>
      </c>
      <c r="AA40">
        <v>52</v>
      </c>
      <c r="AB40">
        <v>373</v>
      </c>
      <c r="AC40" s="2">
        <f t="shared" si="45"/>
        <v>21.045751633986928</v>
      </c>
      <c r="AD40" s="2">
        <f t="shared" si="46"/>
        <v>2.5377248965090042</v>
      </c>
      <c r="AE40">
        <v>372</v>
      </c>
      <c r="AF40">
        <v>1784</v>
      </c>
      <c r="AG40" s="2">
        <f t="shared" si="47"/>
        <v>23.850705507510241</v>
      </c>
      <c r="AH40" s="2">
        <f t="shared" si="48"/>
        <v>2.503816483657554</v>
      </c>
      <c r="AI40">
        <v>85</v>
      </c>
      <c r="AJ40">
        <v>275</v>
      </c>
      <c r="AK40" s="2">
        <f t="shared" si="49"/>
        <v>23.586744639376214</v>
      </c>
      <c r="AL40" s="2">
        <f t="shared" si="50"/>
        <v>2.4768785814476235</v>
      </c>
      <c r="AM40">
        <v>96</v>
      </c>
      <c r="AN40">
        <v>356</v>
      </c>
      <c r="AO40" s="2">
        <f t="shared" si="26"/>
        <v>25.811559778305622</v>
      </c>
      <c r="AP40" s="2">
        <f t="shared" si="27"/>
        <v>2.3987961937471725</v>
      </c>
      <c r="AQ40">
        <v>6</v>
      </c>
      <c r="AR40">
        <v>25</v>
      </c>
      <c r="AS40" s="2">
        <f t="shared" si="28"/>
        <v>28.915662650602407</v>
      </c>
      <c r="AT40" s="2">
        <f t="shared" si="29"/>
        <v>2.2436072441981132</v>
      </c>
      <c r="AU40">
        <v>8</v>
      </c>
      <c r="AV40" s="6">
        <v>150</v>
      </c>
      <c r="AW40" s="2">
        <f t="shared" si="51"/>
        <v>27.458256029684602</v>
      </c>
      <c r="AX40" s="2">
        <f t="shared" si="52"/>
        <v>2.1230838189402244</v>
      </c>
    </row>
    <row r="41" spans="1:50" x14ac:dyDescent="0.2">
      <c r="A41" s="9">
        <v>43899</v>
      </c>
      <c r="B41">
        <f t="shared" si="30"/>
        <v>11</v>
      </c>
      <c r="C41" s="7">
        <v>56</v>
      </c>
      <c r="D41" s="8">
        <v>321</v>
      </c>
      <c r="E41" s="2">
        <f t="shared" si="31"/>
        <v>29.063097514340345</v>
      </c>
      <c r="F41" s="2">
        <f t="shared" si="32"/>
        <v>2.0993545892230361</v>
      </c>
      <c r="G41" s="4">
        <f t="shared" si="33"/>
        <v>1797</v>
      </c>
      <c r="H41">
        <v>9172</v>
      </c>
      <c r="I41" s="2">
        <f t="shared" si="34"/>
        <v>19.542653703957278</v>
      </c>
      <c r="J41" s="2">
        <f t="shared" si="35"/>
        <v>2.4781707583051409</v>
      </c>
      <c r="K41">
        <f t="shared" si="36"/>
        <v>557</v>
      </c>
      <c r="L41">
        <v>1231</v>
      </c>
      <c r="M41" s="2">
        <f t="shared" si="37"/>
        <v>31.688533941814036</v>
      </c>
      <c r="N41" s="2">
        <f t="shared" si="38"/>
        <v>2.258806398877947</v>
      </c>
      <c r="O41">
        <v>12</v>
      </c>
      <c r="P41">
        <v>92</v>
      </c>
      <c r="Q41" s="2">
        <f t="shared" si="39"/>
        <v>12.79826464208243</v>
      </c>
      <c r="R41" s="2">
        <f t="shared" si="40"/>
        <v>2.7573260517684774</v>
      </c>
      <c r="S41">
        <v>265</v>
      </c>
      <c r="T41">
        <v>1112</v>
      </c>
      <c r="U41" s="2">
        <f t="shared" si="41"/>
        <v>24.329792615073341</v>
      </c>
      <c r="V41" s="2">
        <f t="shared" si="42"/>
        <v>2.2969142773997389</v>
      </c>
      <c r="W41">
        <v>163</v>
      </c>
      <c r="X41">
        <v>514</v>
      </c>
      <c r="Y41" s="2">
        <f t="shared" si="43"/>
        <v>32.368703108252951</v>
      </c>
      <c r="Z41" s="2">
        <f t="shared" si="44"/>
        <v>2.1508244984565086</v>
      </c>
      <c r="AA41">
        <v>50</v>
      </c>
      <c r="AB41">
        <v>321</v>
      </c>
      <c r="AC41" s="2">
        <f t="shared" si="45"/>
        <v>23.26158940397351</v>
      </c>
      <c r="AD41" s="2">
        <f t="shared" si="46"/>
        <v>2.331859385747082</v>
      </c>
      <c r="AE41">
        <v>286</v>
      </c>
      <c r="AF41">
        <v>1412</v>
      </c>
      <c r="AG41" s="2">
        <f t="shared" si="47"/>
        <v>24.327555289898385</v>
      </c>
      <c r="AH41" s="2">
        <f t="shared" si="48"/>
        <v>2.285221487910496</v>
      </c>
      <c r="AI41">
        <v>23</v>
      </c>
      <c r="AJ41">
        <v>190</v>
      </c>
      <c r="AK41" s="2">
        <f t="shared" si="49"/>
        <v>21.045918367346943</v>
      </c>
      <c r="AL41" s="2">
        <f t="shared" si="50"/>
        <v>2.2439520324006219</v>
      </c>
      <c r="AM41">
        <v>57</v>
      </c>
      <c r="AN41">
        <v>260</v>
      </c>
      <c r="AO41" s="2">
        <f t="shared" si="26"/>
        <v>26.147278548559232</v>
      </c>
      <c r="AP41" s="2">
        <f t="shared" si="27"/>
        <v>2.180133774437202</v>
      </c>
      <c r="AQ41">
        <v>7</v>
      </c>
      <c r="AR41">
        <v>19</v>
      </c>
      <c r="AS41" s="2">
        <f t="shared" si="28"/>
        <v>30.508474576271187</v>
      </c>
      <c r="AT41" s="2">
        <f t="shared" si="29"/>
        <v>2.017821557459643</v>
      </c>
      <c r="AU41">
        <v>36</v>
      </c>
      <c r="AV41" s="6">
        <v>142</v>
      </c>
      <c r="AW41" s="2">
        <f t="shared" si="51"/>
        <v>36.0613810741688</v>
      </c>
      <c r="AX41" s="2">
        <f t="shared" si="52"/>
        <v>1.8950782649331928</v>
      </c>
    </row>
    <row r="42" spans="1:50" x14ac:dyDescent="0.2">
      <c r="A42" s="9">
        <v>43898</v>
      </c>
      <c r="B42">
        <f t="shared" si="30"/>
        <v>10</v>
      </c>
      <c r="C42" s="7">
        <v>77</v>
      </c>
      <c r="D42" s="8">
        <v>265</v>
      </c>
      <c r="E42" s="2">
        <f t="shared" si="31"/>
        <v>34.149659863945573</v>
      </c>
      <c r="F42" s="2">
        <f t="shared" si="32"/>
        <v>1.8692936098182518</v>
      </c>
      <c r="G42" s="4">
        <f t="shared" si="33"/>
        <v>1492</v>
      </c>
      <c r="H42">
        <v>7375</v>
      </c>
      <c r="I42" s="2">
        <f t="shared" si="34"/>
        <v>19.313114809898227</v>
      </c>
      <c r="J42" s="2">
        <f t="shared" si="35"/>
        <v>2.226904526293084</v>
      </c>
      <c r="K42">
        <f t="shared" si="36"/>
        <v>149</v>
      </c>
      <c r="L42">
        <v>674</v>
      </c>
      <c r="M42" s="2">
        <f t="shared" si="37"/>
        <v>24.63465553235908</v>
      </c>
      <c r="N42" s="2">
        <f t="shared" si="38"/>
        <v>2.0460371214985358</v>
      </c>
      <c r="O42">
        <v>7</v>
      </c>
      <c r="P42">
        <v>80</v>
      </c>
      <c r="Q42" s="2">
        <f t="shared" si="39"/>
        <v>12.686567164179104</v>
      </c>
      <c r="R42" s="2">
        <f t="shared" si="40"/>
        <v>2.5181076246255314</v>
      </c>
      <c r="S42">
        <v>163</v>
      </c>
      <c r="T42">
        <v>847</v>
      </c>
      <c r="U42" s="2">
        <f t="shared" si="41"/>
        <v>24.398395721925134</v>
      </c>
      <c r="V42" s="2">
        <f t="shared" si="42"/>
        <v>2.0709905679598659</v>
      </c>
      <c r="W42">
        <v>106</v>
      </c>
      <c r="X42">
        <v>450</v>
      </c>
      <c r="Y42" s="2">
        <f t="shared" si="43"/>
        <v>33.167259786476869</v>
      </c>
      <c r="Z42" s="2">
        <f t="shared" si="44"/>
        <v>1.9658185611507075</v>
      </c>
      <c r="AA42">
        <v>65</v>
      </c>
      <c r="AB42">
        <v>271</v>
      </c>
      <c r="AC42" s="2">
        <f t="shared" si="45"/>
        <v>25.458468176914785</v>
      </c>
      <c r="AD42" s="2">
        <f t="shared" si="46"/>
        <v>2.1413982165619587</v>
      </c>
      <c r="AE42">
        <v>177</v>
      </c>
      <c r="AF42">
        <v>1126</v>
      </c>
      <c r="AG42" s="2">
        <f t="shared" si="47"/>
        <v>26.224328593996837</v>
      </c>
      <c r="AH42" s="2">
        <f t="shared" si="48"/>
        <v>2.0453496971414031</v>
      </c>
      <c r="AI42">
        <v>22</v>
      </c>
      <c r="AJ42">
        <v>167</v>
      </c>
      <c r="AK42" s="2">
        <f t="shared" si="49"/>
        <v>23.909531502423263</v>
      </c>
      <c r="AL42" s="2">
        <f t="shared" si="50"/>
        <v>2.0013829918173482</v>
      </c>
      <c r="AM42">
        <v>42</v>
      </c>
      <c r="AN42">
        <v>203</v>
      </c>
      <c r="AO42" s="2">
        <f t="shared" si="26"/>
        <v>27.312138728323699</v>
      </c>
      <c r="AP42" s="2">
        <f t="shared" si="27"/>
        <v>1.986760973820922</v>
      </c>
      <c r="AQ42">
        <v>1</v>
      </c>
      <c r="AR42">
        <v>12</v>
      </c>
      <c r="AS42" s="2">
        <f t="shared" si="28"/>
        <v>29.268292682926827</v>
      </c>
      <c r="AT42" s="2">
        <f t="shared" si="29"/>
        <v>1.8125117893901785</v>
      </c>
      <c r="AU42">
        <v>30</v>
      </c>
      <c r="AV42" s="6">
        <v>106</v>
      </c>
      <c r="AW42" s="2">
        <f t="shared" si="51"/>
        <v>42.4</v>
      </c>
      <c r="AX42" s="2">
        <f t="shared" si="52"/>
        <v>1.6603311418312328</v>
      </c>
    </row>
    <row r="43" spans="1:50" x14ac:dyDescent="0.2">
      <c r="A43" s="9">
        <v>43897</v>
      </c>
      <c r="B43">
        <f t="shared" si="30"/>
        <v>9</v>
      </c>
      <c r="C43" s="7">
        <v>60</v>
      </c>
      <c r="D43" s="8">
        <v>188</v>
      </c>
      <c r="E43" s="2">
        <f t="shared" si="31"/>
        <v>37.154989384288747</v>
      </c>
      <c r="F43" s="2">
        <f t="shared" si="32"/>
        <v>1.5931728016306335</v>
      </c>
      <c r="G43" s="4">
        <f t="shared" si="33"/>
        <v>1247</v>
      </c>
      <c r="H43">
        <v>5883</v>
      </c>
      <c r="I43" s="2">
        <f t="shared" si="34"/>
        <v>20.059059270196162</v>
      </c>
      <c r="J43" s="2">
        <f t="shared" si="35"/>
        <v>1.9678880851091503</v>
      </c>
      <c r="K43">
        <f t="shared" si="36"/>
        <v>124</v>
      </c>
      <c r="L43">
        <v>525</v>
      </c>
      <c r="M43" s="2">
        <f t="shared" si="37"/>
        <v>25.872576177285318</v>
      </c>
      <c r="N43" s="2">
        <f t="shared" si="38"/>
        <v>1.8117875841750033</v>
      </c>
      <c r="O43">
        <v>10</v>
      </c>
      <c r="P43">
        <v>73</v>
      </c>
      <c r="Q43" s="2">
        <f t="shared" si="39"/>
        <v>14.245014245014245</v>
      </c>
      <c r="R43" s="2">
        <f t="shared" si="40"/>
        <v>2.2880668418450809</v>
      </c>
      <c r="S43">
        <v>150</v>
      </c>
      <c r="T43">
        <v>684</v>
      </c>
      <c r="U43" s="2">
        <f t="shared" si="41"/>
        <v>27.320954907161806</v>
      </c>
      <c r="V43" s="2">
        <f t="shared" si="42"/>
        <v>1.8305315525932444</v>
      </c>
      <c r="W43">
        <v>116</v>
      </c>
      <c r="X43">
        <v>336</v>
      </c>
      <c r="Y43" s="2">
        <f t="shared" si="43"/>
        <v>37.25888324873096</v>
      </c>
      <c r="Z43" s="2">
        <f t="shared" si="44"/>
        <v>1.7748382443088531</v>
      </c>
      <c r="AA43">
        <v>46</v>
      </c>
      <c r="AB43">
        <v>206</v>
      </c>
      <c r="AC43" s="2">
        <f t="shared" si="45"/>
        <v>26.483357452966715</v>
      </c>
      <c r="AD43" s="2">
        <f t="shared" si="46"/>
        <v>1.9454187752168746</v>
      </c>
      <c r="AE43">
        <v>337</v>
      </c>
      <c r="AF43">
        <v>949</v>
      </c>
      <c r="AG43" s="2">
        <f t="shared" si="47"/>
        <v>30.299785867237688</v>
      </c>
      <c r="AH43" s="2">
        <f t="shared" si="48"/>
        <v>1.8148802142415617</v>
      </c>
      <c r="AI43">
        <v>34</v>
      </c>
      <c r="AJ43">
        <v>145</v>
      </c>
      <c r="AK43" s="2">
        <f t="shared" si="49"/>
        <v>27.600849256900212</v>
      </c>
      <c r="AL43" s="2">
        <f t="shared" si="50"/>
        <v>1.763084493550787</v>
      </c>
      <c r="AM43">
        <v>24</v>
      </c>
      <c r="AN43">
        <v>161</v>
      </c>
      <c r="AO43" s="2">
        <f t="shared" si="26"/>
        <v>29.4234592445328</v>
      </c>
      <c r="AP43" s="2">
        <f t="shared" si="27"/>
        <v>1.7825976418620992</v>
      </c>
      <c r="AQ43">
        <v>0</v>
      </c>
      <c r="AR43">
        <v>11</v>
      </c>
      <c r="AS43" s="2">
        <f t="shared" si="28"/>
        <v>37.931034482758619</v>
      </c>
      <c r="AT43" s="2">
        <f t="shared" si="29"/>
        <v>1.6037432794551099</v>
      </c>
      <c r="AU43">
        <v>45</v>
      </c>
      <c r="AV43" s="6">
        <v>76</v>
      </c>
      <c r="AW43" s="2">
        <f t="shared" si="51"/>
        <v>52.777777777777779</v>
      </c>
      <c r="AX43" s="2">
        <f t="shared" si="52"/>
        <v>1.4752358678910193</v>
      </c>
    </row>
    <row r="44" spans="1:50" x14ac:dyDescent="0.2">
      <c r="A44" s="9">
        <v>43896</v>
      </c>
      <c r="B44">
        <f t="shared" si="30"/>
        <v>8</v>
      </c>
      <c r="C44" s="7">
        <v>46</v>
      </c>
      <c r="D44" s="8">
        <v>128</v>
      </c>
      <c r="E44" s="2">
        <f t="shared" si="31"/>
        <v>40.845070422535215</v>
      </c>
      <c r="F44" s="2">
        <f t="shared" si="32"/>
        <v>1.3590297895800907</v>
      </c>
      <c r="G44" s="4">
        <f t="shared" si="33"/>
        <v>778</v>
      </c>
      <c r="H44">
        <v>4636</v>
      </c>
      <c r="I44" s="2">
        <f t="shared" si="34"/>
        <v>19.773087071240106</v>
      </c>
      <c r="J44" s="2">
        <f t="shared" si="35"/>
        <v>1.7262633015059923</v>
      </c>
      <c r="K44">
        <f t="shared" si="36"/>
        <v>119</v>
      </c>
      <c r="L44">
        <v>401</v>
      </c>
      <c r="M44" s="2">
        <f t="shared" si="37"/>
        <v>27.503736920777278</v>
      </c>
      <c r="N44" s="2">
        <f t="shared" si="38"/>
        <v>1.5833893028152914</v>
      </c>
      <c r="O44">
        <v>3</v>
      </c>
      <c r="P44">
        <v>63</v>
      </c>
      <c r="Q44" s="2">
        <f t="shared" si="39"/>
        <v>15.614617940199334</v>
      </c>
      <c r="R44" s="2">
        <f t="shared" si="40"/>
        <v>2.0766178865076554</v>
      </c>
      <c r="S44">
        <v>185</v>
      </c>
      <c r="T44">
        <v>534</v>
      </c>
      <c r="U44" s="2">
        <f t="shared" si="41"/>
        <v>29.257907542579069</v>
      </c>
      <c r="V44" s="2">
        <f t="shared" si="42"/>
        <v>1.6145808201096916</v>
      </c>
      <c r="W44">
        <v>98</v>
      </c>
      <c r="X44">
        <v>217</v>
      </c>
      <c r="Y44" s="2">
        <f t="shared" si="43"/>
        <v>38.038632986627043</v>
      </c>
      <c r="Z44" s="2">
        <f t="shared" si="44"/>
        <v>1.5949528607667183</v>
      </c>
      <c r="AA44">
        <v>46</v>
      </c>
      <c r="AB44">
        <v>160</v>
      </c>
      <c r="AC44" s="2">
        <f t="shared" si="45"/>
        <v>27.755905511811026</v>
      </c>
      <c r="AD44" s="2">
        <f t="shared" si="46"/>
        <v>1.7720864761414827</v>
      </c>
      <c r="AE44">
        <v>189</v>
      </c>
      <c r="AF44">
        <v>612</v>
      </c>
      <c r="AG44" s="2">
        <f t="shared" si="47"/>
        <v>28.417818740399387</v>
      </c>
      <c r="AH44" s="2">
        <f t="shared" si="48"/>
        <v>1.5846014682105796</v>
      </c>
      <c r="AI44">
        <v>27</v>
      </c>
      <c r="AJ44">
        <v>111</v>
      </c>
      <c r="AK44" s="2">
        <f t="shared" si="49"/>
        <v>30.498533724340177</v>
      </c>
      <c r="AL44" s="2">
        <f t="shared" si="50"/>
        <v>1.5200144132665225</v>
      </c>
      <c r="AM44">
        <v>43</v>
      </c>
      <c r="AN44">
        <v>137</v>
      </c>
      <c r="AO44" s="2">
        <f t="shared" si="26"/>
        <v>35.492957746478872</v>
      </c>
      <c r="AP44" s="2">
        <f t="shared" si="27"/>
        <v>1.5656824803860834</v>
      </c>
      <c r="AQ44">
        <v>7</v>
      </c>
      <c r="AR44">
        <v>11</v>
      </c>
      <c r="AS44" s="2">
        <f t="shared" si="28"/>
        <v>61.111111111111114</v>
      </c>
      <c r="AT44" s="2">
        <f t="shared" si="29"/>
        <v>1.4075567701735152</v>
      </c>
      <c r="AU44">
        <v>8</v>
      </c>
      <c r="AV44" s="6">
        <v>31</v>
      </c>
      <c r="AW44" s="2">
        <f t="shared" si="51"/>
        <v>45.588235294117652</v>
      </c>
      <c r="AX44" s="2">
        <f t="shared" si="52"/>
        <v>1.298313215043204</v>
      </c>
    </row>
    <row r="45" spans="1:50" x14ac:dyDescent="0.2">
      <c r="A45" s="9">
        <v>43895</v>
      </c>
      <c r="B45">
        <f t="shared" si="30"/>
        <v>7</v>
      </c>
      <c r="C45" s="7">
        <v>44</v>
      </c>
      <c r="D45" s="8">
        <v>82</v>
      </c>
      <c r="E45" s="2">
        <f t="shared" si="31"/>
        <v>45.222929936305732</v>
      </c>
      <c r="F45" s="2">
        <f t="shared" si="32"/>
        <v>1.1514707654294489</v>
      </c>
      <c r="G45" s="4">
        <f t="shared" si="33"/>
        <v>769</v>
      </c>
      <c r="H45">
        <v>3858</v>
      </c>
      <c r="I45" s="2">
        <f t="shared" si="34"/>
        <v>21.068210221666778</v>
      </c>
      <c r="J45" s="2">
        <f t="shared" si="35"/>
        <v>1.4816696043228887</v>
      </c>
      <c r="K45">
        <f t="shared" si="36"/>
        <v>54</v>
      </c>
      <c r="L45">
        <v>282</v>
      </c>
      <c r="M45" s="2">
        <f t="shared" si="37"/>
        <v>26.494845360824744</v>
      </c>
      <c r="N45" s="2">
        <f t="shared" si="38"/>
        <v>1.37199142787894</v>
      </c>
      <c r="O45">
        <v>8</v>
      </c>
      <c r="P45">
        <v>60</v>
      </c>
      <c r="Q45" s="2">
        <f t="shared" si="39"/>
        <v>17.322834645669293</v>
      </c>
      <c r="R45" s="2">
        <f t="shared" si="40"/>
        <v>1.9145974025557568</v>
      </c>
      <c r="S45">
        <v>109</v>
      </c>
      <c r="T45">
        <v>349</v>
      </c>
      <c r="U45" s="2">
        <f t="shared" si="41"/>
        <v>27.773000859845233</v>
      </c>
      <c r="V45" s="2">
        <f t="shared" si="42"/>
        <v>1.3939547956531209</v>
      </c>
      <c r="W45">
        <v>63</v>
      </c>
      <c r="X45">
        <v>172</v>
      </c>
      <c r="Y45" s="2">
        <f t="shared" si="43"/>
        <v>34.110169491525419</v>
      </c>
      <c r="Z45" s="2">
        <f t="shared" si="44"/>
        <v>1.4175350065560155</v>
      </c>
      <c r="AA45">
        <v>29</v>
      </c>
      <c r="AB45">
        <v>114</v>
      </c>
      <c r="AC45" s="2">
        <f t="shared" si="45"/>
        <v>27.520435967302454</v>
      </c>
      <c r="AD45" s="2">
        <f t="shared" si="46"/>
        <v>1.6065301470462587</v>
      </c>
      <c r="AE45">
        <v>138</v>
      </c>
      <c r="AF45">
        <v>423</v>
      </c>
      <c r="AG45" s="2">
        <f t="shared" si="47"/>
        <v>27.539341917024316</v>
      </c>
      <c r="AH45" s="2">
        <f t="shared" si="48"/>
        <v>1.3593011266851218</v>
      </c>
      <c r="AI45">
        <v>30</v>
      </c>
      <c r="AJ45">
        <v>84</v>
      </c>
      <c r="AK45" s="2">
        <f t="shared" si="49"/>
        <v>33.755274261603383</v>
      </c>
      <c r="AL45" s="2">
        <f t="shared" si="50"/>
        <v>1.2950358421723329</v>
      </c>
      <c r="AM45">
        <v>42</v>
      </c>
      <c r="AN45">
        <v>94</v>
      </c>
      <c r="AO45" s="2">
        <f t="shared" si="26"/>
        <v>37.991266375545848</v>
      </c>
      <c r="AP45" s="2">
        <f t="shared" si="27"/>
        <v>1.3405907637375816</v>
      </c>
      <c r="AQ45">
        <v>3</v>
      </c>
      <c r="AR45">
        <v>4</v>
      </c>
      <c r="AS45" s="2">
        <f t="shared" si="28"/>
        <v>57.142857142857139</v>
      </c>
      <c r="AT45" s="2">
        <f t="shared" si="29"/>
        <v>1.254546603669334</v>
      </c>
      <c r="AU45">
        <v>12</v>
      </c>
      <c r="AV45" s="6">
        <v>23</v>
      </c>
      <c r="AW45" s="2">
        <f t="shared" si="51"/>
        <v>62.162162162162161</v>
      </c>
      <c r="AX45" s="2">
        <f t="shared" si="52"/>
        <v>1.1141837244467609</v>
      </c>
    </row>
    <row r="46" spans="1:50" x14ac:dyDescent="0.2">
      <c r="A46" s="9">
        <v>43894</v>
      </c>
      <c r="B46">
        <f t="shared" si="30"/>
        <v>6</v>
      </c>
      <c r="C46" s="7">
        <v>15</v>
      </c>
      <c r="D46" s="8">
        <v>38</v>
      </c>
      <c r="E46" s="2">
        <f t="shared" si="31"/>
        <v>36.84210526315789</v>
      </c>
      <c r="F46" s="2">
        <f t="shared" si="32"/>
        <v>0.9619727368157921</v>
      </c>
      <c r="G46" s="4">
        <f t="shared" si="33"/>
        <v>587</v>
      </c>
      <c r="H46">
        <v>3089</v>
      </c>
      <c r="I46" s="2">
        <f t="shared" si="34"/>
        <v>21.825000000000003</v>
      </c>
      <c r="J46" s="2">
        <f t="shared" si="35"/>
        <v>1.2449734457473793</v>
      </c>
      <c r="K46">
        <f t="shared" si="36"/>
        <v>63</v>
      </c>
      <c r="L46">
        <v>228</v>
      </c>
      <c r="M46" s="2">
        <f t="shared" si="37"/>
        <v>30.154277699859751</v>
      </c>
      <c r="N46" s="2">
        <f t="shared" si="38"/>
        <v>1.1567395901023527</v>
      </c>
      <c r="O46">
        <v>11</v>
      </c>
      <c r="P46">
        <v>52</v>
      </c>
      <c r="Q46" s="2">
        <f t="shared" si="39"/>
        <v>17.142857142857142</v>
      </c>
      <c r="R46" s="2">
        <f t="shared" si="40"/>
        <v>1.7661072123429655</v>
      </c>
      <c r="S46">
        <v>52</v>
      </c>
      <c r="T46">
        <v>240</v>
      </c>
      <c r="U46" s="2">
        <f t="shared" si="41"/>
        <v>26.071428571428573</v>
      </c>
      <c r="V46" s="2">
        <f t="shared" si="42"/>
        <v>1.1883845434917526</v>
      </c>
      <c r="W46">
        <v>34</v>
      </c>
      <c r="X46">
        <v>104</v>
      </c>
      <c r="Y46" s="2">
        <f t="shared" si="43"/>
        <v>31.0126582278481</v>
      </c>
      <c r="Z46" s="2">
        <f t="shared" si="44"/>
        <v>1.2016408775350516</v>
      </c>
      <c r="AA46">
        <v>34</v>
      </c>
      <c r="AB46">
        <v>85</v>
      </c>
      <c r="AC46" s="2">
        <f t="shared" si="45"/>
        <v>27.067669172932334</v>
      </c>
      <c r="AD46" s="2">
        <f t="shared" si="46"/>
        <v>1.4592782283929524</v>
      </c>
      <c r="AE46">
        <v>73</v>
      </c>
      <c r="AF46">
        <v>285</v>
      </c>
      <c r="AG46" s="2">
        <f t="shared" si="47"/>
        <v>26.3573543928924</v>
      </c>
      <c r="AH46" s="2">
        <f t="shared" si="48"/>
        <v>1.1317968220457799</v>
      </c>
      <c r="AI46">
        <v>21</v>
      </c>
      <c r="AJ46">
        <v>54</v>
      </c>
      <c r="AK46" s="2">
        <f t="shared" si="49"/>
        <v>33.757961783439491</v>
      </c>
      <c r="AL46" s="2">
        <f t="shared" si="50"/>
        <v>1.0687070496706113</v>
      </c>
      <c r="AM46">
        <v>22</v>
      </c>
      <c r="AN46">
        <v>52</v>
      </c>
      <c r="AO46" s="2">
        <f t="shared" si="26"/>
        <v>35.211267605633807</v>
      </c>
      <c r="AP46" s="2">
        <f t="shared" si="27"/>
        <v>1.1057598960636419</v>
      </c>
      <c r="AQ46">
        <v>0</v>
      </c>
      <c r="AR46">
        <v>1</v>
      </c>
      <c r="AS46" s="2">
        <f t="shared" si="28"/>
        <v>33.333333333333329</v>
      </c>
      <c r="AT46" s="2">
        <f t="shared" si="29"/>
        <v>1.1080255678375375</v>
      </c>
      <c r="AU46">
        <v>9</v>
      </c>
      <c r="AV46" s="6">
        <v>11</v>
      </c>
      <c r="AW46" s="2">
        <f t="shared" si="51"/>
        <v>78.571428571428555</v>
      </c>
      <c r="AX46" s="2">
        <f t="shared" si="52"/>
        <v>0.94182382176524015</v>
      </c>
    </row>
    <row r="47" spans="1:50" x14ac:dyDescent="0.2">
      <c r="A47" s="9">
        <v>43893</v>
      </c>
      <c r="B47">
        <f t="shared" si="30"/>
        <v>5</v>
      </c>
      <c r="C47" s="7">
        <v>6</v>
      </c>
      <c r="D47" s="8">
        <v>24</v>
      </c>
      <c r="E47" s="2">
        <f t="shared" si="31"/>
        <v>34.210526315789473</v>
      </c>
      <c r="F47" s="2">
        <f t="shared" si="32"/>
        <v>0.78711707813352194</v>
      </c>
      <c r="G47" s="4">
        <f t="shared" si="33"/>
        <v>466</v>
      </c>
      <c r="H47">
        <v>2502</v>
      </c>
      <c r="I47" s="2">
        <f t="shared" si="34"/>
        <v>23.227800874107238</v>
      </c>
      <c r="J47" s="2">
        <f t="shared" si="35"/>
        <v>1.0158420647107276</v>
      </c>
      <c r="K47">
        <f t="shared" si="36"/>
        <v>45</v>
      </c>
      <c r="L47">
        <v>165</v>
      </c>
      <c r="M47" s="2">
        <f t="shared" si="37"/>
        <v>31.325301204819279</v>
      </c>
      <c r="N47" s="2">
        <f t="shared" si="38"/>
        <v>0.96063921897384708</v>
      </c>
      <c r="O47">
        <v>8</v>
      </c>
      <c r="P47">
        <v>41</v>
      </c>
      <c r="Q47" s="2">
        <f t="shared" si="39"/>
        <v>14.367816091954023</v>
      </c>
      <c r="R47" s="2">
        <f t="shared" si="40"/>
        <v>1.6191455150500689</v>
      </c>
      <c r="S47">
        <v>38</v>
      </c>
      <c r="T47">
        <v>188</v>
      </c>
      <c r="U47" s="2">
        <f t="shared" si="41"/>
        <v>27.375201288244767</v>
      </c>
      <c r="V47" s="2">
        <f t="shared" si="42"/>
        <v>0.97611127595153069</v>
      </c>
      <c r="W47">
        <v>24</v>
      </c>
      <c r="X47">
        <v>73</v>
      </c>
      <c r="Y47" s="2">
        <f t="shared" si="43"/>
        <v>29.515418502202639</v>
      </c>
      <c r="Z47" s="2">
        <f t="shared" si="44"/>
        <v>0.98561833333890114</v>
      </c>
      <c r="AA47">
        <v>11</v>
      </c>
      <c r="AB47">
        <v>51</v>
      </c>
      <c r="AC47" s="2">
        <f t="shared" si="45"/>
        <v>19.587628865979383</v>
      </c>
      <c r="AD47" s="2">
        <f t="shared" si="46"/>
        <v>1.3068457873791148</v>
      </c>
      <c r="AE47">
        <v>21</v>
      </c>
      <c r="AF47">
        <v>212</v>
      </c>
      <c r="AG47" s="2">
        <f t="shared" si="47"/>
        <v>26.675603217158177</v>
      </c>
      <c r="AH47" s="2">
        <f t="shared" si="48"/>
        <v>0.91605615427359999</v>
      </c>
      <c r="AI47">
        <v>8</v>
      </c>
      <c r="AJ47">
        <v>33</v>
      </c>
      <c r="AK47" s="2">
        <f t="shared" si="49"/>
        <v>31.73076923076923</v>
      </c>
      <c r="AL47" s="2">
        <f t="shared" si="50"/>
        <v>0.85192239469768283</v>
      </c>
      <c r="AM47">
        <v>15</v>
      </c>
      <c r="AN47">
        <v>30</v>
      </c>
      <c r="AO47" s="2">
        <f t="shared" si="26"/>
        <v>32.608695652173914</v>
      </c>
      <c r="AP47" s="2">
        <f t="shared" si="27"/>
        <v>0.87605514191866085</v>
      </c>
      <c r="AQ47">
        <v>0</v>
      </c>
      <c r="AR47">
        <v>1</v>
      </c>
      <c r="AS47" s="2">
        <f t="shared" si="28"/>
        <v>50</v>
      </c>
      <c r="AT47" s="2">
        <f t="shared" si="29"/>
        <v>0.88145717194441042</v>
      </c>
      <c r="AU47">
        <v>1</v>
      </c>
      <c r="AV47" s="6">
        <v>2</v>
      </c>
      <c r="AW47" s="2">
        <f t="shared" si="51"/>
        <v>66.666666666666657</v>
      </c>
      <c r="AX47" s="2">
        <f t="shared" si="52"/>
        <v>0.78149042137974778</v>
      </c>
    </row>
    <row r="48" spans="1:50" x14ac:dyDescent="0.2">
      <c r="A48" s="9">
        <v>43892</v>
      </c>
      <c r="B48">
        <f t="shared" si="30"/>
        <v>4</v>
      </c>
      <c r="C48" s="7">
        <v>3</v>
      </c>
      <c r="D48" s="8">
        <v>10</v>
      </c>
      <c r="E48" s="2">
        <f t="shared" si="31"/>
        <v>50</v>
      </c>
      <c r="F48" s="2">
        <f t="shared" si="32"/>
        <v>0.61464754515945697</v>
      </c>
      <c r="G48" s="4">
        <f t="shared" si="33"/>
        <v>335</v>
      </c>
      <c r="H48">
        <v>2036</v>
      </c>
      <c r="I48" s="2">
        <f t="shared" si="34"/>
        <v>25.090252707581229</v>
      </c>
      <c r="J48" s="2">
        <f t="shared" si="35"/>
        <v>0.79573239687649822</v>
      </c>
      <c r="K48">
        <f t="shared" si="36"/>
        <v>36</v>
      </c>
      <c r="L48">
        <v>120</v>
      </c>
      <c r="M48" s="2">
        <f t="shared" si="37"/>
        <v>34.21052631578948</v>
      </c>
      <c r="N48" s="2">
        <f t="shared" si="38"/>
        <v>0.76810531181891328</v>
      </c>
      <c r="O48">
        <v>4</v>
      </c>
      <c r="P48">
        <v>33</v>
      </c>
      <c r="Q48" s="2">
        <f t="shared" si="39"/>
        <v>11.409395973154362</v>
      </c>
      <c r="R48" s="2">
        <f t="shared" si="40"/>
        <v>1.4376599585101661</v>
      </c>
      <c r="S48">
        <v>33</v>
      </c>
      <c r="T48">
        <v>150</v>
      </c>
      <c r="U48" s="2">
        <f t="shared" si="41"/>
        <v>29.711751662971174</v>
      </c>
      <c r="V48" s="2">
        <f t="shared" si="42"/>
        <v>0.75955802829844199</v>
      </c>
      <c r="W48">
        <v>25</v>
      </c>
      <c r="X48">
        <v>53</v>
      </c>
      <c r="Y48" s="2">
        <f t="shared" si="43"/>
        <v>27.810650887573967</v>
      </c>
      <c r="Z48" s="2">
        <f t="shared" si="44"/>
        <v>0.77745019056093956</v>
      </c>
      <c r="AA48">
        <v>5</v>
      </c>
      <c r="AB48">
        <v>40</v>
      </c>
      <c r="AC48" s="2">
        <f t="shared" si="45"/>
        <v>17.30769230769231</v>
      </c>
      <c r="AD48" s="2">
        <f t="shared" si="46"/>
        <v>1.1088072851440895</v>
      </c>
      <c r="AE48">
        <v>61</v>
      </c>
      <c r="AF48">
        <v>191</v>
      </c>
      <c r="AG48" s="2">
        <f t="shared" si="47"/>
        <v>34.917733089579528</v>
      </c>
      <c r="AH48" s="2">
        <f t="shared" si="48"/>
        <v>0.6936604890622623</v>
      </c>
      <c r="AI48">
        <v>6</v>
      </c>
      <c r="AJ48">
        <v>25</v>
      </c>
      <c r="AK48" s="2">
        <f t="shared" si="49"/>
        <v>35.211267605633807</v>
      </c>
      <c r="AL48" s="2">
        <f t="shared" si="50"/>
        <v>0.669884615787673</v>
      </c>
      <c r="AM48">
        <v>1</v>
      </c>
      <c r="AN48">
        <v>15</v>
      </c>
      <c r="AO48" s="2">
        <f t="shared" si="26"/>
        <v>24.193548387096772</v>
      </c>
      <c r="AP48" s="2">
        <f t="shared" si="27"/>
        <v>0.6907580676549282</v>
      </c>
      <c r="AQ48">
        <v>1</v>
      </c>
      <c r="AR48">
        <v>1</v>
      </c>
      <c r="AU48">
        <v>1</v>
      </c>
      <c r="AV48" s="6">
        <v>1</v>
      </c>
      <c r="AW48" s="2">
        <f t="shared" si="51"/>
        <v>100</v>
      </c>
      <c r="AX48" s="2">
        <f t="shared" si="52"/>
        <v>0.60076193289475177</v>
      </c>
    </row>
    <row r="49" spans="1:42" x14ac:dyDescent="0.2">
      <c r="A49" s="9">
        <v>43891</v>
      </c>
      <c r="B49">
        <f t="shared" si="30"/>
        <v>3</v>
      </c>
      <c r="C49" s="7">
        <v>1</v>
      </c>
      <c r="D49" s="8">
        <v>1</v>
      </c>
      <c r="E49" s="2">
        <f t="shared" si="31"/>
        <v>100</v>
      </c>
      <c r="F49" s="2">
        <f t="shared" si="32"/>
        <v>0.45057144967106383</v>
      </c>
      <c r="G49" s="4">
        <f t="shared" si="33"/>
        <v>573</v>
      </c>
      <c r="H49">
        <v>1701</v>
      </c>
      <c r="I49" s="2">
        <f t="shared" si="34"/>
        <v>28.619091751621877</v>
      </c>
      <c r="J49" s="2">
        <f t="shared" si="35"/>
        <v>0.58243688344712208</v>
      </c>
      <c r="K49">
        <f t="shared" si="36"/>
        <v>26</v>
      </c>
      <c r="L49">
        <v>84</v>
      </c>
      <c r="M49" s="2">
        <f t="shared" si="37"/>
        <v>36.444444444444443</v>
      </c>
      <c r="N49" s="2">
        <f t="shared" si="38"/>
        <v>0.59462606012281471</v>
      </c>
      <c r="O49">
        <v>6</v>
      </c>
      <c r="P49">
        <v>29</v>
      </c>
      <c r="Q49" s="2">
        <f t="shared" si="39"/>
        <v>9.8484848484848477</v>
      </c>
      <c r="R49" s="2">
        <f t="shared" si="40"/>
        <v>1.1957997948665366</v>
      </c>
      <c r="S49">
        <v>51</v>
      </c>
      <c r="T49">
        <v>117</v>
      </c>
      <c r="U49" s="2">
        <f t="shared" si="41"/>
        <v>36.90851735015773</v>
      </c>
      <c r="V49" s="2">
        <f t="shared" si="42"/>
        <v>0.53564845537460792</v>
      </c>
      <c r="W49">
        <v>7</v>
      </c>
      <c r="X49">
        <v>30</v>
      </c>
      <c r="Y49" s="2">
        <f t="shared" si="43"/>
        <v>30.534351145038169</v>
      </c>
      <c r="Z49" s="2">
        <f t="shared" si="44"/>
        <v>0.57633221904296394</v>
      </c>
      <c r="AA49">
        <v>12</v>
      </c>
      <c r="AB49">
        <v>35</v>
      </c>
      <c r="AC49" s="2">
        <f t="shared" si="45"/>
        <v>20.155038759689926</v>
      </c>
      <c r="AD49" s="2">
        <f t="shared" si="46"/>
        <v>0.88189056039235725</v>
      </c>
      <c r="AE49">
        <v>30</v>
      </c>
      <c r="AF49">
        <v>130</v>
      </c>
      <c r="AG49" s="2">
        <f t="shared" si="47"/>
        <v>36.516853932584269</v>
      </c>
      <c r="AH49" s="2">
        <f t="shared" si="48"/>
        <v>0.51316488686677486</v>
      </c>
      <c r="AI49">
        <v>4</v>
      </c>
      <c r="AJ49">
        <v>19</v>
      </c>
      <c r="AK49" s="2">
        <f t="shared" si="49"/>
        <v>41.304347826086953</v>
      </c>
      <c r="AL49" s="2">
        <f t="shared" si="50"/>
        <v>0.49274979819222342</v>
      </c>
      <c r="AM49">
        <v>1</v>
      </c>
      <c r="AN49">
        <v>14</v>
      </c>
      <c r="AO49" s="2">
        <f t="shared" si="26"/>
        <v>29.787234042553191</v>
      </c>
      <c r="AP49" s="2">
        <f t="shared" si="27"/>
        <v>0.50505272968897297</v>
      </c>
    </row>
    <row r="50" spans="1:42" x14ac:dyDescent="0.2">
      <c r="A50" s="9">
        <v>43890</v>
      </c>
      <c r="B50">
        <f t="shared" si="30"/>
        <v>2</v>
      </c>
      <c r="C50" s="7">
        <v>1</v>
      </c>
      <c r="D50" s="8">
        <v>1</v>
      </c>
      <c r="E50" s="2">
        <f t="shared" si="31"/>
        <v>100</v>
      </c>
      <c r="F50" s="2">
        <f t="shared" si="32"/>
        <v>0.30038096644737589</v>
      </c>
      <c r="G50" s="4">
        <f t="shared" si="33"/>
        <v>239</v>
      </c>
      <c r="H50">
        <v>1128</v>
      </c>
      <c r="I50" s="2">
        <f t="shared" si="34"/>
        <v>27.239678005712804</v>
      </c>
      <c r="J50" s="2">
        <f t="shared" si="35"/>
        <v>0.37686925845370495</v>
      </c>
      <c r="K50">
        <f t="shared" si="36"/>
        <v>25</v>
      </c>
      <c r="L50">
        <v>58</v>
      </c>
      <c r="M50" s="2">
        <f t="shared" si="37"/>
        <v>39.16083916083916</v>
      </c>
      <c r="N50" s="2">
        <f t="shared" si="38"/>
        <v>0.41687289170482783</v>
      </c>
      <c r="O50">
        <v>7</v>
      </c>
      <c r="P50">
        <v>23</v>
      </c>
      <c r="Q50" s="2">
        <f t="shared" si="39"/>
        <v>8.4033613445378155</v>
      </c>
      <c r="R50" s="2">
        <f t="shared" si="40"/>
        <v>0.89086617732497875</v>
      </c>
      <c r="S50">
        <v>13</v>
      </c>
      <c r="T50">
        <v>66</v>
      </c>
      <c r="U50" s="2">
        <f t="shared" si="41"/>
        <v>33</v>
      </c>
      <c r="V50" s="2">
        <f t="shared" si="42"/>
        <v>0.36800271010078434</v>
      </c>
      <c r="W50">
        <v>5</v>
      </c>
      <c r="X50">
        <v>24</v>
      </c>
      <c r="Y50" s="2">
        <f t="shared" si="43"/>
        <v>28.448275862068961</v>
      </c>
      <c r="Z50" s="2">
        <f t="shared" si="44"/>
        <v>0.3884363919395733</v>
      </c>
      <c r="AA50">
        <v>4</v>
      </c>
      <c r="AB50">
        <v>23</v>
      </c>
      <c r="AC50" s="2">
        <f t="shared" si="45"/>
        <v>13.592233009708737</v>
      </c>
      <c r="AD50" s="2">
        <f t="shared" si="46"/>
        <v>0.67959009437863949</v>
      </c>
      <c r="AE50">
        <v>43</v>
      </c>
      <c r="AF50">
        <v>100</v>
      </c>
      <c r="AG50" s="2">
        <f t="shared" si="47"/>
        <v>44.247787610619469</v>
      </c>
      <c r="AH50" s="2">
        <f t="shared" si="48"/>
        <v>0.33652522889792685</v>
      </c>
      <c r="AI50">
        <v>8</v>
      </c>
      <c r="AJ50">
        <v>15</v>
      </c>
      <c r="AK50" s="2">
        <f t="shared" si="49"/>
        <v>55.555555555555557</v>
      </c>
      <c r="AL50" s="2">
        <f t="shared" si="50"/>
        <v>0.32161422023434577</v>
      </c>
      <c r="AM50">
        <v>2</v>
      </c>
      <c r="AN50">
        <v>13</v>
      </c>
      <c r="AO50" s="2">
        <f t="shared" si="26"/>
        <v>39.393939393939391</v>
      </c>
      <c r="AP50" s="2">
        <f t="shared" si="27"/>
        <v>0.32736322278267993</v>
      </c>
    </row>
    <row r="51" spans="1:42" x14ac:dyDescent="0.2">
      <c r="A51" s="9">
        <v>43889</v>
      </c>
      <c r="B51">
        <f t="shared" si="30"/>
        <v>1</v>
      </c>
      <c r="C51" s="7">
        <v>1</v>
      </c>
      <c r="D51" s="8">
        <v>1</v>
      </c>
      <c r="E51" s="2">
        <f t="shared" si="31"/>
        <v>100</v>
      </c>
      <c r="F51" s="2">
        <f t="shared" si="32"/>
        <v>0.15019048322368794</v>
      </c>
      <c r="G51" s="4">
        <f t="shared" si="33"/>
        <v>234</v>
      </c>
      <c r="H51">
        <v>889</v>
      </c>
      <c r="I51" s="2">
        <f t="shared" si="34"/>
        <v>30.977872947894365</v>
      </c>
      <c r="J51" s="2">
        <f t="shared" si="35"/>
        <v>0.18203142750248982</v>
      </c>
      <c r="K51">
        <f t="shared" si="36"/>
        <v>8</v>
      </c>
      <c r="L51">
        <v>33</v>
      </c>
      <c r="M51" s="2">
        <f t="shared" si="37"/>
        <v>35.632183908045981</v>
      </c>
      <c r="N51" s="2">
        <f t="shared" si="38"/>
        <v>0.22353271821825582</v>
      </c>
      <c r="O51">
        <v>0</v>
      </c>
      <c r="P51">
        <v>16</v>
      </c>
      <c r="Q51" s="2">
        <f t="shared" si="39"/>
        <v>2.7522935779816513</v>
      </c>
      <c r="R51" s="2">
        <f t="shared" si="40"/>
        <v>0.54833187450825838</v>
      </c>
      <c r="S51">
        <v>27</v>
      </c>
      <c r="T51">
        <v>53</v>
      </c>
      <c r="U51" s="2">
        <f t="shared" si="41"/>
        <v>39.552238805970148</v>
      </c>
      <c r="V51" s="2">
        <f t="shared" si="42"/>
        <v>0.18981625992988341</v>
      </c>
      <c r="W51">
        <v>3</v>
      </c>
      <c r="X51">
        <v>16</v>
      </c>
      <c r="Y51" s="2">
        <f t="shared" si="43"/>
        <v>26.168224299065418</v>
      </c>
      <c r="Z51" s="2">
        <f t="shared" si="44"/>
        <v>0.19587746746597029</v>
      </c>
      <c r="AA51">
        <v>6</v>
      </c>
      <c r="AB51">
        <v>19</v>
      </c>
      <c r="AC51" s="2">
        <f t="shared" si="45"/>
        <v>11.235955056179776</v>
      </c>
      <c r="AD51" s="2">
        <f t="shared" si="46"/>
        <v>0.39634111789868098</v>
      </c>
      <c r="AE51">
        <v>19</v>
      </c>
      <c r="AF51">
        <v>57</v>
      </c>
      <c r="AG51" s="2">
        <f t="shared" si="47"/>
        <v>45.238095238095241</v>
      </c>
      <c r="AH51" s="2">
        <f t="shared" si="48"/>
        <v>0.16568671632662471</v>
      </c>
      <c r="AI51">
        <v>3</v>
      </c>
      <c r="AJ51">
        <v>7</v>
      </c>
      <c r="AK51" s="2">
        <f t="shared" si="49"/>
        <v>58.333333333333336</v>
      </c>
      <c r="AL51" s="2">
        <f t="shared" si="50"/>
        <v>0.15797985757901803</v>
      </c>
      <c r="AM51">
        <v>4</v>
      </c>
      <c r="AN51">
        <v>11</v>
      </c>
      <c r="AO51" s="2">
        <f t="shared" si="26"/>
        <v>54.999999999999993</v>
      </c>
      <c r="AP51" s="2">
        <f t="shared" si="27"/>
        <v>0.15882289519804485</v>
      </c>
    </row>
    <row r="52" spans="1:42" x14ac:dyDescent="0.2">
      <c r="A52" s="9">
        <v>43888</v>
      </c>
      <c r="B52">
        <f t="shared" si="30"/>
        <v>0</v>
      </c>
      <c r="C52" s="7">
        <v>1</v>
      </c>
      <c r="D52" s="8">
        <v>1</v>
      </c>
      <c r="E52" s="2">
        <f t="shared" si="31"/>
        <v>100</v>
      </c>
      <c r="F52" s="2">
        <f t="shared" si="32"/>
        <v>0</v>
      </c>
      <c r="G52" s="4">
        <f t="shared" si="33"/>
        <v>185</v>
      </c>
      <c r="H52">
        <v>655</v>
      </c>
      <c r="I52" s="2">
        <f t="shared" si="34"/>
        <v>33.660806618407449</v>
      </c>
      <c r="J52" s="2">
        <f t="shared" si="35"/>
        <v>0</v>
      </c>
      <c r="K52">
        <f t="shared" si="36"/>
        <v>12</v>
      </c>
      <c r="L52">
        <v>25</v>
      </c>
      <c r="M52" s="2">
        <f t="shared" si="37"/>
        <v>41.071428571428569</v>
      </c>
      <c r="N52" s="2">
        <f t="shared" si="38"/>
        <v>0</v>
      </c>
      <c r="O52">
        <v>0</v>
      </c>
      <c r="P52">
        <v>16</v>
      </c>
      <c r="Q52" s="2">
        <f t="shared" si="39"/>
        <v>2.8301886792452833</v>
      </c>
      <c r="R52" s="2">
        <f t="shared" si="40"/>
        <v>0</v>
      </c>
      <c r="S52">
        <v>5</v>
      </c>
      <c r="T52">
        <v>26</v>
      </c>
      <c r="U52" s="2">
        <f t="shared" si="41"/>
        <v>32.098765432098766</v>
      </c>
      <c r="V52" s="2">
        <f t="shared" si="42"/>
        <v>0</v>
      </c>
      <c r="W52">
        <v>0</v>
      </c>
      <c r="X52">
        <v>16</v>
      </c>
      <c r="Y52" s="2">
        <f t="shared" si="43"/>
        <v>42.452830188679243</v>
      </c>
      <c r="Z52" s="2">
        <f t="shared" si="44"/>
        <v>0</v>
      </c>
      <c r="AA52">
        <v>0</v>
      </c>
      <c r="AB52">
        <v>13</v>
      </c>
      <c r="AC52" s="2">
        <f t="shared" si="45"/>
        <v>5.0632911392405058</v>
      </c>
      <c r="AD52" s="2">
        <f t="shared" si="46"/>
        <v>0</v>
      </c>
      <c r="AE52">
        <v>20</v>
      </c>
      <c r="AF52">
        <v>38</v>
      </c>
      <c r="AG52" s="2">
        <f t="shared" si="47"/>
        <v>55.072463768115945</v>
      </c>
      <c r="AH52" s="2">
        <f t="shared" si="48"/>
        <v>0</v>
      </c>
      <c r="AI52">
        <v>3</v>
      </c>
      <c r="AJ52">
        <v>4</v>
      </c>
      <c r="AK52" s="2">
        <f t="shared" si="49"/>
        <v>80</v>
      </c>
      <c r="AL52" s="2">
        <f t="shared" si="50"/>
        <v>0</v>
      </c>
      <c r="AM52">
        <v>5</v>
      </c>
      <c r="AN52">
        <v>7</v>
      </c>
      <c r="AO52" s="2">
        <f t="shared" si="26"/>
        <v>77.777777777777786</v>
      </c>
      <c r="AP52" s="2">
        <f t="shared" si="27"/>
        <v>0</v>
      </c>
    </row>
    <row r="53" spans="1:42" x14ac:dyDescent="0.2">
      <c r="A53" s="9"/>
      <c r="C53" s="7"/>
      <c r="G53" s="4">
        <f t="shared" si="33"/>
        <v>147</v>
      </c>
      <c r="H53">
        <v>470</v>
      </c>
      <c r="I53" s="2">
        <f t="shared" si="34"/>
        <v>36.399064692127823</v>
      </c>
      <c r="J53" s="2">
        <f t="shared" si="35"/>
        <v>0</v>
      </c>
      <c r="K53">
        <f t="shared" si="36"/>
        <v>4</v>
      </c>
      <c r="L53">
        <v>13</v>
      </c>
      <c r="M53" s="2">
        <f t="shared" si="37"/>
        <v>33.333333333333329</v>
      </c>
      <c r="N53" s="2">
        <f t="shared" si="38"/>
        <v>0</v>
      </c>
      <c r="O53">
        <v>0</v>
      </c>
      <c r="P53">
        <v>16</v>
      </c>
      <c r="Q53" s="2">
        <f t="shared" si="39"/>
        <v>2.912621359223301</v>
      </c>
      <c r="R53" s="2">
        <f t="shared" si="40"/>
        <v>0</v>
      </c>
      <c r="S53">
        <v>3</v>
      </c>
      <c r="T53">
        <v>21</v>
      </c>
      <c r="U53" s="2">
        <f t="shared" si="41"/>
        <v>38.181818181818187</v>
      </c>
      <c r="V53" s="2">
        <f t="shared" si="42"/>
        <v>0</v>
      </c>
      <c r="W53">
        <v>3</v>
      </c>
      <c r="X53">
        <v>15</v>
      </c>
      <c r="Y53" s="2">
        <f t="shared" si="43"/>
        <v>43.689320388349515</v>
      </c>
      <c r="Z53" s="2">
        <f t="shared" si="44"/>
        <v>0</v>
      </c>
      <c r="AA53">
        <v>0</v>
      </c>
      <c r="AB53">
        <v>13</v>
      </c>
      <c r="AC53" s="2">
        <f t="shared" si="45"/>
        <v>5.3333333333333339</v>
      </c>
      <c r="AD53" s="2">
        <f t="shared" si="46"/>
        <v>0</v>
      </c>
      <c r="AE53">
        <v>5</v>
      </c>
      <c r="AF53">
        <v>18</v>
      </c>
      <c r="AG53" s="2">
        <f t="shared" si="47"/>
        <v>58.064516129032263</v>
      </c>
      <c r="AH53" s="2">
        <f t="shared" si="48"/>
        <v>0</v>
      </c>
      <c r="AI53">
        <v>1</v>
      </c>
      <c r="AJ53">
        <v>1</v>
      </c>
      <c r="AK53" s="2">
        <f t="shared" si="49"/>
        <v>100</v>
      </c>
      <c r="AL53" s="2">
        <f t="shared" si="50"/>
        <v>0</v>
      </c>
      <c r="AM53">
        <v>2</v>
      </c>
      <c r="AN53">
        <v>2</v>
      </c>
      <c r="AO53" s="2">
        <f t="shared" si="26"/>
        <v>100</v>
      </c>
      <c r="AP53" s="2">
        <f t="shared" si="27"/>
        <v>0</v>
      </c>
    </row>
    <row r="54" spans="1:42" x14ac:dyDescent="0.2">
      <c r="A54" s="9"/>
      <c r="C54" s="7"/>
      <c r="G54" s="4">
        <f t="shared" si="33"/>
        <v>94</v>
      </c>
      <c r="H54">
        <v>323</v>
      </c>
      <c r="I54" s="2">
        <f t="shared" si="34"/>
        <v>39.215686274509807</v>
      </c>
      <c r="J54" s="2">
        <f t="shared" si="35"/>
        <v>0</v>
      </c>
      <c r="K54">
        <f t="shared" si="36"/>
        <v>6</v>
      </c>
      <c r="L54">
        <v>9</v>
      </c>
      <c r="M54" s="2">
        <f t="shared" si="37"/>
        <v>31.818181818181817</v>
      </c>
      <c r="N54" s="2">
        <f t="shared" si="38"/>
        <v>0</v>
      </c>
      <c r="O54">
        <v>0</v>
      </c>
      <c r="P54">
        <v>16</v>
      </c>
      <c r="Q54" s="2">
        <f t="shared" si="39"/>
        <v>2.9999999999999996</v>
      </c>
      <c r="R54" s="2">
        <f t="shared" si="40"/>
        <v>0</v>
      </c>
      <c r="S54">
        <v>2</v>
      </c>
      <c r="T54">
        <v>18</v>
      </c>
      <c r="U54" s="2">
        <f t="shared" si="41"/>
        <v>52.941176470588246</v>
      </c>
      <c r="V54" s="2">
        <f t="shared" si="42"/>
        <v>0</v>
      </c>
      <c r="W54">
        <v>4</v>
      </c>
      <c r="X54">
        <v>15</v>
      </c>
      <c r="Y54" s="2">
        <f t="shared" si="43"/>
        <v>41.584158415841586</v>
      </c>
      <c r="Z54" s="2">
        <f t="shared" si="44"/>
        <v>0</v>
      </c>
      <c r="AA54">
        <v>0</v>
      </c>
      <c r="AB54">
        <v>13</v>
      </c>
      <c r="AC54" s="2">
        <f t="shared" si="45"/>
        <v>5.6338028169014089</v>
      </c>
      <c r="AD54" s="2">
        <f t="shared" si="46"/>
        <v>0</v>
      </c>
      <c r="AE54">
        <v>13</v>
      </c>
      <c r="AF54">
        <v>13</v>
      </c>
      <c r="AG54" s="2">
        <v>100</v>
      </c>
      <c r="AH54" s="2">
        <v>0</v>
      </c>
    </row>
    <row r="55" spans="1:42" x14ac:dyDescent="0.2">
      <c r="A55" s="9"/>
      <c r="C55" s="7"/>
      <c r="G55" s="4">
        <f t="shared" si="33"/>
        <v>72</v>
      </c>
      <c r="H55">
        <v>229</v>
      </c>
      <c r="I55" s="2">
        <f t="shared" si="34"/>
        <v>45.564516129032256</v>
      </c>
      <c r="J55" s="2">
        <f t="shared" si="35"/>
        <v>0</v>
      </c>
      <c r="K55">
        <f t="shared" si="36"/>
        <v>1</v>
      </c>
      <c r="L55">
        <v>3</v>
      </c>
      <c r="M55" s="2">
        <f t="shared" si="37"/>
        <v>6.666666666666667</v>
      </c>
      <c r="N55" s="2">
        <f t="shared" si="38"/>
        <v>0</v>
      </c>
      <c r="O55">
        <v>0</v>
      </c>
      <c r="P55">
        <v>16</v>
      </c>
      <c r="Q55" s="2">
        <f t="shared" si="39"/>
        <v>3.0927835051546388</v>
      </c>
      <c r="R55" s="2">
        <f t="shared" si="40"/>
        <v>0</v>
      </c>
      <c r="S55">
        <v>16</v>
      </c>
      <c r="T55">
        <v>16</v>
      </c>
      <c r="U55" s="2">
        <f t="shared" si="41"/>
        <v>100</v>
      </c>
      <c r="V55" s="2">
        <f t="shared" si="42"/>
        <v>0</v>
      </c>
      <c r="W55">
        <v>18</v>
      </c>
      <c r="X55">
        <v>15</v>
      </c>
      <c r="Y55" s="2">
        <f t="shared" si="43"/>
        <v>38.383838383838388</v>
      </c>
      <c r="Z55" s="2">
        <f t="shared" si="44"/>
        <v>0</v>
      </c>
      <c r="AA55">
        <v>4</v>
      </c>
      <c r="AB55">
        <v>13</v>
      </c>
      <c r="AC55" s="2">
        <f t="shared" si="45"/>
        <v>5.9701492537313428</v>
      </c>
      <c r="AD55" s="2">
        <f t="shared" si="46"/>
        <v>0</v>
      </c>
      <c r="AG55" s="2"/>
      <c r="AH55" s="2"/>
    </row>
    <row r="56" spans="1:42" x14ac:dyDescent="0.2">
      <c r="A56" s="9"/>
      <c r="C56" s="7"/>
      <c r="G56" s="4">
        <f t="shared" si="33"/>
        <v>78</v>
      </c>
      <c r="H56">
        <v>157</v>
      </c>
      <c r="I56" s="2">
        <f t="shared" si="34"/>
        <v>57.037037037037038</v>
      </c>
      <c r="J56" s="2">
        <f t="shared" si="35"/>
        <v>0</v>
      </c>
      <c r="K56">
        <f t="shared" si="36"/>
        <v>0</v>
      </c>
      <c r="L56">
        <v>2</v>
      </c>
      <c r="M56" s="2">
        <f t="shared" si="37"/>
        <v>0</v>
      </c>
      <c r="N56" s="2">
        <f t="shared" si="38"/>
        <v>0</v>
      </c>
      <c r="O56">
        <v>3</v>
      </c>
      <c r="P56">
        <v>16</v>
      </c>
      <c r="Q56" s="2">
        <f t="shared" si="39"/>
        <v>3.1914893617021276</v>
      </c>
      <c r="R56" s="2">
        <f t="shared" si="40"/>
        <v>0</v>
      </c>
      <c r="S56">
        <v>0</v>
      </c>
      <c r="T56">
        <v>0</v>
      </c>
      <c r="U56" s="2">
        <v>0</v>
      </c>
      <c r="V56" s="2">
        <v>0</v>
      </c>
      <c r="W56">
        <v>0</v>
      </c>
      <c r="X56">
        <v>15</v>
      </c>
      <c r="Y56" s="2">
        <f t="shared" si="43"/>
        <v>20.618556701030926</v>
      </c>
      <c r="Z56" s="2">
        <f t="shared" si="44"/>
        <v>0</v>
      </c>
      <c r="AA56">
        <v>0</v>
      </c>
      <c r="AB56">
        <v>9</v>
      </c>
      <c r="AC56" s="2">
        <f t="shared" si="45"/>
        <v>0</v>
      </c>
      <c r="AD56" s="2">
        <f t="shared" si="46"/>
        <v>0</v>
      </c>
      <c r="AG56" s="2"/>
      <c r="AH56" s="2"/>
    </row>
    <row r="57" spans="1:42" x14ac:dyDescent="0.2">
      <c r="A57" s="9"/>
      <c r="C57" s="7"/>
      <c r="G57" s="4">
        <f t="shared" si="33"/>
        <v>58</v>
      </c>
      <c r="H57">
        <v>79</v>
      </c>
      <c r="I57" s="2">
        <f t="shared" si="34"/>
        <v>65.517241379310349</v>
      </c>
      <c r="J57" s="2">
        <f t="shared" si="35"/>
        <v>0</v>
      </c>
      <c r="K57">
        <f t="shared" si="36"/>
        <v>0</v>
      </c>
      <c r="L57">
        <v>2</v>
      </c>
      <c r="M57" s="2">
        <f t="shared" si="37"/>
        <v>0</v>
      </c>
      <c r="N57" s="2">
        <f t="shared" si="38"/>
        <v>0</v>
      </c>
      <c r="O57">
        <v>0</v>
      </c>
      <c r="P57">
        <v>13</v>
      </c>
      <c r="Q57" s="2">
        <f t="shared" si="39"/>
        <v>0</v>
      </c>
      <c r="R57" s="2">
        <v>0</v>
      </c>
      <c r="S57">
        <v>0</v>
      </c>
      <c r="T57">
        <v>0</v>
      </c>
      <c r="U57" s="2">
        <v>0</v>
      </c>
      <c r="V57" s="2">
        <v>0</v>
      </c>
      <c r="W57">
        <v>0</v>
      </c>
      <c r="X57">
        <v>15</v>
      </c>
      <c r="Y57" s="2">
        <f t="shared" si="43"/>
        <v>21.05263157894737</v>
      </c>
      <c r="Z57" s="2">
        <f t="shared" si="44"/>
        <v>0</v>
      </c>
      <c r="AA57">
        <v>0</v>
      </c>
      <c r="AB57">
        <v>9</v>
      </c>
      <c r="AC57" s="2">
        <f t="shared" si="45"/>
        <v>0</v>
      </c>
      <c r="AD57" s="2">
        <f t="shared" si="46"/>
        <v>0</v>
      </c>
      <c r="AG57" s="2"/>
      <c r="AH57" s="2"/>
    </row>
    <row r="58" spans="1:42" x14ac:dyDescent="0.2">
      <c r="A58" s="9"/>
      <c r="C58" s="7"/>
      <c r="G58" s="4">
        <f t="shared" si="33"/>
        <v>17</v>
      </c>
      <c r="H58">
        <v>21</v>
      </c>
      <c r="I58" s="2">
        <f t="shared" si="34"/>
        <v>52.5</v>
      </c>
      <c r="J58" s="2">
        <f t="shared" si="35"/>
        <v>0</v>
      </c>
      <c r="K58">
        <f t="shared" si="36"/>
        <v>0</v>
      </c>
      <c r="L58">
        <v>2</v>
      </c>
      <c r="M58" s="2">
        <f t="shared" si="37"/>
        <v>14.285714285714285</v>
      </c>
      <c r="N58" s="2">
        <f t="shared" si="38"/>
        <v>0</v>
      </c>
      <c r="O58">
        <v>0</v>
      </c>
      <c r="P58">
        <v>13</v>
      </c>
      <c r="Q58" s="2">
        <f t="shared" si="39"/>
        <v>0</v>
      </c>
      <c r="R58" s="2">
        <v>0</v>
      </c>
      <c r="S58">
        <v>0</v>
      </c>
      <c r="T58">
        <v>0</v>
      </c>
      <c r="U58" s="2">
        <v>0</v>
      </c>
      <c r="V58" s="2">
        <v>0</v>
      </c>
      <c r="W58">
        <v>20</v>
      </c>
      <c r="X58">
        <v>15</v>
      </c>
      <c r="Y58" s="2">
        <f t="shared" si="43"/>
        <v>37.634408602150536</v>
      </c>
      <c r="Z58" s="2">
        <f t="shared" si="44"/>
        <v>0</v>
      </c>
      <c r="AA58">
        <v>0</v>
      </c>
      <c r="AB58">
        <v>9</v>
      </c>
      <c r="AC58" s="2">
        <f t="shared" si="45"/>
        <v>14.285714285714288</v>
      </c>
      <c r="AD58" s="2">
        <f t="shared" si="46"/>
        <v>0</v>
      </c>
      <c r="AG58" s="2"/>
      <c r="AH58" s="2"/>
    </row>
    <row r="59" spans="1:42" x14ac:dyDescent="0.2">
      <c r="A59" s="9"/>
      <c r="C59" s="7"/>
      <c r="G59" s="4">
        <f t="shared" si="33"/>
        <v>1</v>
      </c>
      <c r="H59">
        <v>4</v>
      </c>
      <c r="I59" s="2">
        <f t="shared" si="34"/>
        <v>21.052631578947366</v>
      </c>
      <c r="J59" s="2">
        <f t="shared" si="35"/>
        <v>0</v>
      </c>
      <c r="K59">
        <f t="shared" si="36"/>
        <v>0</v>
      </c>
      <c r="L59">
        <v>2</v>
      </c>
      <c r="M59" s="2">
        <f t="shared" si="37"/>
        <v>16.666666666666664</v>
      </c>
      <c r="N59" s="2">
        <f t="shared" si="38"/>
        <v>0</v>
      </c>
      <c r="O59">
        <v>0</v>
      </c>
      <c r="P59">
        <v>13</v>
      </c>
      <c r="Q59" s="2">
        <f t="shared" si="39"/>
        <v>0</v>
      </c>
      <c r="R59" s="2">
        <v>0</v>
      </c>
      <c r="S59">
        <v>0</v>
      </c>
      <c r="T59">
        <v>0</v>
      </c>
      <c r="U59" s="2">
        <v>0</v>
      </c>
      <c r="V59" s="2">
        <v>0</v>
      </c>
      <c r="W59">
        <v>0</v>
      </c>
      <c r="X59">
        <v>13</v>
      </c>
      <c r="Y59" s="2">
        <f t="shared" si="43"/>
        <v>19.230769230769234</v>
      </c>
      <c r="Z59" s="2">
        <f t="shared" si="44"/>
        <v>0</v>
      </c>
      <c r="AA59">
        <v>0</v>
      </c>
      <c r="AB59">
        <v>9</v>
      </c>
      <c r="AC59" s="2">
        <f t="shared" si="45"/>
        <v>16.666666666666664</v>
      </c>
      <c r="AD59" s="2">
        <f t="shared" si="46"/>
        <v>0</v>
      </c>
      <c r="AG59" s="2"/>
      <c r="AH59" s="2"/>
    </row>
    <row r="60" spans="1:42" x14ac:dyDescent="0.2">
      <c r="A60" s="9"/>
      <c r="C60" s="7"/>
      <c r="G60" s="4">
        <f t="shared" si="33"/>
        <v>0</v>
      </c>
      <c r="H60">
        <v>3</v>
      </c>
      <c r="I60" s="2">
        <f t="shared" si="34"/>
        <v>20</v>
      </c>
      <c r="J60" s="2">
        <f t="shared" si="35"/>
        <v>0</v>
      </c>
      <c r="K60">
        <f t="shared" si="36"/>
        <v>0</v>
      </c>
      <c r="L60">
        <v>2</v>
      </c>
      <c r="M60" s="2">
        <f t="shared" si="37"/>
        <v>20</v>
      </c>
      <c r="N60" s="2">
        <f t="shared" si="38"/>
        <v>0</v>
      </c>
      <c r="O60">
        <v>0</v>
      </c>
      <c r="P60">
        <v>13</v>
      </c>
      <c r="Q60" s="2">
        <f t="shared" si="39"/>
        <v>0</v>
      </c>
      <c r="R60" s="2">
        <v>0</v>
      </c>
      <c r="S60">
        <v>0</v>
      </c>
      <c r="T60">
        <v>0</v>
      </c>
      <c r="U60" s="2">
        <v>0</v>
      </c>
      <c r="V60" s="2">
        <v>0</v>
      </c>
      <c r="W60">
        <v>0</v>
      </c>
      <c r="X60">
        <v>13</v>
      </c>
      <c r="Y60" s="2">
        <f t="shared" si="43"/>
        <v>23.076923076923077</v>
      </c>
      <c r="Z60" s="2">
        <f t="shared" si="44"/>
        <v>0</v>
      </c>
      <c r="AA60">
        <v>0</v>
      </c>
      <c r="AB60">
        <v>9</v>
      </c>
      <c r="AC60" s="2">
        <f t="shared" si="45"/>
        <v>20</v>
      </c>
      <c r="AD60" s="2">
        <f t="shared" si="46"/>
        <v>0</v>
      </c>
      <c r="AG60" s="2"/>
      <c r="AH60" s="2"/>
    </row>
    <row r="61" spans="1:42" x14ac:dyDescent="0.2">
      <c r="A61" s="9"/>
      <c r="C61" s="7"/>
      <c r="G61" s="4">
        <f t="shared" si="33"/>
        <v>0</v>
      </c>
      <c r="H61">
        <v>3</v>
      </c>
      <c r="I61" s="2">
        <f t="shared" si="34"/>
        <v>25</v>
      </c>
      <c r="J61" s="2">
        <f t="shared" si="35"/>
        <v>0</v>
      </c>
      <c r="K61">
        <f t="shared" si="36"/>
        <v>0</v>
      </c>
      <c r="L61">
        <v>2</v>
      </c>
      <c r="M61" s="2">
        <f t="shared" si="37"/>
        <v>25</v>
      </c>
      <c r="N61" s="2">
        <f t="shared" si="38"/>
        <v>0</v>
      </c>
      <c r="O61">
        <v>0</v>
      </c>
      <c r="P61">
        <v>13</v>
      </c>
      <c r="Q61" s="2">
        <f t="shared" si="39"/>
        <v>0</v>
      </c>
      <c r="R61" s="2">
        <v>0</v>
      </c>
      <c r="S61">
        <v>0</v>
      </c>
      <c r="T61">
        <v>0</v>
      </c>
      <c r="U61" s="2">
        <v>0</v>
      </c>
      <c r="V61" s="2">
        <v>0</v>
      </c>
      <c r="W61">
        <v>0</v>
      </c>
      <c r="X61">
        <v>13</v>
      </c>
      <c r="Y61" s="2">
        <f t="shared" si="43"/>
        <v>28.846153846153843</v>
      </c>
      <c r="Z61" s="2">
        <f t="shared" si="44"/>
        <v>0</v>
      </c>
      <c r="AA61">
        <v>0</v>
      </c>
      <c r="AB61">
        <v>9</v>
      </c>
      <c r="AC61" s="2">
        <f t="shared" si="45"/>
        <v>25</v>
      </c>
      <c r="AD61" s="2">
        <f t="shared" si="46"/>
        <v>0</v>
      </c>
      <c r="AG61" s="2"/>
      <c r="AH61" s="2"/>
    </row>
    <row r="62" spans="1:42" x14ac:dyDescent="0.2">
      <c r="A62" s="9"/>
      <c r="C62" s="7"/>
      <c r="G62" s="4">
        <f t="shared" si="33"/>
        <v>0</v>
      </c>
      <c r="H62">
        <v>3</v>
      </c>
      <c r="I62" s="2">
        <f t="shared" si="34"/>
        <v>33.333333333333329</v>
      </c>
      <c r="J62" s="2">
        <f t="shared" si="35"/>
        <v>0</v>
      </c>
      <c r="K62">
        <f t="shared" si="36"/>
        <v>0</v>
      </c>
      <c r="L62">
        <v>2</v>
      </c>
      <c r="M62" s="2">
        <f t="shared" si="37"/>
        <v>33.333333333333329</v>
      </c>
      <c r="N62" s="2">
        <f t="shared" si="38"/>
        <v>0</v>
      </c>
      <c r="O62">
        <v>0</v>
      </c>
      <c r="P62">
        <v>13</v>
      </c>
      <c r="Q62" s="2">
        <f t="shared" si="39"/>
        <v>0</v>
      </c>
      <c r="R62" s="2">
        <v>0</v>
      </c>
      <c r="S62">
        <v>0</v>
      </c>
      <c r="T62">
        <v>0</v>
      </c>
      <c r="U62" s="2">
        <v>0</v>
      </c>
      <c r="V62" s="2">
        <v>0</v>
      </c>
      <c r="W62">
        <v>0</v>
      </c>
      <c r="X62">
        <v>13</v>
      </c>
      <c r="Y62" s="2">
        <f t="shared" si="43"/>
        <v>38.461538461538467</v>
      </c>
      <c r="Z62" s="2">
        <f t="shared" si="44"/>
        <v>0</v>
      </c>
      <c r="AA62">
        <v>0</v>
      </c>
      <c r="AB62">
        <v>9</v>
      </c>
      <c r="AC62" s="2">
        <f t="shared" si="45"/>
        <v>33.333333333333329</v>
      </c>
      <c r="AD62" s="2">
        <f t="shared" si="46"/>
        <v>0</v>
      </c>
      <c r="AG62" s="2"/>
      <c r="AH62" s="2"/>
    </row>
    <row r="63" spans="1:42" x14ac:dyDescent="0.2">
      <c r="A63" s="9"/>
      <c r="C63" s="7"/>
      <c r="G63" s="4">
        <f t="shared" si="33"/>
        <v>0</v>
      </c>
      <c r="H63">
        <v>3</v>
      </c>
      <c r="I63" s="2">
        <f t="shared" si="34"/>
        <v>50</v>
      </c>
      <c r="J63" s="2">
        <f t="shared" si="35"/>
        <v>0</v>
      </c>
      <c r="K63">
        <f t="shared" si="36"/>
        <v>0</v>
      </c>
      <c r="L63">
        <v>2</v>
      </c>
      <c r="M63" s="2">
        <f t="shared" si="37"/>
        <v>50</v>
      </c>
      <c r="N63" s="2">
        <f t="shared" si="38"/>
        <v>0</v>
      </c>
      <c r="O63">
        <v>0</v>
      </c>
      <c r="P63">
        <v>13</v>
      </c>
      <c r="Q63" s="2">
        <f t="shared" si="39"/>
        <v>0</v>
      </c>
      <c r="R63" s="2">
        <v>0</v>
      </c>
      <c r="S63">
        <v>0</v>
      </c>
      <c r="T63">
        <v>0</v>
      </c>
      <c r="U63" s="2">
        <v>0</v>
      </c>
      <c r="V63" s="2">
        <v>0</v>
      </c>
      <c r="W63">
        <v>0</v>
      </c>
      <c r="X63">
        <v>13</v>
      </c>
      <c r="Y63" s="2">
        <f t="shared" si="43"/>
        <v>57.692307692307686</v>
      </c>
      <c r="Z63" s="2">
        <f t="shared" si="44"/>
        <v>0</v>
      </c>
      <c r="AA63">
        <v>0</v>
      </c>
      <c r="AB63">
        <v>9</v>
      </c>
      <c r="AC63" s="2">
        <f t="shared" si="45"/>
        <v>50</v>
      </c>
      <c r="AD63" s="2">
        <f t="shared" si="46"/>
        <v>0</v>
      </c>
      <c r="AG63" s="2"/>
      <c r="AH63" s="2"/>
    </row>
    <row r="64" spans="1:42" x14ac:dyDescent="0.2">
      <c r="A64" s="9"/>
      <c r="C64" s="7"/>
      <c r="G64" s="4">
        <f t="shared" si="33"/>
        <v>3</v>
      </c>
      <c r="H64">
        <v>3</v>
      </c>
      <c r="I64" s="2">
        <f t="shared" si="34"/>
        <v>100</v>
      </c>
      <c r="J64" s="2">
        <f t="shared" si="35"/>
        <v>0</v>
      </c>
      <c r="K64">
        <f t="shared" si="36"/>
        <v>2</v>
      </c>
      <c r="L64">
        <v>2</v>
      </c>
      <c r="M64" s="2">
        <f t="shared" si="37"/>
        <v>100</v>
      </c>
      <c r="N64" s="2">
        <f t="shared" si="38"/>
        <v>0</v>
      </c>
      <c r="O64">
        <v>0</v>
      </c>
      <c r="P64">
        <v>13</v>
      </c>
      <c r="Q64" s="2">
        <f t="shared" si="39"/>
        <v>0</v>
      </c>
      <c r="R64" s="2">
        <v>0</v>
      </c>
      <c r="S64">
        <v>0</v>
      </c>
      <c r="T64">
        <v>0</v>
      </c>
      <c r="U64" s="2">
        <v>0</v>
      </c>
      <c r="V64" s="2">
        <v>0</v>
      </c>
      <c r="W64">
        <v>15</v>
      </c>
      <c r="X64">
        <v>13</v>
      </c>
      <c r="Y64" s="2">
        <f t="shared" si="43"/>
        <v>115.38461538461537</v>
      </c>
      <c r="Z64" s="2">
        <f t="shared" si="44"/>
        <v>0</v>
      </c>
      <c r="AA64">
        <v>9</v>
      </c>
      <c r="AB64">
        <v>9</v>
      </c>
      <c r="AC64" s="2">
        <f t="shared" si="45"/>
        <v>100</v>
      </c>
      <c r="AD64" s="2">
        <f t="shared" si="46"/>
        <v>0</v>
      </c>
      <c r="AG64" s="2"/>
      <c r="AH64" s="2"/>
    </row>
    <row r="65" spans="1:3" x14ac:dyDescent="0.2">
      <c r="A65" s="9"/>
      <c r="C65" s="7"/>
    </row>
    <row r="66" spans="1:3" x14ac:dyDescent="0.2">
      <c r="A66" s="9"/>
      <c r="C66" s="7"/>
    </row>
    <row r="67" spans="1:3" x14ac:dyDescent="0.2">
      <c r="A67" s="9"/>
      <c r="C67" s="7"/>
    </row>
    <row r="68" spans="1:3" x14ac:dyDescent="0.2">
      <c r="A68" s="9"/>
      <c r="C68" s="7"/>
    </row>
    <row r="69" spans="1:3" x14ac:dyDescent="0.2">
      <c r="A69" s="9"/>
      <c r="C69" s="7"/>
    </row>
    <row r="70" spans="1:3" x14ac:dyDescent="0.2">
      <c r="A70" s="9"/>
      <c r="C70" s="7"/>
    </row>
    <row r="71" spans="1:3" x14ac:dyDescent="0.2">
      <c r="A71" s="9"/>
      <c r="C71" s="7"/>
    </row>
    <row r="72" spans="1:3" x14ac:dyDescent="0.2">
      <c r="A72" s="9"/>
      <c r="C72" s="7"/>
    </row>
    <row r="73" spans="1:3" x14ac:dyDescent="0.2">
      <c r="A73" s="9"/>
      <c r="C73" s="7"/>
    </row>
    <row r="74" spans="1:3" x14ac:dyDescent="0.2">
      <c r="A74" s="9"/>
      <c r="C74" s="7"/>
    </row>
    <row r="75" spans="1:3" x14ac:dyDescent="0.2">
      <c r="A75" s="9"/>
      <c r="C75" s="7"/>
    </row>
    <row r="76" spans="1:3" x14ac:dyDescent="0.2">
      <c r="A76" s="9"/>
      <c r="C76" s="7"/>
    </row>
    <row r="77" spans="1:3" x14ac:dyDescent="0.2">
      <c r="A77" s="9"/>
      <c r="C77" s="7"/>
    </row>
    <row r="78" spans="1:3" x14ac:dyDescent="0.2">
      <c r="A78" s="9"/>
      <c r="C78" s="7"/>
    </row>
    <row r="79" spans="1:3" x14ac:dyDescent="0.2">
      <c r="A79" s="9"/>
      <c r="C79" s="7"/>
    </row>
    <row r="80" spans="1:3" x14ac:dyDescent="0.2">
      <c r="A80" s="9"/>
      <c r="C80" s="7"/>
    </row>
    <row r="81" spans="1:3" x14ac:dyDescent="0.2">
      <c r="A81" s="9"/>
      <c r="C81" s="7"/>
    </row>
    <row r="82" spans="1:3" x14ac:dyDescent="0.2">
      <c r="A82" s="9"/>
      <c r="C82" s="7"/>
    </row>
    <row r="83" spans="1:3" x14ac:dyDescent="0.2">
      <c r="A83" s="9"/>
      <c r="C83" s="7"/>
    </row>
    <row r="84" spans="1:3" x14ac:dyDescent="0.2">
      <c r="A84" s="9"/>
      <c r="C84" s="7"/>
    </row>
    <row r="85" spans="1:3" x14ac:dyDescent="0.2">
      <c r="A85" s="9"/>
      <c r="C85" s="7"/>
    </row>
    <row r="86" spans="1:3" x14ac:dyDescent="0.2">
      <c r="A86" s="9"/>
      <c r="C86" s="7"/>
    </row>
    <row r="87" spans="1:3" x14ac:dyDescent="0.2">
      <c r="A87" s="9"/>
      <c r="C87" s="7"/>
    </row>
    <row r="88" spans="1:3" x14ac:dyDescent="0.2">
      <c r="A88" s="4"/>
      <c r="C88" s="7"/>
    </row>
  </sheetData>
  <mergeCells count="12">
    <mergeCell ref="C1:F1"/>
    <mergeCell ref="G1:J1"/>
    <mergeCell ref="K1:N1"/>
    <mergeCell ref="O1:R1"/>
    <mergeCell ref="AQ1:AT1"/>
    <mergeCell ref="AU1:AX1"/>
    <mergeCell ref="S1:V1"/>
    <mergeCell ref="W1:Z1"/>
    <mergeCell ref="AA1:AD1"/>
    <mergeCell ref="AE1:AH1"/>
    <mergeCell ref="AI1:AL1"/>
    <mergeCell ref="AM1:A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C8CE9-A939-FB47-B5F5-0323DFE33A5A}">
  <dimension ref="A1:D582"/>
  <sheetViews>
    <sheetView tabSelected="1" workbookViewId="0">
      <selection activeCell="C402" sqref="C402"/>
    </sheetView>
  </sheetViews>
  <sheetFormatPr baseColWidth="10" defaultRowHeight="16" x14ac:dyDescent="0.2"/>
  <cols>
    <col min="1" max="1" width="13.83203125" bestFit="1" customWidth="1"/>
    <col min="2" max="2" width="11.33203125" style="2" bestFit="1" customWidth="1"/>
    <col min="3" max="3" width="13" style="2" bestFit="1" customWidth="1"/>
  </cols>
  <sheetData>
    <row r="1" spans="1:4" x14ac:dyDescent="0.2">
      <c r="A1" t="s">
        <v>15</v>
      </c>
      <c r="B1" s="2" t="s">
        <v>17</v>
      </c>
      <c r="C1" s="2" t="s">
        <v>10</v>
      </c>
      <c r="D1" t="s">
        <v>0</v>
      </c>
    </row>
    <row r="2" spans="1:4" x14ac:dyDescent="0.2">
      <c r="A2" t="s">
        <v>13</v>
      </c>
      <c r="B2" s="2">
        <v>4.0404697615407139</v>
      </c>
      <c r="C2" s="2">
        <v>19.360610526798187</v>
      </c>
      <c r="D2" s="1">
        <f t="shared" ref="D2:D9" si="0">D3+1</f>
        <v>43937</v>
      </c>
    </row>
    <row r="3" spans="1:4" x14ac:dyDescent="0.2">
      <c r="A3" t="s">
        <v>13</v>
      </c>
      <c r="B3" s="2">
        <v>4.2964821281260237</v>
      </c>
      <c r="C3" s="2">
        <v>18.615403325278294</v>
      </c>
      <c r="D3" s="1">
        <f t="shared" si="0"/>
        <v>43936</v>
      </c>
    </row>
    <row r="4" spans="1:4" x14ac:dyDescent="0.2">
      <c r="A4" t="s">
        <v>13</v>
      </c>
      <c r="B4" s="2">
        <v>4.6281099080163894</v>
      </c>
      <c r="C4" s="2">
        <v>17.919688703095758</v>
      </c>
      <c r="D4" s="1">
        <f t="shared" si="0"/>
        <v>43935</v>
      </c>
    </row>
    <row r="5" spans="1:4" x14ac:dyDescent="0.2">
      <c r="A5" t="s">
        <v>13</v>
      </c>
      <c r="B5" s="2">
        <v>4.7963649644977373</v>
      </c>
      <c r="C5" s="2">
        <v>17.246512988895198</v>
      </c>
      <c r="D5" s="1">
        <f t="shared" si="0"/>
        <v>43934</v>
      </c>
    </row>
    <row r="6" spans="1:4" x14ac:dyDescent="0.2">
      <c r="A6" t="s">
        <v>13</v>
      </c>
      <c r="B6" s="2">
        <v>5.0302033278930489</v>
      </c>
      <c r="C6" s="2">
        <v>16.551077376571783</v>
      </c>
      <c r="D6" s="1">
        <f t="shared" si="0"/>
        <v>43933</v>
      </c>
    </row>
    <row r="7" spans="1:4" x14ac:dyDescent="0.2">
      <c r="A7" t="s">
        <v>13</v>
      </c>
      <c r="B7" s="2">
        <v>5.3308685084386012</v>
      </c>
      <c r="C7" s="2">
        <v>15.867571297699582</v>
      </c>
      <c r="D7" s="1">
        <f t="shared" si="0"/>
        <v>43932</v>
      </c>
    </row>
    <row r="8" spans="1:4" x14ac:dyDescent="0.2">
      <c r="A8" t="s">
        <v>13</v>
      </c>
      <c r="B8" s="2">
        <v>5.3330826143242511</v>
      </c>
      <c r="C8" s="2">
        <v>15.209962180062496</v>
      </c>
      <c r="D8" s="1">
        <f t="shared" si="0"/>
        <v>43931</v>
      </c>
    </row>
    <row r="9" spans="1:4" x14ac:dyDescent="0.2">
      <c r="A9" t="s">
        <v>13</v>
      </c>
      <c r="B9" s="2">
        <v>5.3974559761641014</v>
      </c>
      <c r="C9" s="2">
        <v>14.470165240115175</v>
      </c>
      <c r="D9" s="1">
        <f t="shared" si="0"/>
        <v>43930</v>
      </c>
    </row>
    <row r="10" spans="1:4" x14ac:dyDescent="0.2">
      <c r="A10" t="s">
        <v>13</v>
      </c>
      <c r="B10" s="2">
        <v>5.6004199305499469</v>
      </c>
      <c r="C10" s="2">
        <v>13.688203397961194</v>
      </c>
      <c r="D10" s="9">
        <v>43929</v>
      </c>
    </row>
    <row r="11" spans="1:4" x14ac:dyDescent="0.2">
      <c r="A11" t="s">
        <v>13</v>
      </c>
      <c r="B11" s="2">
        <v>5.9754480516703028</v>
      </c>
      <c r="C11" s="2">
        <v>12.918391748347698</v>
      </c>
      <c r="D11" s="9">
        <v>43928</v>
      </c>
    </row>
    <row r="12" spans="1:4" x14ac:dyDescent="0.2">
      <c r="A12" t="s">
        <v>13</v>
      </c>
      <c r="B12" s="2">
        <v>6.4170685105995817</v>
      </c>
      <c r="C12" s="2">
        <v>12.187475393597644</v>
      </c>
      <c r="D12" s="9">
        <v>43927</v>
      </c>
    </row>
    <row r="13" spans="1:4" x14ac:dyDescent="0.2">
      <c r="A13" t="s">
        <v>13</v>
      </c>
      <c r="B13" s="2">
        <v>6.790981654141186</v>
      </c>
      <c r="C13" s="2">
        <v>11.474543125091541</v>
      </c>
      <c r="D13" s="9">
        <v>43926</v>
      </c>
    </row>
    <row r="14" spans="1:4" x14ac:dyDescent="0.2">
      <c r="A14" t="s">
        <v>13</v>
      </c>
      <c r="B14" s="2">
        <v>7.1605891188251007</v>
      </c>
      <c r="C14" s="2">
        <v>10.802372334481262</v>
      </c>
      <c r="D14" s="9">
        <v>43925</v>
      </c>
    </row>
    <row r="15" spans="1:4" x14ac:dyDescent="0.2">
      <c r="A15" t="s">
        <v>13</v>
      </c>
      <c r="B15" s="2">
        <v>7.9993708360016624</v>
      </c>
      <c r="C15" s="2">
        <v>10.183141429208762</v>
      </c>
      <c r="D15" s="9">
        <v>43924</v>
      </c>
    </row>
    <row r="16" spans="1:4" x14ac:dyDescent="0.2">
      <c r="A16" t="s">
        <v>13</v>
      </c>
      <c r="B16" s="2">
        <v>8.8732033167657871</v>
      </c>
      <c r="C16" s="2">
        <v>9.6281764238264351</v>
      </c>
      <c r="D16" s="9">
        <v>43923</v>
      </c>
    </row>
    <row r="17" spans="1:4" x14ac:dyDescent="0.2">
      <c r="A17" t="s">
        <v>13</v>
      </c>
      <c r="B17" s="2">
        <v>9.6514386030742028</v>
      </c>
      <c r="C17" s="2">
        <v>9.1371132620464426</v>
      </c>
      <c r="D17" s="9">
        <v>43922</v>
      </c>
    </row>
    <row r="18" spans="1:4" x14ac:dyDescent="0.2">
      <c r="A18" t="s">
        <v>13</v>
      </c>
      <c r="B18" s="2">
        <v>10.434743914920126</v>
      </c>
      <c r="C18" s="2">
        <v>8.6947060046019207</v>
      </c>
      <c r="D18" s="9">
        <v>43921</v>
      </c>
    </row>
    <row r="19" spans="1:4" x14ac:dyDescent="0.2">
      <c r="A19" t="s">
        <v>13</v>
      </c>
      <c r="B19" s="2">
        <v>11.594130895601484</v>
      </c>
      <c r="C19" s="2">
        <v>8.2857380745734357</v>
      </c>
      <c r="D19" s="9">
        <v>43920</v>
      </c>
    </row>
    <row r="20" spans="1:4" x14ac:dyDescent="0.2">
      <c r="A20" t="s">
        <v>13</v>
      </c>
      <c r="B20" s="2">
        <v>12.479628346102691</v>
      </c>
      <c r="C20" s="2">
        <v>7.920801835758013</v>
      </c>
      <c r="D20" s="9">
        <v>43919</v>
      </c>
    </row>
    <row r="21" spans="1:4" x14ac:dyDescent="0.2">
      <c r="A21" t="s">
        <v>13</v>
      </c>
      <c r="B21" s="2">
        <v>13.122578711928254</v>
      </c>
      <c r="C21" s="2">
        <v>7.5578695789344863</v>
      </c>
      <c r="D21" s="9">
        <v>43918</v>
      </c>
    </row>
    <row r="22" spans="1:4" x14ac:dyDescent="0.2">
      <c r="A22" t="s">
        <v>13</v>
      </c>
      <c r="B22" s="2">
        <v>13.818674550381868</v>
      </c>
      <c r="C22" s="2">
        <v>7.2065533371275485</v>
      </c>
      <c r="D22" s="9">
        <v>43917</v>
      </c>
    </row>
    <row r="23" spans="1:4" x14ac:dyDescent="0.2">
      <c r="A23" t="s">
        <v>13</v>
      </c>
      <c r="B23" s="2">
        <v>14.210571453074525</v>
      </c>
      <c r="C23" s="2">
        <v>6.8853859633417427</v>
      </c>
      <c r="D23" s="9">
        <v>43916</v>
      </c>
    </row>
    <row r="24" spans="1:4" x14ac:dyDescent="0.2">
      <c r="A24" t="s">
        <v>13</v>
      </c>
      <c r="B24" s="2">
        <v>14.531822725758081</v>
      </c>
      <c r="C24" s="2">
        <v>6.5742751434928</v>
      </c>
      <c r="D24" s="9">
        <v>43915</v>
      </c>
    </row>
    <row r="25" spans="1:4" x14ac:dyDescent="0.2">
      <c r="A25" t="s">
        <v>13</v>
      </c>
      <c r="B25" s="2">
        <v>15.029825724199771</v>
      </c>
      <c r="C25" s="2">
        <v>6.2713155465615387</v>
      </c>
      <c r="D25" s="9">
        <v>43914</v>
      </c>
    </row>
    <row r="26" spans="1:4" x14ac:dyDescent="0.2">
      <c r="A26" t="s">
        <v>13</v>
      </c>
      <c r="B26" s="2">
        <v>15.30696521978526</v>
      </c>
      <c r="C26" s="2">
        <v>5.9719378485237185</v>
      </c>
      <c r="D26" s="9">
        <v>43913</v>
      </c>
    </row>
    <row r="27" spans="1:4" x14ac:dyDescent="0.2">
      <c r="A27" t="s">
        <v>13</v>
      </c>
      <c r="B27" s="2">
        <v>16.626936829559</v>
      </c>
      <c r="C27" s="2">
        <v>5.6801968651486385</v>
      </c>
      <c r="D27" s="9">
        <v>43912</v>
      </c>
    </row>
    <row r="28" spans="1:4" x14ac:dyDescent="0.2">
      <c r="A28" t="s">
        <v>13</v>
      </c>
      <c r="B28" s="2">
        <v>17.363051530313861</v>
      </c>
      <c r="C28" s="2">
        <v>5.4180778854464293</v>
      </c>
      <c r="D28" s="9">
        <v>43911</v>
      </c>
    </row>
    <row r="29" spans="1:4" x14ac:dyDescent="0.2">
      <c r="A29" t="s">
        <v>13</v>
      </c>
      <c r="B29" s="2">
        <v>17.221042698749702</v>
      </c>
      <c r="C29" s="2">
        <v>5.1476250120841662</v>
      </c>
      <c r="D29" s="9">
        <v>43910</v>
      </c>
    </row>
    <row r="30" spans="1:4" x14ac:dyDescent="0.2">
      <c r="A30" t="s">
        <v>13</v>
      </c>
      <c r="B30" s="2">
        <v>17.535860169089009</v>
      </c>
      <c r="C30" s="2">
        <v>4.857130659547586</v>
      </c>
      <c r="D30" s="9">
        <v>43909</v>
      </c>
    </row>
    <row r="31" spans="1:4" x14ac:dyDescent="0.2">
      <c r="A31" t="s">
        <v>13</v>
      </c>
      <c r="B31" s="2">
        <v>17.83204699919364</v>
      </c>
      <c r="C31" s="2">
        <v>4.5762980283424746</v>
      </c>
      <c r="D31" s="9">
        <v>43908</v>
      </c>
    </row>
    <row r="32" spans="1:4" x14ac:dyDescent="0.2">
      <c r="A32" t="s">
        <v>13</v>
      </c>
      <c r="B32" s="2">
        <v>18.547595682041219</v>
      </c>
      <c r="C32" s="2">
        <v>4.2803232743457826</v>
      </c>
      <c r="D32" s="9">
        <v>43907</v>
      </c>
    </row>
    <row r="33" spans="1:4" x14ac:dyDescent="0.2">
      <c r="A33" t="s">
        <v>13</v>
      </c>
      <c r="B33" s="2">
        <v>18.795180722891565</v>
      </c>
      <c r="C33" s="2">
        <v>3.9963170740490819</v>
      </c>
      <c r="D33" s="9">
        <v>43906</v>
      </c>
    </row>
    <row r="34" spans="1:4" x14ac:dyDescent="0.2">
      <c r="A34" t="s">
        <v>13</v>
      </c>
      <c r="B34" s="2">
        <v>18.440016956337431</v>
      </c>
      <c r="C34" s="2">
        <v>3.7000659509374527</v>
      </c>
      <c r="D34" s="9">
        <v>43905</v>
      </c>
    </row>
    <row r="35" spans="1:4" x14ac:dyDescent="0.2">
      <c r="A35" t="s">
        <v>13</v>
      </c>
      <c r="B35" s="2">
        <v>20.03638253638254</v>
      </c>
      <c r="C35" s="2">
        <v>3.3879179004556219</v>
      </c>
      <c r="D35" s="9">
        <v>43904</v>
      </c>
    </row>
    <row r="36" spans="1:4" x14ac:dyDescent="0.2">
      <c r="A36" t="s">
        <v>13</v>
      </c>
      <c r="B36" s="2">
        <v>21.969450763730908</v>
      </c>
      <c r="C36" s="2">
        <v>3.0924921810085686</v>
      </c>
      <c r="D36" s="9">
        <v>43903</v>
      </c>
    </row>
    <row r="37" spans="1:4" x14ac:dyDescent="0.2">
      <c r="A37" t="s">
        <v>13</v>
      </c>
      <c r="B37" s="2">
        <v>22.157434402332363</v>
      </c>
      <c r="C37" s="2">
        <v>2.8116007000764953</v>
      </c>
      <c r="D37" s="9">
        <v>43902</v>
      </c>
    </row>
    <row r="38" spans="1:4" x14ac:dyDescent="0.2">
      <c r="A38" t="s">
        <v>13</v>
      </c>
      <c r="B38" s="2">
        <v>24.879614767255216</v>
      </c>
      <c r="C38" s="2">
        <v>2.5377226332493135</v>
      </c>
      <c r="D38" s="9">
        <v>43901</v>
      </c>
    </row>
    <row r="39" spans="1:4" x14ac:dyDescent="0.2">
      <c r="A39" t="s">
        <v>13</v>
      </c>
      <c r="B39" s="2">
        <v>25.569800569800567</v>
      </c>
      <c r="C39" s="2">
        <v>2.3113432225897013</v>
      </c>
      <c r="D39" s="9">
        <v>43900</v>
      </c>
    </row>
    <row r="40" spans="1:4" x14ac:dyDescent="0.2">
      <c r="A40" t="s">
        <v>13</v>
      </c>
      <c r="B40" s="2">
        <v>29.063097514340345</v>
      </c>
      <c r="C40" s="2">
        <v>2.0993545892230361</v>
      </c>
      <c r="D40" s="9">
        <v>43899</v>
      </c>
    </row>
    <row r="41" spans="1:4" x14ac:dyDescent="0.2">
      <c r="A41" t="s">
        <v>13</v>
      </c>
      <c r="B41" s="2">
        <v>34.149659863945573</v>
      </c>
      <c r="C41" s="2">
        <v>1.8692936098182518</v>
      </c>
      <c r="D41" s="9">
        <v>43898</v>
      </c>
    </row>
    <row r="42" spans="1:4" x14ac:dyDescent="0.2">
      <c r="A42" t="s">
        <v>13</v>
      </c>
      <c r="B42" s="2">
        <v>37.154989384288747</v>
      </c>
      <c r="C42" s="2">
        <v>1.5931728016306335</v>
      </c>
      <c r="D42" s="9">
        <v>43897</v>
      </c>
    </row>
    <row r="43" spans="1:4" x14ac:dyDescent="0.2">
      <c r="A43" t="s">
        <v>13</v>
      </c>
      <c r="B43" s="2">
        <v>40.845070422535215</v>
      </c>
      <c r="C43" s="2">
        <v>1.3590297895800907</v>
      </c>
      <c r="D43" s="9">
        <v>43896</v>
      </c>
    </row>
    <row r="44" spans="1:4" x14ac:dyDescent="0.2">
      <c r="A44" t="s">
        <v>13</v>
      </c>
      <c r="B44" s="2">
        <v>45.222929936305732</v>
      </c>
      <c r="C44" s="2">
        <v>1.1514707654294489</v>
      </c>
      <c r="D44" s="9">
        <v>43895</v>
      </c>
    </row>
    <row r="45" spans="1:4" x14ac:dyDescent="0.2">
      <c r="A45" t="s">
        <v>13</v>
      </c>
      <c r="B45" s="2">
        <v>36.84210526315789</v>
      </c>
      <c r="C45" s="2">
        <v>0.9619727368157921</v>
      </c>
      <c r="D45" s="9">
        <v>43894</v>
      </c>
    </row>
    <row r="46" spans="1:4" x14ac:dyDescent="0.2">
      <c r="A46" t="s">
        <v>13</v>
      </c>
      <c r="B46" s="2">
        <v>34.210526315789473</v>
      </c>
      <c r="C46" s="2">
        <v>0.78711707813352194</v>
      </c>
      <c r="D46" s="9">
        <v>43893</v>
      </c>
    </row>
    <row r="47" spans="1:4" x14ac:dyDescent="0.2">
      <c r="A47" t="s">
        <v>13</v>
      </c>
      <c r="B47" s="2">
        <v>50</v>
      </c>
      <c r="C47" s="2">
        <v>0.61464754515945697</v>
      </c>
      <c r="D47" s="9">
        <v>43892</v>
      </c>
    </row>
    <row r="48" spans="1:4" x14ac:dyDescent="0.2">
      <c r="A48" t="s">
        <v>13</v>
      </c>
      <c r="B48" s="2">
        <v>100</v>
      </c>
      <c r="C48" s="2">
        <v>0.45057144967106383</v>
      </c>
      <c r="D48" s="9">
        <v>43891</v>
      </c>
    </row>
    <row r="49" spans="1:4" x14ac:dyDescent="0.2">
      <c r="A49" t="s">
        <v>13</v>
      </c>
      <c r="B49" s="2">
        <v>100</v>
      </c>
      <c r="C49" s="2">
        <v>0.30038096644737589</v>
      </c>
      <c r="D49" s="9">
        <v>43890</v>
      </c>
    </row>
    <row r="50" spans="1:4" x14ac:dyDescent="0.2">
      <c r="A50" t="s">
        <v>13</v>
      </c>
      <c r="B50" s="2">
        <v>100</v>
      </c>
      <c r="C50" s="2">
        <v>0.15019048322368794</v>
      </c>
      <c r="D50" s="9">
        <v>43889</v>
      </c>
    </row>
    <row r="51" spans="1:4" x14ac:dyDescent="0.2">
      <c r="A51" t="s">
        <v>13</v>
      </c>
      <c r="B51" s="2">
        <v>100</v>
      </c>
      <c r="C51" s="2">
        <v>0</v>
      </c>
      <c r="D51" s="9">
        <v>43888</v>
      </c>
    </row>
    <row r="52" spans="1:4" x14ac:dyDescent="0.2">
      <c r="A52" t="s">
        <v>14</v>
      </c>
      <c r="B52" s="2">
        <v>2.3673500178473517</v>
      </c>
      <c r="C52" s="2">
        <v>25.329392250124226</v>
      </c>
      <c r="D52" s="9">
        <f t="shared" ref="D52:D58" si="1">D53+1</f>
        <v>43936</v>
      </c>
    </row>
    <row r="53" spans="1:4" x14ac:dyDescent="0.2">
      <c r="A53" t="s">
        <v>14</v>
      </c>
      <c r="B53" s="2">
        <v>2.5349041660738196</v>
      </c>
      <c r="C53" s="2">
        <v>24.208532535933493</v>
      </c>
      <c r="D53" s="9">
        <f t="shared" si="1"/>
        <v>43935</v>
      </c>
    </row>
    <row r="54" spans="1:4" x14ac:dyDescent="0.2">
      <c r="A54" t="s">
        <v>14</v>
      </c>
      <c r="B54" s="2">
        <v>2.6073102137454911</v>
      </c>
      <c r="C54" s="2">
        <v>23.127513576062558</v>
      </c>
      <c r="D54" s="9">
        <f t="shared" si="1"/>
        <v>43934</v>
      </c>
    </row>
    <row r="55" spans="1:4" x14ac:dyDescent="0.2">
      <c r="A55" t="s">
        <v>14</v>
      </c>
      <c r="B55" s="2">
        <v>2.7213835329246208</v>
      </c>
      <c r="C55" s="2">
        <v>22.020677622307502</v>
      </c>
      <c r="D55" s="9">
        <f t="shared" si="1"/>
        <v>43933</v>
      </c>
    </row>
    <row r="56" spans="1:4" x14ac:dyDescent="0.2">
      <c r="A56" t="s">
        <v>14</v>
      </c>
      <c r="B56" s="2">
        <v>2.8203723148604509</v>
      </c>
      <c r="C56" s="2">
        <v>20.951704809950531</v>
      </c>
      <c r="D56" s="9">
        <f t="shared" si="1"/>
        <v>43932</v>
      </c>
    </row>
    <row r="57" spans="1:4" x14ac:dyDescent="0.2">
      <c r="A57" t="s">
        <v>14</v>
      </c>
      <c r="B57" s="2">
        <v>2.913881416051864</v>
      </c>
      <c r="C57" s="2">
        <v>19.884636444485448</v>
      </c>
      <c r="D57" s="9">
        <f t="shared" si="1"/>
        <v>43931</v>
      </c>
    </row>
    <row r="58" spans="1:4" x14ac:dyDescent="0.2">
      <c r="A58" t="s">
        <v>14</v>
      </c>
      <c r="B58" s="2">
        <v>3.07</v>
      </c>
      <c r="C58" s="2">
        <v>18.809999999999999</v>
      </c>
      <c r="D58" s="9">
        <f t="shared" si="1"/>
        <v>43930</v>
      </c>
    </row>
    <row r="59" spans="1:4" x14ac:dyDescent="0.2">
      <c r="A59" t="s">
        <v>14</v>
      </c>
      <c r="B59" s="2">
        <v>3.2189099803169814</v>
      </c>
      <c r="C59" s="2">
        <v>17.746844683901127</v>
      </c>
      <c r="D59" s="9">
        <v>43929</v>
      </c>
    </row>
    <row r="60" spans="1:4" x14ac:dyDescent="0.2">
      <c r="A60" t="s">
        <v>14</v>
      </c>
      <c r="B60" s="2">
        <v>3.4350370551422946</v>
      </c>
      <c r="C60" s="2">
        <v>16.690712328582254</v>
      </c>
      <c r="D60" s="9">
        <v>43928</v>
      </c>
    </row>
    <row r="61" spans="1:4" x14ac:dyDescent="0.2">
      <c r="A61" t="s">
        <v>14</v>
      </c>
      <c r="B61" s="2">
        <v>3.6782948605595762</v>
      </c>
      <c r="C61" s="2">
        <v>15.702761365153833</v>
      </c>
      <c r="D61" s="9">
        <v>43927</v>
      </c>
    </row>
    <row r="62" spans="1:4" x14ac:dyDescent="0.2">
      <c r="A62" t="s">
        <v>14</v>
      </c>
      <c r="B62" s="2">
        <v>3.8746631563029119</v>
      </c>
      <c r="C62" s="2">
        <v>14.749846344253795</v>
      </c>
      <c r="D62" s="9">
        <v>43926</v>
      </c>
    </row>
    <row r="63" spans="1:4" x14ac:dyDescent="0.2">
      <c r="A63" t="s">
        <v>14</v>
      </c>
      <c r="B63" s="2">
        <v>4.1470286720094913</v>
      </c>
      <c r="C63" s="2">
        <v>13.832525894181913</v>
      </c>
      <c r="D63" s="9">
        <v>43925</v>
      </c>
    </row>
    <row r="64" spans="1:4" x14ac:dyDescent="0.2">
      <c r="A64" t="s">
        <v>14</v>
      </c>
      <c r="B64" s="2">
        <v>4.4837119199284308</v>
      </c>
      <c r="C64" s="2">
        <v>12.968535227033481</v>
      </c>
      <c r="D64" s="9">
        <v>43924</v>
      </c>
    </row>
    <row r="65" spans="1:4" x14ac:dyDescent="0.2">
      <c r="A65" t="s">
        <v>14</v>
      </c>
      <c r="B65" s="2">
        <v>4.8806629803128425</v>
      </c>
      <c r="C65" s="2">
        <v>12.14900547556206</v>
      </c>
      <c r="D65" s="9">
        <v>43923</v>
      </c>
    </row>
    <row r="66" spans="1:4" x14ac:dyDescent="0.2">
      <c r="A66" t="s">
        <v>14</v>
      </c>
      <c r="B66" s="2">
        <v>5.358382949361296</v>
      </c>
      <c r="C66" s="2">
        <v>11.380993834078284</v>
      </c>
      <c r="D66" s="9">
        <v>43922</v>
      </c>
    </row>
    <row r="67" spans="1:4" x14ac:dyDescent="0.2">
      <c r="A67" t="s">
        <v>14</v>
      </c>
      <c r="B67" s="2">
        <v>5.7287241948479668</v>
      </c>
      <c r="C67" s="2">
        <v>10.677607624368811</v>
      </c>
      <c r="D67" s="9">
        <v>43921</v>
      </c>
    </row>
    <row r="68" spans="1:4" x14ac:dyDescent="0.2">
      <c r="A68" t="s">
        <v>14</v>
      </c>
      <c r="B68" s="2">
        <v>6.2753402627836072</v>
      </c>
      <c r="C68" s="2">
        <v>10.016506872407925</v>
      </c>
      <c r="D68" s="9">
        <v>43920</v>
      </c>
    </row>
    <row r="69" spans="1:4" x14ac:dyDescent="0.2">
      <c r="A69" t="s">
        <v>14</v>
      </c>
      <c r="B69" s="2">
        <v>6.8263634222655858</v>
      </c>
      <c r="C69" s="2">
        <v>9.4116992286022576</v>
      </c>
      <c r="D69" s="9">
        <v>43919</v>
      </c>
    </row>
    <row r="70" spans="1:4" x14ac:dyDescent="0.2">
      <c r="A70" t="s">
        <v>14</v>
      </c>
      <c r="B70" s="2">
        <v>7.3916827889757624</v>
      </c>
      <c r="C70" s="2">
        <v>8.8465588394184387</v>
      </c>
      <c r="D70" s="9">
        <v>43918</v>
      </c>
    </row>
    <row r="71" spans="1:4" x14ac:dyDescent="0.2">
      <c r="A71" t="s">
        <v>14</v>
      </c>
      <c r="B71" s="2">
        <v>8.1013027096689463</v>
      </c>
      <c r="C71" s="2">
        <v>8.3184652516538922</v>
      </c>
      <c r="D71" s="9">
        <v>43917</v>
      </c>
    </row>
    <row r="72" spans="1:4" x14ac:dyDescent="0.2">
      <c r="A72" t="s">
        <v>14</v>
      </c>
      <c r="B72" s="2">
        <v>8.8326652747228209</v>
      </c>
      <c r="C72" s="2">
        <v>7.8423370134029078</v>
      </c>
      <c r="D72" s="9">
        <v>43916</v>
      </c>
    </row>
    <row r="73" spans="1:4" x14ac:dyDescent="0.2">
      <c r="A73" t="s">
        <v>14</v>
      </c>
      <c r="B73" s="2">
        <v>9.4726167819115705</v>
      </c>
      <c r="C73" s="2">
        <v>7.416594959866865</v>
      </c>
      <c r="D73" s="9">
        <v>43915</v>
      </c>
    </row>
    <row r="74" spans="1:4" x14ac:dyDescent="0.2">
      <c r="A74" t="s">
        <v>14</v>
      </c>
      <c r="B74" s="2">
        <v>10.19243049016743</v>
      </c>
      <c r="C74" s="2">
        <v>7.0203239617669766</v>
      </c>
      <c r="D74" s="9">
        <v>43914</v>
      </c>
    </row>
    <row r="75" spans="1:4" x14ac:dyDescent="0.2">
      <c r="A75" t="s">
        <v>14</v>
      </c>
      <c r="B75" s="2">
        <v>10.830084538952391</v>
      </c>
      <c r="C75" s="2">
        <v>6.6396496509671206</v>
      </c>
      <c r="D75" s="9">
        <v>43913</v>
      </c>
    </row>
    <row r="76" spans="1:4" x14ac:dyDescent="0.2">
      <c r="A76" t="s">
        <v>14</v>
      </c>
      <c r="B76" s="2">
        <v>11.619719499545564</v>
      </c>
      <c r="C76" s="2">
        <v>6.2817964554407055</v>
      </c>
      <c r="D76" s="9">
        <v>43912</v>
      </c>
    </row>
    <row r="77" spans="1:4" x14ac:dyDescent="0.2">
      <c r="A77" t="s">
        <v>14</v>
      </c>
      <c r="B77" s="2">
        <v>12.394296200015292</v>
      </c>
      <c r="C77" s="2">
        <v>5.9289571380700563</v>
      </c>
      <c r="D77" s="9">
        <v>43911</v>
      </c>
    </row>
    <row r="78" spans="1:4" x14ac:dyDescent="0.2">
      <c r="A78" t="s">
        <v>14</v>
      </c>
      <c r="B78" s="2">
        <v>12.812501363681985</v>
      </c>
      <c r="C78" s="2">
        <v>5.591683827367711</v>
      </c>
      <c r="D78" s="9">
        <v>43910</v>
      </c>
    </row>
    <row r="79" spans="1:4" x14ac:dyDescent="0.2">
      <c r="A79" t="s">
        <v>14</v>
      </c>
      <c r="B79" s="2">
        <v>12.974103844883334</v>
      </c>
      <c r="C79" s="2">
        <v>5.267943630823253</v>
      </c>
      <c r="D79" s="9">
        <v>43909</v>
      </c>
    </row>
    <row r="80" spans="1:4" x14ac:dyDescent="0.2">
      <c r="A80" t="s">
        <v>14</v>
      </c>
      <c r="B80" s="2">
        <v>13.372173272907128</v>
      </c>
      <c r="C80" s="2">
        <v>4.947491702052373</v>
      </c>
      <c r="D80" s="9">
        <v>43908</v>
      </c>
    </row>
    <row r="81" spans="1:4" x14ac:dyDescent="0.2">
      <c r="A81" t="s">
        <v>14</v>
      </c>
      <c r="B81" s="2">
        <v>14.178921161825727</v>
      </c>
      <c r="C81" s="2">
        <v>4.6417561663377533</v>
      </c>
      <c r="D81" s="9">
        <v>43907</v>
      </c>
    </row>
    <row r="82" spans="1:4" x14ac:dyDescent="0.2">
      <c r="A82" t="s">
        <v>14</v>
      </c>
      <c r="B82" s="2">
        <v>14.549617848191353</v>
      </c>
      <c r="C82" s="2">
        <v>4.3576502823716252</v>
      </c>
      <c r="D82" s="9">
        <v>43906</v>
      </c>
    </row>
    <row r="83" spans="1:4" x14ac:dyDescent="0.2">
      <c r="A83" t="s">
        <v>14</v>
      </c>
      <c r="B83" s="2">
        <v>15.726959985515117</v>
      </c>
      <c r="C83" s="2">
        <v>4.0589754529454236</v>
      </c>
      <c r="D83" s="9">
        <v>43905</v>
      </c>
    </row>
    <row r="84" spans="1:4" x14ac:dyDescent="0.2">
      <c r="A84" t="s">
        <v>14</v>
      </c>
      <c r="B84" s="2">
        <v>16.408129941560677</v>
      </c>
      <c r="C84" s="2">
        <v>3.7840867248523717</v>
      </c>
      <c r="D84" s="9">
        <v>43904</v>
      </c>
    </row>
    <row r="85" spans="1:4" x14ac:dyDescent="0.2">
      <c r="A85" t="s">
        <v>14</v>
      </c>
      <c r="B85" s="2">
        <v>16.737348035057963</v>
      </c>
      <c r="C85" s="2">
        <v>3.514665366305064</v>
      </c>
      <c r="D85" s="9">
        <v>43903</v>
      </c>
    </row>
    <row r="86" spans="1:4" x14ac:dyDescent="0.2">
      <c r="A86" t="s">
        <v>14</v>
      </c>
      <c r="B86" s="2">
        <v>17.371507948757522</v>
      </c>
      <c r="C86" s="2">
        <v>3.2558518807792409</v>
      </c>
      <c r="D86" s="9">
        <v>43902</v>
      </c>
    </row>
    <row r="87" spans="1:4" x14ac:dyDescent="0.2">
      <c r="A87" t="s">
        <v>14</v>
      </c>
      <c r="B87" s="2">
        <v>17.508172223778836</v>
      </c>
      <c r="C87" s="2">
        <v>2.9966900474248015</v>
      </c>
      <c r="D87" s="9">
        <v>43901</v>
      </c>
    </row>
    <row r="88" spans="1:4" x14ac:dyDescent="0.2">
      <c r="A88" t="s">
        <v>14</v>
      </c>
      <c r="B88" s="2">
        <v>17.31579185725284</v>
      </c>
      <c r="C88" s="2">
        <v>2.7388189252298223</v>
      </c>
      <c r="D88" s="9">
        <v>43900</v>
      </c>
    </row>
    <row r="89" spans="1:4" x14ac:dyDescent="0.2">
      <c r="A89" t="s">
        <v>14</v>
      </c>
      <c r="B89" s="2">
        <v>19.542653703957278</v>
      </c>
      <c r="C89" s="2">
        <v>2.4781707583051409</v>
      </c>
      <c r="D89" s="9">
        <v>43899</v>
      </c>
    </row>
    <row r="90" spans="1:4" x14ac:dyDescent="0.2">
      <c r="A90" t="s">
        <v>14</v>
      </c>
      <c r="B90" s="2">
        <v>19.313114809898227</v>
      </c>
      <c r="C90" s="2">
        <v>2.226904526293084</v>
      </c>
      <c r="D90" s="9">
        <v>43898</v>
      </c>
    </row>
    <row r="91" spans="1:4" x14ac:dyDescent="0.2">
      <c r="A91" t="s">
        <v>14</v>
      </c>
      <c r="B91" s="2">
        <v>20.059059270196162</v>
      </c>
      <c r="C91" s="2">
        <v>1.9678880851091503</v>
      </c>
      <c r="D91" s="9">
        <v>43897</v>
      </c>
    </row>
    <row r="92" spans="1:4" x14ac:dyDescent="0.2">
      <c r="A92" t="s">
        <v>14</v>
      </c>
      <c r="B92" s="2">
        <v>19.773087071240106</v>
      </c>
      <c r="C92" s="2">
        <v>1.7262633015059923</v>
      </c>
      <c r="D92" s="9">
        <v>43896</v>
      </c>
    </row>
    <row r="93" spans="1:4" x14ac:dyDescent="0.2">
      <c r="A93" t="s">
        <v>14</v>
      </c>
      <c r="B93" s="2">
        <v>21.068210221666778</v>
      </c>
      <c r="C93" s="2">
        <v>1.4816696043228887</v>
      </c>
      <c r="D93" s="9">
        <v>43895</v>
      </c>
    </row>
    <row r="94" spans="1:4" x14ac:dyDescent="0.2">
      <c r="A94" t="s">
        <v>14</v>
      </c>
      <c r="B94" s="2">
        <v>21.825000000000003</v>
      </c>
      <c r="C94" s="2">
        <v>1.2449734457473793</v>
      </c>
      <c r="D94" s="9">
        <v>43894</v>
      </c>
    </row>
    <row r="95" spans="1:4" x14ac:dyDescent="0.2">
      <c r="A95" t="s">
        <v>14</v>
      </c>
      <c r="B95" s="2">
        <v>23.227800874107238</v>
      </c>
      <c r="C95" s="2">
        <v>1.0158420647107276</v>
      </c>
      <c r="D95" s="9">
        <v>43893</v>
      </c>
    </row>
    <row r="96" spans="1:4" x14ac:dyDescent="0.2">
      <c r="A96" t="s">
        <v>14</v>
      </c>
      <c r="B96" s="2">
        <v>25.090252707581229</v>
      </c>
      <c r="C96" s="2">
        <v>0.79573239687649822</v>
      </c>
      <c r="D96" s="9">
        <v>43892</v>
      </c>
    </row>
    <row r="97" spans="1:4" x14ac:dyDescent="0.2">
      <c r="A97" t="s">
        <v>14</v>
      </c>
      <c r="B97" s="2">
        <v>28.619091751621877</v>
      </c>
      <c r="C97" s="2">
        <v>0.58243688344712208</v>
      </c>
      <c r="D97" s="9">
        <v>43891</v>
      </c>
    </row>
    <row r="98" spans="1:4" x14ac:dyDescent="0.2">
      <c r="A98" t="s">
        <v>14</v>
      </c>
      <c r="B98" s="2">
        <v>27.239678005712804</v>
      </c>
      <c r="C98" s="2">
        <v>0.37686925845370495</v>
      </c>
      <c r="D98" s="9">
        <v>43890</v>
      </c>
    </row>
    <row r="99" spans="1:4" x14ac:dyDescent="0.2">
      <c r="A99" t="s">
        <v>14</v>
      </c>
      <c r="B99" s="2">
        <v>30.977872947894365</v>
      </c>
      <c r="C99" s="2">
        <v>0.18203142750248982</v>
      </c>
      <c r="D99" s="9">
        <v>43889</v>
      </c>
    </row>
    <row r="100" spans="1:4" x14ac:dyDescent="0.2">
      <c r="A100" t="s">
        <v>14</v>
      </c>
      <c r="B100" s="2">
        <v>33.660806618407449</v>
      </c>
      <c r="C100" s="2">
        <v>0</v>
      </c>
      <c r="D100" s="9">
        <v>43888</v>
      </c>
    </row>
    <row r="101" spans="1:4" x14ac:dyDescent="0.2">
      <c r="A101" t="s">
        <v>16</v>
      </c>
      <c r="B101" s="2">
        <v>2.3444447800363113</v>
      </c>
      <c r="C101" s="2">
        <v>25.296254574794229</v>
      </c>
      <c r="D101" s="9">
        <f t="shared" ref="D101:D108" si="2">D102+1</f>
        <v>43937</v>
      </c>
    </row>
    <row r="102" spans="1:4" x14ac:dyDescent="0.2">
      <c r="A102" t="s">
        <v>16</v>
      </c>
      <c r="B102" s="2">
        <v>2.587274056398833</v>
      </c>
      <c r="C102" s="2">
        <v>23.676331150098324</v>
      </c>
      <c r="D102" s="9">
        <f t="shared" si="2"/>
        <v>43936</v>
      </c>
    </row>
    <row r="103" spans="1:4" x14ac:dyDescent="0.2">
      <c r="A103" t="s">
        <v>16</v>
      </c>
      <c r="B103" s="2">
        <v>2.5009435595952243</v>
      </c>
      <c r="C103" s="2">
        <v>22.083307432263634</v>
      </c>
      <c r="D103" s="9">
        <f t="shared" si="2"/>
        <v>43935</v>
      </c>
    </row>
    <row r="104" spans="1:4" x14ac:dyDescent="0.2">
      <c r="A104" t="s">
        <v>16</v>
      </c>
      <c r="B104" s="2">
        <v>2.6386345831615534</v>
      </c>
      <c r="C104" s="2">
        <v>20.411457686485679</v>
      </c>
      <c r="D104" s="9">
        <f t="shared" si="2"/>
        <v>43934</v>
      </c>
    </row>
    <row r="105" spans="1:4" x14ac:dyDescent="0.2">
      <c r="A105" t="s">
        <v>16</v>
      </c>
      <c r="B105" s="2">
        <v>2.866510353250729</v>
      </c>
      <c r="C105" s="2">
        <v>18.843393299763314</v>
      </c>
      <c r="D105" s="9">
        <f t="shared" si="2"/>
        <v>43933</v>
      </c>
    </row>
    <row r="106" spans="1:4" x14ac:dyDescent="0.2">
      <c r="A106" t="s">
        <v>16</v>
      </c>
      <c r="B106" s="2">
        <v>3.2045993982914913</v>
      </c>
      <c r="C106" s="2">
        <v>17.396612483221663</v>
      </c>
      <c r="D106" s="9">
        <f t="shared" si="2"/>
        <v>43932</v>
      </c>
    </row>
    <row r="107" spans="1:4" x14ac:dyDescent="0.2">
      <c r="A107" t="s">
        <v>16</v>
      </c>
      <c r="B107" s="2">
        <v>3.66</v>
      </c>
      <c r="C107" s="2">
        <v>16.11</v>
      </c>
      <c r="D107" s="9">
        <f t="shared" si="2"/>
        <v>43931</v>
      </c>
    </row>
    <row r="108" spans="1:4" x14ac:dyDescent="0.2">
      <c r="A108" t="s">
        <v>16</v>
      </c>
      <c r="B108" s="2">
        <v>4.0756958402746015</v>
      </c>
      <c r="C108" s="2">
        <v>14.99394750171594</v>
      </c>
      <c r="D108" s="9">
        <f t="shared" si="2"/>
        <v>43930</v>
      </c>
    </row>
    <row r="109" spans="1:4" x14ac:dyDescent="0.2">
      <c r="A109" t="s">
        <v>16</v>
      </c>
      <c r="B109" s="2">
        <v>4.6558069084685334</v>
      </c>
      <c r="C109" s="2">
        <v>13.976078263246697</v>
      </c>
      <c r="D109" s="9">
        <v>43929</v>
      </c>
    </row>
    <row r="110" spans="1:4" x14ac:dyDescent="0.2">
      <c r="A110" t="s">
        <v>16</v>
      </c>
      <c r="B110" s="2">
        <v>5.2785402374132984</v>
      </c>
      <c r="C110" s="2">
        <v>13.059941071714139</v>
      </c>
      <c r="D110" s="9">
        <v>43928</v>
      </c>
    </row>
    <row r="111" spans="1:4" x14ac:dyDescent="0.2">
      <c r="A111" t="s">
        <v>16</v>
      </c>
      <c r="B111" s="2">
        <v>5.8996553619910044</v>
      </c>
      <c r="C111" s="2">
        <v>12.235502135470982</v>
      </c>
      <c r="D111" s="9">
        <v>43927</v>
      </c>
    </row>
    <row r="112" spans="1:4" x14ac:dyDescent="0.2">
      <c r="A112" t="s">
        <v>16</v>
      </c>
      <c r="B112" s="2">
        <v>6.6320496734549428</v>
      </c>
      <c r="C112" s="2">
        <v>11.478901825394043</v>
      </c>
      <c r="D112" s="9">
        <v>43926</v>
      </c>
    </row>
    <row r="113" spans="1:4" x14ac:dyDescent="0.2">
      <c r="A113" t="s">
        <v>16</v>
      </c>
      <c r="B113" s="2">
        <v>7.2960929736375313</v>
      </c>
      <c r="C113" s="2">
        <v>10.781815190452777</v>
      </c>
      <c r="D113" s="9">
        <v>43925</v>
      </c>
    </row>
    <row r="114" spans="1:4" x14ac:dyDescent="0.2">
      <c r="A114" t="s">
        <v>16</v>
      </c>
      <c r="B114" s="2">
        <v>7.951198552489358</v>
      </c>
      <c r="C114" s="2">
        <v>10.150794994519881</v>
      </c>
      <c r="D114" s="9">
        <v>43924</v>
      </c>
    </row>
    <row r="115" spans="1:4" x14ac:dyDescent="0.2">
      <c r="A115" t="s">
        <v>16</v>
      </c>
      <c r="B115" s="2">
        <v>8.7670785934297388</v>
      </c>
      <c r="C115" s="2">
        <v>9.5690265154363985</v>
      </c>
      <c r="D115" s="9">
        <v>43923</v>
      </c>
    </row>
    <row r="116" spans="1:4" x14ac:dyDescent="0.2">
      <c r="A116" t="s">
        <v>16</v>
      </c>
      <c r="B116" s="2">
        <v>9.6669168832456389</v>
      </c>
      <c r="C116" s="2">
        <v>9.0429032731817358</v>
      </c>
      <c r="D116" s="9">
        <v>43922</v>
      </c>
    </row>
    <row r="117" spans="1:4" x14ac:dyDescent="0.2">
      <c r="A117" t="s">
        <v>16</v>
      </c>
      <c r="B117" s="2">
        <v>10.556776111680557</v>
      </c>
      <c r="C117" s="2">
        <v>8.5724433144246941</v>
      </c>
      <c r="D117" s="9">
        <v>43921</v>
      </c>
    </row>
    <row r="118" spans="1:4" x14ac:dyDescent="0.2">
      <c r="A118" t="s">
        <v>16</v>
      </c>
      <c r="B118" s="2">
        <v>11.573790032779987</v>
      </c>
      <c r="C118" s="2">
        <v>8.1447185581640245</v>
      </c>
      <c r="D118" s="9">
        <v>43920</v>
      </c>
    </row>
    <row r="119" spans="1:4" x14ac:dyDescent="0.2">
      <c r="A119" t="s">
        <v>16</v>
      </c>
      <c r="B119" s="2">
        <v>12.722397882821715</v>
      </c>
      <c r="C119" s="2">
        <v>7.7693482295966136</v>
      </c>
      <c r="D119" s="9">
        <v>43919</v>
      </c>
    </row>
    <row r="120" spans="1:4" x14ac:dyDescent="0.2">
      <c r="A120" t="s">
        <v>16</v>
      </c>
      <c r="B120" s="2">
        <v>13.553123953051269</v>
      </c>
      <c r="C120" s="2">
        <v>7.442231416214784</v>
      </c>
      <c r="D120" s="9">
        <v>43918</v>
      </c>
    </row>
    <row r="121" spans="1:4" x14ac:dyDescent="0.2">
      <c r="A121" t="s">
        <v>16</v>
      </c>
      <c r="B121" s="2">
        <v>14.499569755450311</v>
      </c>
      <c r="C121" s="2">
        <v>7.1095850623604759</v>
      </c>
      <c r="D121" s="9">
        <v>43917</v>
      </c>
    </row>
    <row r="122" spans="1:4" x14ac:dyDescent="0.2">
      <c r="A122" t="s">
        <v>16</v>
      </c>
      <c r="B122" s="2">
        <v>15.253332308992432</v>
      </c>
      <c r="C122" s="2">
        <v>6.7935471596743824</v>
      </c>
      <c r="D122" s="9">
        <v>43916</v>
      </c>
    </row>
    <row r="123" spans="1:4" x14ac:dyDescent="0.2">
      <c r="A123" t="s">
        <v>16</v>
      </c>
      <c r="B123" s="2">
        <v>15.749180721690138</v>
      </c>
      <c r="C123" s="2">
        <v>6.4624020226288508</v>
      </c>
      <c r="D123" s="9">
        <v>43915</v>
      </c>
    </row>
    <row r="124" spans="1:4" x14ac:dyDescent="0.2">
      <c r="A124" t="s">
        <v>16</v>
      </c>
      <c r="B124" s="2">
        <v>16.264694014794891</v>
      </c>
      <c r="C124" s="2">
        <v>6.1359318669339631</v>
      </c>
      <c r="D124" s="9">
        <v>43914</v>
      </c>
    </row>
    <row r="125" spans="1:4" x14ac:dyDescent="0.2">
      <c r="A125" t="s">
        <v>16</v>
      </c>
      <c r="B125" s="2">
        <v>16.187043426302498</v>
      </c>
      <c r="C125" s="2">
        <v>5.8207533039835582</v>
      </c>
      <c r="D125" s="9">
        <v>43913</v>
      </c>
    </row>
    <row r="126" spans="1:4" x14ac:dyDescent="0.2">
      <c r="A126" t="s">
        <v>16</v>
      </c>
      <c r="B126" s="2">
        <v>15.929597007259542</v>
      </c>
      <c r="C126" s="2">
        <v>5.4890785282965613</v>
      </c>
      <c r="D126" s="9">
        <v>43912</v>
      </c>
    </row>
    <row r="127" spans="1:4" x14ac:dyDescent="0.2">
      <c r="A127" t="s">
        <v>16</v>
      </c>
      <c r="B127" s="2">
        <v>17.420601993270658</v>
      </c>
      <c r="C127" s="2">
        <v>5.1446298860396054</v>
      </c>
      <c r="D127" s="9">
        <v>43911</v>
      </c>
    </row>
    <row r="128" spans="1:4" x14ac:dyDescent="0.2">
      <c r="A128" t="s">
        <v>16</v>
      </c>
      <c r="B128" s="2">
        <v>18.04138509783137</v>
      </c>
      <c r="C128" s="2">
        <v>4.8146392408893224</v>
      </c>
      <c r="D128" s="9">
        <v>43910</v>
      </c>
    </row>
    <row r="129" spans="1:4" x14ac:dyDescent="0.2">
      <c r="A129" t="s">
        <v>16</v>
      </c>
      <c r="B129" s="2">
        <v>20.115863927248231</v>
      </c>
      <c r="C129" s="2">
        <v>4.4764378427797427</v>
      </c>
      <c r="D129" s="9">
        <v>43909</v>
      </c>
    </row>
    <row r="130" spans="1:4" x14ac:dyDescent="0.2">
      <c r="A130" t="s">
        <v>16</v>
      </c>
      <c r="B130" s="2">
        <v>21.067898944243936</v>
      </c>
      <c r="C130" s="2">
        <v>4.2027430104335028</v>
      </c>
      <c r="D130" s="9">
        <v>43908</v>
      </c>
    </row>
    <row r="131" spans="1:4" x14ac:dyDescent="0.2">
      <c r="A131" t="s">
        <v>16</v>
      </c>
      <c r="B131" s="2">
        <v>21.646510832870387</v>
      </c>
      <c r="C131" s="2">
        <v>3.9440617432138976</v>
      </c>
      <c r="D131" s="9">
        <v>43907</v>
      </c>
    </row>
    <row r="132" spans="1:4" x14ac:dyDescent="0.2">
      <c r="A132" t="s">
        <v>16</v>
      </c>
      <c r="B132" s="2">
        <v>23.754465381364021</v>
      </c>
      <c r="C132" s="2">
        <v>3.6886415313636602</v>
      </c>
      <c r="D132" s="9">
        <v>43906</v>
      </c>
    </row>
    <row r="133" spans="1:4" x14ac:dyDescent="0.2">
      <c r="A133" t="s">
        <v>16</v>
      </c>
      <c r="B133" s="2">
        <v>26.158798283261802</v>
      </c>
      <c r="C133" s="2">
        <v>3.4452420532490837</v>
      </c>
      <c r="D133" s="9">
        <v>43905</v>
      </c>
    </row>
    <row r="134" spans="1:4" x14ac:dyDescent="0.2">
      <c r="A134" t="s">
        <v>16</v>
      </c>
      <c r="B134" s="2">
        <v>28.412283250992925</v>
      </c>
      <c r="C134" s="2">
        <v>3.2493702648229972</v>
      </c>
      <c r="D134" s="9">
        <v>43904</v>
      </c>
    </row>
    <row r="135" spans="1:4" x14ac:dyDescent="0.2">
      <c r="A135" t="s">
        <v>16</v>
      </c>
      <c r="B135" s="2">
        <v>32.686062246278752</v>
      </c>
      <c r="C135" s="2">
        <v>3.0570534772666393</v>
      </c>
      <c r="D135" s="9">
        <v>43903</v>
      </c>
    </row>
    <row r="136" spans="1:4" x14ac:dyDescent="0.2">
      <c r="A136" t="s">
        <v>16</v>
      </c>
      <c r="B136" s="2">
        <v>28.786812744999501</v>
      </c>
      <c r="C136" s="2">
        <v>2.8743707737049125</v>
      </c>
      <c r="D136" s="9">
        <v>43902</v>
      </c>
    </row>
    <row r="137" spans="1:4" x14ac:dyDescent="0.2">
      <c r="A137" t="s">
        <v>16</v>
      </c>
      <c r="B137" s="2">
        <v>28.920254057868739</v>
      </c>
      <c r="C137" s="2">
        <v>2.6779863592051942</v>
      </c>
      <c r="D137" s="9">
        <v>43901</v>
      </c>
    </row>
    <row r="138" spans="1:4" x14ac:dyDescent="0.2">
      <c r="A138" t="s">
        <v>16</v>
      </c>
      <c r="B138" s="2">
        <v>30.381254964257348</v>
      </c>
      <c r="C138" s="2">
        <v>2.4675319775959879</v>
      </c>
      <c r="D138" s="9">
        <v>43900</v>
      </c>
    </row>
    <row r="139" spans="1:4" x14ac:dyDescent="0.2">
      <c r="A139" t="s">
        <v>16</v>
      </c>
      <c r="B139" s="2">
        <v>31.688533941814036</v>
      </c>
      <c r="C139" s="2">
        <v>2.258806398877947</v>
      </c>
      <c r="D139" s="9">
        <v>43899</v>
      </c>
    </row>
    <row r="140" spans="1:4" x14ac:dyDescent="0.2">
      <c r="A140" t="s">
        <v>16</v>
      </c>
      <c r="B140" s="2">
        <v>24.63465553235908</v>
      </c>
      <c r="C140" s="2">
        <v>2.0460371214985358</v>
      </c>
      <c r="D140" s="9">
        <v>43898</v>
      </c>
    </row>
    <row r="141" spans="1:4" x14ac:dyDescent="0.2">
      <c r="A141" t="s">
        <v>16</v>
      </c>
      <c r="B141" s="2">
        <v>25.872576177285318</v>
      </c>
      <c r="C141" s="2">
        <v>1.8117875841750033</v>
      </c>
      <c r="D141" s="9">
        <v>43897</v>
      </c>
    </row>
    <row r="142" spans="1:4" x14ac:dyDescent="0.2">
      <c r="A142" t="s">
        <v>16</v>
      </c>
      <c r="B142" s="2">
        <v>27.503736920777278</v>
      </c>
      <c r="C142" s="2">
        <v>1.5833893028152914</v>
      </c>
      <c r="D142" s="9">
        <v>43896</v>
      </c>
    </row>
    <row r="143" spans="1:4" x14ac:dyDescent="0.2">
      <c r="A143" t="s">
        <v>16</v>
      </c>
      <c r="B143" s="2">
        <v>26.494845360824744</v>
      </c>
      <c r="C143" s="2">
        <v>1.37199142787894</v>
      </c>
      <c r="D143" s="9">
        <v>43895</v>
      </c>
    </row>
    <row r="144" spans="1:4" x14ac:dyDescent="0.2">
      <c r="A144" t="s">
        <v>16</v>
      </c>
      <c r="B144" s="2">
        <v>30.154277699859751</v>
      </c>
      <c r="C144" s="2">
        <v>1.1567395901023527</v>
      </c>
      <c r="D144" s="9">
        <v>43894</v>
      </c>
    </row>
    <row r="145" spans="1:4" x14ac:dyDescent="0.2">
      <c r="A145" t="s">
        <v>16</v>
      </c>
      <c r="B145" s="2">
        <v>31.325301204819279</v>
      </c>
      <c r="C145" s="2">
        <v>0.96063921897384708</v>
      </c>
      <c r="D145" s="9">
        <v>43893</v>
      </c>
    </row>
    <row r="146" spans="1:4" x14ac:dyDescent="0.2">
      <c r="A146" t="s">
        <v>16</v>
      </c>
      <c r="B146" s="2">
        <v>34.21052631578948</v>
      </c>
      <c r="C146" s="2">
        <v>0.76810531181891328</v>
      </c>
      <c r="D146" s="9">
        <v>43892</v>
      </c>
    </row>
    <row r="147" spans="1:4" x14ac:dyDescent="0.2">
      <c r="A147" t="s">
        <v>16</v>
      </c>
      <c r="B147" s="2">
        <v>36.444444444444443</v>
      </c>
      <c r="C147" s="2">
        <v>0.59462606012281471</v>
      </c>
      <c r="D147" s="9">
        <v>43891</v>
      </c>
    </row>
    <row r="148" spans="1:4" x14ac:dyDescent="0.2">
      <c r="A148" t="s">
        <v>16</v>
      </c>
      <c r="B148" s="2">
        <v>39.16083916083916</v>
      </c>
      <c r="C148" s="2">
        <v>0.41687289170482783</v>
      </c>
      <c r="D148" s="9">
        <v>43890</v>
      </c>
    </row>
    <row r="149" spans="1:4" x14ac:dyDescent="0.2">
      <c r="A149" t="s">
        <v>16</v>
      </c>
      <c r="B149" s="2">
        <v>35.632183908045981</v>
      </c>
      <c r="C149" s="2">
        <v>0.22353271821825582</v>
      </c>
      <c r="D149" s="9">
        <v>43889</v>
      </c>
    </row>
    <row r="150" spans="1:4" x14ac:dyDescent="0.2">
      <c r="A150" t="s">
        <v>16</v>
      </c>
      <c r="B150" s="2">
        <v>41.071428571428569</v>
      </c>
      <c r="C150" s="2">
        <v>0</v>
      </c>
      <c r="D150" s="9">
        <v>43888</v>
      </c>
    </row>
    <row r="151" spans="1:4" x14ac:dyDescent="0.2">
      <c r="A151" t="s">
        <v>18</v>
      </c>
      <c r="B151" s="2">
        <v>0.73972479539526936</v>
      </c>
      <c r="C151" s="2">
        <v>41.456137242045124</v>
      </c>
      <c r="D151" s="9">
        <f t="shared" ref="D151:D158" si="3">D152+1</f>
        <v>43937</v>
      </c>
    </row>
    <row r="152" spans="1:4" x14ac:dyDescent="0.2">
      <c r="A152" t="s">
        <v>18</v>
      </c>
      <c r="B152" s="2">
        <v>0.88907033181374884</v>
      </c>
      <c r="C152" s="2">
        <v>36.362209324666296</v>
      </c>
      <c r="D152" s="9">
        <f t="shared" si="3"/>
        <v>43936</v>
      </c>
    </row>
    <row r="153" spans="1:4" x14ac:dyDescent="0.2">
      <c r="A153" t="s">
        <v>18</v>
      </c>
      <c r="B153" s="2">
        <v>1.021740624498866</v>
      </c>
      <c r="C153" s="2">
        <v>31.853477832756557</v>
      </c>
      <c r="D153" s="9">
        <f t="shared" si="3"/>
        <v>43935</v>
      </c>
    </row>
    <row r="154" spans="1:4" x14ac:dyDescent="0.2">
      <c r="A154" t="s">
        <v>18</v>
      </c>
      <c r="B154" s="2">
        <v>1.2000741358539524</v>
      </c>
      <c r="C154" s="2">
        <v>27.893767846460438</v>
      </c>
      <c r="D154" s="9">
        <f t="shared" si="3"/>
        <v>43934</v>
      </c>
    </row>
    <row r="155" spans="1:4" x14ac:dyDescent="0.2">
      <c r="A155" t="s">
        <v>18</v>
      </c>
      <c r="B155" s="2">
        <v>1.3613425654265932</v>
      </c>
      <c r="C155" s="2">
        <v>24.543211920548558</v>
      </c>
      <c r="D155" s="9">
        <f t="shared" si="3"/>
        <v>43933</v>
      </c>
    </row>
    <row r="156" spans="1:4" x14ac:dyDescent="0.2">
      <c r="A156" t="s">
        <v>18</v>
      </c>
      <c r="B156" s="2">
        <v>1.6911204268292686</v>
      </c>
      <c r="C156" s="2">
        <v>21.771882627543881</v>
      </c>
      <c r="D156" s="9">
        <f t="shared" si="3"/>
        <v>43932</v>
      </c>
    </row>
    <row r="157" spans="1:4" x14ac:dyDescent="0.2">
      <c r="A157" t="s">
        <v>18</v>
      </c>
      <c r="B157" s="2">
        <v>1.9789974049911478</v>
      </c>
      <c r="C157" s="2">
        <v>19.455499740223409</v>
      </c>
      <c r="D157" s="9">
        <f t="shared" si="3"/>
        <v>43931</v>
      </c>
    </row>
    <row r="158" spans="1:4" x14ac:dyDescent="0.2">
      <c r="A158" t="s">
        <v>18</v>
      </c>
      <c r="B158" s="2">
        <v>2.3349097481862979</v>
      </c>
      <c r="C158" s="2">
        <v>17.410791997162203</v>
      </c>
      <c r="D158" s="9">
        <f t="shared" si="3"/>
        <v>43930</v>
      </c>
    </row>
    <row r="159" spans="1:4" x14ac:dyDescent="0.2">
      <c r="A159" t="s">
        <v>18</v>
      </c>
      <c r="B159" s="2">
        <v>2.8774972112361827</v>
      </c>
      <c r="C159" s="2">
        <v>15.699440533071551</v>
      </c>
      <c r="D159" s="9">
        <v>43929</v>
      </c>
    </row>
    <row r="160" spans="1:4" x14ac:dyDescent="0.2">
      <c r="A160" t="s">
        <v>18</v>
      </c>
      <c r="B160" s="2">
        <v>3.510924325876426</v>
      </c>
      <c r="C160" s="2">
        <v>14.275944335796314</v>
      </c>
      <c r="D160" s="9">
        <v>43928</v>
      </c>
    </row>
    <row r="161" spans="1:4" x14ac:dyDescent="0.2">
      <c r="A161" t="s">
        <v>18</v>
      </c>
      <c r="B161" s="2">
        <v>4.1932691267178877</v>
      </c>
      <c r="C161" s="2">
        <v>13.111796446451162</v>
      </c>
      <c r="D161" s="9">
        <v>43927</v>
      </c>
    </row>
    <row r="162" spans="1:4" x14ac:dyDescent="0.2">
      <c r="A162" t="s">
        <v>18</v>
      </c>
      <c r="B162" s="2">
        <v>4.8229513751623649</v>
      </c>
      <c r="C162" s="2">
        <v>12.066328768929591</v>
      </c>
      <c r="D162" s="9">
        <v>43926</v>
      </c>
    </row>
    <row r="163" spans="1:4" x14ac:dyDescent="0.2">
      <c r="A163" t="s">
        <v>18</v>
      </c>
      <c r="B163" s="2">
        <v>5.6725805494570709</v>
      </c>
      <c r="C163" s="2">
        <v>11.104183369385995</v>
      </c>
      <c r="D163" s="9">
        <v>43925</v>
      </c>
    </row>
    <row r="164" spans="1:4" x14ac:dyDescent="0.2">
      <c r="A164" t="s">
        <v>18</v>
      </c>
      <c r="B164" s="2">
        <v>6.8503491224759392</v>
      </c>
      <c r="C164" s="2">
        <v>10.259539901477728</v>
      </c>
      <c r="D164" s="9">
        <v>43924</v>
      </c>
    </row>
    <row r="165" spans="1:4" x14ac:dyDescent="0.2">
      <c r="A165" t="s">
        <v>18</v>
      </c>
      <c r="B165" s="2">
        <v>7.8538627768773628</v>
      </c>
      <c r="C165" s="2">
        <v>9.561983139043857</v>
      </c>
      <c r="D165" s="9">
        <v>43923</v>
      </c>
    </row>
    <row r="166" spans="1:4" x14ac:dyDescent="0.2">
      <c r="A166" t="s">
        <v>18</v>
      </c>
      <c r="B166" s="2">
        <v>8.9116892634664708</v>
      </c>
      <c r="C166" s="2">
        <v>8.9441900399036651</v>
      </c>
      <c r="D166" s="9">
        <v>43922</v>
      </c>
    </row>
    <row r="167" spans="1:4" x14ac:dyDescent="0.2">
      <c r="A167" t="s">
        <v>18</v>
      </c>
      <c r="B167" s="2">
        <v>9.7111593853085516</v>
      </c>
      <c r="C167" s="2">
        <v>8.3942462821070354</v>
      </c>
      <c r="D167" s="9">
        <v>43921</v>
      </c>
    </row>
    <row r="168" spans="1:4" x14ac:dyDescent="0.2">
      <c r="A168" t="s">
        <v>18</v>
      </c>
      <c r="B168" s="2">
        <v>11.28141151309927</v>
      </c>
      <c r="C168" s="2">
        <v>7.8723222511338271</v>
      </c>
      <c r="D168" s="9">
        <v>43920</v>
      </c>
    </row>
    <row r="169" spans="1:4" x14ac:dyDescent="0.2">
      <c r="A169" t="s">
        <v>18</v>
      </c>
      <c r="B169" s="2">
        <v>13.21313780634793</v>
      </c>
      <c r="C169" s="2">
        <v>7.4389684098875914</v>
      </c>
      <c r="D169" s="9">
        <v>43919</v>
      </c>
    </row>
    <row r="170" spans="1:4" x14ac:dyDescent="0.2">
      <c r="A170" t="s">
        <v>18</v>
      </c>
      <c r="B170" s="2">
        <v>14.866037845032116</v>
      </c>
      <c r="C170" s="2">
        <v>7.0618512252645562</v>
      </c>
      <c r="D170" s="9">
        <v>43918</v>
      </c>
    </row>
    <row r="171" spans="1:4" x14ac:dyDescent="0.2">
      <c r="A171" t="s">
        <v>18</v>
      </c>
      <c r="B171" s="2">
        <v>15.66748232735182</v>
      </c>
      <c r="C171" s="2">
        <v>6.7537082441743532</v>
      </c>
      <c r="D171" s="9">
        <v>43917</v>
      </c>
    </row>
    <row r="172" spans="1:4" x14ac:dyDescent="0.2">
      <c r="A172" t="s">
        <v>18</v>
      </c>
      <c r="B172" s="2">
        <v>16.942048843394858</v>
      </c>
      <c r="C172" s="2">
        <v>6.4612500173857397</v>
      </c>
      <c r="D172" s="9">
        <v>43916</v>
      </c>
    </row>
    <row r="173" spans="1:4" x14ac:dyDescent="0.2">
      <c r="A173" t="s">
        <v>18</v>
      </c>
      <c r="B173" s="2">
        <v>18.107714701601164</v>
      </c>
      <c r="C173" s="2">
        <v>6.1901006516987618</v>
      </c>
      <c r="D173" s="9">
        <v>43915</v>
      </c>
    </row>
    <row r="174" spans="1:4" x14ac:dyDescent="0.2">
      <c r="A174" t="s">
        <v>18</v>
      </c>
      <c r="B174" s="2">
        <v>20.073468420428959</v>
      </c>
      <c r="C174" s="2">
        <v>5.9411814611396379</v>
      </c>
      <c r="D174" s="9">
        <v>43914</v>
      </c>
    </row>
    <row r="175" spans="1:4" x14ac:dyDescent="0.2">
      <c r="A175" t="s">
        <v>18</v>
      </c>
      <c r="B175" s="2">
        <v>19.896219421793923</v>
      </c>
      <c r="C175" s="2">
        <v>5.7282222222253942</v>
      </c>
      <c r="D175" s="9">
        <v>43913</v>
      </c>
    </row>
    <row r="176" spans="1:4" x14ac:dyDescent="0.2">
      <c r="A176" t="s">
        <v>18</v>
      </c>
      <c r="B176" s="2">
        <v>20.470109198593374</v>
      </c>
      <c r="C176" s="2">
        <v>5.5055493801560225</v>
      </c>
      <c r="D176" s="9">
        <v>43912</v>
      </c>
    </row>
    <row r="177" spans="1:4" x14ac:dyDescent="0.2">
      <c r="A177" t="s">
        <v>18</v>
      </c>
      <c r="B177" s="2">
        <v>19.152897370258319</v>
      </c>
      <c r="C177" s="2">
        <v>5.3549095293395865</v>
      </c>
      <c r="D177" s="9">
        <v>43911</v>
      </c>
    </row>
    <row r="178" spans="1:4" x14ac:dyDescent="0.2">
      <c r="A178" t="s">
        <v>18</v>
      </c>
      <c r="B178" s="2">
        <v>19.48762233736327</v>
      </c>
      <c r="C178" s="2">
        <v>5.1458643463466851</v>
      </c>
      <c r="D178" s="9">
        <v>43910</v>
      </c>
    </row>
    <row r="179" spans="1:4" x14ac:dyDescent="0.2">
      <c r="A179" t="s">
        <v>18</v>
      </c>
      <c r="B179" s="2">
        <v>19.735430818734358</v>
      </c>
      <c r="C179" s="2">
        <v>4.9541506525924266</v>
      </c>
      <c r="D179" s="9">
        <v>43909</v>
      </c>
    </row>
    <row r="180" spans="1:4" x14ac:dyDescent="0.2">
      <c r="A180" t="s">
        <v>18</v>
      </c>
      <c r="B180" s="2">
        <v>19.554565701559021</v>
      </c>
      <c r="C180" s="2">
        <v>4.7950919202925784</v>
      </c>
      <c r="D180" s="9">
        <v>43908</v>
      </c>
    </row>
    <row r="181" spans="1:4" x14ac:dyDescent="0.2">
      <c r="A181" t="s">
        <v>18</v>
      </c>
      <c r="B181" s="2">
        <v>18.881506090808418</v>
      </c>
      <c r="C181" s="2">
        <v>4.6498888694056717</v>
      </c>
      <c r="D181" s="9">
        <v>43907</v>
      </c>
    </row>
    <row r="182" spans="1:4" x14ac:dyDescent="0.2">
      <c r="A182" t="s">
        <v>18</v>
      </c>
      <c r="B182" s="2">
        <v>19.385665529010236</v>
      </c>
      <c r="C182" s="2">
        <v>4.4805865274727426</v>
      </c>
      <c r="D182" s="9">
        <v>43906</v>
      </c>
    </row>
    <row r="183" spans="1:4" x14ac:dyDescent="0.2">
      <c r="A183" t="s">
        <v>18</v>
      </c>
      <c r="B183" s="2">
        <v>14.225232853513969</v>
      </c>
      <c r="C183" s="2">
        <v>4.3246478109004363</v>
      </c>
      <c r="D183" s="9">
        <v>43905</v>
      </c>
    </row>
    <row r="184" spans="1:4" x14ac:dyDescent="0.2">
      <c r="A184" t="s">
        <v>18</v>
      </c>
      <c r="B184" s="2">
        <v>17.275419545903254</v>
      </c>
      <c r="C184" s="2">
        <v>4.0920577968542782</v>
      </c>
      <c r="D184" s="9">
        <v>43904</v>
      </c>
    </row>
    <row r="185" spans="1:4" x14ac:dyDescent="0.2">
      <c r="A185" t="s">
        <v>18</v>
      </c>
      <c r="B185" s="2">
        <v>16.109785202863961</v>
      </c>
      <c r="C185" s="2">
        <v>3.8781178886780405</v>
      </c>
      <c r="D185" s="9">
        <v>43903</v>
      </c>
    </row>
    <row r="186" spans="1:4" x14ac:dyDescent="0.2">
      <c r="A186" t="s">
        <v>18</v>
      </c>
      <c r="B186" s="2">
        <v>13.655761024182075</v>
      </c>
      <c r="C186" s="2">
        <v>3.6261459667359706</v>
      </c>
      <c r="D186" s="9">
        <v>43902</v>
      </c>
    </row>
    <row r="187" spans="1:4" x14ac:dyDescent="0.2">
      <c r="A187" t="s">
        <v>18</v>
      </c>
      <c r="B187" s="2">
        <v>12.355848434925864</v>
      </c>
      <c r="C187" s="2">
        <v>3.3231492350132772</v>
      </c>
      <c r="D187" s="9">
        <v>43901</v>
      </c>
    </row>
    <row r="188" spans="1:4" x14ac:dyDescent="0.2">
      <c r="A188" t="s">
        <v>18</v>
      </c>
      <c r="B188" s="2">
        <v>13.345864661654137</v>
      </c>
      <c r="C188" s="2">
        <v>3.0180709915838708</v>
      </c>
      <c r="D188" s="9">
        <v>43900</v>
      </c>
    </row>
    <row r="189" spans="1:4" x14ac:dyDescent="0.2">
      <c r="A189" t="s">
        <v>18</v>
      </c>
      <c r="B189" s="2">
        <v>12.79826464208243</v>
      </c>
      <c r="C189" s="2">
        <v>2.7573260517684774</v>
      </c>
      <c r="D189" s="9">
        <v>43899</v>
      </c>
    </row>
    <row r="190" spans="1:4" x14ac:dyDescent="0.2">
      <c r="A190" t="s">
        <v>18</v>
      </c>
      <c r="B190" s="2">
        <v>12.686567164179104</v>
      </c>
      <c r="C190" s="2">
        <v>2.5181076246255314</v>
      </c>
      <c r="D190" s="9">
        <v>43898</v>
      </c>
    </row>
    <row r="191" spans="1:4" x14ac:dyDescent="0.2">
      <c r="A191" t="s">
        <v>18</v>
      </c>
      <c r="B191" s="2">
        <v>14.245014245014245</v>
      </c>
      <c r="C191" s="2">
        <v>2.2880668418450809</v>
      </c>
      <c r="D191" s="9">
        <v>43897</v>
      </c>
    </row>
    <row r="192" spans="1:4" x14ac:dyDescent="0.2">
      <c r="A192" t="s">
        <v>18</v>
      </c>
      <c r="B192" s="2">
        <v>15.614617940199334</v>
      </c>
      <c r="C192" s="2">
        <v>2.0766178865076554</v>
      </c>
      <c r="D192" s="9">
        <v>43896</v>
      </c>
    </row>
    <row r="193" spans="1:4" x14ac:dyDescent="0.2">
      <c r="A193" t="s">
        <v>18</v>
      </c>
      <c r="B193" s="2">
        <v>17.322834645669293</v>
      </c>
      <c r="C193" s="2">
        <v>1.9145974025557568</v>
      </c>
      <c r="D193" s="9">
        <v>43895</v>
      </c>
    </row>
    <row r="194" spans="1:4" x14ac:dyDescent="0.2">
      <c r="A194" t="s">
        <v>18</v>
      </c>
      <c r="B194" s="2">
        <v>17.142857142857142</v>
      </c>
      <c r="C194" s="2">
        <v>1.7661072123429655</v>
      </c>
      <c r="D194" s="9">
        <v>43894</v>
      </c>
    </row>
    <row r="195" spans="1:4" x14ac:dyDescent="0.2">
      <c r="A195" t="s">
        <v>18</v>
      </c>
      <c r="B195" s="2">
        <v>14.367816091954023</v>
      </c>
      <c r="C195" s="2">
        <v>1.6191455150500689</v>
      </c>
      <c r="D195" s="9">
        <v>43893</v>
      </c>
    </row>
    <row r="196" spans="1:4" x14ac:dyDescent="0.2">
      <c r="A196" t="s">
        <v>18</v>
      </c>
      <c r="B196" s="2">
        <v>11.409395973154362</v>
      </c>
      <c r="C196" s="2">
        <v>1.4376599585101661</v>
      </c>
      <c r="D196" s="9">
        <v>43892</v>
      </c>
    </row>
    <row r="197" spans="1:4" x14ac:dyDescent="0.2">
      <c r="A197" t="s">
        <v>18</v>
      </c>
      <c r="B197" s="2">
        <v>9.8484848484848477</v>
      </c>
      <c r="C197" s="2">
        <v>1.1957997948665366</v>
      </c>
      <c r="D197" s="9">
        <v>43891</v>
      </c>
    </row>
    <row r="198" spans="1:4" x14ac:dyDescent="0.2">
      <c r="A198" t="s">
        <v>18</v>
      </c>
      <c r="B198" s="2">
        <v>8.4033613445378155</v>
      </c>
      <c r="C198" s="2">
        <v>0.89086617732497875</v>
      </c>
      <c r="D198" s="9">
        <v>43890</v>
      </c>
    </row>
    <row r="199" spans="1:4" x14ac:dyDescent="0.2">
      <c r="A199" t="s">
        <v>18</v>
      </c>
      <c r="B199" s="2">
        <v>2.7522935779816513</v>
      </c>
      <c r="C199" s="2">
        <v>0.54833187450825838</v>
      </c>
      <c r="D199" s="9">
        <v>43889</v>
      </c>
    </row>
    <row r="200" spans="1:4" x14ac:dyDescent="0.2">
      <c r="A200" t="s">
        <v>18</v>
      </c>
      <c r="B200" s="2">
        <v>2.8301886792452833</v>
      </c>
      <c r="C200" s="2">
        <v>0</v>
      </c>
      <c r="D200" s="9">
        <v>43888</v>
      </c>
    </row>
    <row r="201" spans="1:4" x14ac:dyDescent="0.2">
      <c r="A201" t="s">
        <v>19</v>
      </c>
      <c r="B201" s="2">
        <v>2.5935813291987739</v>
      </c>
      <c r="C201" s="2">
        <v>22.238820998257879</v>
      </c>
      <c r="D201" s="9">
        <f t="shared" ref="D201:D208" si="4">D202+1</f>
        <v>43937</v>
      </c>
    </row>
    <row r="202" spans="1:4" x14ac:dyDescent="0.2">
      <c r="A202" t="s">
        <v>19</v>
      </c>
      <c r="B202" s="2">
        <v>2.9149243263815254</v>
      </c>
      <c r="C202" s="2">
        <v>20.718990444352002</v>
      </c>
      <c r="D202" s="9">
        <f t="shared" si="4"/>
        <v>43936</v>
      </c>
    </row>
    <row r="203" spans="1:4" x14ac:dyDescent="0.2">
      <c r="A203" t="s">
        <v>19</v>
      </c>
      <c r="B203" s="2">
        <v>3.1894487959901676</v>
      </c>
      <c r="C203" s="2">
        <v>19.359318223004031</v>
      </c>
      <c r="D203" s="9">
        <f t="shared" si="4"/>
        <v>43935</v>
      </c>
    </row>
    <row r="204" spans="1:4" x14ac:dyDescent="0.2">
      <c r="A204" t="s">
        <v>19</v>
      </c>
      <c r="B204" s="2">
        <v>3.5176160940645564</v>
      </c>
      <c r="C204" s="2">
        <v>18.095357064897403</v>
      </c>
      <c r="D204" s="9">
        <f t="shared" si="4"/>
        <v>43934</v>
      </c>
    </row>
    <row r="205" spans="1:4" x14ac:dyDescent="0.2">
      <c r="A205" t="s">
        <v>19</v>
      </c>
      <c r="B205" s="2">
        <v>3.7963173148495204</v>
      </c>
      <c r="C205" s="2">
        <v>16.944506201226499</v>
      </c>
      <c r="D205" s="9">
        <f t="shared" si="4"/>
        <v>43933</v>
      </c>
    </row>
    <row r="206" spans="1:4" x14ac:dyDescent="0.2">
      <c r="A206" t="s">
        <v>19</v>
      </c>
      <c r="B206" s="2">
        <v>4.3734558120456608</v>
      </c>
      <c r="C206" s="2">
        <v>15.860420905908903</v>
      </c>
      <c r="D206" s="9">
        <f t="shared" si="4"/>
        <v>43932</v>
      </c>
    </row>
    <row r="207" spans="1:4" x14ac:dyDescent="0.2">
      <c r="A207" t="s">
        <v>19</v>
      </c>
      <c r="B207" s="2">
        <v>4.8530764077278521</v>
      </c>
      <c r="C207" s="2">
        <v>14.965190273257004</v>
      </c>
      <c r="D207" s="9">
        <f t="shared" si="4"/>
        <v>43931</v>
      </c>
    </row>
    <row r="208" spans="1:4" x14ac:dyDescent="0.2">
      <c r="A208" t="s">
        <v>19</v>
      </c>
      <c r="B208" s="2">
        <v>5.2289237282768974</v>
      </c>
      <c r="C208" s="2">
        <v>14.131862141009101</v>
      </c>
      <c r="D208" s="9">
        <f t="shared" si="4"/>
        <v>43930</v>
      </c>
    </row>
    <row r="209" spans="1:4" x14ac:dyDescent="0.2">
      <c r="A209" t="s">
        <v>19</v>
      </c>
      <c r="B209" s="2">
        <v>5.7054763791177843</v>
      </c>
      <c r="C209" s="2">
        <v>13.346122817602801</v>
      </c>
      <c r="D209" s="9">
        <v>43929</v>
      </c>
    </row>
    <row r="210" spans="1:4" x14ac:dyDescent="0.2">
      <c r="A210" t="s">
        <v>19</v>
      </c>
      <c r="B210" s="2">
        <v>6.2953439560513731</v>
      </c>
      <c r="C210" s="2">
        <v>12.624647076350373</v>
      </c>
      <c r="D210" s="9">
        <v>43928</v>
      </c>
    </row>
    <row r="211" spans="1:4" x14ac:dyDescent="0.2">
      <c r="A211" t="s">
        <v>19</v>
      </c>
      <c r="B211" s="2">
        <v>6.8589074147430598</v>
      </c>
      <c r="C211" s="2">
        <v>11.96277165285389</v>
      </c>
      <c r="D211" s="9">
        <v>43927</v>
      </c>
    </row>
    <row r="212" spans="1:4" x14ac:dyDescent="0.2">
      <c r="A212" t="s">
        <v>19</v>
      </c>
      <c r="B212" s="2">
        <v>7.571618849884107</v>
      </c>
      <c r="C212" s="2">
        <v>11.307976177104722</v>
      </c>
      <c r="D212" s="9">
        <v>43926</v>
      </c>
    </row>
    <row r="213" spans="1:4" x14ac:dyDescent="0.2">
      <c r="A213" t="s">
        <v>19</v>
      </c>
      <c r="B213" s="2">
        <v>7.7796369112356727</v>
      </c>
      <c r="C213" s="2">
        <v>10.67827531022629</v>
      </c>
      <c r="D213" s="9">
        <v>43925</v>
      </c>
    </row>
    <row r="214" spans="1:4" x14ac:dyDescent="0.2">
      <c r="A214" t="s">
        <v>19</v>
      </c>
      <c r="B214" s="2">
        <v>8.4840017780842043</v>
      </c>
      <c r="C214" s="2">
        <v>10.064257419430399</v>
      </c>
      <c r="D214" s="9">
        <v>43924</v>
      </c>
    </row>
    <row r="215" spans="1:4" x14ac:dyDescent="0.2">
      <c r="A215" t="s">
        <v>19</v>
      </c>
      <c r="B215" s="2">
        <v>9.1728704685811699</v>
      </c>
      <c r="C215" s="2">
        <v>9.5188123638286193</v>
      </c>
      <c r="D215" s="9">
        <v>43923</v>
      </c>
    </row>
    <row r="216" spans="1:4" x14ac:dyDescent="0.2">
      <c r="A216" t="s">
        <v>19</v>
      </c>
      <c r="B216" s="2">
        <v>9.7712972916928145</v>
      </c>
      <c r="C216" s="2">
        <v>9.014973958978878</v>
      </c>
      <c r="D216" s="9">
        <v>43922</v>
      </c>
    </row>
    <row r="217" spans="1:4" x14ac:dyDescent="0.2">
      <c r="A217" t="s">
        <v>19</v>
      </c>
      <c r="B217" s="2">
        <v>10.42577640690677</v>
      </c>
      <c r="C217" s="2">
        <v>8.5291562051951608</v>
      </c>
      <c r="D217" s="9">
        <v>43921</v>
      </c>
    </row>
    <row r="218" spans="1:4" x14ac:dyDescent="0.2">
      <c r="A218" t="s">
        <v>19</v>
      </c>
      <c r="B218" s="2">
        <v>11.689561227900194</v>
      </c>
      <c r="C218" s="2">
        <v>8.0800012505921401</v>
      </c>
      <c r="D218" s="9">
        <v>43920</v>
      </c>
    </row>
    <row r="219" spans="1:4" x14ac:dyDescent="0.2">
      <c r="A219" t="s">
        <v>19</v>
      </c>
      <c r="B219" s="2">
        <v>12.973504034986446</v>
      </c>
      <c r="C219" s="2">
        <v>7.6951915889347786</v>
      </c>
      <c r="D219" s="9">
        <v>43919</v>
      </c>
    </row>
    <row r="220" spans="1:4" x14ac:dyDescent="0.2">
      <c r="A220" t="s">
        <v>19</v>
      </c>
      <c r="B220" s="2">
        <v>14.021524269712277</v>
      </c>
      <c r="C220" s="2">
        <v>7.3583782508852389</v>
      </c>
      <c r="D220" s="9">
        <v>43918</v>
      </c>
    </row>
    <row r="221" spans="1:4" x14ac:dyDescent="0.2">
      <c r="A221" t="s">
        <v>19</v>
      </c>
      <c r="B221" s="2">
        <v>14.474531242017063</v>
      </c>
      <c r="C221" s="2">
        <v>7.0112592848170756</v>
      </c>
      <c r="D221" s="9">
        <v>43917</v>
      </c>
    </row>
    <row r="222" spans="1:4" x14ac:dyDescent="0.2">
      <c r="A222" t="s">
        <v>19</v>
      </c>
      <c r="B222" s="2">
        <v>15.238442284601462</v>
      </c>
      <c r="C222" s="2">
        <v>6.6704872604366736</v>
      </c>
      <c r="D222" s="9">
        <v>43916</v>
      </c>
    </row>
    <row r="223" spans="1:4" x14ac:dyDescent="0.2">
      <c r="A223" t="s">
        <v>19</v>
      </c>
      <c r="B223" s="2">
        <v>16.46063852279935</v>
      </c>
      <c r="C223" s="2">
        <v>6.3594803331425052</v>
      </c>
      <c r="D223" s="9">
        <v>43915</v>
      </c>
    </row>
    <row r="224" spans="1:4" x14ac:dyDescent="0.2">
      <c r="A224" t="s">
        <v>19</v>
      </c>
      <c r="B224" s="2">
        <v>17.109015134898005</v>
      </c>
      <c r="C224" s="2">
        <v>6.1028062709565187</v>
      </c>
      <c r="D224" s="9">
        <v>43914</v>
      </c>
    </row>
    <row r="225" spans="1:4" x14ac:dyDescent="0.2">
      <c r="A225" t="s">
        <v>19</v>
      </c>
      <c r="B225" s="2">
        <v>16.956052679789117</v>
      </c>
      <c r="C225" s="2">
        <v>5.8322787401138543</v>
      </c>
      <c r="D225" s="9">
        <v>43913</v>
      </c>
    </row>
    <row r="226" spans="1:4" x14ac:dyDescent="0.2">
      <c r="A226" t="s">
        <v>19</v>
      </c>
      <c r="B226" s="2">
        <v>16.878692060690735</v>
      </c>
      <c r="C226" s="2">
        <v>5.545567134455629</v>
      </c>
      <c r="D226" s="9">
        <v>43912</v>
      </c>
    </row>
    <row r="227" spans="1:4" x14ac:dyDescent="0.2">
      <c r="A227" t="s">
        <v>19</v>
      </c>
      <c r="B227" s="2">
        <v>18.971720090825986</v>
      </c>
      <c r="C227" s="2">
        <v>5.2572135706722962</v>
      </c>
      <c r="D227" s="9">
        <v>43911</v>
      </c>
    </row>
    <row r="228" spans="1:4" x14ac:dyDescent="0.2">
      <c r="A228" t="s">
        <v>19</v>
      </c>
      <c r="B228" s="2">
        <v>19.825311618597034</v>
      </c>
      <c r="C228" s="2">
        <v>5.0011560743667358</v>
      </c>
      <c r="D228" s="9">
        <v>43910</v>
      </c>
    </row>
    <row r="229" spans="1:4" x14ac:dyDescent="0.2">
      <c r="A229" t="s">
        <v>19</v>
      </c>
      <c r="B229" s="2">
        <v>19.58692691783931</v>
      </c>
      <c r="C229" s="2">
        <v>4.7496006573808653</v>
      </c>
      <c r="D229" s="9">
        <v>43909</v>
      </c>
    </row>
    <row r="230" spans="1:4" x14ac:dyDescent="0.2">
      <c r="A230" t="s">
        <v>19</v>
      </c>
      <c r="B230" s="2">
        <v>17.821055602596669</v>
      </c>
      <c r="C230" s="2">
        <v>4.4931008247034931</v>
      </c>
      <c r="D230" s="9">
        <v>43908</v>
      </c>
    </row>
    <row r="231" spans="1:4" x14ac:dyDescent="0.2">
      <c r="A231" t="s">
        <v>19</v>
      </c>
      <c r="B231" s="2">
        <v>19.563126803132295</v>
      </c>
      <c r="C231" s="2">
        <v>4.2150043124252825</v>
      </c>
      <c r="D231" s="9">
        <v>43907</v>
      </c>
    </row>
    <row r="232" spans="1:4" x14ac:dyDescent="0.2">
      <c r="A232" t="s">
        <v>19</v>
      </c>
      <c r="B232" s="2">
        <v>20.922288642186164</v>
      </c>
      <c r="C232" s="2">
        <v>3.9557431984710165</v>
      </c>
      <c r="D232" s="9">
        <v>43906</v>
      </c>
    </row>
    <row r="233" spans="1:4" x14ac:dyDescent="0.2">
      <c r="A233" t="s">
        <v>19</v>
      </c>
      <c r="B233" s="2">
        <v>21.549676025917925</v>
      </c>
      <c r="C233" s="2">
        <v>3.7117812414202644</v>
      </c>
      <c r="D233" s="9">
        <v>43905</v>
      </c>
    </row>
    <row r="234" spans="1:4" x14ac:dyDescent="0.2">
      <c r="A234" t="s">
        <v>19</v>
      </c>
      <c r="B234" s="2">
        <v>21.412347718356394</v>
      </c>
      <c r="C234" s="2">
        <v>3.4749730982933045</v>
      </c>
      <c r="D234" s="9">
        <v>43904</v>
      </c>
    </row>
    <row r="235" spans="1:4" x14ac:dyDescent="0.2">
      <c r="A235" t="s">
        <v>19</v>
      </c>
      <c r="B235" s="2">
        <v>22.140479943948154</v>
      </c>
      <c r="C235" s="2">
        <v>3.2233346859290091</v>
      </c>
      <c r="D235" s="9">
        <v>43903</v>
      </c>
    </row>
    <row r="236" spans="1:4" x14ac:dyDescent="0.2">
      <c r="A236" t="s">
        <v>19</v>
      </c>
      <c r="B236" s="2">
        <v>22.722159730033745</v>
      </c>
      <c r="C236" s="2">
        <v>2.9719564454515361</v>
      </c>
      <c r="D236" s="9">
        <v>43902</v>
      </c>
    </row>
    <row r="237" spans="1:4" x14ac:dyDescent="0.2">
      <c r="A237" t="s">
        <v>19</v>
      </c>
      <c r="B237" s="2">
        <v>23.93013100436681</v>
      </c>
      <c r="C237" s="2">
        <v>2.7368896586503615</v>
      </c>
      <c r="D237" s="9">
        <v>43901</v>
      </c>
    </row>
    <row r="238" spans="1:4" x14ac:dyDescent="0.2">
      <c r="A238" t="s">
        <v>19</v>
      </c>
      <c r="B238" s="2">
        <v>24.339839265212401</v>
      </c>
      <c r="C238" s="2">
        <v>2.5177149969673653</v>
      </c>
      <c r="D238" s="9">
        <v>43900</v>
      </c>
    </row>
    <row r="239" spans="1:4" x14ac:dyDescent="0.2">
      <c r="A239" t="s">
        <v>19</v>
      </c>
      <c r="B239" s="2">
        <v>24.329792615073341</v>
      </c>
      <c r="C239" s="2">
        <v>2.2969142773997389</v>
      </c>
      <c r="D239" s="9">
        <v>43899</v>
      </c>
    </row>
    <row r="240" spans="1:4" x14ac:dyDescent="0.2">
      <c r="A240" t="s">
        <v>19</v>
      </c>
      <c r="B240" s="2">
        <v>24.398395721925134</v>
      </c>
      <c r="C240" s="2">
        <v>2.0709905679598659</v>
      </c>
      <c r="D240" s="9">
        <v>43898</v>
      </c>
    </row>
    <row r="241" spans="1:4" x14ac:dyDescent="0.2">
      <c r="A241" t="s">
        <v>19</v>
      </c>
      <c r="B241" s="2">
        <v>27.320954907161806</v>
      </c>
      <c r="C241" s="2">
        <v>1.8305315525932444</v>
      </c>
      <c r="D241" s="9">
        <v>43897</v>
      </c>
    </row>
    <row r="242" spans="1:4" x14ac:dyDescent="0.2">
      <c r="A242" t="s">
        <v>19</v>
      </c>
      <c r="B242" s="2">
        <v>29.257907542579069</v>
      </c>
      <c r="C242" s="2">
        <v>1.6145808201096916</v>
      </c>
      <c r="D242" s="9">
        <v>43896</v>
      </c>
    </row>
    <row r="243" spans="1:4" x14ac:dyDescent="0.2">
      <c r="A243" t="s">
        <v>19</v>
      </c>
      <c r="B243" s="2">
        <v>27.773000859845233</v>
      </c>
      <c r="C243" s="2">
        <v>1.3939547956531209</v>
      </c>
      <c r="D243" s="9">
        <v>43895</v>
      </c>
    </row>
    <row r="244" spans="1:4" x14ac:dyDescent="0.2">
      <c r="A244" t="s">
        <v>19</v>
      </c>
      <c r="B244" s="2">
        <v>26.071428571428573</v>
      </c>
      <c r="C244" s="2">
        <v>1.1883845434917526</v>
      </c>
      <c r="D244" s="9">
        <v>43894</v>
      </c>
    </row>
    <row r="245" spans="1:4" x14ac:dyDescent="0.2">
      <c r="A245" t="s">
        <v>19</v>
      </c>
      <c r="B245" s="2">
        <v>27.375201288244767</v>
      </c>
      <c r="C245" s="2">
        <v>0.97611127595153069</v>
      </c>
      <c r="D245" s="9">
        <v>43893</v>
      </c>
    </row>
    <row r="246" spans="1:4" x14ac:dyDescent="0.2">
      <c r="A246" t="s">
        <v>19</v>
      </c>
      <c r="B246" s="2">
        <v>29.711751662971174</v>
      </c>
      <c r="C246" s="2">
        <v>0.75955802829844199</v>
      </c>
      <c r="D246" s="9">
        <v>43892</v>
      </c>
    </row>
    <row r="247" spans="1:4" x14ac:dyDescent="0.2">
      <c r="A247" t="s">
        <v>19</v>
      </c>
      <c r="B247" s="2">
        <v>36.90851735015773</v>
      </c>
      <c r="C247" s="2">
        <v>0.53564845537460792</v>
      </c>
      <c r="D247" s="9">
        <v>43891</v>
      </c>
    </row>
    <row r="248" spans="1:4" x14ac:dyDescent="0.2">
      <c r="A248" t="s">
        <v>19</v>
      </c>
      <c r="B248" s="2">
        <v>33</v>
      </c>
      <c r="C248" s="2">
        <v>0.36800271010078434</v>
      </c>
      <c r="D248" s="9">
        <v>43890</v>
      </c>
    </row>
    <row r="249" spans="1:4" x14ac:dyDescent="0.2">
      <c r="A249" t="s">
        <v>19</v>
      </c>
      <c r="B249" s="2">
        <v>39.552238805970148</v>
      </c>
      <c r="C249" s="2">
        <v>0.18981625992988341</v>
      </c>
      <c r="D249" s="9">
        <v>43889</v>
      </c>
    </row>
    <row r="250" spans="1:4" x14ac:dyDescent="0.2">
      <c r="A250" t="s">
        <v>19</v>
      </c>
      <c r="B250" s="2">
        <v>32.098765432098766</v>
      </c>
      <c r="C250" s="2">
        <v>0</v>
      </c>
      <c r="D250" s="9">
        <v>43888</v>
      </c>
    </row>
    <row r="251" spans="1:4" x14ac:dyDescent="0.2">
      <c r="A251" t="s">
        <v>20</v>
      </c>
      <c r="B251" s="2">
        <v>5.365757952168571</v>
      </c>
      <c r="C251" s="2">
        <v>16.187864566868377</v>
      </c>
      <c r="D251" s="9">
        <f t="shared" ref="D251:D257" si="5">D252+1</f>
        <v>43936</v>
      </c>
    </row>
    <row r="252" spans="1:4" x14ac:dyDescent="0.2">
      <c r="A252" t="s">
        <v>20</v>
      </c>
      <c r="B252" s="2">
        <v>5.7708949876098838</v>
      </c>
      <c r="C252" s="2">
        <v>15.350677140676598</v>
      </c>
      <c r="D252" s="9">
        <f t="shared" si="5"/>
        <v>43935</v>
      </c>
    </row>
    <row r="253" spans="1:4" x14ac:dyDescent="0.2">
      <c r="A253" t="s">
        <v>20</v>
      </c>
      <c r="B253" s="2">
        <v>6.1989499435147639</v>
      </c>
      <c r="C253" s="2">
        <v>14.575574760551449</v>
      </c>
      <c r="D253" s="9">
        <f t="shared" si="5"/>
        <v>43934</v>
      </c>
    </row>
    <row r="254" spans="1:4" x14ac:dyDescent="0.2">
      <c r="A254" t="s">
        <v>20</v>
      </c>
      <c r="B254" s="2">
        <v>6.7533114555241465</v>
      </c>
      <c r="C254" s="2">
        <v>13.82841443562215</v>
      </c>
      <c r="D254" s="9">
        <f t="shared" si="5"/>
        <v>43933</v>
      </c>
    </row>
    <row r="255" spans="1:4" x14ac:dyDescent="0.2">
      <c r="A255" t="s">
        <v>20</v>
      </c>
      <c r="B255" s="2">
        <v>7.2193169984462457</v>
      </c>
      <c r="C255" s="2">
        <v>13.133761199305411</v>
      </c>
      <c r="D255" s="9">
        <f t="shared" si="5"/>
        <v>43932</v>
      </c>
    </row>
    <row r="256" spans="1:4" x14ac:dyDescent="0.2">
      <c r="A256" t="s">
        <v>20</v>
      </c>
      <c r="B256" s="2">
        <v>7.9028458013672642</v>
      </c>
      <c r="C256" s="2">
        <v>12.471099883408099</v>
      </c>
      <c r="D256" s="9">
        <f t="shared" si="5"/>
        <v>43931</v>
      </c>
    </row>
    <row r="257" spans="1:4" x14ac:dyDescent="0.2">
      <c r="A257" t="s">
        <v>20</v>
      </c>
      <c r="B257" s="2">
        <v>8.4536799159564335</v>
      </c>
      <c r="C257" s="2">
        <v>11.866222318482313</v>
      </c>
      <c r="D257" s="9">
        <f t="shared" si="5"/>
        <v>43930</v>
      </c>
    </row>
    <row r="258" spans="1:4" x14ac:dyDescent="0.2">
      <c r="A258" t="s">
        <v>20</v>
      </c>
      <c r="B258" s="2">
        <v>9.1501091344124479</v>
      </c>
      <c r="C258" s="2">
        <v>11.29612117736783</v>
      </c>
      <c r="D258" s="9">
        <v>43929</v>
      </c>
    </row>
    <row r="259" spans="1:4" x14ac:dyDescent="0.2">
      <c r="A259" t="s">
        <v>20</v>
      </c>
      <c r="B259" s="2">
        <v>9.715106233948168</v>
      </c>
      <c r="C259" s="2">
        <v>10.761383900173957</v>
      </c>
      <c r="D259" s="9">
        <v>43928</v>
      </c>
    </row>
    <row r="260" spans="1:4" x14ac:dyDescent="0.2">
      <c r="A260" t="s">
        <v>20</v>
      </c>
      <c r="B260" s="2">
        <v>10.59395867803218</v>
      </c>
      <c r="C260" s="2">
        <v>10.24269283333345</v>
      </c>
      <c r="D260" s="9">
        <v>43927</v>
      </c>
    </row>
    <row r="261" spans="1:4" x14ac:dyDescent="0.2">
      <c r="A261" t="s">
        <v>20</v>
      </c>
      <c r="B261" s="2">
        <v>11.347535782837427</v>
      </c>
      <c r="C261" s="2">
        <v>9.7643553741453726</v>
      </c>
      <c r="D261" s="9">
        <v>43926</v>
      </c>
    </row>
    <row r="262" spans="1:4" x14ac:dyDescent="0.2">
      <c r="A262" t="s">
        <v>20</v>
      </c>
      <c r="B262" s="2">
        <v>12.227546973309684</v>
      </c>
      <c r="C262" s="2">
        <v>9.2963681280516415</v>
      </c>
      <c r="D262" s="9">
        <v>43925</v>
      </c>
    </row>
    <row r="263" spans="1:4" x14ac:dyDescent="0.2">
      <c r="A263" t="s">
        <v>20</v>
      </c>
      <c r="B263" s="2">
        <v>12.903962060333823</v>
      </c>
      <c r="C263" s="2">
        <v>8.834718727934769</v>
      </c>
      <c r="D263" s="9">
        <v>43924</v>
      </c>
    </row>
    <row r="264" spans="1:4" x14ac:dyDescent="0.2">
      <c r="A264" t="s">
        <v>20</v>
      </c>
      <c r="B264" s="2">
        <v>13.699261756312984</v>
      </c>
      <c r="C264" s="2">
        <v>8.3973224285305612</v>
      </c>
      <c r="D264" s="9">
        <v>43923</v>
      </c>
    </row>
    <row r="265" spans="1:4" x14ac:dyDescent="0.2">
      <c r="A265" t="s">
        <v>20</v>
      </c>
      <c r="B265" s="2">
        <v>14.56283029018069</v>
      </c>
      <c r="C265" s="2">
        <v>7.9810141525182052</v>
      </c>
      <c r="D265" s="9">
        <v>43922</v>
      </c>
    </row>
    <row r="266" spans="1:4" x14ac:dyDescent="0.2">
      <c r="A266" t="s">
        <v>20</v>
      </c>
      <c r="B266" s="2">
        <v>15.681041350179703</v>
      </c>
      <c r="C266" s="2">
        <v>7.58861262064746</v>
      </c>
      <c r="D266" s="9">
        <v>43921</v>
      </c>
    </row>
    <row r="267" spans="1:4" x14ac:dyDescent="0.2">
      <c r="A267" t="s">
        <v>20</v>
      </c>
      <c r="B267" s="2">
        <v>16.478472652671652</v>
      </c>
      <c r="C267" s="2">
        <v>7.2171696136520875</v>
      </c>
      <c r="D267" s="9">
        <v>43920</v>
      </c>
    </row>
    <row r="268" spans="1:4" x14ac:dyDescent="0.2">
      <c r="A268" t="s">
        <v>20</v>
      </c>
      <c r="B268" s="2">
        <v>17.908693972938121</v>
      </c>
      <c r="C268" s="2">
        <v>6.8573054241097386</v>
      </c>
      <c r="D268" s="9">
        <v>43919</v>
      </c>
    </row>
    <row r="269" spans="1:4" x14ac:dyDescent="0.2">
      <c r="A269" t="s">
        <v>20</v>
      </c>
      <c r="B269" s="2">
        <v>19.728486667500384</v>
      </c>
      <c r="C269" s="2">
        <v>6.5247507161182039</v>
      </c>
      <c r="D269" s="9">
        <v>43918</v>
      </c>
    </row>
    <row r="270" spans="1:4" x14ac:dyDescent="0.2">
      <c r="A270" t="s">
        <v>20</v>
      </c>
      <c r="B270" s="2">
        <v>20.772788208681245</v>
      </c>
      <c r="C270" s="2">
        <v>6.2327441558055412</v>
      </c>
      <c r="D270" s="9">
        <v>43917</v>
      </c>
    </row>
    <row r="271" spans="1:4" x14ac:dyDescent="0.2">
      <c r="A271" t="s">
        <v>20</v>
      </c>
      <c r="B271" s="2">
        <v>21.995549075282021</v>
      </c>
      <c r="C271" s="2">
        <v>5.9303669413473088</v>
      </c>
      <c r="D271" s="9">
        <v>43916</v>
      </c>
    </row>
    <row r="272" spans="1:4" x14ac:dyDescent="0.2">
      <c r="A272" t="s">
        <v>20</v>
      </c>
      <c r="B272" s="2">
        <v>23.049372541820784</v>
      </c>
      <c r="C272" s="2">
        <v>5.6504933818955951</v>
      </c>
      <c r="D272" s="9">
        <v>43915</v>
      </c>
    </row>
    <row r="273" spans="1:4" x14ac:dyDescent="0.2">
      <c r="A273" t="s">
        <v>20</v>
      </c>
      <c r="B273" s="2">
        <v>24.362219276043554</v>
      </c>
      <c r="C273" s="2">
        <v>5.4041798469133946</v>
      </c>
      <c r="D273" s="9">
        <v>43914</v>
      </c>
    </row>
    <row r="274" spans="1:4" x14ac:dyDescent="0.2">
      <c r="A274" t="s">
        <v>20</v>
      </c>
      <c r="B274" s="2">
        <v>25.866735318969159</v>
      </c>
      <c r="C274" s="2">
        <v>5.1874093709046765</v>
      </c>
      <c r="D274" s="9">
        <v>43913</v>
      </c>
    </row>
    <row r="275" spans="1:4" x14ac:dyDescent="0.2">
      <c r="A275" t="s">
        <v>20</v>
      </c>
      <c r="B275" s="2">
        <v>26.735454642742479</v>
      </c>
      <c r="C275" s="2">
        <v>4.9868511437749197</v>
      </c>
      <c r="D275" s="9">
        <v>43912</v>
      </c>
    </row>
    <row r="276" spans="1:4" x14ac:dyDescent="0.2">
      <c r="A276" t="s">
        <v>20</v>
      </c>
      <c r="B276" s="2">
        <v>26.311781468016115</v>
      </c>
      <c r="C276" s="2">
        <v>4.7842862973871343</v>
      </c>
      <c r="D276" s="9">
        <v>43911</v>
      </c>
    </row>
    <row r="277" spans="1:4" x14ac:dyDescent="0.2">
      <c r="A277" t="s">
        <v>20</v>
      </c>
      <c r="B277" s="2">
        <v>29.350276696044268</v>
      </c>
      <c r="C277" s="2">
        <v>4.5854765191736124</v>
      </c>
      <c r="D277" s="9">
        <v>43910</v>
      </c>
    </row>
    <row r="278" spans="1:4" x14ac:dyDescent="0.2">
      <c r="A278" t="s">
        <v>20</v>
      </c>
      <c r="B278" s="2">
        <v>29.422164099583455</v>
      </c>
      <c r="C278" s="2">
        <v>4.3907253619420006</v>
      </c>
      <c r="D278" s="9">
        <v>43909</v>
      </c>
    </row>
    <row r="279" spans="1:4" x14ac:dyDescent="0.2">
      <c r="A279" t="s">
        <v>20</v>
      </c>
      <c r="B279" s="2">
        <v>27.459572248304642</v>
      </c>
      <c r="C279" s="2">
        <v>4.1855185581199903</v>
      </c>
      <c r="D279" s="9">
        <v>43908</v>
      </c>
    </row>
    <row r="280" spans="1:4" x14ac:dyDescent="0.2">
      <c r="A280" t="s">
        <v>20</v>
      </c>
      <c r="B280" s="2">
        <v>25.491971220279218</v>
      </c>
      <c r="C280" s="2">
        <v>3.944560933714496</v>
      </c>
      <c r="D280" s="9">
        <v>43907</v>
      </c>
    </row>
    <row r="281" spans="1:4" x14ac:dyDescent="0.2">
      <c r="A281" t="s">
        <v>20</v>
      </c>
      <c r="B281" s="2">
        <v>24.950317328033847</v>
      </c>
      <c r="C281" s="2">
        <v>3.6861275935926225</v>
      </c>
      <c r="D281" s="9">
        <v>43906</v>
      </c>
    </row>
    <row r="282" spans="1:4" x14ac:dyDescent="0.2">
      <c r="A282" t="s">
        <v>20</v>
      </c>
      <c r="B282" s="2">
        <v>26.020667457225137</v>
      </c>
      <c r="C282" s="2">
        <v>3.4454289049872386</v>
      </c>
      <c r="D282" s="9">
        <v>43905</v>
      </c>
    </row>
    <row r="283" spans="1:4" x14ac:dyDescent="0.2">
      <c r="A283" t="s">
        <v>20</v>
      </c>
      <c r="B283" s="2">
        <v>25.005354465624329</v>
      </c>
      <c r="C283" s="2">
        <v>3.2119051744034324</v>
      </c>
      <c r="D283" s="9">
        <v>43904</v>
      </c>
    </row>
    <row r="284" spans="1:4" x14ac:dyDescent="0.2">
      <c r="A284" t="s">
        <v>20</v>
      </c>
      <c r="B284" s="2">
        <v>27.343406190406334</v>
      </c>
      <c r="C284" s="2">
        <v>2.9648538145235328</v>
      </c>
      <c r="D284" s="9">
        <v>43903</v>
      </c>
    </row>
    <row r="285" spans="1:4" x14ac:dyDescent="0.2">
      <c r="A285" t="s">
        <v>20</v>
      </c>
      <c r="B285" s="2">
        <v>28.83159402496419</v>
      </c>
      <c r="C285" s="2">
        <v>2.7322871503642086</v>
      </c>
      <c r="D285" s="9">
        <v>43902</v>
      </c>
    </row>
    <row r="286" spans="1:4" x14ac:dyDescent="0.2">
      <c r="A286" t="s">
        <v>20</v>
      </c>
      <c r="B286" s="2">
        <v>32.638492290119927</v>
      </c>
      <c r="C286" s="2">
        <v>2.5219316282227631</v>
      </c>
      <c r="D286" s="9">
        <v>43901</v>
      </c>
    </row>
    <row r="287" spans="1:4" x14ac:dyDescent="0.2">
      <c r="A287" t="s">
        <v>20</v>
      </c>
      <c r="B287" s="2">
        <v>34.786085565773696</v>
      </c>
      <c r="C287" s="2">
        <v>2.332206477998966</v>
      </c>
      <c r="D287" s="9">
        <v>43900</v>
      </c>
    </row>
    <row r="288" spans="1:4" x14ac:dyDescent="0.2">
      <c r="A288" t="s">
        <v>20</v>
      </c>
      <c r="B288" s="2">
        <v>32.368703108252951</v>
      </c>
      <c r="C288" s="2">
        <v>2.1508244984565086</v>
      </c>
      <c r="D288" s="9">
        <v>43899</v>
      </c>
    </row>
    <row r="289" spans="1:4" x14ac:dyDescent="0.2">
      <c r="A289" t="s">
        <v>20</v>
      </c>
      <c r="B289" s="2">
        <v>33.167259786476869</v>
      </c>
      <c r="C289" s="2">
        <v>1.9658185611507075</v>
      </c>
      <c r="D289" s="9">
        <v>43898</v>
      </c>
    </row>
    <row r="290" spans="1:4" x14ac:dyDescent="0.2">
      <c r="A290" t="s">
        <v>20</v>
      </c>
      <c r="B290" s="2">
        <v>37.25888324873096</v>
      </c>
      <c r="C290" s="2">
        <v>1.7748382443088531</v>
      </c>
      <c r="D290" s="9">
        <v>43897</v>
      </c>
    </row>
    <row r="291" spans="1:4" x14ac:dyDescent="0.2">
      <c r="A291" t="s">
        <v>20</v>
      </c>
      <c r="B291" s="2">
        <v>38.038632986627043</v>
      </c>
      <c r="C291" s="2">
        <v>1.5949528607667183</v>
      </c>
      <c r="D291" s="9">
        <v>43896</v>
      </c>
    </row>
    <row r="292" spans="1:4" x14ac:dyDescent="0.2">
      <c r="A292" t="s">
        <v>20</v>
      </c>
      <c r="B292" s="2">
        <v>34.110169491525419</v>
      </c>
      <c r="C292" s="2">
        <v>1.4175350065560155</v>
      </c>
      <c r="D292" s="9">
        <v>43895</v>
      </c>
    </row>
    <row r="293" spans="1:4" x14ac:dyDescent="0.2">
      <c r="A293" t="s">
        <v>20</v>
      </c>
      <c r="B293" s="2">
        <v>31.0126582278481</v>
      </c>
      <c r="C293" s="2">
        <v>1.2016408775350516</v>
      </c>
      <c r="D293" s="9">
        <v>43894</v>
      </c>
    </row>
    <row r="294" spans="1:4" x14ac:dyDescent="0.2">
      <c r="A294" t="s">
        <v>20</v>
      </c>
      <c r="B294" s="2">
        <v>29.515418502202639</v>
      </c>
      <c r="C294" s="2">
        <v>0.98561833333890114</v>
      </c>
      <c r="D294" s="9">
        <v>43893</v>
      </c>
    </row>
    <row r="295" spans="1:4" x14ac:dyDescent="0.2">
      <c r="A295" t="s">
        <v>20</v>
      </c>
      <c r="B295" s="2">
        <v>27.810650887573967</v>
      </c>
      <c r="C295" s="2">
        <v>0.77745019056093956</v>
      </c>
      <c r="D295" s="9">
        <v>43892</v>
      </c>
    </row>
    <row r="296" spans="1:4" x14ac:dyDescent="0.2">
      <c r="A296" t="s">
        <v>20</v>
      </c>
      <c r="B296" s="2">
        <v>30.534351145038169</v>
      </c>
      <c r="C296" s="2">
        <v>0.57633221904296394</v>
      </c>
      <c r="D296" s="9">
        <v>43891</v>
      </c>
    </row>
    <row r="297" spans="1:4" x14ac:dyDescent="0.2">
      <c r="A297" t="s">
        <v>20</v>
      </c>
      <c r="B297" s="2">
        <v>28.448275862068961</v>
      </c>
      <c r="C297" s="2">
        <v>0.3884363919395733</v>
      </c>
      <c r="D297" s="9">
        <v>43890</v>
      </c>
    </row>
    <row r="298" spans="1:4" x14ac:dyDescent="0.2">
      <c r="A298" t="s">
        <v>20</v>
      </c>
      <c r="B298" s="2">
        <v>26.168224299065418</v>
      </c>
      <c r="C298" s="2">
        <v>0.19587746746597029</v>
      </c>
      <c r="D298" s="9">
        <v>43889</v>
      </c>
    </row>
    <row r="299" spans="1:4" x14ac:dyDescent="0.2">
      <c r="A299" t="s">
        <v>20</v>
      </c>
      <c r="B299" s="2">
        <v>42.452830188679243</v>
      </c>
      <c r="C299" s="2">
        <v>0</v>
      </c>
      <c r="D299" s="9">
        <v>43888</v>
      </c>
    </row>
    <row r="300" spans="1:4" x14ac:dyDescent="0.2">
      <c r="A300" t="s">
        <v>21</v>
      </c>
      <c r="B300" s="2">
        <v>6.2381295488216582</v>
      </c>
      <c r="C300" s="2">
        <v>15.869281503174072</v>
      </c>
      <c r="D300" s="9">
        <f t="shared" ref="D300:D307" si="6">D301+1</f>
        <v>43937</v>
      </c>
    </row>
    <row r="301" spans="1:4" x14ac:dyDescent="0.2">
      <c r="A301" t="s">
        <v>21</v>
      </c>
      <c r="B301" s="2">
        <v>6.6001942755987448</v>
      </c>
      <c r="C301" s="2">
        <v>15.256677743993425</v>
      </c>
      <c r="D301" s="9">
        <f t="shared" si="6"/>
        <v>43936</v>
      </c>
    </row>
    <row r="302" spans="1:4" x14ac:dyDescent="0.2">
      <c r="A302" t="s">
        <v>21</v>
      </c>
      <c r="B302" s="2">
        <v>7.2238237432776087</v>
      </c>
      <c r="C302" s="2">
        <v>14.632357011555927</v>
      </c>
      <c r="D302" s="9">
        <f t="shared" si="6"/>
        <v>43935</v>
      </c>
    </row>
    <row r="303" spans="1:4" x14ac:dyDescent="0.2">
      <c r="A303" t="s">
        <v>21</v>
      </c>
      <c r="B303" s="2">
        <v>7.4568524388183972</v>
      </c>
      <c r="C303" s="2">
        <v>14.047200710961906</v>
      </c>
      <c r="D303" s="9">
        <f t="shared" si="6"/>
        <v>43934</v>
      </c>
    </row>
    <row r="304" spans="1:4" x14ac:dyDescent="0.2">
      <c r="A304" t="s">
        <v>21</v>
      </c>
      <c r="B304" s="2">
        <v>7.9330419002921477</v>
      </c>
      <c r="C304" s="2">
        <v>13.43974846615402</v>
      </c>
      <c r="D304" s="9">
        <f t="shared" si="6"/>
        <v>43933</v>
      </c>
    </row>
    <row r="305" spans="1:4" x14ac:dyDescent="0.2">
      <c r="A305" t="s">
        <v>21</v>
      </c>
      <c r="B305" s="2">
        <v>8.7520274405497425</v>
      </c>
      <c r="C305" s="2">
        <v>12.843857096589289</v>
      </c>
      <c r="D305" s="9">
        <f t="shared" si="6"/>
        <v>43932</v>
      </c>
    </row>
    <row r="306" spans="1:4" x14ac:dyDescent="0.2">
      <c r="A306" t="s">
        <v>21</v>
      </c>
      <c r="B306" s="2">
        <v>8.306802842370681</v>
      </c>
      <c r="C306" s="2">
        <v>12.344971454550802</v>
      </c>
      <c r="D306" s="9">
        <f t="shared" si="6"/>
        <v>43931</v>
      </c>
    </row>
    <row r="307" spans="1:4" x14ac:dyDescent="0.2">
      <c r="A307" t="s">
        <v>21</v>
      </c>
      <c r="B307" s="2">
        <v>8.6981244071162696</v>
      </c>
      <c r="C307" s="2">
        <v>11.78819213054998</v>
      </c>
      <c r="D307" s="9">
        <f t="shared" si="6"/>
        <v>43930</v>
      </c>
    </row>
    <row r="308" spans="1:4" x14ac:dyDescent="0.2">
      <c r="A308" t="s">
        <v>21</v>
      </c>
      <c r="B308" s="2">
        <v>9.4963954466881546</v>
      </c>
      <c r="C308" s="2">
        <v>11.242962434623411</v>
      </c>
      <c r="D308" s="1">
        <v>43929</v>
      </c>
    </row>
    <row r="309" spans="1:4" x14ac:dyDescent="0.2">
      <c r="A309" t="s">
        <v>21</v>
      </c>
      <c r="B309" s="2">
        <v>10.1011050391396</v>
      </c>
      <c r="C309" s="2">
        <v>10.742528177869522</v>
      </c>
      <c r="D309" s="1">
        <v>43928</v>
      </c>
    </row>
    <row r="310" spans="1:4" x14ac:dyDescent="0.2">
      <c r="A310" t="s">
        <v>21</v>
      </c>
      <c r="B310" s="2">
        <v>11.002703348567673</v>
      </c>
      <c r="C310" s="2">
        <v>10.297961015165765</v>
      </c>
      <c r="D310" s="1">
        <v>43927</v>
      </c>
    </row>
    <row r="311" spans="1:4" x14ac:dyDescent="0.2">
      <c r="A311" t="s">
        <v>21</v>
      </c>
      <c r="B311" s="2">
        <v>11.866632543035632</v>
      </c>
      <c r="C311" s="2">
        <v>9.8774966552422452</v>
      </c>
      <c r="D311" s="1">
        <v>43926</v>
      </c>
    </row>
    <row r="312" spans="1:4" x14ac:dyDescent="0.2">
      <c r="A312" t="s">
        <v>21</v>
      </c>
      <c r="B312" s="2">
        <v>11.807297741175351</v>
      </c>
      <c r="C312" s="2">
        <v>9.4782158354743284</v>
      </c>
      <c r="D312" s="1">
        <v>43925</v>
      </c>
    </row>
    <row r="313" spans="1:4" x14ac:dyDescent="0.2">
      <c r="A313" t="s">
        <v>21</v>
      </c>
      <c r="B313" s="2">
        <v>12.752210383133075</v>
      </c>
      <c r="C313" s="2">
        <v>9.0781698775252657</v>
      </c>
      <c r="D313" s="1">
        <v>43924</v>
      </c>
    </row>
    <row r="314" spans="1:4" x14ac:dyDescent="0.2">
      <c r="A314" t="s">
        <v>21</v>
      </c>
      <c r="B314" s="2">
        <v>13.647865278370672</v>
      </c>
      <c r="C314" s="2">
        <v>8.698476497151562</v>
      </c>
      <c r="D314" s="1">
        <v>43923</v>
      </c>
    </row>
    <row r="315" spans="1:4" x14ac:dyDescent="0.2">
      <c r="A315" t="s">
        <v>21</v>
      </c>
      <c r="B315" s="2">
        <v>14.289603587983693</v>
      </c>
      <c r="C315" s="2">
        <v>8.3741395636981188</v>
      </c>
      <c r="D315" s="1">
        <v>43922</v>
      </c>
    </row>
    <row r="316" spans="1:4" x14ac:dyDescent="0.2">
      <c r="A316" t="s">
        <v>21</v>
      </c>
      <c r="B316" s="2">
        <v>14.271265213320852</v>
      </c>
      <c r="C316" s="2">
        <v>8.0781169996532309</v>
      </c>
      <c r="D316" s="1">
        <v>43921</v>
      </c>
    </row>
    <row r="317" spans="1:4" x14ac:dyDescent="0.2">
      <c r="A317" t="s">
        <v>21</v>
      </c>
      <c r="B317" s="2">
        <v>15.104476447703274</v>
      </c>
      <c r="C317" s="2">
        <v>7.7637840303263159</v>
      </c>
      <c r="D317" s="1">
        <v>43920</v>
      </c>
    </row>
    <row r="318" spans="1:4" x14ac:dyDescent="0.2">
      <c r="A318" t="s">
        <v>21</v>
      </c>
      <c r="B318" s="2">
        <v>15.894473285248312</v>
      </c>
      <c r="C318" s="2">
        <v>7.4710024067774015</v>
      </c>
      <c r="D318" s="1">
        <v>43919</v>
      </c>
    </row>
    <row r="319" spans="1:4" x14ac:dyDescent="0.2">
      <c r="A319" t="s">
        <v>21</v>
      </c>
      <c r="B319" s="2">
        <v>16.397875158748583</v>
      </c>
      <c r="C319" s="2">
        <v>7.192263879229043</v>
      </c>
      <c r="D319" s="1">
        <v>43918</v>
      </c>
    </row>
    <row r="320" spans="1:4" x14ac:dyDescent="0.2">
      <c r="A320" t="s">
        <v>21</v>
      </c>
      <c r="B320" s="2">
        <v>17.248983192041948</v>
      </c>
      <c r="C320" s="2">
        <v>6.8807476173949427</v>
      </c>
      <c r="D320" s="1">
        <v>43917</v>
      </c>
    </row>
    <row r="321" spans="1:4" x14ac:dyDescent="0.2">
      <c r="A321" t="s">
        <v>21</v>
      </c>
      <c r="B321" s="2">
        <v>16.559088845462977</v>
      </c>
      <c r="C321" s="2">
        <v>6.5939039631487679</v>
      </c>
      <c r="D321" s="1">
        <v>43916</v>
      </c>
    </row>
    <row r="322" spans="1:4" x14ac:dyDescent="0.2">
      <c r="A322" t="s">
        <v>21</v>
      </c>
      <c r="B322" s="2">
        <v>16.329958364875093</v>
      </c>
      <c r="C322" s="2">
        <v>6.2850930267489096</v>
      </c>
      <c r="D322" s="1">
        <v>43915</v>
      </c>
    </row>
    <row r="323" spans="1:4" x14ac:dyDescent="0.2">
      <c r="A323" t="s">
        <v>21</v>
      </c>
      <c r="B323" s="2">
        <v>17.323079532924314</v>
      </c>
      <c r="C323" s="2">
        <v>5.9741591232762312</v>
      </c>
      <c r="D323" s="1">
        <v>43914</v>
      </c>
    </row>
    <row r="324" spans="1:4" x14ac:dyDescent="0.2">
      <c r="A324" t="s">
        <v>21</v>
      </c>
      <c r="B324" s="2">
        <v>17.464605704124203</v>
      </c>
      <c r="C324" s="2">
        <v>5.7060588822415337</v>
      </c>
      <c r="D324" s="1">
        <v>43913</v>
      </c>
    </row>
    <row r="325" spans="1:4" x14ac:dyDescent="0.2">
      <c r="A325" t="s">
        <v>21</v>
      </c>
      <c r="B325" s="2">
        <v>17.783302258131346</v>
      </c>
      <c r="C325" s="2">
        <v>5.4508276050948528</v>
      </c>
      <c r="D325" s="1">
        <v>43912</v>
      </c>
    </row>
    <row r="326" spans="1:4" x14ac:dyDescent="0.2">
      <c r="A326" t="s">
        <v>21</v>
      </c>
      <c r="B326" s="2">
        <v>20.259033412286449</v>
      </c>
      <c r="C326" s="2">
        <v>5.1711470153031387</v>
      </c>
      <c r="D326" s="1">
        <v>43911</v>
      </c>
    </row>
    <row r="327" spans="1:4" x14ac:dyDescent="0.2">
      <c r="A327" t="s">
        <v>21</v>
      </c>
      <c r="B327" s="2">
        <v>20.135246160652216</v>
      </c>
      <c r="C327" s="2">
        <v>4.927182062950699</v>
      </c>
      <c r="D327" s="1">
        <v>43910</v>
      </c>
    </row>
    <row r="328" spans="1:4" x14ac:dyDescent="0.2">
      <c r="A328" t="s">
        <v>21</v>
      </c>
      <c r="B328" s="2">
        <v>21.199651816095592</v>
      </c>
      <c r="C328" s="2">
        <v>4.6934468234479318</v>
      </c>
      <c r="D328" s="1">
        <v>43909</v>
      </c>
    </row>
    <row r="329" spans="1:4" x14ac:dyDescent="0.2">
      <c r="A329" t="s">
        <v>21</v>
      </c>
      <c r="B329" s="2">
        <v>21.79152440249046</v>
      </c>
      <c r="C329" s="2">
        <v>4.4808957775388611</v>
      </c>
      <c r="D329" s="1">
        <v>43908</v>
      </c>
    </row>
    <row r="330" spans="1:4" x14ac:dyDescent="0.2">
      <c r="A330" t="s">
        <v>21</v>
      </c>
      <c r="B330" s="2">
        <v>20.249101181304567</v>
      </c>
      <c r="C330" s="2">
        <v>4.2773751801732933</v>
      </c>
      <c r="D330" s="1">
        <v>43907</v>
      </c>
    </row>
    <row r="331" spans="1:4" x14ac:dyDescent="0.2">
      <c r="A331" t="s">
        <v>21</v>
      </c>
      <c r="B331" s="2">
        <v>19.674770568346485</v>
      </c>
      <c r="C331" s="2">
        <v>4.0453885672713916</v>
      </c>
      <c r="D331" s="1">
        <v>43906</v>
      </c>
    </row>
    <row r="332" spans="1:4" x14ac:dyDescent="0.2">
      <c r="A332" t="s">
        <v>21</v>
      </c>
      <c r="B332" s="2">
        <v>22.449388655041091</v>
      </c>
      <c r="C332" s="2">
        <v>3.7921425362796559</v>
      </c>
      <c r="D332" s="1">
        <v>43905</v>
      </c>
    </row>
    <row r="333" spans="1:4" x14ac:dyDescent="0.2">
      <c r="A333" t="s">
        <v>21</v>
      </c>
      <c r="B333" s="2">
        <v>22.098733522874127</v>
      </c>
      <c r="C333" s="2">
        <v>3.5473381267325399</v>
      </c>
      <c r="D333" s="1">
        <v>43904</v>
      </c>
    </row>
    <row r="334" spans="1:4" x14ac:dyDescent="0.2">
      <c r="A334" t="s">
        <v>21</v>
      </c>
      <c r="B334" s="2">
        <v>21.134704711347048</v>
      </c>
      <c r="C334" s="2">
        <v>3.2970376754196402</v>
      </c>
      <c r="D334" s="1">
        <v>43903</v>
      </c>
    </row>
    <row r="335" spans="1:4" x14ac:dyDescent="0.2">
      <c r="A335" t="s">
        <v>21</v>
      </c>
      <c r="B335" s="2">
        <v>20.025241901556583</v>
      </c>
      <c r="C335" s="2">
        <v>3.0390747626629357</v>
      </c>
      <c r="D335" s="1">
        <v>43902</v>
      </c>
    </row>
    <row r="336" spans="1:4" x14ac:dyDescent="0.2">
      <c r="A336" t="s">
        <v>21</v>
      </c>
      <c r="B336" s="2">
        <v>19.516044187269859</v>
      </c>
      <c r="C336" s="2">
        <v>2.7844919420122118</v>
      </c>
      <c r="D336" s="1">
        <v>43901</v>
      </c>
    </row>
    <row r="337" spans="1:4" x14ac:dyDescent="0.2">
      <c r="A337" t="s">
        <v>21</v>
      </c>
      <c r="B337" s="2">
        <v>21.045751633986928</v>
      </c>
      <c r="C337" s="2">
        <v>2.5377248965090042</v>
      </c>
      <c r="D337" s="1">
        <v>43900</v>
      </c>
    </row>
    <row r="338" spans="1:4" x14ac:dyDescent="0.2">
      <c r="A338" t="s">
        <v>21</v>
      </c>
      <c r="B338" s="2">
        <v>23.26158940397351</v>
      </c>
      <c r="C338" s="2">
        <v>2.331859385747082</v>
      </c>
      <c r="D338" s="1">
        <v>43899</v>
      </c>
    </row>
    <row r="339" spans="1:4" x14ac:dyDescent="0.2">
      <c r="A339" t="s">
        <v>21</v>
      </c>
      <c r="B339" s="2">
        <v>25.458468176914785</v>
      </c>
      <c r="C339" s="2">
        <v>2.1413982165619587</v>
      </c>
      <c r="D339" s="1">
        <v>43898</v>
      </c>
    </row>
    <row r="340" spans="1:4" x14ac:dyDescent="0.2">
      <c r="A340" t="s">
        <v>21</v>
      </c>
      <c r="B340" s="2">
        <v>26.483357452966715</v>
      </c>
      <c r="C340" s="2">
        <v>1.9454187752168746</v>
      </c>
      <c r="D340" s="1">
        <v>43897</v>
      </c>
    </row>
    <row r="341" spans="1:4" x14ac:dyDescent="0.2">
      <c r="A341" t="s">
        <v>21</v>
      </c>
      <c r="B341" s="2">
        <v>27.755905511811026</v>
      </c>
      <c r="C341" s="2">
        <v>1.7720864761414827</v>
      </c>
      <c r="D341" s="1">
        <v>43896</v>
      </c>
    </row>
    <row r="342" spans="1:4" x14ac:dyDescent="0.2">
      <c r="A342" t="s">
        <v>21</v>
      </c>
      <c r="B342" s="2">
        <v>27.520435967302454</v>
      </c>
      <c r="C342" s="2">
        <v>1.6065301470462587</v>
      </c>
      <c r="D342" s="1">
        <v>43895</v>
      </c>
    </row>
    <row r="343" spans="1:4" x14ac:dyDescent="0.2">
      <c r="A343" t="s">
        <v>21</v>
      </c>
      <c r="B343" s="2">
        <v>27.067669172932334</v>
      </c>
      <c r="C343" s="2">
        <v>1.4592782283929524</v>
      </c>
      <c r="D343" s="1">
        <v>43894</v>
      </c>
    </row>
    <row r="344" spans="1:4" x14ac:dyDescent="0.2">
      <c r="A344" t="s">
        <v>21</v>
      </c>
      <c r="B344" s="2">
        <v>19.587628865979383</v>
      </c>
      <c r="C344" s="2">
        <v>1.3068457873791148</v>
      </c>
      <c r="D344" s="1">
        <v>43893</v>
      </c>
    </row>
    <row r="345" spans="1:4" x14ac:dyDescent="0.2">
      <c r="A345" t="s">
        <v>21</v>
      </c>
      <c r="B345" s="2">
        <v>17.30769230769231</v>
      </c>
      <c r="C345" s="2">
        <v>1.1088072851440895</v>
      </c>
      <c r="D345" s="1">
        <v>43892</v>
      </c>
    </row>
    <row r="346" spans="1:4" x14ac:dyDescent="0.2">
      <c r="A346" t="s">
        <v>21</v>
      </c>
      <c r="B346" s="2">
        <v>20.155038759689926</v>
      </c>
      <c r="C346" s="2">
        <v>0.88189056039235725</v>
      </c>
      <c r="D346" s="1">
        <v>43891</v>
      </c>
    </row>
    <row r="347" spans="1:4" x14ac:dyDescent="0.2">
      <c r="A347" t="s">
        <v>21</v>
      </c>
      <c r="B347" s="2">
        <v>13.592233009708737</v>
      </c>
      <c r="C347" s="2">
        <v>0.67959009437863949</v>
      </c>
      <c r="D347" s="1">
        <v>43890</v>
      </c>
    </row>
    <row r="348" spans="1:4" x14ac:dyDescent="0.2">
      <c r="A348" t="s">
        <v>21</v>
      </c>
      <c r="B348" s="2">
        <v>11.235955056179776</v>
      </c>
      <c r="C348" s="2">
        <v>0.39634111789868098</v>
      </c>
      <c r="D348" s="1">
        <v>43889</v>
      </c>
    </row>
    <row r="349" spans="1:4" x14ac:dyDescent="0.2">
      <c r="A349" t="s">
        <v>21</v>
      </c>
      <c r="B349" s="2">
        <v>5.0632911392405058</v>
      </c>
      <c r="C349" s="2">
        <v>0</v>
      </c>
      <c r="D349" s="1">
        <v>43888</v>
      </c>
    </row>
    <row r="350" spans="1:4" x14ac:dyDescent="0.2">
      <c r="A350" t="s">
        <v>22</v>
      </c>
      <c r="B350" s="2">
        <v>3.5839645846499861</v>
      </c>
      <c r="C350" s="2">
        <v>20.053830570462814</v>
      </c>
      <c r="D350" s="1">
        <f t="shared" ref="D350:D356" si="7">D351+1</f>
        <v>43936</v>
      </c>
    </row>
    <row r="351" spans="1:4" x14ac:dyDescent="0.2">
      <c r="A351" t="s">
        <v>22</v>
      </c>
      <c r="B351" s="2">
        <v>3.9092168025850129</v>
      </c>
      <c r="C351" s="2">
        <v>19.186879677719862</v>
      </c>
      <c r="D351" s="1">
        <f t="shared" si="7"/>
        <v>43935</v>
      </c>
    </row>
    <row r="352" spans="1:4" x14ac:dyDescent="0.2">
      <c r="A352" t="s">
        <v>22</v>
      </c>
      <c r="B352" s="2">
        <v>3.7928306757150594</v>
      </c>
      <c r="C352" s="2">
        <v>18.334243281016256</v>
      </c>
      <c r="D352" s="1">
        <f t="shared" si="7"/>
        <v>43934</v>
      </c>
    </row>
    <row r="353" spans="1:4" x14ac:dyDescent="0.2">
      <c r="A353" t="s">
        <v>22</v>
      </c>
      <c r="B353" s="2">
        <v>4.1470819296680475</v>
      </c>
      <c r="C353" s="2">
        <v>17.239882547756569</v>
      </c>
      <c r="D353" s="1">
        <f t="shared" si="7"/>
        <v>43933</v>
      </c>
    </row>
    <row r="354" spans="1:4" x14ac:dyDescent="0.2">
      <c r="A354" t="s">
        <v>22</v>
      </c>
      <c r="B354" s="2">
        <v>4.3732158112979516</v>
      </c>
      <c r="C354" s="2">
        <v>16.221917047677323</v>
      </c>
      <c r="D354" s="1">
        <f t="shared" si="7"/>
        <v>43932</v>
      </c>
    </row>
    <row r="355" spans="1:4" x14ac:dyDescent="0.2">
      <c r="A355" t="s">
        <v>22</v>
      </c>
      <c r="B355" s="2">
        <v>4.7825794841903226</v>
      </c>
      <c r="C355" s="2">
        <v>15.230165085107831</v>
      </c>
      <c r="D355" s="1">
        <f t="shared" si="7"/>
        <v>43931</v>
      </c>
    </row>
    <row r="356" spans="1:4" x14ac:dyDescent="0.2">
      <c r="A356" t="s">
        <v>22</v>
      </c>
      <c r="B356" s="2">
        <v>5.1927173421769783</v>
      </c>
      <c r="C356" s="2">
        <v>14.300625576502137</v>
      </c>
      <c r="D356" s="1">
        <f t="shared" si="7"/>
        <v>43930</v>
      </c>
    </row>
    <row r="357" spans="1:4" x14ac:dyDescent="0.2">
      <c r="A357" t="s">
        <v>22</v>
      </c>
      <c r="B357" s="2">
        <v>5.0406324174276858</v>
      </c>
      <c r="C357" s="2">
        <v>13.476163046031688</v>
      </c>
      <c r="D357" s="1">
        <v>43929</v>
      </c>
    </row>
    <row r="358" spans="1:4" x14ac:dyDescent="0.2">
      <c r="A358" t="s">
        <v>22</v>
      </c>
      <c r="B358" s="2">
        <v>5.5157907223548497</v>
      </c>
      <c r="C358" s="2">
        <v>12.577992697080164</v>
      </c>
      <c r="D358" s="1">
        <v>43928</v>
      </c>
    </row>
    <row r="359" spans="1:4" x14ac:dyDescent="0.2">
      <c r="A359" t="s">
        <v>22</v>
      </c>
      <c r="B359" s="2">
        <v>6.689952964070649</v>
      </c>
      <c r="C359" s="2">
        <v>11.789692590679488</v>
      </c>
      <c r="D359" s="1">
        <v>43927</v>
      </c>
    </row>
    <row r="360" spans="1:4" x14ac:dyDescent="0.2">
      <c r="A360" t="s">
        <v>22</v>
      </c>
      <c r="B360" s="2">
        <v>7.2832422717814911</v>
      </c>
      <c r="C360" s="2">
        <v>11.215925135066827</v>
      </c>
      <c r="D360" s="1">
        <v>43926</v>
      </c>
    </row>
    <row r="361" spans="1:4" x14ac:dyDescent="0.2">
      <c r="A361" t="s">
        <v>22</v>
      </c>
      <c r="B361" s="2">
        <v>8.0411724615109534</v>
      </c>
      <c r="C361" s="2">
        <v>10.676335798623166</v>
      </c>
      <c r="D361" s="1">
        <v>43925</v>
      </c>
    </row>
    <row r="362" spans="1:4" x14ac:dyDescent="0.2">
      <c r="A362" t="s">
        <v>22</v>
      </c>
      <c r="B362" s="2">
        <v>8.841258077151771</v>
      </c>
      <c r="C362" s="2">
        <v>10.146940195083062</v>
      </c>
      <c r="D362" s="1">
        <v>43924</v>
      </c>
    </row>
    <row r="363" spans="1:4" x14ac:dyDescent="0.2">
      <c r="A363" t="s">
        <v>22</v>
      </c>
      <c r="B363" s="2">
        <v>9.2585436728132677</v>
      </c>
      <c r="C363" s="2">
        <v>9.6851678319711709</v>
      </c>
      <c r="D363" s="1">
        <v>43923</v>
      </c>
    </row>
    <row r="364" spans="1:4" x14ac:dyDescent="0.2">
      <c r="A364" t="s">
        <v>22</v>
      </c>
      <c r="B364" s="2">
        <v>10.81847139182721</v>
      </c>
      <c r="C364" s="2">
        <v>9.2529391039110163</v>
      </c>
      <c r="D364" s="1">
        <v>43922</v>
      </c>
    </row>
    <row r="365" spans="1:4" x14ac:dyDescent="0.2">
      <c r="A365" t="s">
        <v>22</v>
      </c>
      <c r="B365" s="2">
        <v>11.393580080907942</v>
      </c>
      <c r="C365" s="2">
        <v>8.8897664942845438</v>
      </c>
      <c r="D365" s="1">
        <v>43921</v>
      </c>
    </row>
    <row r="366" spans="1:4" x14ac:dyDescent="0.2">
      <c r="A366" t="s">
        <v>22</v>
      </c>
      <c r="B366" s="2">
        <v>10.646122274771184</v>
      </c>
      <c r="C366" s="2">
        <v>8.5365536023198434</v>
      </c>
      <c r="D366" s="1">
        <v>43920</v>
      </c>
    </row>
    <row r="367" spans="1:4" x14ac:dyDescent="0.2">
      <c r="A367" t="s">
        <v>22</v>
      </c>
      <c r="B367" s="2">
        <v>11.331232901828148</v>
      </c>
      <c r="C367" s="2">
        <v>8.1453721145484206</v>
      </c>
      <c r="D367" s="1">
        <v>43919</v>
      </c>
    </row>
    <row r="368" spans="1:4" x14ac:dyDescent="0.2">
      <c r="A368" t="s">
        <v>22</v>
      </c>
      <c r="B368" s="2">
        <v>12.578493149194117</v>
      </c>
      <c r="C368" s="2">
        <v>7.7915402590735345</v>
      </c>
      <c r="D368" s="1">
        <v>43918</v>
      </c>
    </row>
    <row r="369" spans="1:4" x14ac:dyDescent="0.2">
      <c r="A369" t="s">
        <v>22</v>
      </c>
      <c r="B369" s="2">
        <v>12.667903247893038</v>
      </c>
      <c r="C369" s="2">
        <v>7.4690469691634522</v>
      </c>
      <c r="D369" s="1">
        <v>43917</v>
      </c>
    </row>
    <row r="370" spans="1:4" x14ac:dyDescent="0.2">
      <c r="A370" t="s">
        <v>22</v>
      </c>
      <c r="B370" s="2">
        <v>12.943138568557295</v>
      </c>
      <c r="C370" s="2">
        <v>7.134854640560035</v>
      </c>
      <c r="D370" s="1">
        <v>43916</v>
      </c>
    </row>
    <row r="371" spans="1:4" x14ac:dyDescent="0.2">
      <c r="A371" t="s">
        <v>22</v>
      </c>
      <c r="B371" s="2">
        <v>13.180128698442845</v>
      </c>
      <c r="C371" s="2">
        <v>6.7890747177991448</v>
      </c>
      <c r="D371" s="1">
        <v>43915</v>
      </c>
    </row>
    <row r="372" spans="1:4" x14ac:dyDescent="0.2">
      <c r="A372" t="s">
        <v>22</v>
      </c>
      <c r="B372" s="2">
        <v>13.741077069601214</v>
      </c>
      <c r="C372" s="2">
        <v>6.45475113927706</v>
      </c>
      <c r="D372" s="1">
        <v>43914</v>
      </c>
    </row>
    <row r="373" spans="1:4" x14ac:dyDescent="0.2">
      <c r="A373" t="s">
        <v>22</v>
      </c>
      <c r="B373" s="2">
        <v>14.455315660016399</v>
      </c>
      <c r="C373" s="2">
        <v>6.1268438886961762</v>
      </c>
      <c r="D373" s="1">
        <v>43913</v>
      </c>
    </row>
    <row r="374" spans="1:4" x14ac:dyDescent="0.2">
      <c r="A374" t="s">
        <v>22</v>
      </c>
      <c r="B374" s="2">
        <v>14.397076113070591</v>
      </c>
      <c r="C374" s="2">
        <v>5.8007777614354978</v>
      </c>
      <c r="D374" s="1">
        <v>43912</v>
      </c>
    </row>
    <row r="375" spans="1:4" x14ac:dyDescent="0.2">
      <c r="A375" t="s">
        <v>22</v>
      </c>
      <c r="B375" s="2">
        <v>14.868778550741949</v>
      </c>
      <c r="C375" s="2">
        <v>5.4801944505455271</v>
      </c>
      <c r="D375" s="1">
        <v>43911</v>
      </c>
    </row>
    <row r="376" spans="1:4" x14ac:dyDescent="0.2">
      <c r="A376" t="s">
        <v>22</v>
      </c>
      <c r="B376" s="2">
        <v>15.696349033774068</v>
      </c>
      <c r="C376" s="2">
        <v>5.1705932933697429</v>
      </c>
      <c r="D376" s="1">
        <v>43910</v>
      </c>
    </row>
    <row r="377" spans="1:4" x14ac:dyDescent="0.2">
      <c r="A377" t="s">
        <v>22</v>
      </c>
      <c r="B377" s="2">
        <v>16.888195527821111</v>
      </c>
      <c r="C377" s="2">
        <v>4.8637904618286418</v>
      </c>
      <c r="D377" s="1">
        <v>43909</v>
      </c>
    </row>
    <row r="378" spans="1:4" x14ac:dyDescent="0.2">
      <c r="A378" t="s">
        <v>22</v>
      </c>
      <c r="B378" s="2">
        <v>17.151366503153469</v>
      </c>
      <c r="C378" s="2">
        <v>4.5748854310972913</v>
      </c>
      <c r="D378" s="1">
        <v>43908</v>
      </c>
    </row>
    <row r="379" spans="1:4" x14ac:dyDescent="0.2">
      <c r="A379" t="s">
        <v>22</v>
      </c>
      <c r="B379" s="2">
        <v>17.962118237017794</v>
      </c>
      <c r="C379" s="2">
        <v>4.2878612932336742</v>
      </c>
      <c r="D379" s="1">
        <v>43907</v>
      </c>
    </row>
    <row r="380" spans="1:4" x14ac:dyDescent="0.2">
      <c r="A380" t="s">
        <v>22</v>
      </c>
      <c r="B380" s="2">
        <v>19.225245792981553</v>
      </c>
      <c r="C380" s="2">
        <v>4.012212323107609</v>
      </c>
      <c r="D380" s="1">
        <v>43906</v>
      </c>
    </row>
    <row r="381" spans="1:4" x14ac:dyDescent="0.2">
      <c r="A381" t="s">
        <v>22</v>
      </c>
      <c r="B381" s="2">
        <v>19.588803792851934</v>
      </c>
      <c r="C381" s="2">
        <v>3.7507115117097438</v>
      </c>
      <c r="D381" s="1">
        <v>43905</v>
      </c>
    </row>
    <row r="382" spans="1:4" x14ac:dyDescent="0.2">
      <c r="A382" t="s">
        <v>22</v>
      </c>
      <c r="B382" s="2">
        <v>20.125857474913548</v>
      </c>
      <c r="C382" s="2">
        <v>3.4855434683512851</v>
      </c>
      <c r="D382" s="1">
        <v>43904</v>
      </c>
    </row>
    <row r="383" spans="1:4" x14ac:dyDescent="0.2">
      <c r="A383" t="s">
        <v>22</v>
      </c>
      <c r="B383" s="2">
        <v>21.640996522109447</v>
      </c>
      <c r="C383" s="2">
        <v>3.2086216282487445</v>
      </c>
      <c r="D383" s="1">
        <v>43903</v>
      </c>
    </row>
    <row r="384" spans="1:4" x14ac:dyDescent="0.2">
      <c r="A384" t="s">
        <v>22</v>
      </c>
      <c r="B384" s="2">
        <v>22.219202898550726</v>
      </c>
      <c r="C384" s="2">
        <v>2.9607245117724927</v>
      </c>
      <c r="D384" s="1">
        <v>43902</v>
      </c>
    </row>
    <row r="385" spans="1:4" x14ac:dyDescent="0.2">
      <c r="A385" t="s">
        <v>22</v>
      </c>
      <c r="B385" s="2">
        <v>23.244439268661932</v>
      </c>
      <c r="C385" s="2">
        <v>2.7257392157474687</v>
      </c>
      <c r="D385" s="1">
        <v>43901</v>
      </c>
    </row>
    <row r="386" spans="1:4" x14ac:dyDescent="0.2">
      <c r="A386" t="s">
        <v>22</v>
      </c>
      <c r="B386" s="2">
        <v>23.850705507510241</v>
      </c>
      <c r="C386" s="2">
        <v>2.503816483657554</v>
      </c>
      <c r="D386" s="1">
        <v>43900</v>
      </c>
    </row>
    <row r="387" spans="1:4" x14ac:dyDescent="0.2">
      <c r="A387" t="s">
        <v>22</v>
      </c>
      <c r="B387" s="2">
        <v>24.327555289898385</v>
      </c>
      <c r="C387" s="2">
        <v>2.285221487910496</v>
      </c>
      <c r="D387" s="1">
        <v>43899</v>
      </c>
    </row>
    <row r="388" spans="1:4" x14ac:dyDescent="0.2">
      <c r="A388" t="s">
        <v>22</v>
      </c>
      <c r="B388" s="2">
        <v>26.224328593996837</v>
      </c>
      <c r="C388" s="2">
        <v>2.0453496971414031</v>
      </c>
      <c r="D388" s="1">
        <v>43898</v>
      </c>
    </row>
    <row r="389" spans="1:4" x14ac:dyDescent="0.2">
      <c r="A389" t="s">
        <v>22</v>
      </c>
      <c r="B389" s="2">
        <v>30.299785867237688</v>
      </c>
      <c r="C389" s="2">
        <v>1.8148802142415617</v>
      </c>
      <c r="D389" s="1">
        <v>43897</v>
      </c>
    </row>
    <row r="390" spans="1:4" x14ac:dyDescent="0.2">
      <c r="A390" t="s">
        <v>22</v>
      </c>
      <c r="B390" s="2">
        <v>28.417818740399387</v>
      </c>
      <c r="C390" s="2">
        <v>1.5846014682105796</v>
      </c>
      <c r="D390" s="1">
        <v>43896</v>
      </c>
    </row>
    <row r="391" spans="1:4" x14ac:dyDescent="0.2">
      <c r="A391" t="s">
        <v>22</v>
      </c>
      <c r="B391" s="2">
        <v>27.539341917024316</v>
      </c>
      <c r="C391" s="2">
        <v>1.3593011266851216</v>
      </c>
      <c r="D391" s="1">
        <v>43895</v>
      </c>
    </row>
    <row r="392" spans="1:4" x14ac:dyDescent="0.2">
      <c r="A392" t="s">
        <v>22</v>
      </c>
      <c r="B392" s="2">
        <v>26.3573543928924</v>
      </c>
      <c r="C392" s="2">
        <v>1.1317968220457799</v>
      </c>
      <c r="D392" s="1">
        <v>43894</v>
      </c>
    </row>
    <row r="393" spans="1:4" x14ac:dyDescent="0.2">
      <c r="A393" t="s">
        <v>22</v>
      </c>
      <c r="B393" s="2">
        <v>26.675603217158177</v>
      </c>
      <c r="C393" s="2">
        <v>0.91605615427359999</v>
      </c>
      <c r="D393" s="1">
        <v>43893</v>
      </c>
    </row>
    <row r="394" spans="1:4" x14ac:dyDescent="0.2">
      <c r="A394" t="s">
        <v>22</v>
      </c>
      <c r="B394" s="2">
        <v>34.917733089579528</v>
      </c>
      <c r="C394" s="2">
        <v>0.6936604890622623</v>
      </c>
      <c r="D394" s="1">
        <v>43892</v>
      </c>
    </row>
    <row r="395" spans="1:4" x14ac:dyDescent="0.2">
      <c r="A395" t="s">
        <v>22</v>
      </c>
      <c r="B395" s="2">
        <v>36.516853932584276</v>
      </c>
      <c r="C395" s="2">
        <v>0.53306270274601419</v>
      </c>
      <c r="D395" s="1">
        <v>43891</v>
      </c>
    </row>
    <row r="396" spans="1:4" x14ac:dyDescent="0.2">
      <c r="A396" t="s">
        <v>22</v>
      </c>
      <c r="B396" s="2">
        <v>44.247787610619469</v>
      </c>
      <c r="C396" s="2">
        <v>0.36583046359338778</v>
      </c>
      <c r="D396" s="1">
        <v>43890</v>
      </c>
    </row>
    <row r="397" spans="1:4" x14ac:dyDescent="0.2">
      <c r="A397" t="s">
        <v>22</v>
      </c>
      <c r="B397" s="2">
        <v>45.238095238095234</v>
      </c>
      <c r="C397" s="2">
        <v>0.19067470491448024</v>
      </c>
      <c r="D397" s="1">
        <v>43889</v>
      </c>
    </row>
    <row r="398" spans="1:4" x14ac:dyDescent="0.2">
      <c r="A398" t="s">
        <v>22</v>
      </c>
      <c r="B398" s="2">
        <v>55.072463768115945</v>
      </c>
      <c r="C398" s="2">
        <v>0</v>
      </c>
      <c r="D398" s="1">
        <v>43888</v>
      </c>
    </row>
    <row r="399" spans="1:4" x14ac:dyDescent="0.2">
      <c r="A399" t="s">
        <v>28</v>
      </c>
      <c r="B399" s="2">
        <v>1.38678270807235</v>
      </c>
      <c r="C399" s="2">
        <v>33.309807550009445</v>
      </c>
      <c r="D399" s="1">
        <f t="shared" ref="D399:D406" si="8">D400+1</f>
        <v>43937</v>
      </c>
    </row>
    <row r="400" spans="1:4" x14ac:dyDescent="0.2">
      <c r="A400" t="s">
        <v>28</v>
      </c>
      <c r="B400" s="2">
        <v>1.4865166035212838</v>
      </c>
      <c r="C400" s="2">
        <v>30.193076468481969</v>
      </c>
      <c r="D400" s="1">
        <f t="shared" si="8"/>
        <v>43936</v>
      </c>
    </row>
    <row r="401" spans="1:4" x14ac:dyDescent="0.2">
      <c r="A401" t="s">
        <v>28</v>
      </c>
      <c r="B401" s="2">
        <v>1.5903897925480173</v>
      </c>
      <c r="C401" s="2">
        <v>27.321191164178174</v>
      </c>
      <c r="D401" s="1">
        <f t="shared" si="8"/>
        <v>43935</v>
      </c>
    </row>
    <row r="402" spans="1:4" x14ac:dyDescent="0.2">
      <c r="A402" t="s">
        <v>28</v>
      </c>
      <c r="B402" s="2">
        <v>1.6850574712643678</v>
      </c>
      <c r="C402" s="2">
        <v>24.858006243692586</v>
      </c>
      <c r="D402" s="1">
        <f t="shared" si="8"/>
        <v>43934</v>
      </c>
    </row>
    <row r="403" spans="1:4" x14ac:dyDescent="0.2">
      <c r="A403" t="s">
        <v>28</v>
      </c>
      <c r="B403" s="2">
        <v>1.8121448780601865</v>
      </c>
      <c r="C403" s="2">
        <v>22.623748292409029</v>
      </c>
      <c r="D403" s="1">
        <f t="shared" si="8"/>
        <v>43933</v>
      </c>
    </row>
    <row r="404" spans="1:4" x14ac:dyDescent="0.2">
      <c r="A404" t="s">
        <v>28</v>
      </c>
      <c r="B404" s="2">
        <v>1.9289388454943794</v>
      </c>
      <c r="C404" s="2">
        <v>20.759289035421816</v>
      </c>
      <c r="D404" s="1">
        <f t="shared" si="8"/>
        <v>43932</v>
      </c>
    </row>
    <row r="405" spans="1:4" x14ac:dyDescent="0.2">
      <c r="A405" t="s">
        <v>28</v>
      </c>
      <c r="B405" s="2">
        <v>2.5156621825069205</v>
      </c>
      <c r="C405" s="2">
        <v>19.029018435405622</v>
      </c>
      <c r="D405" s="1">
        <f t="shared" si="8"/>
        <v>43931</v>
      </c>
    </row>
    <row r="406" spans="1:4" x14ac:dyDescent="0.2">
      <c r="A406" t="s">
        <v>28</v>
      </c>
      <c r="B406" s="2">
        <v>3.0513625267772633</v>
      </c>
      <c r="C406" s="2">
        <v>17.721636459173844</v>
      </c>
      <c r="D406" s="1">
        <f t="shared" si="8"/>
        <v>43930</v>
      </c>
    </row>
    <row r="407" spans="1:4" x14ac:dyDescent="0.2">
      <c r="A407" t="s">
        <v>28</v>
      </c>
      <c r="B407" s="2">
        <v>3.4814110634361919</v>
      </c>
      <c r="C407" s="2">
        <v>16.519249168726617</v>
      </c>
      <c r="D407" s="1">
        <v>43929</v>
      </c>
    </row>
    <row r="408" spans="1:4" x14ac:dyDescent="0.2">
      <c r="A408" t="s">
        <v>28</v>
      </c>
      <c r="B408" s="2">
        <v>3.7693659159878616</v>
      </c>
      <c r="C408" s="2">
        <v>15.50872802677654</v>
      </c>
      <c r="D408" s="1">
        <v>43928</v>
      </c>
    </row>
    <row r="409" spans="1:4" x14ac:dyDescent="0.2">
      <c r="A409" t="s">
        <v>28</v>
      </c>
      <c r="B409" s="2">
        <v>4.2295988934993076</v>
      </c>
      <c r="C409" s="2">
        <v>14.489457833086686</v>
      </c>
      <c r="D409" s="1">
        <v>43927</v>
      </c>
    </row>
    <row r="410" spans="1:4" x14ac:dyDescent="0.2">
      <c r="A410" t="s">
        <v>28</v>
      </c>
      <c r="B410" s="2">
        <v>4.4423904566592531</v>
      </c>
      <c r="C410" s="2">
        <v>13.593449619413382</v>
      </c>
      <c r="D410" s="1">
        <v>43926</v>
      </c>
    </row>
    <row r="411" spans="1:4" x14ac:dyDescent="0.2">
      <c r="A411" t="s">
        <v>28</v>
      </c>
      <c r="B411" s="2">
        <v>5.0327963002146117</v>
      </c>
      <c r="C411" s="2">
        <v>12.681013696741656</v>
      </c>
      <c r="D411" s="1">
        <v>43925</v>
      </c>
    </row>
    <row r="412" spans="1:4" x14ac:dyDescent="0.2">
      <c r="A412" t="s">
        <v>28</v>
      </c>
      <c r="B412" s="2">
        <v>5.1785600611114635</v>
      </c>
      <c r="C412" s="2">
        <v>11.879448025227296</v>
      </c>
      <c r="D412" s="1">
        <v>43924</v>
      </c>
    </row>
    <row r="413" spans="1:4" x14ac:dyDescent="0.2">
      <c r="A413" t="s">
        <v>28</v>
      </c>
      <c r="B413" s="2">
        <v>5.971602161726695</v>
      </c>
      <c r="C413" s="2">
        <v>11.132369364523854</v>
      </c>
      <c r="D413" s="1">
        <v>43923</v>
      </c>
    </row>
    <row r="414" spans="1:4" x14ac:dyDescent="0.2">
      <c r="A414" t="s">
        <v>28</v>
      </c>
      <c r="B414" s="2">
        <v>6.2080536912751674</v>
      </c>
      <c r="C414" s="2">
        <v>10.542870729359924</v>
      </c>
      <c r="D414" s="1">
        <v>43922</v>
      </c>
    </row>
    <row r="415" spans="1:4" x14ac:dyDescent="0.2">
      <c r="A415" t="s">
        <v>28</v>
      </c>
      <c r="B415" s="2">
        <v>7.1594412514748988</v>
      </c>
      <c r="C415" s="2">
        <v>9.9927026098938807</v>
      </c>
      <c r="D415" s="1">
        <v>43921</v>
      </c>
    </row>
    <row r="416" spans="1:4" x14ac:dyDescent="0.2">
      <c r="A416" t="s">
        <v>28</v>
      </c>
      <c r="B416" s="2">
        <v>7.6049524434240734</v>
      </c>
      <c r="C416" s="2">
        <v>9.5696577712434649</v>
      </c>
      <c r="D416" s="1">
        <v>43920</v>
      </c>
    </row>
    <row r="417" spans="1:4" x14ac:dyDescent="0.2">
      <c r="A417" t="s">
        <v>28</v>
      </c>
      <c r="B417" s="2">
        <v>8.7411811687447312</v>
      </c>
      <c r="C417" s="2">
        <v>9.1584361508093579</v>
      </c>
      <c r="D417" s="1">
        <v>43919</v>
      </c>
    </row>
    <row r="418" spans="1:4" x14ac:dyDescent="0.2">
      <c r="A418" t="s">
        <v>28</v>
      </c>
      <c r="B418" s="2">
        <v>9.3304808674089568</v>
      </c>
      <c r="C418" s="2">
        <v>8.8304623270004896</v>
      </c>
      <c r="D418" s="1">
        <v>43918</v>
      </c>
    </row>
    <row r="419" spans="1:4" x14ac:dyDescent="0.2">
      <c r="A419" t="s">
        <v>28</v>
      </c>
      <c r="B419" s="2">
        <v>9.8616473616473623</v>
      </c>
      <c r="C419" s="2">
        <v>8.5038139635848538</v>
      </c>
      <c r="D419" s="1">
        <v>43917</v>
      </c>
    </row>
    <row r="420" spans="1:4" x14ac:dyDescent="0.2">
      <c r="A420" t="s">
        <v>28</v>
      </c>
      <c r="B420" s="2">
        <v>9.5425069903028135</v>
      </c>
      <c r="C420" s="2">
        <v>8.1668992493733228</v>
      </c>
      <c r="D420" s="1">
        <v>43916</v>
      </c>
    </row>
    <row r="421" spans="1:4" x14ac:dyDescent="0.2">
      <c r="A421" t="s">
        <v>28</v>
      </c>
      <c r="B421" s="2">
        <v>9.8191384413022025</v>
      </c>
      <c r="C421" s="2">
        <v>7.796489664476157</v>
      </c>
      <c r="D421" s="1">
        <v>43915</v>
      </c>
    </row>
    <row r="422" spans="1:4" x14ac:dyDescent="0.2">
      <c r="A422" t="s">
        <v>28</v>
      </c>
      <c r="B422" s="2">
        <v>9.174445740956827</v>
      </c>
      <c r="C422" s="2">
        <v>7.3882826570919438</v>
      </c>
      <c r="D422" s="1">
        <v>43914</v>
      </c>
    </row>
    <row r="423" spans="1:4" x14ac:dyDescent="0.2">
      <c r="A423" t="s">
        <v>28</v>
      </c>
      <c r="B423" s="2">
        <v>9.6515175847117405</v>
      </c>
      <c r="C423" s="2">
        <v>6.8633949561024217</v>
      </c>
      <c r="D423" s="1">
        <v>43913</v>
      </c>
    </row>
    <row r="424" spans="1:4" x14ac:dyDescent="0.2">
      <c r="A424" t="s">
        <v>28</v>
      </c>
      <c r="B424" s="2">
        <v>9.3761109136153582</v>
      </c>
      <c r="C424" s="2">
        <v>6.3461530394962136</v>
      </c>
      <c r="D424" s="1">
        <v>43912</v>
      </c>
    </row>
    <row r="425" spans="1:4" x14ac:dyDescent="0.2">
      <c r="A425" t="s">
        <v>28</v>
      </c>
      <c r="B425" s="2">
        <v>9.993135235853682</v>
      </c>
      <c r="C425" s="2">
        <v>5.8259689612640537</v>
      </c>
      <c r="D425" s="1">
        <v>43911</v>
      </c>
    </row>
    <row r="426" spans="1:4" x14ac:dyDescent="0.2">
      <c r="A426" t="s">
        <v>28</v>
      </c>
      <c r="B426" s="2">
        <v>10.808455001089563</v>
      </c>
      <c r="C426" s="2">
        <v>5.3594280974578856</v>
      </c>
      <c r="D426" s="1">
        <v>43910</v>
      </c>
    </row>
    <row r="427" spans="1:4" x14ac:dyDescent="0.2">
      <c r="A427" t="s">
        <v>28</v>
      </c>
      <c r="B427" s="2">
        <v>11.37307598338627</v>
      </c>
      <c r="C427" s="2">
        <v>4.9326401072661792</v>
      </c>
      <c r="D427" s="1">
        <v>43909</v>
      </c>
    </row>
    <row r="428" spans="1:4" x14ac:dyDescent="0.2">
      <c r="A428" t="s">
        <v>28</v>
      </c>
      <c r="B428" s="2">
        <v>12.873880082701586</v>
      </c>
      <c r="C428" s="2">
        <v>4.5295524686745452</v>
      </c>
      <c r="D428" s="1">
        <v>43908</v>
      </c>
    </row>
    <row r="429" spans="1:4" x14ac:dyDescent="0.2">
      <c r="A429" t="s">
        <v>28</v>
      </c>
      <c r="B429" s="2">
        <v>16.342350893845911</v>
      </c>
      <c r="C429" s="2">
        <v>4.1574753495649466</v>
      </c>
      <c r="D429" s="1">
        <v>43907</v>
      </c>
    </row>
    <row r="430" spans="1:4" x14ac:dyDescent="0.2">
      <c r="A430" t="s">
        <v>28</v>
      </c>
      <c r="B430" s="2">
        <v>18.513615733736764</v>
      </c>
      <c r="C430" s="2">
        <v>3.8863405169697574</v>
      </c>
      <c r="D430" s="1">
        <v>43906</v>
      </c>
    </row>
    <row r="431" spans="1:4" x14ac:dyDescent="0.2">
      <c r="A431" t="s">
        <v>28</v>
      </c>
      <c r="B431" s="2">
        <v>21.11858899976793</v>
      </c>
      <c r="C431" s="2">
        <v>3.653942741930623</v>
      </c>
      <c r="D431" s="1">
        <v>43905</v>
      </c>
    </row>
    <row r="432" spans="1:4" x14ac:dyDescent="0.2">
      <c r="A432" t="s">
        <v>28</v>
      </c>
      <c r="B432" s="2">
        <v>22.418358340688442</v>
      </c>
      <c r="C432" s="2">
        <v>3.4223134299962874</v>
      </c>
      <c r="D432" s="1">
        <v>43904</v>
      </c>
    </row>
    <row r="433" spans="1:4" x14ac:dyDescent="0.2">
      <c r="A433" t="s">
        <v>28</v>
      </c>
      <c r="B433" s="2">
        <v>24.232081911262799</v>
      </c>
      <c r="C433" s="2">
        <v>3.1803838019924195</v>
      </c>
      <c r="D433" s="1">
        <v>43903</v>
      </c>
    </row>
    <row r="434" spans="1:4" x14ac:dyDescent="0.2">
      <c r="A434" t="s">
        <v>28</v>
      </c>
      <c r="B434" s="2">
        <v>26.876876876876871</v>
      </c>
      <c r="C434" s="2">
        <v>2.9382625359214791</v>
      </c>
      <c r="D434" s="1">
        <v>43902</v>
      </c>
    </row>
    <row r="435" spans="1:4" x14ac:dyDescent="0.2">
      <c r="A435" t="s">
        <v>28</v>
      </c>
      <c r="B435" s="2">
        <v>29.774127310061605</v>
      </c>
      <c r="C435" s="2">
        <v>2.6993644197173139</v>
      </c>
      <c r="D435" s="1">
        <v>43901</v>
      </c>
    </row>
    <row r="436" spans="1:4" x14ac:dyDescent="0.2">
      <c r="A436" t="s">
        <v>28</v>
      </c>
      <c r="B436" s="2">
        <v>23.586744639376214</v>
      </c>
      <c r="C436" s="2">
        <v>2.4768785814476235</v>
      </c>
      <c r="D436" s="1">
        <v>43900</v>
      </c>
    </row>
    <row r="437" spans="1:4" x14ac:dyDescent="0.2">
      <c r="A437" t="s">
        <v>28</v>
      </c>
      <c r="B437" s="2">
        <v>21.045918367346943</v>
      </c>
      <c r="C437" s="2">
        <v>2.2439520324006219</v>
      </c>
      <c r="D437" s="1">
        <v>43899</v>
      </c>
    </row>
    <row r="438" spans="1:4" x14ac:dyDescent="0.2">
      <c r="A438" t="s">
        <v>28</v>
      </c>
      <c r="B438" s="2">
        <v>23.909531502423263</v>
      </c>
      <c r="C438" s="2">
        <v>2.0013829918173482</v>
      </c>
      <c r="D438" s="1">
        <v>43898</v>
      </c>
    </row>
    <row r="439" spans="1:4" x14ac:dyDescent="0.2">
      <c r="A439" t="s">
        <v>28</v>
      </c>
      <c r="B439" s="2">
        <v>27.600849256900212</v>
      </c>
      <c r="C439" s="2">
        <v>1.763084493550787</v>
      </c>
      <c r="D439" s="1">
        <v>43897</v>
      </c>
    </row>
    <row r="440" spans="1:4" x14ac:dyDescent="0.2">
      <c r="A440" t="s">
        <v>28</v>
      </c>
      <c r="B440" s="2">
        <v>30.498533724340177</v>
      </c>
      <c r="C440" s="2">
        <v>1.5200144132665225</v>
      </c>
      <c r="D440" s="1">
        <v>43896</v>
      </c>
    </row>
    <row r="441" spans="1:4" x14ac:dyDescent="0.2">
      <c r="A441" t="s">
        <v>28</v>
      </c>
      <c r="B441" s="2">
        <v>33.755274261603383</v>
      </c>
      <c r="C441" s="2">
        <v>1.2950358421723329</v>
      </c>
      <c r="D441" s="1">
        <v>43895</v>
      </c>
    </row>
    <row r="442" spans="1:4" x14ac:dyDescent="0.2">
      <c r="A442" t="s">
        <v>28</v>
      </c>
      <c r="B442" s="2">
        <v>33.757961783439491</v>
      </c>
      <c r="C442" s="2">
        <v>1.0687070496706113</v>
      </c>
      <c r="D442" s="1">
        <v>43894</v>
      </c>
    </row>
    <row r="443" spans="1:4" x14ac:dyDescent="0.2">
      <c r="A443" t="s">
        <v>28</v>
      </c>
      <c r="B443" s="2">
        <v>31.73076923076923</v>
      </c>
      <c r="C443" s="2">
        <v>0.85192239469768283</v>
      </c>
      <c r="D443" s="1">
        <v>43893</v>
      </c>
    </row>
    <row r="444" spans="1:4" x14ac:dyDescent="0.2">
      <c r="A444" t="s">
        <v>28</v>
      </c>
      <c r="B444" s="2">
        <v>35.211267605633807</v>
      </c>
      <c r="C444" s="2">
        <v>0.669884615787673</v>
      </c>
      <c r="D444" s="1">
        <v>43892</v>
      </c>
    </row>
    <row r="445" spans="1:4" x14ac:dyDescent="0.2">
      <c r="A445" t="s">
        <v>28</v>
      </c>
      <c r="B445" s="2">
        <v>41.304347826086953</v>
      </c>
      <c r="C445" s="2">
        <v>0.49274979819222342</v>
      </c>
      <c r="D445" s="1">
        <v>43891</v>
      </c>
    </row>
    <row r="446" spans="1:4" x14ac:dyDescent="0.2">
      <c r="A446" t="s">
        <v>28</v>
      </c>
      <c r="B446" s="2">
        <v>55.555555555555557</v>
      </c>
      <c r="C446" s="2">
        <v>0.32161422023434577</v>
      </c>
      <c r="D446" s="1">
        <v>43890</v>
      </c>
    </row>
    <row r="447" spans="1:4" x14ac:dyDescent="0.2">
      <c r="A447" t="s">
        <v>28</v>
      </c>
      <c r="B447" s="2">
        <v>58.333333333333336</v>
      </c>
      <c r="C447" s="2">
        <v>0.15797985757901803</v>
      </c>
      <c r="D447" s="1">
        <v>43889</v>
      </c>
    </row>
    <row r="448" spans="1:4" x14ac:dyDescent="0.2">
      <c r="A448" t="s">
        <v>28</v>
      </c>
      <c r="B448" s="2">
        <v>80</v>
      </c>
      <c r="C448" s="2">
        <v>0</v>
      </c>
      <c r="D448" s="1">
        <v>43888</v>
      </c>
    </row>
    <row r="449" spans="1:4" x14ac:dyDescent="0.2">
      <c r="A449" t="s">
        <v>29</v>
      </c>
      <c r="B449" s="2">
        <v>4.4964729302808673</v>
      </c>
      <c r="C449" s="2">
        <v>17.357651403476716</v>
      </c>
      <c r="D449" s="1">
        <f>D450+1</f>
        <v>43936</v>
      </c>
    </row>
    <row r="450" spans="1:4" x14ac:dyDescent="0.2">
      <c r="A450" t="s">
        <v>29</v>
      </c>
      <c r="B450" s="2">
        <v>5.1068937747861369</v>
      </c>
      <c r="C450" s="2">
        <v>16.51901715419735</v>
      </c>
      <c r="D450" s="1">
        <f>D451+1</f>
        <v>43935</v>
      </c>
    </row>
    <row r="451" spans="1:4" x14ac:dyDescent="0.2">
      <c r="A451" t="s">
        <v>29</v>
      </c>
      <c r="B451" s="2">
        <v>5.3995262725383091</v>
      </c>
      <c r="C451" s="2">
        <v>15.827212030145464</v>
      </c>
      <c r="D451" s="1">
        <f>D452+1</f>
        <v>43934</v>
      </c>
    </row>
    <row r="452" spans="1:4" x14ac:dyDescent="0.2">
      <c r="A452" t="s">
        <v>29</v>
      </c>
      <c r="B452" s="2">
        <v>5.8204176555854668</v>
      </c>
      <c r="C452" s="2">
        <v>15.164931822302192</v>
      </c>
      <c r="D452" s="1">
        <f>D453+1</f>
        <v>43933</v>
      </c>
    </row>
    <row r="453" spans="1:4" x14ac:dyDescent="0.2">
      <c r="A453" t="s">
        <v>29</v>
      </c>
      <c r="B453" s="2">
        <v>6.2714587737843548</v>
      </c>
      <c r="C453" s="2">
        <v>14.530263005771179</v>
      </c>
      <c r="D453" s="1">
        <f>D454+1</f>
        <v>43932</v>
      </c>
    </row>
    <row r="454" spans="1:4" x14ac:dyDescent="0.2">
      <c r="A454" t="s">
        <v>29</v>
      </c>
      <c r="B454" s="2">
        <v>6.4131945071007097</v>
      </c>
      <c r="C454" s="2">
        <v>13.943088976263345</v>
      </c>
      <c r="D454" s="1">
        <v>43931</v>
      </c>
    </row>
    <row r="455" spans="1:4" x14ac:dyDescent="0.2">
      <c r="A455" t="s">
        <v>29</v>
      </c>
      <c r="B455" s="2">
        <v>7.0859765150492642</v>
      </c>
      <c r="C455" s="2">
        <v>13.301089081794823</v>
      </c>
      <c r="D455" s="1">
        <f>D454-1</f>
        <v>43930</v>
      </c>
    </row>
    <row r="456" spans="1:4" x14ac:dyDescent="0.2">
      <c r="A456" t="s">
        <v>29</v>
      </c>
      <c r="B456" s="2">
        <v>7.2051133062173163</v>
      </c>
      <c r="C456" s="2">
        <v>12.805405385247425</v>
      </c>
      <c r="D456" s="1">
        <f>D455-1</f>
        <v>43929</v>
      </c>
    </row>
    <row r="457" spans="1:4" x14ac:dyDescent="0.2">
      <c r="A457" t="s">
        <v>29</v>
      </c>
      <c r="B457" s="2">
        <v>7.2859826460327408</v>
      </c>
      <c r="C457" s="2">
        <v>12.328020563520587</v>
      </c>
      <c r="D457" s="1">
        <f t="shared" ref="D457:D498" si="9">D456-1</f>
        <v>43928</v>
      </c>
    </row>
    <row r="458" spans="1:4" x14ac:dyDescent="0.2">
      <c r="A458" t="s">
        <v>29</v>
      </c>
      <c r="B458" s="2">
        <v>7.6655892710695159</v>
      </c>
      <c r="C458" s="2">
        <v>11.889844572465577</v>
      </c>
      <c r="D458" s="1">
        <f t="shared" si="9"/>
        <v>43927</v>
      </c>
    </row>
    <row r="459" spans="1:4" x14ac:dyDescent="0.2">
      <c r="A459" t="s">
        <v>29</v>
      </c>
      <c r="B459" s="2">
        <v>8.1765935214211076</v>
      </c>
      <c r="C459" s="2">
        <v>11.483047528304239</v>
      </c>
      <c r="D459" s="1">
        <f t="shared" si="9"/>
        <v>43926</v>
      </c>
    </row>
    <row r="460" spans="1:4" x14ac:dyDescent="0.2">
      <c r="A460" t="s">
        <v>29</v>
      </c>
      <c r="B460" s="2">
        <v>8.5234708392603125</v>
      </c>
      <c r="C460" s="2">
        <v>11.132729710695658</v>
      </c>
      <c r="D460" s="1">
        <f t="shared" si="9"/>
        <v>43925</v>
      </c>
    </row>
    <row r="461" spans="1:4" x14ac:dyDescent="0.2">
      <c r="A461" t="s">
        <v>29</v>
      </c>
      <c r="B461" s="2">
        <v>9.5229209429619956</v>
      </c>
      <c r="C461" s="2">
        <v>10.784178135675363</v>
      </c>
      <c r="D461" s="1">
        <f t="shared" si="9"/>
        <v>43924</v>
      </c>
    </row>
    <row r="462" spans="1:4" x14ac:dyDescent="0.2">
      <c r="A462" t="s">
        <v>29</v>
      </c>
      <c r="B462" s="2">
        <v>9.0265365048810686</v>
      </c>
      <c r="C462" s="2">
        <v>10.539048197060369</v>
      </c>
      <c r="D462" s="1">
        <f t="shared" si="9"/>
        <v>43923</v>
      </c>
    </row>
    <row r="463" spans="1:4" x14ac:dyDescent="0.2">
      <c r="A463" t="s">
        <v>29</v>
      </c>
      <c r="B463" s="2">
        <v>9.1475855815007936</v>
      </c>
      <c r="C463" s="2">
        <v>10.219691988743129</v>
      </c>
      <c r="D463" s="1">
        <f t="shared" si="9"/>
        <v>43922</v>
      </c>
    </row>
    <row r="464" spans="1:4" x14ac:dyDescent="0.2">
      <c r="A464" t="s">
        <v>29</v>
      </c>
      <c r="B464" s="2">
        <v>8.9374090247452678</v>
      </c>
      <c r="C464" s="2">
        <v>9.9252854021971082</v>
      </c>
      <c r="D464" s="1">
        <f t="shared" si="9"/>
        <v>43921</v>
      </c>
    </row>
    <row r="465" spans="1:4" x14ac:dyDescent="0.2">
      <c r="A465" t="s">
        <v>29</v>
      </c>
      <c r="B465" s="2">
        <v>9.0518816222141041</v>
      </c>
      <c r="C465" s="2">
        <v>9.6335480000250211</v>
      </c>
      <c r="D465" s="1">
        <f t="shared" si="9"/>
        <v>43920</v>
      </c>
    </row>
    <row r="466" spans="1:4" x14ac:dyDescent="0.2">
      <c r="A466" t="s">
        <v>29</v>
      </c>
      <c r="B466" s="2">
        <v>8.8681329717786479</v>
      </c>
      <c r="C466" s="2">
        <v>9.383927637704641</v>
      </c>
      <c r="D466" s="1">
        <f t="shared" si="9"/>
        <v>43919</v>
      </c>
    </row>
    <row r="467" spans="1:4" x14ac:dyDescent="0.2">
      <c r="A467" t="s">
        <v>29</v>
      </c>
      <c r="B467" s="2">
        <v>9.240687679083095</v>
      </c>
      <c r="C467" s="2">
        <v>9.0920096024739987</v>
      </c>
      <c r="D467" s="1">
        <f t="shared" si="9"/>
        <v>43918</v>
      </c>
    </row>
    <row r="468" spans="1:4" x14ac:dyDescent="0.2">
      <c r="A468" t="s">
        <v>29</v>
      </c>
      <c r="B468" s="2">
        <v>8.6819258089976312</v>
      </c>
      <c r="C468" s="2">
        <v>8.8172509422566296</v>
      </c>
      <c r="D468" s="1">
        <f t="shared" si="9"/>
        <v>43917</v>
      </c>
    </row>
    <row r="469" spans="1:4" x14ac:dyDescent="0.2">
      <c r="A469" t="s">
        <v>29</v>
      </c>
      <c r="B469" s="2">
        <v>9.3145402566318722</v>
      </c>
      <c r="C469" s="2">
        <v>8.4676371441056055</v>
      </c>
      <c r="D469" s="1">
        <f t="shared" si="9"/>
        <v>43916</v>
      </c>
    </row>
    <row r="470" spans="1:4" x14ac:dyDescent="0.2">
      <c r="A470" t="s">
        <v>29</v>
      </c>
      <c r="B470" s="2">
        <v>9.0469208211143677</v>
      </c>
      <c r="C470" s="2">
        <v>8.1507005052165322</v>
      </c>
      <c r="D470" s="1">
        <f t="shared" si="9"/>
        <v>43915</v>
      </c>
    </row>
    <row r="471" spans="1:4" x14ac:dyDescent="0.2">
      <c r="A471" t="s">
        <v>29</v>
      </c>
      <c r="B471" s="2">
        <v>8.7860712558439467</v>
      </c>
      <c r="C471" s="2">
        <v>7.746820049393258</v>
      </c>
      <c r="D471" s="1">
        <f t="shared" si="9"/>
        <v>43914</v>
      </c>
    </row>
    <row r="472" spans="1:4" x14ac:dyDescent="0.2">
      <c r="A472" t="s">
        <v>29</v>
      </c>
      <c r="B472" s="2">
        <v>8.1742665252739481</v>
      </c>
      <c r="C472" s="2">
        <v>7.2562434132566658</v>
      </c>
      <c r="D472" s="1">
        <f t="shared" si="9"/>
        <v>43913</v>
      </c>
    </row>
    <row r="473" spans="1:4" x14ac:dyDescent="0.2">
      <c r="A473" t="s">
        <v>29</v>
      </c>
      <c r="B473" s="2">
        <v>8.6805889712250988</v>
      </c>
      <c r="C473" s="2">
        <v>6.6987765606383309</v>
      </c>
      <c r="D473" s="1">
        <f t="shared" si="9"/>
        <v>43912</v>
      </c>
    </row>
    <row r="474" spans="1:4" x14ac:dyDescent="0.2">
      <c r="A474" t="s">
        <v>29</v>
      </c>
      <c r="B474" s="2">
        <v>8.7364316577089269</v>
      </c>
      <c r="C474" s="2">
        <v>6.1568155095762389</v>
      </c>
      <c r="D474" s="1">
        <f t="shared" si="9"/>
        <v>43911</v>
      </c>
    </row>
    <row r="475" spans="1:4" x14ac:dyDescent="0.2">
      <c r="A475" t="s">
        <v>29</v>
      </c>
      <c r="B475" s="2">
        <v>9.5265588914549664</v>
      </c>
      <c r="C475" s="2">
        <v>5.6260557494446974</v>
      </c>
      <c r="D475" s="1">
        <f t="shared" si="9"/>
        <v>43910</v>
      </c>
    </row>
    <row r="476" spans="1:4" x14ac:dyDescent="0.2">
      <c r="A476" t="s">
        <v>29</v>
      </c>
      <c r="B476" s="2">
        <v>9.5979578813018502</v>
      </c>
      <c r="C476" s="2">
        <v>5.1462599730604657</v>
      </c>
      <c r="D476" s="1">
        <f t="shared" si="9"/>
        <v>43909</v>
      </c>
    </row>
    <row r="477" spans="1:4" x14ac:dyDescent="0.2">
      <c r="A477" t="s">
        <v>29</v>
      </c>
      <c r="B477" s="2">
        <v>11.181702668360863</v>
      </c>
      <c r="C477" s="2">
        <v>4.6893947745673685</v>
      </c>
      <c r="D477" s="1">
        <f t="shared" si="9"/>
        <v>43908</v>
      </c>
    </row>
    <row r="478" spans="1:4" x14ac:dyDescent="0.2">
      <c r="A478" t="s">
        <v>29</v>
      </c>
      <c r="B478" s="2">
        <v>13.352408202193612</v>
      </c>
      <c r="C478" s="2">
        <v>4.301157310718505</v>
      </c>
      <c r="D478" s="1">
        <f t="shared" si="9"/>
        <v>43907</v>
      </c>
    </row>
    <row r="479" spans="1:4" x14ac:dyDescent="0.2">
      <c r="A479" t="s">
        <v>29</v>
      </c>
      <c r="B479" s="2">
        <v>15.795266923500275</v>
      </c>
      <c r="C479" s="2">
        <v>3.9710194092593638</v>
      </c>
      <c r="D479" s="1">
        <f t="shared" si="9"/>
        <v>43906</v>
      </c>
    </row>
    <row r="480" spans="1:4" x14ac:dyDescent="0.2">
      <c r="A480" t="s">
        <v>29</v>
      </c>
      <c r="B480" s="2">
        <v>18.06100217864924</v>
      </c>
      <c r="C480" s="2">
        <v>3.677914514388319</v>
      </c>
      <c r="D480" s="1">
        <f t="shared" si="9"/>
        <v>43905</v>
      </c>
    </row>
    <row r="481" spans="1:4" x14ac:dyDescent="0.2">
      <c r="A481" t="s">
        <v>29</v>
      </c>
      <c r="B481" s="2">
        <v>20.739165115660725</v>
      </c>
      <c r="C481" s="2">
        <v>3.4059951628123653</v>
      </c>
      <c r="D481" s="1">
        <f t="shared" si="9"/>
        <v>43904</v>
      </c>
    </row>
    <row r="482" spans="1:4" x14ac:dyDescent="0.2">
      <c r="A482" t="s">
        <v>29</v>
      </c>
      <c r="B482" s="2">
        <v>22.710499832271051</v>
      </c>
      <c r="C482" s="2">
        <v>3.1479695444391593</v>
      </c>
      <c r="D482" s="1">
        <f t="shared" si="9"/>
        <v>43903</v>
      </c>
    </row>
    <row r="483" spans="1:4" x14ac:dyDescent="0.2">
      <c r="A483" t="s">
        <v>29</v>
      </c>
      <c r="B483" s="2">
        <v>25.737847222222221</v>
      </c>
      <c r="C483" s="2">
        <v>2.8813973253367675</v>
      </c>
      <c r="D483" s="1">
        <f t="shared" si="9"/>
        <v>43902</v>
      </c>
    </row>
    <row r="484" spans="1:4" x14ac:dyDescent="0.2">
      <c r="A484" t="s">
        <v>29</v>
      </c>
      <c r="B484" s="2">
        <v>26.183518410286382</v>
      </c>
      <c r="C484" s="2">
        <v>2.6298401765331398</v>
      </c>
      <c r="D484" s="1">
        <f t="shared" si="9"/>
        <v>43901</v>
      </c>
    </row>
    <row r="485" spans="1:4" x14ac:dyDescent="0.2">
      <c r="A485" t="s">
        <v>29</v>
      </c>
      <c r="B485" s="2">
        <v>25.811559778305622</v>
      </c>
      <c r="C485" s="2">
        <v>2.3987961937471725</v>
      </c>
      <c r="D485" s="1">
        <f t="shared" si="9"/>
        <v>43900</v>
      </c>
    </row>
    <row r="486" spans="1:4" x14ac:dyDescent="0.2">
      <c r="A486" t="s">
        <v>29</v>
      </c>
      <c r="B486" s="2">
        <v>26.147278548559232</v>
      </c>
      <c r="C486" s="2">
        <v>2.180133774437202</v>
      </c>
      <c r="D486" s="1">
        <f t="shared" si="9"/>
        <v>43899</v>
      </c>
    </row>
    <row r="487" spans="1:4" x14ac:dyDescent="0.2">
      <c r="A487" t="s">
        <v>29</v>
      </c>
      <c r="B487" s="2">
        <v>27.312138728323699</v>
      </c>
      <c r="C487" s="2">
        <v>1.986760973820922</v>
      </c>
      <c r="D487" s="1">
        <f t="shared" si="9"/>
        <v>43898</v>
      </c>
    </row>
    <row r="488" spans="1:4" x14ac:dyDescent="0.2">
      <c r="A488" t="s">
        <v>29</v>
      </c>
      <c r="B488" s="2">
        <v>29.4234592445328</v>
      </c>
      <c r="C488" s="2">
        <v>1.7825976418620992</v>
      </c>
      <c r="D488" s="1">
        <f t="shared" si="9"/>
        <v>43897</v>
      </c>
    </row>
    <row r="489" spans="1:4" x14ac:dyDescent="0.2">
      <c r="A489" t="s">
        <v>29</v>
      </c>
      <c r="B489" s="2">
        <v>35.492957746478872</v>
      </c>
      <c r="C489" s="2">
        <v>1.5656824803860834</v>
      </c>
      <c r="D489" s="1">
        <f t="shared" si="9"/>
        <v>43896</v>
      </c>
    </row>
    <row r="490" spans="1:4" x14ac:dyDescent="0.2">
      <c r="A490" t="s">
        <v>29</v>
      </c>
      <c r="B490" s="2">
        <v>37.991266375545848</v>
      </c>
      <c r="C490" s="2">
        <v>1.3405907637375816</v>
      </c>
      <c r="D490" s="1">
        <f t="shared" si="9"/>
        <v>43895</v>
      </c>
    </row>
    <row r="491" spans="1:4" x14ac:dyDescent="0.2">
      <c r="A491" t="s">
        <v>29</v>
      </c>
      <c r="B491" s="2">
        <v>35.211267605633807</v>
      </c>
      <c r="C491" s="2">
        <v>1.1057598960636419</v>
      </c>
      <c r="D491" s="1">
        <f t="shared" si="9"/>
        <v>43894</v>
      </c>
    </row>
    <row r="492" spans="1:4" x14ac:dyDescent="0.2">
      <c r="A492" t="s">
        <v>29</v>
      </c>
      <c r="B492" s="2">
        <v>32.608695652173914</v>
      </c>
      <c r="C492" s="2">
        <v>0.87605514191866085</v>
      </c>
      <c r="D492" s="1">
        <f t="shared" si="9"/>
        <v>43893</v>
      </c>
    </row>
    <row r="493" spans="1:4" x14ac:dyDescent="0.2">
      <c r="A493" t="s">
        <v>29</v>
      </c>
      <c r="B493" s="2">
        <v>24.193548387096772</v>
      </c>
      <c r="C493" s="2">
        <v>0.6907580676549282</v>
      </c>
      <c r="D493" s="1">
        <f t="shared" si="9"/>
        <v>43892</v>
      </c>
    </row>
    <row r="494" spans="1:4" x14ac:dyDescent="0.2">
      <c r="A494" t="s">
        <v>29</v>
      </c>
      <c r="B494" s="2">
        <v>29.787234042553191</v>
      </c>
      <c r="C494" s="2">
        <v>0.50505272968897297</v>
      </c>
      <c r="D494" s="1">
        <f t="shared" si="9"/>
        <v>43891</v>
      </c>
    </row>
    <row r="495" spans="1:4" x14ac:dyDescent="0.2">
      <c r="A495" t="s">
        <v>29</v>
      </c>
      <c r="B495" s="2">
        <v>39.393939393939391</v>
      </c>
      <c r="C495" s="2">
        <v>0.32736322278267993</v>
      </c>
      <c r="D495" s="1">
        <f t="shared" si="9"/>
        <v>43890</v>
      </c>
    </row>
    <row r="496" spans="1:4" x14ac:dyDescent="0.2">
      <c r="A496" t="s">
        <v>29</v>
      </c>
      <c r="B496" s="2">
        <v>54.999999999999993</v>
      </c>
      <c r="C496" s="2">
        <v>0.15882289519804485</v>
      </c>
      <c r="D496" s="1">
        <f t="shared" si="9"/>
        <v>43889</v>
      </c>
    </row>
    <row r="497" spans="1:4" x14ac:dyDescent="0.2">
      <c r="A497" t="s">
        <v>29</v>
      </c>
      <c r="B497" s="2">
        <v>77.777777777777786</v>
      </c>
      <c r="C497" s="2">
        <v>0</v>
      </c>
      <c r="D497" s="1">
        <f t="shared" si="9"/>
        <v>43888</v>
      </c>
    </row>
    <row r="498" spans="1:4" x14ac:dyDescent="0.2">
      <c r="A498" t="s">
        <v>29</v>
      </c>
      <c r="B498" s="2">
        <v>100</v>
      </c>
      <c r="C498" s="2">
        <v>0</v>
      </c>
      <c r="D498" s="1">
        <f t="shared" si="9"/>
        <v>43887</v>
      </c>
    </row>
    <row r="499" spans="1:4" x14ac:dyDescent="0.2">
      <c r="A499" t="s">
        <v>30</v>
      </c>
      <c r="B499" s="2">
        <v>5.0943670110460069</v>
      </c>
      <c r="C499" s="2">
        <v>17.326314072982598</v>
      </c>
      <c r="D499" s="1">
        <f>D500+1</f>
        <v>43936</v>
      </c>
    </row>
    <row r="500" spans="1:4" x14ac:dyDescent="0.2">
      <c r="A500" t="s">
        <v>30</v>
      </c>
      <c r="B500" s="2">
        <v>4.9398566678285016</v>
      </c>
      <c r="C500" s="2">
        <v>16.575492772398796</v>
      </c>
      <c r="D500" s="1">
        <f>D501+1</f>
        <v>43935</v>
      </c>
    </row>
    <row r="501" spans="1:4" x14ac:dyDescent="0.2">
      <c r="A501" t="s">
        <v>30</v>
      </c>
      <c r="B501" s="2">
        <v>5.3501864257313922</v>
      </c>
      <c r="C501" s="2">
        <v>15.785382123801465</v>
      </c>
      <c r="D501" s="1">
        <f>D502+1</f>
        <v>43934</v>
      </c>
    </row>
    <row r="502" spans="1:4" x14ac:dyDescent="0.2">
      <c r="A502" t="s">
        <v>30</v>
      </c>
      <c r="B502" s="2">
        <v>5.8283261521965137</v>
      </c>
      <c r="C502" s="2">
        <v>14.994966496864555</v>
      </c>
      <c r="D502" s="1">
        <f>D503+1</f>
        <v>43933</v>
      </c>
    </row>
    <row r="503" spans="1:4" x14ac:dyDescent="0.2">
      <c r="A503" t="s">
        <v>30</v>
      </c>
      <c r="B503" s="2">
        <v>6.075354389887023</v>
      </c>
      <c r="C503" s="2">
        <v>14.262951630533198</v>
      </c>
      <c r="D503" s="1">
        <v>43932</v>
      </c>
    </row>
    <row r="504" spans="1:4" x14ac:dyDescent="0.2">
      <c r="A504" t="s">
        <v>30</v>
      </c>
      <c r="B504" s="2">
        <v>6.5095383910306044</v>
      </c>
      <c r="C504" s="2">
        <v>13.530192902924632</v>
      </c>
      <c r="D504" s="1">
        <f>D503-1</f>
        <v>43931</v>
      </c>
    </row>
    <row r="505" spans="1:4" x14ac:dyDescent="0.2">
      <c r="A505" t="s">
        <v>30</v>
      </c>
      <c r="B505" s="2">
        <v>6.9615974572250865</v>
      </c>
      <c r="C505" s="2">
        <v>12.858119779106973</v>
      </c>
      <c r="D505" s="1">
        <f t="shared" ref="D505:D542" si="10">D504-1</f>
        <v>43930</v>
      </c>
    </row>
    <row r="506" spans="1:4" x14ac:dyDescent="0.2">
      <c r="A506" t="s">
        <v>30</v>
      </c>
      <c r="B506" s="2">
        <v>7.3008487629731125</v>
      </c>
      <c r="C506" s="2">
        <v>12.227599915559916</v>
      </c>
      <c r="D506" s="1">
        <f t="shared" si="10"/>
        <v>43929</v>
      </c>
    </row>
    <row r="507" spans="1:4" x14ac:dyDescent="0.2">
      <c r="A507" t="s">
        <v>30</v>
      </c>
      <c r="B507" s="2">
        <v>7.7367351101597217</v>
      </c>
      <c r="C507" s="2">
        <v>11.587485898135334</v>
      </c>
      <c r="D507" s="1">
        <f t="shared" si="10"/>
        <v>43928</v>
      </c>
    </row>
    <row r="508" spans="1:4" x14ac:dyDescent="0.2">
      <c r="A508" t="s">
        <v>30</v>
      </c>
      <c r="B508" s="2">
        <v>8.6267028348287482</v>
      </c>
      <c r="C508" s="2">
        <v>10.96682793997044</v>
      </c>
      <c r="D508" s="1">
        <f t="shared" si="10"/>
        <v>43927</v>
      </c>
    </row>
    <row r="509" spans="1:4" x14ac:dyDescent="0.2">
      <c r="A509" t="s">
        <v>30</v>
      </c>
      <c r="B509" s="2">
        <v>9.1842560271425295</v>
      </c>
      <c r="C509" s="2">
        <v>10.424159159322908</v>
      </c>
      <c r="D509" s="1">
        <f t="shared" si="10"/>
        <v>43926</v>
      </c>
    </row>
    <row r="510" spans="1:4" x14ac:dyDescent="0.2">
      <c r="A510" t="s">
        <v>30</v>
      </c>
      <c r="B510" s="2">
        <v>10.03732940581285</v>
      </c>
      <c r="C510" s="2">
        <v>9.8796056642593566</v>
      </c>
      <c r="D510" s="1">
        <f t="shared" si="10"/>
        <v>43925</v>
      </c>
    </row>
    <row r="511" spans="1:4" x14ac:dyDescent="0.2">
      <c r="A511" t="s">
        <v>30</v>
      </c>
      <c r="B511" s="2">
        <v>10.510343634264267</v>
      </c>
      <c r="C511" s="2">
        <v>9.3595724473574595</v>
      </c>
      <c r="D511" s="1">
        <f t="shared" si="10"/>
        <v>43924</v>
      </c>
    </row>
    <row r="512" spans="1:4" x14ac:dyDescent="0.2">
      <c r="A512" t="s">
        <v>30</v>
      </c>
      <c r="B512" s="2">
        <v>11.131231478004141</v>
      </c>
      <c r="C512" s="2">
        <v>8.8427355228731983</v>
      </c>
      <c r="D512" s="1">
        <f t="shared" si="10"/>
        <v>43923</v>
      </c>
    </row>
    <row r="513" spans="1:4" x14ac:dyDescent="0.2">
      <c r="A513" t="s">
        <v>30</v>
      </c>
      <c r="B513" s="2">
        <v>12.377772477939422</v>
      </c>
      <c r="C513" s="2">
        <v>8.3497092814335581</v>
      </c>
      <c r="D513" s="1">
        <f t="shared" si="10"/>
        <v>43922</v>
      </c>
    </row>
    <row r="514" spans="1:4" x14ac:dyDescent="0.2">
      <c r="A514" t="s">
        <v>30</v>
      </c>
      <c r="B514" s="2">
        <v>13.473053892215569</v>
      </c>
      <c r="C514" s="2">
        <v>7.8761011595694272</v>
      </c>
      <c r="D514" s="1">
        <f t="shared" si="10"/>
        <v>43921</v>
      </c>
    </row>
    <row r="515" spans="1:4" x14ac:dyDescent="0.2">
      <c r="A515" t="s">
        <v>30</v>
      </c>
      <c r="B515" s="2">
        <v>13.87835742233848</v>
      </c>
      <c r="C515" s="2">
        <v>7.4088731324831167</v>
      </c>
      <c r="D515" s="1">
        <f t="shared" si="10"/>
        <v>43920</v>
      </c>
    </row>
    <row r="516" spans="1:4" x14ac:dyDescent="0.2">
      <c r="A516" t="s">
        <v>30</v>
      </c>
      <c r="B516" s="2">
        <v>15.452244401012463</v>
      </c>
      <c r="C516" s="2">
        <v>6.9437015401779885</v>
      </c>
      <c r="D516" s="1">
        <f t="shared" si="10"/>
        <v>43919</v>
      </c>
    </row>
    <row r="517" spans="1:4" x14ac:dyDescent="0.2">
      <c r="A517" t="s">
        <v>30</v>
      </c>
      <c r="B517" s="2">
        <v>16.860566465314044</v>
      </c>
      <c r="C517" s="2">
        <v>6.5072593108648142</v>
      </c>
      <c r="D517" s="1">
        <f t="shared" si="10"/>
        <v>43918</v>
      </c>
    </row>
    <row r="518" spans="1:4" x14ac:dyDescent="0.2">
      <c r="A518" t="s">
        <v>30</v>
      </c>
      <c r="B518" s="2">
        <v>18.617074615980673</v>
      </c>
      <c r="C518" s="2">
        <v>6.0861426181883793</v>
      </c>
      <c r="D518" s="1">
        <f t="shared" si="10"/>
        <v>43917</v>
      </c>
    </row>
    <row r="519" spans="1:4" x14ac:dyDescent="0.2">
      <c r="A519" t="s">
        <v>30</v>
      </c>
      <c r="B519" s="2">
        <v>20.072138272490001</v>
      </c>
      <c r="C519" s="2">
        <v>5.7001377086412237</v>
      </c>
      <c r="D519" s="1">
        <f t="shared" si="10"/>
        <v>43916</v>
      </c>
    </row>
    <row r="520" spans="1:4" x14ac:dyDescent="0.2">
      <c r="A520" t="s">
        <v>30</v>
      </c>
      <c r="B520" s="2">
        <v>22.402388093169272</v>
      </c>
      <c r="C520" s="2">
        <v>5.2932960193137788</v>
      </c>
      <c r="D520" s="1">
        <f t="shared" si="10"/>
        <v>43915</v>
      </c>
    </row>
    <row r="521" spans="1:4" x14ac:dyDescent="0.2">
      <c r="A521" t="s">
        <v>30</v>
      </c>
      <c r="B521" s="2">
        <v>25.447452545648286</v>
      </c>
      <c r="C521" s="2">
        <v>4.9648622735490369</v>
      </c>
      <c r="D521" s="1">
        <f t="shared" si="10"/>
        <v>43914</v>
      </c>
    </row>
    <row r="522" spans="1:4" x14ac:dyDescent="0.2">
      <c r="A522" t="s">
        <v>30</v>
      </c>
      <c r="B522" s="2">
        <v>28.687710458102185</v>
      </c>
      <c r="C522" s="2">
        <v>4.7171333160379021</v>
      </c>
      <c r="D522" s="1">
        <f t="shared" si="10"/>
        <v>43913</v>
      </c>
    </row>
    <row r="523" spans="1:4" x14ac:dyDescent="0.2">
      <c r="A523" t="s">
        <v>30</v>
      </c>
      <c r="B523" s="2">
        <v>31.881645548119714</v>
      </c>
      <c r="C523" s="2">
        <v>4.5077276047417323</v>
      </c>
      <c r="D523" s="1">
        <f t="shared" si="10"/>
        <v>43912</v>
      </c>
    </row>
    <row r="524" spans="1:4" x14ac:dyDescent="0.2">
      <c r="A524" t="s">
        <v>30</v>
      </c>
      <c r="B524" s="2">
        <v>36.210851785358066</v>
      </c>
      <c r="C524" s="2">
        <v>4.3320011492480797</v>
      </c>
      <c r="D524" s="1">
        <f t="shared" si="10"/>
        <v>43911</v>
      </c>
    </row>
    <row r="525" spans="1:4" x14ac:dyDescent="0.2">
      <c r="A525" t="s">
        <v>30</v>
      </c>
      <c r="B525" s="2">
        <v>39.066531154718163</v>
      </c>
      <c r="C525" s="2">
        <v>4.1244116800104118</v>
      </c>
      <c r="D525" s="1">
        <f t="shared" si="10"/>
        <v>43910</v>
      </c>
    </row>
    <row r="526" spans="1:4" x14ac:dyDescent="0.2">
      <c r="A526" t="s">
        <v>30</v>
      </c>
      <c r="B526" s="2">
        <v>49.512445470875036</v>
      </c>
      <c r="C526" s="2">
        <v>3.9389098867371066</v>
      </c>
      <c r="D526" s="1">
        <f t="shared" si="10"/>
        <v>43909</v>
      </c>
    </row>
    <row r="527" spans="1:4" x14ac:dyDescent="0.2">
      <c r="A527" t="s">
        <v>30</v>
      </c>
      <c r="B527" s="2">
        <v>46.149936467598479</v>
      </c>
      <c r="C527" s="2">
        <v>3.7868547746852781</v>
      </c>
      <c r="D527" s="1">
        <f t="shared" si="10"/>
        <v>43908</v>
      </c>
    </row>
    <row r="528" spans="1:4" x14ac:dyDescent="0.2">
      <c r="A528" t="s">
        <v>30</v>
      </c>
      <c r="B528" s="2">
        <v>37.234544596507781</v>
      </c>
      <c r="C528" s="2">
        <v>3.6222938483949689</v>
      </c>
      <c r="D528" s="1">
        <f t="shared" si="10"/>
        <v>43907</v>
      </c>
    </row>
    <row r="529" spans="1:4" x14ac:dyDescent="0.2">
      <c r="A529" t="s">
        <v>30</v>
      </c>
      <c r="B529" s="2">
        <v>33.383458646616546</v>
      </c>
      <c r="C529" s="2">
        <v>3.461957513938775</v>
      </c>
      <c r="D529" s="1">
        <f t="shared" si="10"/>
        <v>43906</v>
      </c>
    </row>
    <row r="530" spans="1:4" x14ac:dyDescent="0.2">
      <c r="A530" t="s">
        <v>30</v>
      </c>
      <c r="B530" s="2">
        <v>29.006772009029348</v>
      </c>
      <c r="C530" s="2">
        <v>3.2798568381433668</v>
      </c>
      <c r="D530" s="1">
        <f t="shared" si="10"/>
        <v>43905</v>
      </c>
    </row>
    <row r="531" spans="1:4" x14ac:dyDescent="0.2">
      <c r="A531" t="s">
        <v>30</v>
      </c>
      <c r="B531" s="2">
        <v>41.017488076311601</v>
      </c>
      <c r="C531" s="2">
        <v>3.0860412419943954</v>
      </c>
      <c r="D531" s="1">
        <f t="shared" si="10"/>
        <v>43904</v>
      </c>
    </row>
    <row r="532" spans="1:4" x14ac:dyDescent="0.2">
      <c r="A532" t="s">
        <v>30</v>
      </c>
      <c r="B532" s="2">
        <v>38.54447439353099</v>
      </c>
      <c r="C532" s="2">
        <v>2.9030169861615671</v>
      </c>
      <c r="D532" s="1">
        <f t="shared" si="10"/>
        <v>43903</v>
      </c>
    </row>
    <row r="533" spans="1:4" x14ac:dyDescent="0.2">
      <c r="A533" t="s">
        <v>30</v>
      </c>
      <c r="B533" s="2">
        <v>39.912280701754391</v>
      </c>
      <c r="C533" s="2">
        <v>2.6459984513272046</v>
      </c>
      <c r="D533" s="1">
        <f t="shared" si="10"/>
        <v>43902</v>
      </c>
    </row>
    <row r="534" spans="1:4" x14ac:dyDescent="0.2">
      <c r="A534" t="s">
        <v>30</v>
      </c>
      <c r="B534" s="2">
        <v>39.416058394160579</v>
      </c>
      <c r="C534" s="2">
        <v>2.4168174506275442</v>
      </c>
      <c r="D534" s="1">
        <f t="shared" si="10"/>
        <v>43901</v>
      </c>
    </row>
    <row r="535" spans="1:4" x14ac:dyDescent="0.2">
      <c r="A535" t="s">
        <v>30</v>
      </c>
      <c r="B535" s="2">
        <v>28.915662650602407</v>
      </c>
      <c r="C535" s="2">
        <v>2.2436072441981132</v>
      </c>
      <c r="D535" s="1">
        <f t="shared" si="10"/>
        <v>43900</v>
      </c>
    </row>
    <row r="536" spans="1:4" x14ac:dyDescent="0.2">
      <c r="A536" t="s">
        <v>30</v>
      </c>
      <c r="B536" s="2">
        <v>30.508474576271187</v>
      </c>
      <c r="C536" s="2">
        <v>2.017821557459643</v>
      </c>
      <c r="D536" s="1">
        <f t="shared" si="10"/>
        <v>43899</v>
      </c>
    </row>
    <row r="537" spans="1:4" x14ac:dyDescent="0.2">
      <c r="A537" t="s">
        <v>30</v>
      </c>
      <c r="B537" s="2">
        <v>29.268292682926827</v>
      </c>
      <c r="C537" s="2">
        <v>1.8125117893901785</v>
      </c>
      <c r="D537" s="1">
        <f t="shared" si="10"/>
        <v>43898</v>
      </c>
    </row>
    <row r="538" spans="1:4" x14ac:dyDescent="0.2">
      <c r="A538" t="s">
        <v>30</v>
      </c>
      <c r="B538" s="2">
        <v>37.931034482758619</v>
      </c>
      <c r="C538" s="2">
        <v>1.6037432794551099</v>
      </c>
      <c r="D538" s="1">
        <f t="shared" si="10"/>
        <v>43897</v>
      </c>
    </row>
    <row r="539" spans="1:4" x14ac:dyDescent="0.2">
      <c r="A539" t="s">
        <v>30</v>
      </c>
      <c r="B539" s="2">
        <v>61.111111111111114</v>
      </c>
      <c r="C539" s="2">
        <v>1.4075567701735152</v>
      </c>
      <c r="D539" s="1">
        <f t="shared" si="10"/>
        <v>43896</v>
      </c>
    </row>
    <row r="540" spans="1:4" x14ac:dyDescent="0.2">
      <c r="A540" t="s">
        <v>30</v>
      </c>
      <c r="B540" s="2">
        <v>57.142857142857139</v>
      </c>
      <c r="C540" s="2">
        <v>1.254546603669334</v>
      </c>
      <c r="D540" s="1">
        <f t="shared" si="10"/>
        <v>43895</v>
      </c>
    </row>
    <row r="541" spans="1:4" x14ac:dyDescent="0.2">
      <c r="A541" t="s">
        <v>30</v>
      </c>
      <c r="B541" s="2">
        <v>33.333333333333329</v>
      </c>
      <c r="C541" s="2">
        <v>1.1080255678375375</v>
      </c>
      <c r="D541" s="1">
        <f t="shared" si="10"/>
        <v>43894</v>
      </c>
    </row>
    <row r="542" spans="1:4" x14ac:dyDescent="0.2">
      <c r="A542" t="s">
        <v>30</v>
      </c>
      <c r="B542" s="2">
        <v>50</v>
      </c>
      <c r="C542" s="2">
        <v>0.88145717194441042</v>
      </c>
      <c r="D542" s="1">
        <f t="shared" si="10"/>
        <v>43893</v>
      </c>
    </row>
    <row r="543" spans="1:4" x14ac:dyDescent="0.2">
      <c r="A543" t="s">
        <v>31</v>
      </c>
      <c r="B543" s="2">
        <v>4.7829298453826423</v>
      </c>
      <c r="C543" s="2">
        <v>17.023677678245125</v>
      </c>
      <c r="D543" s="1">
        <f>D544+1</f>
        <v>43936</v>
      </c>
    </row>
    <row r="544" spans="1:4" x14ac:dyDescent="0.2">
      <c r="A544" t="s">
        <v>31</v>
      </c>
      <c r="B544" s="2">
        <v>5.0035340504973034</v>
      </c>
      <c r="C544" s="2">
        <v>16.171214457831322</v>
      </c>
      <c r="D544" s="1">
        <f>D545+1</f>
        <v>43935</v>
      </c>
    </row>
    <row r="545" spans="1:4" x14ac:dyDescent="0.2">
      <c r="A545" t="s">
        <v>31</v>
      </c>
      <c r="B545" s="2">
        <v>5.3328862430486215</v>
      </c>
      <c r="C545" s="2">
        <v>15.385780139113317</v>
      </c>
      <c r="D545" s="1">
        <f>D546+1</f>
        <v>43934</v>
      </c>
    </row>
    <row r="546" spans="1:4" x14ac:dyDescent="0.2">
      <c r="A546" t="s">
        <v>31</v>
      </c>
      <c r="B546" s="2">
        <v>5.8041516253439642</v>
      </c>
      <c r="C546" s="2">
        <v>14.601563665919011</v>
      </c>
      <c r="D546" s="1">
        <f>D547+1</f>
        <v>43933</v>
      </c>
    </row>
    <row r="547" spans="1:4" x14ac:dyDescent="0.2">
      <c r="A547" t="s">
        <v>31</v>
      </c>
      <c r="B547" s="2">
        <v>6.2852647569444446</v>
      </c>
      <c r="C547" s="2">
        <v>13.870047524155677</v>
      </c>
      <c r="D547" s="1">
        <v>43932</v>
      </c>
    </row>
    <row r="548" spans="1:4" x14ac:dyDescent="0.2">
      <c r="A548" t="s">
        <v>31</v>
      </c>
      <c r="B548" s="2">
        <v>6.9232020745351415</v>
      </c>
      <c r="C548" s="2">
        <v>13.183590893300641</v>
      </c>
      <c r="D548" s="1">
        <f t="shared" ref="D548:D582" si="11">D547-1</f>
        <v>43931</v>
      </c>
    </row>
    <row r="549" spans="1:4" x14ac:dyDescent="0.2">
      <c r="A549" t="s">
        <v>31</v>
      </c>
      <c r="B549" s="2">
        <v>8.2857731136233497</v>
      </c>
      <c r="C549" s="2">
        <v>12.558698024729924</v>
      </c>
      <c r="D549" s="1">
        <f t="shared" si="11"/>
        <v>43930</v>
      </c>
    </row>
    <row r="550" spans="1:4" x14ac:dyDescent="0.2">
      <c r="A550" t="s">
        <v>31</v>
      </c>
      <c r="B550" s="2">
        <v>7.8472984681439177</v>
      </c>
      <c r="C550" s="2">
        <v>12.031605234282354</v>
      </c>
      <c r="D550" s="1">
        <f t="shared" si="11"/>
        <v>43929</v>
      </c>
    </row>
    <row r="551" spans="1:4" x14ac:dyDescent="0.2">
      <c r="A551" t="s">
        <v>31</v>
      </c>
      <c r="B551" s="2">
        <v>8.1258786688389133</v>
      </c>
      <c r="C551" s="2">
        <v>11.437447241251739</v>
      </c>
      <c r="D551" s="1">
        <f t="shared" si="11"/>
        <v>43928</v>
      </c>
    </row>
    <row r="552" spans="1:4" x14ac:dyDescent="0.2">
      <c r="A552" t="s">
        <v>31</v>
      </c>
      <c r="B552" s="2">
        <v>8.997875931179065</v>
      </c>
      <c r="C552" s="2">
        <v>10.850592087880589</v>
      </c>
      <c r="D552" s="1">
        <f t="shared" si="11"/>
        <v>43927</v>
      </c>
    </row>
    <row r="553" spans="1:4" x14ac:dyDescent="0.2">
      <c r="A553" t="s">
        <v>31</v>
      </c>
      <c r="B553" s="2">
        <v>9.63865660995857</v>
      </c>
      <c r="C553" s="2">
        <v>10.316079015964476</v>
      </c>
      <c r="D553" s="1">
        <f t="shared" si="11"/>
        <v>43926</v>
      </c>
    </row>
    <row r="554" spans="1:4" x14ac:dyDescent="0.2">
      <c r="A554" t="s">
        <v>31</v>
      </c>
      <c r="B554" s="2">
        <v>10.315946108448184</v>
      </c>
      <c r="C554" s="2">
        <v>9.7785968276398609</v>
      </c>
      <c r="D554" s="1">
        <f t="shared" si="11"/>
        <v>43925</v>
      </c>
    </row>
    <row r="555" spans="1:4" x14ac:dyDescent="0.2">
      <c r="A555" t="s">
        <v>31</v>
      </c>
      <c r="B555" s="2">
        <v>10.882311632131387</v>
      </c>
      <c r="C555" s="2">
        <v>9.2501384901382409</v>
      </c>
      <c r="D555" s="1">
        <f t="shared" si="11"/>
        <v>43924</v>
      </c>
    </row>
    <row r="556" spans="1:4" x14ac:dyDescent="0.2">
      <c r="A556" t="s">
        <v>31</v>
      </c>
      <c r="B556" s="2">
        <v>11.479478192164477</v>
      </c>
      <c r="C556" s="2">
        <v>8.7370692935723113</v>
      </c>
      <c r="D556" s="1">
        <f t="shared" si="11"/>
        <v>43923</v>
      </c>
    </row>
    <row r="557" spans="1:4" x14ac:dyDescent="0.2">
      <c r="A557" t="s">
        <v>31</v>
      </c>
      <c r="B557" s="2">
        <v>12.60685333111773</v>
      </c>
      <c r="C557" s="2">
        <v>8.2395757197164254</v>
      </c>
      <c r="D557" s="1">
        <f t="shared" si="11"/>
        <v>43922</v>
      </c>
    </row>
    <row r="558" spans="1:4" x14ac:dyDescent="0.2">
      <c r="A558" t="s">
        <v>31</v>
      </c>
      <c r="B558" s="2">
        <v>13.622782141964645</v>
      </c>
      <c r="C558" s="2">
        <v>7.768358935078254</v>
      </c>
      <c r="D558" s="1">
        <f t="shared" si="11"/>
        <v>43921</v>
      </c>
    </row>
    <row r="559" spans="1:4" x14ac:dyDescent="0.2">
      <c r="A559" t="s">
        <v>31</v>
      </c>
      <c r="B559" s="2">
        <v>14.396093032616763</v>
      </c>
      <c r="C559" s="2">
        <v>7.3050817887668691</v>
      </c>
      <c r="D559" s="1">
        <f t="shared" si="11"/>
        <v>43920</v>
      </c>
    </row>
    <row r="560" spans="1:4" x14ac:dyDescent="0.2">
      <c r="A560" t="s">
        <v>31</v>
      </c>
      <c r="B560" s="2">
        <v>16.107737577006581</v>
      </c>
      <c r="C560" s="2">
        <v>6.8520094499641031</v>
      </c>
      <c r="D560" s="1">
        <f t="shared" si="11"/>
        <v>43919</v>
      </c>
    </row>
    <row r="561" spans="1:4" x14ac:dyDescent="0.2">
      <c r="A561" t="s">
        <v>31</v>
      </c>
      <c r="B561" s="2">
        <v>17.814589545866557</v>
      </c>
      <c r="C561" s="2">
        <v>6.4360067595982846</v>
      </c>
      <c r="D561" s="1">
        <f t="shared" si="11"/>
        <v>43918</v>
      </c>
    </row>
    <row r="562" spans="1:4" x14ac:dyDescent="0.2">
      <c r="A562" t="s">
        <v>31</v>
      </c>
      <c r="B562" s="2">
        <v>19.432989141438362</v>
      </c>
      <c r="C562" s="2">
        <v>6.0509757879150587</v>
      </c>
      <c r="D562" s="1">
        <f t="shared" si="11"/>
        <v>43917</v>
      </c>
    </row>
    <row r="563" spans="1:4" x14ac:dyDescent="0.2">
      <c r="A563" t="s">
        <v>31</v>
      </c>
      <c r="B563" s="2">
        <v>21.276609815293661</v>
      </c>
      <c r="C563" s="2">
        <v>5.6846478808395444</v>
      </c>
      <c r="D563" s="1">
        <f t="shared" si="11"/>
        <v>43916</v>
      </c>
    </row>
    <row r="564" spans="1:4" x14ac:dyDescent="0.2">
      <c r="A564" t="s">
        <v>31</v>
      </c>
      <c r="B564" s="2">
        <v>23.356014784946236</v>
      </c>
      <c r="C564" s="2">
        <v>5.3391628168096323</v>
      </c>
      <c r="D564" s="1">
        <f t="shared" si="11"/>
        <v>43915</v>
      </c>
    </row>
    <row r="565" spans="1:4" x14ac:dyDescent="0.2">
      <c r="A565" t="s">
        <v>31</v>
      </c>
      <c r="B565" s="2">
        <v>26.418010237074867</v>
      </c>
      <c r="C565" s="2">
        <v>5.0576749900293008</v>
      </c>
      <c r="D565" s="1">
        <f t="shared" si="11"/>
        <v>43914</v>
      </c>
    </row>
    <row r="566" spans="1:4" x14ac:dyDescent="0.2">
      <c r="A566" t="s">
        <v>31</v>
      </c>
      <c r="B566" s="2">
        <v>29.667530610420943</v>
      </c>
      <c r="C566" s="2">
        <v>4.8429242923296849</v>
      </c>
      <c r="D566" s="1">
        <f t="shared" si="11"/>
        <v>43913</v>
      </c>
    </row>
    <row r="567" spans="1:4" x14ac:dyDescent="0.2">
      <c r="A567" t="s">
        <v>31</v>
      </c>
      <c r="B567" s="2">
        <v>32.160027108880271</v>
      </c>
      <c r="C567" s="2">
        <v>4.6742841801120374</v>
      </c>
      <c r="D567" s="1">
        <f t="shared" si="11"/>
        <v>43912</v>
      </c>
    </row>
    <row r="568" spans="1:4" x14ac:dyDescent="0.2">
      <c r="A568" t="s">
        <v>31</v>
      </c>
      <c r="B568" s="2">
        <v>34.696553446553445</v>
      </c>
      <c r="C568" s="2">
        <v>4.5417482201725417</v>
      </c>
      <c r="D568" s="1">
        <f t="shared" si="11"/>
        <v>43911</v>
      </c>
    </row>
    <row r="569" spans="1:4" x14ac:dyDescent="0.2">
      <c r="A569" t="s">
        <v>31</v>
      </c>
      <c r="B569" s="2">
        <v>38.158523759441628</v>
      </c>
      <c r="C569" s="2">
        <v>4.3852860616166645</v>
      </c>
      <c r="D569" s="1">
        <f t="shared" si="11"/>
        <v>43910</v>
      </c>
    </row>
    <row r="570" spans="1:4" x14ac:dyDescent="0.2">
      <c r="A570" t="s">
        <v>31</v>
      </c>
      <c r="B570" s="2">
        <v>41.566171923314776</v>
      </c>
      <c r="C570" s="2">
        <v>4.2473686289829127</v>
      </c>
      <c r="D570" s="1">
        <f t="shared" si="11"/>
        <v>43909</v>
      </c>
    </row>
    <row r="571" spans="1:4" x14ac:dyDescent="0.2">
      <c r="A571" t="s">
        <v>31</v>
      </c>
      <c r="B571" s="2">
        <v>37.280063500463022</v>
      </c>
      <c r="C571" s="2">
        <v>4.1179104452925221</v>
      </c>
      <c r="D571" s="1">
        <f t="shared" si="11"/>
        <v>43908</v>
      </c>
    </row>
    <row r="572" spans="1:4" x14ac:dyDescent="0.2">
      <c r="A572" t="s">
        <v>31</v>
      </c>
      <c r="B572" s="2">
        <v>30.120227800042183</v>
      </c>
      <c r="C572" s="2">
        <v>3.9675650885749261</v>
      </c>
      <c r="D572" s="1">
        <f t="shared" si="11"/>
        <v>43907</v>
      </c>
    </row>
    <row r="573" spans="1:4" x14ac:dyDescent="0.2">
      <c r="A573" t="s">
        <v>31</v>
      </c>
      <c r="B573" s="2">
        <v>24.901901599758528</v>
      </c>
      <c r="C573" s="2">
        <v>3.7744977484726481</v>
      </c>
      <c r="D573" s="1">
        <f t="shared" si="11"/>
        <v>43906</v>
      </c>
    </row>
    <row r="574" spans="1:4" x14ac:dyDescent="0.2">
      <c r="A574" t="s">
        <v>31</v>
      </c>
      <c r="B574" s="2">
        <v>20.45819935691318</v>
      </c>
      <c r="C574" s="2">
        <v>3.5045509865572031</v>
      </c>
      <c r="D574" s="1">
        <f t="shared" si="11"/>
        <v>43905</v>
      </c>
    </row>
    <row r="575" spans="1:4" x14ac:dyDescent="0.2">
      <c r="A575" t="s">
        <v>31</v>
      </c>
      <c r="B575" s="2">
        <v>27.134916624557853</v>
      </c>
      <c r="C575" s="2">
        <v>3.2002521616809472</v>
      </c>
      <c r="D575" s="1">
        <f t="shared" si="11"/>
        <v>43904</v>
      </c>
    </row>
    <row r="576" spans="1:4" x14ac:dyDescent="0.2">
      <c r="A576" t="s">
        <v>31</v>
      </c>
      <c r="B576" s="2">
        <v>27.045769764216367</v>
      </c>
      <c r="C576" s="2">
        <v>2.9092243902326058</v>
      </c>
      <c r="D576" s="1">
        <f t="shared" si="11"/>
        <v>43903</v>
      </c>
    </row>
    <row r="577" spans="1:4" x14ac:dyDescent="0.2">
      <c r="A577" t="s">
        <v>31</v>
      </c>
      <c r="B577" s="2">
        <v>28.897338403041829</v>
      </c>
      <c r="C577" s="2">
        <v>2.661899322752423</v>
      </c>
      <c r="D577" s="1">
        <f t="shared" si="11"/>
        <v>43902</v>
      </c>
    </row>
    <row r="578" spans="1:4" x14ac:dyDescent="0.2">
      <c r="A578" t="s">
        <v>31</v>
      </c>
      <c r="B578" s="2">
        <v>27.941176470588236</v>
      </c>
      <c r="C578" s="2">
        <v>2.3949324804138068</v>
      </c>
      <c r="D578" s="1">
        <f t="shared" si="11"/>
        <v>43901</v>
      </c>
    </row>
    <row r="579" spans="1:4" x14ac:dyDescent="0.2">
      <c r="A579" t="s">
        <v>31</v>
      </c>
      <c r="B579" s="2">
        <v>27.458256029684602</v>
      </c>
      <c r="C579" s="2">
        <v>2.1230838189402244</v>
      </c>
      <c r="D579" s="1">
        <f t="shared" si="11"/>
        <v>43900</v>
      </c>
    </row>
    <row r="580" spans="1:4" x14ac:dyDescent="0.2">
      <c r="A580" t="s">
        <v>31</v>
      </c>
      <c r="B580" s="2">
        <v>36.0613810741688</v>
      </c>
      <c r="C580" s="2">
        <v>1.8950782649331928</v>
      </c>
      <c r="D580" s="1">
        <f t="shared" si="11"/>
        <v>43899</v>
      </c>
    </row>
    <row r="581" spans="1:4" x14ac:dyDescent="0.2">
      <c r="A581" t="s">
        <v>31</v>
      </c>
      <c r="B581" s="2">
        <v>42.4</v>
      </c>
      <c r="C581" s="2">
        <v>1.6603311418312328</v>
      </c>
      <c r="D581" s="1">
        <f t="shared" si="11"/>
        <v>43898</v>
      </c>
    </row>
    <row r="582" spans="1:4" x14ac:dyDescent="0.2">
      <c r="A582" t="s">
        <v>31</v>
      </c>
      <c r="B582" s="2">
        <v>52.777777777777779</v>
      </c>
      <c r="C582" s="2">
        <v>1.4752358678910193</v>
      </c>
      <c r="D582" s="1">
        <f t="shared" si="11"/>
        <v>43897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9505E-C069-3645-B4E4-445DCAC8B8BD}">
  <dimension ref="A1:F79"/>
  <sheetViews>
    <sheetView workbookViewId="0">
      <selection activeCell="D22" sqref="D22"/>
    </sheetView>
  </sheetViews>
  <sheetFormatPr baseColWidth="10" defaultRowHeight="16" x14ac:dyDescent="0.2"/>
  <cols>
    <col min="2" max="2" width="12.33203125" bestFit="1" customWidth="1"/>
    <col min="3" max="3" width="12.6640625" bestFit="1" customWidth="1"/>
    <col min="4" max="4" width="18.1640625" bestFit="1" customWidth="1"/>
    <col min="5" max="6" width="18.1640625" customWidth="1"/>
    <col min="7" max="7" width="16.6640625" bestFit="1" customWidth="1"/>
    <col min="8" max="8" width="19.33203125" bestFit="1" customWidth="1"/>
  </cols>
  <sheetData>
    <row r="1" spans="1:6" x14ac:dyDescent="0.2">
      <c r="A1" s="4" t="s">
        <v>0</v>
      </c>
      <c r="B1" s="4" t="s">
        <v>1</v>
      </c>
      <c r="C1" t="s">
        <v>2</v>
      </c>
      <c r="D1" t="s">
        <v>9</v>
      </c>
      <c r="E1" t="s">
        <v>11</v>
      </c>
      <c r="F1" t="s">
        <v>12</v>
      </c>
    </row>
    <row r="2" spans="1:6" x14ac:dyDescent="0.2">
      <c r="A2" s="9">
        <v>43929</v>
      </c>
      <c r="B2" s="4">
        <f>C2-C3</f>
        <v>969</v>
      </c>
      <c r="C2">
        <v>20549</v>
      </c>
      <c r="D2">
        <f t="shared" ref="D2:D42" si="0">A2-$A$43</f>
        <v>41</v>
      </c>
      <c r="E2">
        <f>AVERAGE(B2:B8)/AVERAGE(C2:C8)*100</f>
        <v>5.6004199305499469</v>
      </c>
      <c r="F2">
        <f>D2*((LN(2)/(LN(1+AVERAGE(E2:E8)))))</f>
        <v>13.688203397961194</v>
      </c>
    </row>
    <row r="3" spans="1:6" x14ac:dyDescent="0.2">
      <c r="A3" s="9">
        <v>43928</v>
      </c>
      <c r="B3" s="4">
        <v>777</v>
      </c>
      <c r="C3">
        <v>19580</v>
      </c>
      <c r="D3">
        <f t="shared" si="0"/>
        <v>40</v>
      </c>
      <c r="E3">
        <f>AVERAGE(B3:B9)/AVERAGE(C3:C9)*100</f>
        <v>5.9754480516703028</v>
      </c>
      <c r="F3">
        <f t="shared" ref="F3:F43" si="1">D3*((LN(2)/(LN(1+AVERAGE(E3:E9)))))</f>
        <v>12.918391748347698</v>
      </c>
    </row>
    <row r="4" spans="1:6" x14ac:dyDescent="0.2">
      <c r="A4" s="9">
        <v>43927</v>
      </c>
      <c r="B4" s="4">
        <v>952</v>
      </c>
      <c r="C4">
        <v>18803</v>
      </c>
      <c r="D4">
        <f t="shared" si="0"/>
        <v>39</v>
      </c>
      <c r="E4">
        <f t="shared" ref="E4:E43" si="2">AVERAGE(B4:B10)/AVERAGE(C4:C10)*100</f>
        <v>6.4170685105995817</v>
      </c>
      <c r="F4">
        <f t="shared" si="1"/>
        <v>12.187475393597644</v>
      </c>
    </row>
    <row r="5" spans="1:6" x14ac:dyDescent="0.2">
      <c r="A5" s="9">
        <v>43926</v>
      </c>
      <c r="B5" s="4">
        <v>1224</v>
      </c>
      <c r="C5">
        <v>17851</v>
      </c>
      <c r="D5">
        <f t="shared" si="0"/>
        <v>38</v>
      </c>
      <c r="E5">
        <f t="shared" si="2"/>
        <v>6.790981654141186</v>
      </c>
      <c r="F5">
        <f t="shared" si="1"/>
        <v>11.474543125091541</v>
      </c>
    </row>
    <row r="6" spans="1:6" x14ac:dyDescent="0.2">
      <c r="A6" s="9">
        <v>43925</v>
      </c>
      <c r="B6" s="4">
        <v>904</v>
      </c>
      <c r="C6">
        <v>16627</v>
      </c>
      <c r="D6">
        <f t="shared" si="0"/>
        <v>37</v>
      </c>
      <c r="E6">
        <f t="shared" si="2"/>
        <v>7.1605891188251007</v>
      </c>
      <c r="F6">
        <f t="shared" si="1"/>
        <v>10.802372334481262</v>
      </c>
    </row>
    <row r="7" spans="1:6" x14ac:dyDescent="0.2">
      <c r="A7" s="9">
        <v>43924</v>
      </c>
      <c r="B7" s="4">
        <v>1026</v>
      </c>
      <c r="C7">
        <v>15723</v>
      </c>
      <c r="D7">
        <f t="shared" si="0"/>
        <v>36</v>
      </c>
      <c r="E7">
        <f t="shared" si="2"/>
        <v>7.9993708360016624</v>
      </c>
      <c r="F7">
        <f t="shared" si="1"/>
        <v>10.183141429208762</v>
      </c>
    </row>
    <row r="8" spans="1:6" x14ac:dyDescent="0.2">
      <c r="A8" s="9">
        <v>43923</v>
      </c>
      <c r="B8" s="4">
        <v>1083</v>
      </c>
      <c r="C8">
        <v>14697</v>
      </c>
      <c r="D8">
        <f t="shared" si="0"/>
        <v>35</v>
      </c>
      <c r="E8">
        <f t="shared" si="2"/>
        <v>8.8732033167657871</v>
      </c>
      <c r="F8">
        <f t="shared" si="1"/>
        <v>9.6281764238264351</v>
      </c>
    </row>
    <row r="9" spans="1:6" x14ac:dyDescent="0.2">
      <c r="A9" s="9">
        <v>43922</v>
      </c>
      <c r="B9" s="4">
        <v>1019</v>
      </c>
      <c r="C9">
        <v>13614</v>
      </c>
      <c r="D9">
        <f t="shared" si="0"/>
        <v>34</v>
      </c>
      <c r="E9">
        <f t="shared" si="2"/>
        <v>9.6514386030742028</v>
      </c>
      <c r="F9">
        <f t="shared" si="1"/>
        <v>9.1371132620464426</v>
      </c>
    </row>
    <row r="10" spans="1:6" x14ac:dyDescent="0.2">
      <c r="A10" s="9">
        <v>43921</v>
      </c>
      <c r="B10" s="4">
        <v>845</v>
      </c>
      <c r="C10">
        <v>12595</v>
      </c>
      <c r="D10">
        <f t="shared" si="0"/>
        <v>33</v>
      </c>
      <c r="E10">
        <f t="shared" si="2"/>
        <v>10.434743914920126</v>
      </c>
      <c r="F10">
        <f t="shared" si="1"/>
        <v>8.6947060046019207</v>
      </c>
    </row>
    <row r="11" spans="1:6" x14ac:dyDescent="0.2">
      <c r="A11" s="9">
        <v>43920</v>
      </c>
      <c r="B11" s="4">
        <v>884</v>
      </c>
      <c r="C11">
        <v>11750</v>
      </c>
      <c r="D11">
        <f t="shared" si="0"/>
        <v>32</v>
      </c>
      <c r="E11">
        <f t="shared" si="2"/>
        <v>11.594130895601484</v>
      </c>
      <c r="F11">
        <f t="shared" si="1"/>
        <v>8.2857380745734357</v>
      </c>
    </row>
    <row r="12" spans="1:6" x14ac:dyDescent="0.2">
      <c r="A12" s="9">
        <v>43919</v>
      </c>
      <c r="B12" s="4">
        <v>1104</v>
      </c>
      <c r="C12">
        <v>10866</v>
      </c>
      <c r="D12">
        <f t="shared" si="0"/>
        <v>31</v>
      </c>
      <c r="E12">
        <f t="shared" si="2"/>
        <v>12.479628346102691</v>
      </c>
      <c r="F12">
        <f t="shared" si="1"/>
        <v>7.920801835758013</v>
      </c>
    </row>
    <row r="13" spans="1:6" x14ac:dyDescent="0.2">
      <c r="A13" s="9">
        <v>43918</v>
      </c>
      <c r="B13" s="4">
        <v>1159</v>
      </c>
      <c r="C13">
        <v>9762</v>
      </c>
      <c r="D13">
        <f t="shared" si="0"/>
        <v>30</v>
      </c>
      <c r="E13">
        <f t="shared" si="2"/>
        <v>13.122578711928254</v>
      </c>
      <c r="F13">
        <f t="shared" si="1"/>
        <v>7.5578695789344863</v>
      </c>
    </row>
    <row r="14" spans="1:6" x14ac:dyDescent="0.2">
      <c r="A14" s="9">
        <v>43917</v>
      </c>
      <c r="B14" s="4">
        <v>1172</v>
      </c>
      <c r="C14">
        <v>8603</v>
      </c>
      <c r="D14">
        <f t="shared" si="0"/>
        <v>29</v>
      </c>
      <c r="E14">
        <f t="shared" si="2"/>
        <v>13.818674550381868</v>
      </c>
      <c r="F14">
        <f t="shared" si="1"/>
        <v>7.2065533371275485</v>
      </c>
    </row>
    <row r="15" spans="1:6" x14ac:dyDescent="0.2">
      <c r="A15" s="9">
        <v>43916</v>
      </c>
      <c r="B15" s="4">
        <v>1019</v>
      </c>
      <c r="C15">
        <v>7431</v>
      </c>
      <c r="D15">
        <f t="shared" si="0"/>
        <v>28</v>
      </c>
      <c r="E15">
        <f t="shared" si="2"/>
        <v>14.210571453074525</v>
      </c>
      <c r="F15">
        <f t="shared" si="1"/>
        <v>6.8853859633417427</v>
      </c>
    </row>
    <row r="16" spans="1:6" x14ac:dyDescent="0.2">
      <c r="A16" s="9">
        <v>43915</v>
      </c>
      <c r="B16" s="4">
        <v>852</v>
      </c>
      <c r="C16">
        <v>6412</v>
      </c>
      <c r="D16">
        <f t="shared" si="0"/>
        <v>27</v>
      </c>
      <c r="E16">
        <f t="shared" si="2"/>
        <v>14.531822725758081</v>
      </c>
      <c r="F16">
        <f t="shared" si="1"/>
        <v>6.5742751434928</v>
      </c>
    </row>
    <row r="17" spans="1:6" x14ac:dyDescent="0.2">
      <c r="A17" s="9">
        <v>43914</v>
      </c>
      <c r="B17" s="4">
        <v>811</v>
      </c>
      <c r="C17">
        <v>5560</v>
      </c>
      <c r="D17">
        <f t="shared" si="0"/>
        <v>26</v>
      </c>
      <c r="E17">
        <f t="shared" si="2"/>
        <v>15.029825724199771</v>
      </c>
      <c r="F17">
        <f t="shared" si="1"/>
        <v>6.2713155465615387</v>
      </c>
    </row>
    <row r="18" spans="1:6" x14ac:dyDescent="0.2">
      <c r="A18" s="9">
        <v>43913</v>
      </c>
      <c r="B18" s="4">
        <v>545</v>
      </c>
      <c r="C18">
        <v>4749</v>
      </c>
      <c r="D18">
        <f t="shared" si="0"/>
        <v>25</v>
      </c>
      <c r="E18">
        <f t="shared" si="2"/>
        <v>15.30696521978526</v>
      </c>
      <c r="F18">
        <f t="shared" si="1"/>
        <v>5.9719378485237185</v>
      </c>
    </row>
    <row r="19" spans="1:6" x14ac:dyDescent="0.2">
      <c r="A19" s="9">
        <v>43912</v>
      </c>
      <c r="B19" s="4">
        <v>573</v>
      </c>
      <c r="C19">
        <v>4204</v>
      </c>
      <c r="D19">
        <f t="shared" si="0"/>
        <v>24</v>
      </c>
      <c r="E19">
        <f t="shared" si="2"/>
        <v>16.626936829559</v>
      </c>
      <c r="F19">
        <f t="shared" si="1"/>
        <v>5.6801968651486385</v>
      </c>
    </row>
    <row r="20" spans="1:6" x14ac:dyDescent="0.2">
      <c r="A20" s="9">
        <v>43911</v>
      </c>
      <c r="B20" s="4">
        <v>637</v>
      </c>
      <c r="C20">
        <v>3631</v>
      </c>
      <c r="D20">
        <f t="shared" si="0"/>
        <v>23</v>
      </c>
      <c r="E20">
        <f t="shared" si="2"/>
        <v>17.363051530313861</v>
      </c>
      <c r="F20">
        <f t="shared" si="1"/>
        <v>5.4180778854464293</v>
      </c>
    </row>
    <row r="21" spans="1:6" x14ac:dyDescent="0.2">
      <c r="A21" s="9">
        <v>43910</v>
      </c>
      <c r="B21" s="4">
        <v>534</v>
      </c>
      <c r="C21">
        <v>2994</v>
      </c>
      <c r="D21">
        <f t="shared" si="0"/>
        <v>22</v>
      </c>
      <c r="E21">
        <f t="shared" si="2"/>
        <v>17.221042698749702</v>
      </c>
      <c r="F21">
        <f t="shared" si="1"/>
        <v>5.1476250120841662</v>
      </c>
    </row>
    <row r="22" spans="1:6" x14ac:dyDescent="0.2">
      <c r="A22" s="9">
        <v>43909</v>
      </c>
      <c r="B22" s="4">
        <v>409</v>
      </c>
      <c r="C22">
        <v>2460</v>
      </c>
      <c r="D22">
        <f t="shared" si="0"/>
        <v>21</v>
      </c>
      <c r="E22">
        <f t="shared" si="2"/>
        <v>17.535860169089009</v>
      </c>
      <c r="F22">
        <f t="shared" si="1"/>
        <v>4.857130659547586</v>
      </c>
    </row>
    <row r="23" spans="1:6" x14ac:dyDescent="0.2">
      <c r="A23" s="9">
        <v>43908</v>
      </c>
      <c r="B23" s="4">
        <v>346</v>
      </c>
      <c r="C23">
        <v>2051</v>
      </c>
      <c r="D23">
        <f t="shared" si="0"/>
        <v>20</v>
      </c>
      <c r="E23">
        <f t="shared" si="2"/>
        <v>17.83204699919364</v>
      </c>
      <c r="F23">
        <f t="shared" si="1"/>
        <v>4.5762980283424746</v>
      </c>
    </row>
    <row r="24" spans="1:6" x14ac:dyDescent="0.2">
      <c r="A24" s="9">
        <v>43907</v>
      </c>
      <c r="B24" s="4">
        <v>292</v>
      </c>
      <c r="C24">
        <v>1705</v>
      </c>
      <c r="D24">
        <f t="shared" si="0"/>
        <v>19</v>
      </c>
      <c r="E24">
        <f t="shared" si="2"/>
        <v>18.547595682041219</v>
      </c>
      <c r="F24">
        <f t="shared" si="1"/>
        <v>4.2803232743457826</v>
      </c>
    </row>
    <row r="25" spans="1:6" x14ac:dyDescent="0.2">
      <c r="A25" s="9">
        <v>43906</v>
      </c>
      <c r="B25" s="4">
        <v>278</v>
      </c>
      <c r="C25">
        <v>1413</v>
      </c>
      <c r="D25">
        <f t="shared" si="0"/>
        <v>18</v>
      </c>
      <c r="E25">
        <f t="shared" si="2"/>
        <v>18.795180722891565</v>
      </c>
      <c r="F25">
        <f t="shared" si="1"/>
        <v>3.9963170740490819</v>
      </c>
    </row>
    <row r="26" spans="1:6" x14ac:dyDescent="0.2">
      <c r="A26" s="9">
        <v>43905</v>
      </c>
      <c r="B26" s="4">
        <v>176</v>
      </c>
      <c r="C26">
        <v>1135</v>
      </c>
      <c r="D26">
        <f t="shared" si="0"/>
        <v>17</v>
      </c>
      <c r="E26">
        <f t="shared" si="2"/>
        <v>18.440016956337431</v>
      </c>
      <c r="F26">
        <f t="shared" si="1"/>
        <v>3.7000659509374527</v>
      </c>
    </row>
    <row r="27" spans="1:6" x14ac:dyDescent="0.2">
      <c r="A27" s="9">
        <v>43904</v>
      </c>
      <c r="B27" s="4">
        <v>155</v>
      </c>
      <c r="C27">
        <v>959</v>
      </c>
      <c r="D27">
        <f t="shared" si="0"/>
        <v>16</v>
      </c>
      <c r="E27">
        <f t="shared" si="2"/>
        <v>20.03638253638254</v>
      </c>
      <c r="F27">
        <f t="shared" si="1"/>
        <v>3.3879179004556219</v>
      </c>
    </row>
    <row r="28" spans="1:6" x14ac:dyDescent="0.2">
      <c r="A28" s="9">
        <v>43903</v>
      </c>
      <c r="B28" s="4">
        <v>190</v>
      </c>
      <c r="C28">
        <v>804</v>
      </c>
      <c r="D28">
        <f t="shared" si="0"/>
        <v>15</v>
      </c>
      <c r="E28">
        <f t="shared" si="2"/>
        <v>21.969450763730908</v>
      </c>
      <c r="F28">
        <f t="shared" si="1"/>
        <v>3.0924921810085686</v>
      </c>
    </row>
    <row r="29" spans="1:6" x14ac:dyDescent="0.2">
      <c r="A29" s="9">
        <v>43902</v>
      </c>
      <c r="B29" s="4">
        <v>111</v>
      </c>
      <c r="C29">
        <v>614</v>
      </c>
      <c r="D29">
        <f t="shared" si="0"/>
        <v>14</v>
      </c>
      <c r="E29">
        <f t="shared" si="2"/>
        <v>22.157434402332363</v>
      </c>
      <c r="F29">
        <f t="shared" si="1"/>
        <v>2.8116007000764953</v>
      </c>
    </row>
    <row r="30" spans="1:6" x14ac:dyDescent="0.2">
      <c r="A30" s="9">
        <v>43901</v>
      </c>
      <c r="B30" s="4">
        <v>121</v>
      </c>
      <c r="C30">
        <v>503</v>
      </c>
      <c r="D30">
        <f t="shared" si="0"/>
        <v>13</v>
      </c>
      <c r="E30">
        <f t="shared" si="2"/>
        <v>24.879614767255216</v>
      </c>
      <c r="F30">
        <f t="shared" si="1"/>
        <v>2.5377226332493135</v>
      </c>
    </row>
    <row r="31" spans="1:6" x14ac:dyDescent="0.2">
      <c r="A31" s="9">
        <v>43900</v>
      </c>
      <c r="B31" s="4">
        <v>61</v>
      </c>
      <c r="C31">
        <v>382</v>
      </c>
      <c r="D31">
        <f t="shared" si="0"/>
        <v>12</v>
      </c>
      <c r="E31">
        <f t="shared" si="2"/>
        <v>25.569800569800567</v>
      </c>
      <c r="F31">
        <f t="shared" si="1"/>
        <v>2.3113432225897013</v>
      </c>
    </row>
    <row r="32" spans="1:6" x14ac:dyDescent="0.2">
      <c r="A32" s="9">
        <v>43899</v>
      </c>
      <c r="B32" s="4">
        <v>56</v>
      </c>
      <c r="C32">
        <v>321</v>
      </c>
      <c r="D32">
        <f t="shared" si="0"/>
        <v>11</v>
      </c>
      <c r="E32">
        <f t="shared" si="2"/>
        <v>29.063097514340345</v>
      </c>
      <c r="F32">
        <f t="shared" si="1"/>
        <v>2.0993545892230361</v>
      </c>
    </row>
    <row r="33" spans="1:6" x14ac:dyDescent="0.2">
      <c r="A33" s="9">
        <v>43898</v>
      </c>
      <c r="B33" s="4">
        <v>77</v>
      </c>
      <c r="C33">
        <v>265</v>
      </c>
      <c r="D33">
        <f t="shared" si="0"/>
        <v>10</v>
      </c>
      <c r="E33">
        <f t="shared" si="2"/>
        <v>34.149659863945573</v>
      </c>
      <c r="F33">
        <f t="shared" si="1"/>
        <v>1.8692936098182518</v>
      </c>
    </row>
    <row r="34" spans="1:6" x14ac:dyDescent="0.2">
      <c r="A34" s="9">
        <v>43897</v>
      </c>
      <c r="B34" s="4">
        <v>60</v>
      </c>
      <c r="C34">
        <v>188</v>
      </c>
      <c r="D34">
        <f t="shared" si="0"/>
        <v>9</v>
      </c>
      <c r="E34">
        <f t="shared" si="2"/>
        <v>37.154989384288747</v>
      </c>
      <c r="F34">
        <f t="shared" si="1"/>
        <v>1.5931728016306335</v>
      </c>
    </row>
    <row r="35" spans="1:6" x14ac:dyDescent="0.2">
      <c r="A35" s="9">
        <v>43896</v>
      </c>
      <c r="B35" s="4">
        <v>46</v>
      </c>
      <c r="C35">
        <v>128</v>
      </c>
      <c r="D35">
        <f t="shared" si="0"/>
        <v>8</v>
      </c>
      <c r="E35">
        <f t="shared" si="2"/>
        <v>40.845070422535215</v>
      </c>
      <c r="F35">
        <f t="shared" si="1"/>
        <v>1.3590297895800907</v>
      </c>
    </row>
    <row r="36" spans="1:6" x14ac:dyDescent="0.2">
      <c r="A36" s="9">
        <v>43895</v>
      </c>
      <c r="B36" s="4">
        <v>44</v>
      </c>
      <c r="C36">
        <v>82</v>
      </c>
      <c r="D36">
        <f t="shared" si="0"/>
        <v>7</v>
      </c>
      <c r="E36">
        <f t="shared" si="2"/>
        <v>45.222929936305732</v>
      </c>
      <c r="F36">
        <f t="shared" si="1"/>
        <v>1.1514707654294489</v>
      </c>
    </row>
    <row r="37" spans="1:6" x14ac:dyDescent="0.2">
      <c r="A37" s="9">
        <v>43894</v>
      </c>
      <c r="B37" s="4">
        <v>15</v>
      </c>
      <c r="C37">
        <v>38</v>
      </c>
      <c r="D37">
        <f t="shared" si="0"/>
        <v>6</v>
      </c>
      <c r="E37">
        <f t="shared" si="2"/>
        <v>36.84210526315789</v>
      </c>
      <c r="F37">
        <f t="shared" si="1"/>
        <v>0.9619727368157921</v>
      </c>
    </row>
    <row r="38" spans="1:6" x14ac:dyDescent="0.2">
      <c r="A38" s="9">
        <v>43893</v>
      </c>
      <c r="B38" s="4">
        <v>6</v>
      </c>
      <c r="C38">
        <v>24</v>
      </c>
      <c r="D38">
        <f t="shared" si="0"/>
        <v>5</v>
      </c>
      <c r="E38">
        <f t="shared" si="2"/>
        <v>34.210526315789473</v>
      </c>
      <c r="F38">
        <f t="shared" si="1"/>
        <v>0.78711707813352194</v>
      </c>
    </row>
    <row r="39" spans="1:6" x14ac:dyDescent="0.2">
      <c r="A39" s="9">
        <v>43892</v>
      </c>
      <c r="B39" s="4">
        <v>3</v>
      </c>
      <c r="C39">
        <v>10</v>
      </c>
      <c r="D39">
        <f t="shared" si="0"/>
        <v>4</v>
      </c>
      <c r="E39">
        <f t="shared" si="2"/>
        <v>50</v>
      </c>
      <c r="F39">
        <f t="shared" si="1"/>
        <v>0.61464754515945697</v>
      </c>
    </row>
    <row r="40" spans="1:6" x14ac:dyDescent="0.2">
      <c r="A40" s="9">
        <v>43891</v>
      </c>
      <c r="B40" s="4">
        <v>1</v>
      </c>
      <c r="C40">
        <v>1</v>
      </c>
      <c r="D40">
        <f t="shared" si="0"/>
        <v>3</v>
      </c>
      <c r="E40">
        <f t="shared" si="2"/>
        <v>100</v>
      </c>
      <c r="F40">
        <f t="shared" si="1"/>
        <v>0.45057144967106383</v>
      </c>
    </row>
    <row r="41" spans="1:6" x14ac:dyDescent="0.2">
      <c r="A41" s="9">
        <v>43890</v>
      </c>
      <c r="B41" s="4">
        <v>1</v>
      </c>
      <c r="C41">
        <v>1</v>
      </c>
      <c r="D41">
        <f t="shared" si="0"/>
        <v>2</v>
      </c>
      <c r="E41">
        <f t="shared" si="2"/>
        <v>100</v>
      </c>
      <c r="F41">
        <f t="shared" si="1"/>
        <v>0.30038096644737589</v>
      </c>
    </row>
    <row r="42" spans="1:6" x14ac:dyDescent="0.2">
      <c r="A42" s="9">
        <v>43889</v>
      </c>
      <c r="B42" s="4">
        <v>1</v>
      </c>
      <c r="C42">
        <v>1</v>
      </c>
      <c r="D42">
        <f t="shared" si="0"/>
        <v>1</v>
      </c>
      <c r="E42">
        <f t="shared" si="2"/>
        <v>100</v>
      </c>
      <c r="F42">
        <f t="shared" si="1"/>
        <v>0.15019048322368794</v>
      </c>
    </row>
    <row r="43" spans="1:6" x14ac:dyDescent="0.2">
      <c r="A43" s="9">
        <v>43888</v>
      </c>
      <c r="B43" s="4">
        <v>1</v>
      </c>
      <c r="C43">
        <v>1</v>
      </c>
      <c r="D43">
        <f>A43-$A$43</f>
        <v>0</v>
      </c>
      <c r="E43">
        <f t="shared" si="2"/>
        <v>100</v>
      </c>
      <c r="F43">
        <f t="shared" si="1"/>
        <v>0</v>
      </c>
    </row>
    <row r="44" spans="1:6" x14ac:dyDescent="0.2">
      <c r="A44" s="9"/>
      <c r="B44" s="4"/>
    </row>
    <row r="45" spans="1:6" x14ac:dyDescent="0.2">
      <c r="A45" s="9"/>
      <c r="B45" s="4"/>
    </row>
    <row r="46" spans="1:6" x14ac:dyDescent="0.2">
      <c r="A46" s="9"/>
      <c r="B46" s="4"/>
    </row>
    <row r="47" spans="1:6" x14ac:dyDescent="0.2">
      <c r="A47" s="9"/>
      <c r="B47" s="4"/>
    </row>
    <row r="48" spans="1:6" x14ac:dyDescent="0.2">
      <c r="A48" s="9"/>
      <c r="B48" s="4"/>
    </row>
    <row r="49" spans="1:2" x14ac:dyDescent="0.2">
      <c r="A49" s="9"/>
      <c r="B49" s="4"/>
    </row>
    <row r="50" spans="1:2" x14ac:dyDescent="0.2">
      <c r="A50" s="9"/>
      <c r="B50" s="4"/>
    </row>
    <row r="51" spans="1:2" x14ac:dyDescent="0.2">
      <c r="A51" s="9"/>
      <c r="B51" s="4"/>
    </row>
    <row r="52" spans="1:2" x14ac:dyDescent="0.2">
      <c r="A52" s="9"/>
      <c r="B52" s="4"/>
    </row>
    <row r="53" spans="1:2" x14ac:dyDescent="0.2">
      <c r="A53" s="9"/>
      <c r="B53" s="4"/>
    </row>
    <row r="54" spans="1:2" x14ac:dyDescent="0.2">
      <c r="A54" s="9"/>
      <c r="B54" s="4"/>
    </row>
    <row r="55" spans="1:2" x14ac:dyDescent="0.2">
      <c r="A55" s="9"/>
      <c r="B55" s="4"/>
    </row>
    <row r="56" spans="1:2" x14ac:dyDescent="0.2">
      <c r="A56" s="9"/>
      <c r="B56" s="4"/>
    </row>
    <row r="57" spans="1:2" x14ac:dyDescent="0.2">
      <c r="A57" s="9"/>
      <c r="B57" s="4"/>
    </row>
    <row r="58" spans="1:2" x14ac:dyDescent="0.2">
      <c r="A58" s="9"/>
      <c r="B58" s="4"/>
    </row>
    <row r="59" spans="1:2" x14ac:dyDescent="0.2">
      <c r="A59" s="9"/>
      <c r="B59" s="4"/>
    </row>
    <row r="60" spans="1:2" x14ac:dyDescent="0.2">
      <c r="A60" s="9"/>
      <c r="B60" s="4"/>
    </row>
    <row r="61" spans="1:2" x14ac:dyDescent="0.2">
      <c r="A61" s="9"/>
      <c r="B61" s="4"/>
    </row>
    <row r="62" spans="1:2" x14ac:dyDescent="0.2">
      <c r="A62" s="9"/>
      <c r="B62" s="4"/>
    </row>
    <row r="63" spans="1:2" x14ac:dyDescent="0.2">
      <c r="A63" s="9"/>
      <c r="B63" s="4"/>
    </row>
    <row r="64" spans="1:2" x14ac:dyDescent="0.2">
      <c r="A64" s="9"/>
      <c r="B64" s="4"/>
    </row>
    <row r="65" spans="1:2" x14ac:dyDescent="0.2">
      <c r="A65" s="9"/>
      <c r="B65" s="4"/>
    </row>
    <row r="66" spans="1:2" x14ac:dyDescent="0.2">
      <c r="A66" s="9"/>
      <c r="B66" s="4"/>
    </row>
    <row r="67" spans="1:2" x14ac:dyDescent="0.2">
      <c r="A67" s="9"/>
      <c r="B67" s="4"/>
    </row>
    <row r="68" spans="1:2" x14ac:dyDescent="0.2">
      <c r="A68" s="9"/>
      <c r="B68" s="4"/>
    </row>
    <row r="69" spans="1:2" x14ac:dyDescent="0.2">
      <c r="A69" s="9"/>
      <c r="B69" s="4"/>
    </row>
    <row r="70" spans="1:2" x14ac:dyDescent="0.2">
      <c r="A70" s="9"/>
      <c r="B70" s="4"/>
    </row>
    <row r="71" spans="1:2" x14ac:dyDescent="0.2">
      <c r="A71" s="9"/>
      <c r="B71" s="4"/>
    </row>
    <row r="72" spans="1:2" x14ac:dyDescent="0.2">
      <c r="A72" s="9"/>
      <c r="B72" s="4"/>
    </row>
    <row r="73" spans="1:2" x14ac:dyDescent="0.2">
      <c r="A73" s="9"/>
      <c r="B73" s="4"/>
    </row>
    <row r="74" spans="1:2" x14ac:dyDescent="0.2">
      <c r="A74" s="9"/>
      <c r="B74" s="4"/>
    </row>
    <row r="75" spans="1:2" x14ac:dyDescent="0.2">
      <c r="A75" s="9"/>
      <c r="B75" s="4"/>
    </row>
    <row r="76" spans="1:2" x14ac:dyDescent="0.2">
      <c r="A76" s="9"/>
      <c r="B76" s="4"/>
    </row>
    <row r="77" spans="1:2" x14ac:dyDescent="0.2">
      <c r="A77" s="9"/>
      <c r="B77" s="4"/>
    </row>
    <row r="78" spans="1:2" x14ac:dyDescent="0.2">
      <c r="A78" s="9"/>
      <c r="B78" s="4"/>
    </row>
    <row r="79" spans="1:2" x14ac:dyDescent="0.2">
      <c r="A79" s="4"/>
      <c r="B7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7"/>
  <sheetViews>
    <sheetView topLeftCell="C1" workbookViewId="0">
      <selection activeCell="F13" sqref="F13"/>
    </sheetView>
  </sheetViews>
  <sheetFormatPr baseColWidth="10" defaultRowHeight="16" x14ac:dyDescent="0.2"/>
  <cols>
    <col min="2" max="2" width="11.6640625" bestFit="1" customWidth="1"/>
    <col min="3" max="3" width="24.1640625" style="2" bestFit="1" customWidth="1"/>
    <col min="4" max="4" width="23" style="2" bestFit="1" customWidth="1"/>
    <col min="5" max="5" width="12" bestFit="1" customWidth="1"/>
    <col min="6" max="6" width="24.33203125" style="2" bestFit="1" customWidth="1"/>
    <col min="7" max="7" width="28" style="2" bestFit="1" customWidth="1"/>
    <col min="8" max="8" width="14.1640625" style="8" bestFit="1" customWidth="1"/>
    <col min="9" max="9" width="14.5" style="6" bestFit="1" customWidth="1"/>
    <col min="10" max="10" width="12.1640625" bestFit="1" customWidth="1"/>
    <col min="11" max="11" width="12.5" bestFit="1" customWidth="1"/>
    <col min="12" max="12" width="12.6640625" bestFit="1" customWidth="1"/>
    <col min="13" max="13" width="13" bestFit="1" customWidth="1"/>
    <col min="14" max="14" width="26.83203125" bestFit="1" customWidth="1"/>
    <col min="15" max="15" width="26" bestFit="1" customWidth="1"/>
    <col min="16" max="16" width="27" bestFit="1" customWidth="1"/>
    <col min="17" max="17" width="30.5" bestFit="1" customWidth="1"/>
  </cols>
  <sheetData>
    <row r="1" spans="1:17" x14ac:dyDescent="0.2">
      <c r="A1" t="s">
        <v>0</v>
      </c>
      <c r="B1" t="s">
        <v>5</v>
      </c>
      <c r="C1" s="2" t="s">
        <v>4</v>
      </c>
      <c r="D1" s="2" t="s">
        <v>33</v>
      </c>
      <c r="E1" t="s">
        <v>6</v>
      </c>
      <c r="F1" s="2" t="s">
        <v>3</v>
      </c>
      <c r="G1" s="2" t="s">
        <v>32</v>
      </c>
      <c r="H1" s="8" t="s">
        <v>34</v>
      </c>
      <c r="I1" s="6" t="s">
        <v>35</v>
      </c>
      <c r="J1" t="s">
        <v>36</v>
      </c>
      <c r="K1" t="s">
        <v>37</v>
      </c>
      <c r="L1" t="s">
        <v>38</v>
      </c>
      <c r="M1" t="s">
        <v>39</v>
      </c>
      <c r="N1" s="2" t="s">
        <v>40</v>
      </c>
      <c r="O1" s="2" t="s">
        <v>41</v>
      </c>
      <c r="P1" s="2" t="s">
        <v>42</v>
      </c>
      <c r="Q1" s="2" t="s">
        <v>42</v>
      </c>
    </row>
    <row r="2" spans="1:17" x14ac:dyDescent="0.2">
      <c r="A2" s="1">
        <f ca="1">TODAY()-1</f>
        <v>43940</v>
      </c>
      <c r="B2">
        <f>E2-E3</f>
        <v>3599</v>
      </c>
      <c r="C2" s="2">
        <f t="shared" ref="C2:C44" si="0">B2/H2</f>
        <v>7.7826312602716025E-2</v>
      </c>
      <c r="D2" s="2">
        <f t="shared" ref="D2:D44" si="1">LOG(SUM(C2:C8))</f>
        <v>-8.3769335301508124E-2</v>
      </c>
      <c r="E2">
        <v>132547</v>
      </c>
      <c r="F2" s="2">
        <f>E2/I2</f>
        <v>0.15532202364979275</v>
      </c>
      <c r="G2" s="2">
        <f t="shared" ref="G2:G44" si="2">LOG(F2)</f>
        <v>-0.80876695978055446</v>
      </c>
      <c r="H2" s="8">
        <f>I2-I3</f>
        <v>46244</v>
      </c>
      <c r="I2">
        <v>853369</v>
      </c>
    </row>
    <row r="3" spans="1:17" x14ac:dyDescent="0.2">
      <c r="A3" s="1">
        <f t="shared" ref="A3:A44" ca="1" si="3">A2-1</f>
        <v>43939</v>
      </c>
      <c r="B3">
        <f t="shared" ref="B3:B44" si="4">E3-E4</f>
        <v>4316</v>
      </c>
      <c r="C3" s="2">
        <f t="shared" si="0"/>
        <v>8.351393188854489E-2</v>
      </c>
      <c r="D3" s="2">
        <f t="shared" si="1"/>
        <v>-7.1355612169470881E-2</v>
      </c>
      <c r="E3">
        <v>128948</v>
      </c>
      <c r="F3" s="2">
        <f t="shared" ref="F3:F44" si="5">E3/I3</f>
        <v>0.15976211863094317</v>
      </c>
      <c r="G3" s="2">
        <f t="shared" si="2"/>
        <v>-0.79652618885075566</v>
      </c>
      <c r="H3" s="8">
        <f t="shared" ref="H3:H44" si="6">I3-I4</f>
        <v>51680</v>
      </c>
      <c r="I3">
        <v>807125</v>
      </c>
    </row>
    <row r="4" spans="1:17" x14ac:dyDescent="0.2">
      <c r="A4" s="1">
        <f t="shared" ca="1" si="3"/>
        <v>43938</v>
      </c>
      <c r="B4">
        <f t="shared" si="4"/>
        <v>4805</v>
      </c>
      <c r="C4" s="2">
        <f t="shared" si="0"/>
        <v>0.14252662177794917</v>
      </c>
      <c r="D4" s="2">
        <f t="shared" si="1"/>
        <v>-3.7921372056900153E-2</v>
      </c>
      <c r="E4">
        <v>124632</v>
      </c>
      <c r="F4" s="2">
        <f t="shared" si="5"/>
        <v>0.16497825784802336</v>
      </c>
      <c r="G4" s="2">
        <f t="shared" si="2"/>
        <v>-0.78257328680915206</v>
      </c>
      <c r="H4" s="8">
        <f t="shared" si="6"/>
        <v>33713</v>
      </c>
      <c r="I4">
        <v>755445</v>
      </c>
      <c r="J4">
        <f>K4-K5</f>
        <v>3564</v>
      </c>
      <c r="K4">
        <v>101534</v>
      </c>
      <c r="L4">
        <v>777</v>
      </c>
      <c r="M4">
        <v>19580</v>
      </c>
      <c r="N4" s="2">
        <f>L4/J4</f>
        <v>0.21801346801346802</v>
      </c>
      <c r="O4" s="2">
        <f t="shared" ref="O4:O28" si="7">LOG(SUM(N4:N10))</f>
        <v>0.27359607536386471</v>
      </c>
      <c r="P4">
        <f>LOG(M4/K4)</f>
        <v>-0.71479880837631604</v>
      </c>
    </row>
    <row r="5" spans="1:17" x14ac:dyDescent="0.2">
      <c r="A5" s="1">
        <f t="shared" ca="1" si="3"/>
        <v>43937</v>
      </c>
      <c r="B5">
        <f t="shared" si="4"/>
        <v>4585</v>
      </c>
      <c r="C5" s="2">
        <f t="shared" si="0"/>
        <v>0.15146509860922996</v>
      </c>
      <c r="D5" s="2">
        <f t="shared" si="1"/>
        <v>-1.0718085492837381E-2</v>
      </c>
      <c r="E5">
        <v>119827</v>
      </c>
      <c r="F5" s="2">
        <f t="shared" si="5"/>
        <v>0.16602700171254703</v>
      </c>
      <c r="G5" s="2">
        <f t="shared" si="2"/>
        <v>-0.77982127496520359</v>
      </c>
      <c r="H5" s="8">
        <f t="shared" si="6"/>
        <v>30271</v>
      </c>
      <c r="I5" s="7">
        <v>721732</v>
      </c>
      <c r="J5">
        <f t="shared" ref="J5:J32" si="8">K5-K6</f>
        <v>3868</v>
      </c>
      <c r="K5">
        <v>97970</v>
      </c>
      <c r="L5">
        <v>952</v>
      </c>
      <c r="M5">
        <v>18803</v>
      </c>
      <c r="N5" s="2">
        <f t="shared" ref="N5:N28" si="9">L5/J5</f>
        <v>0.24612202688728024</v>
      </c>
      <c r="O5" s="2">
        <f t="shared" si="7"/>
        <v>0.26760907879691481</v>
      </c>
      <c r="P5">
        <f t="shared" ref="P5:P28" si="10">LOG(M5/K5)</f>
        <v>-0.71686596200311714</v>
      </c>
    </row>
    <row r="6" spans="1:17" x14ac:dyDescent="0.2">
      <c r="A6" s="1">
        <f t="shared" ca="1" si="3"/>
        <v>43936</v>
      </c>
      <c r="B6">
        <f t="shared" si="4"/>
        <v>4668</v>
      </c>
      <c r="C6" s="2">
        <f t="shared" si="0"/>
        <v>0.13634372170458861</v>
      </c>
      <c r="D6" s="2">
        <f t="shared" si="1"/>
        <v>3.2396133265850641E-2</v>
      </c>
      <c r="E6">
        <v>115242</v>
      </c>
      <c r="F6" s="2">
        <f t="shared" si="5"/>
        <v>0.16666449734692196</v>
      </c>
      <c r="G6" s="2">
        <f t="shared" si="2"/>
        <v>-0.77815690316199948</v>
      </c>
      <c r="H6" s="8">
        <f t="shared" si="6"/>
        <v>34237</v>
      </c>
      <c r="I6" s="7">
        <v>691461</v>
      </c>
      <c r="J6">
        <f t="shared" si="8"/>
        <v>2395</v>
      </c>
      <c r="K6">
        <v>94102</v>
      </c>
      <c r="L6">
        <v>1224</v>
      </c>
      <c r="M6">
        <v>17851</v>
      </c>
      <c r="N6" s="2">
        <f t="shared" si="9"/>
        <v>0.51106471816283927</v>
      </c>
      <c r="O6" s="2">
        <f t="shared" si="7"/>
        <v>0.27006030113203694</v>
      </c>
      <c r="P6">
        <f t="shared" si="10"/>
        <v>-0.72193630382782858</v>
      </c>
    </row>
    <row r="7" spans="1:17" x14ac:dyDescent="0.2">
      <c r="A7" s="1">
        <f t="shared" ca="1" si="3"/>
        <v>43935</v>
      </c>
      <c r="B7">
        <f t="shared" si="4"/>
        <v>4782</v>
      </c>
      <c r="C7" s="2">
        <f t="shared" si="0"/>
        <v>0.12794648829431438</v>
      </c>
      <c r="D7" s="2">
        <f t="shared" si="1"/>
        <v>7.709385380277349E-2</v>
      </c>
      <c r="E7">
        <v>110574</v>
      </c>
      <c r="F7" s="2">
        <f t="shared" si="5"/>
        <v>0.16824400813116988</v>
      </c>
      <c r="G7" s="2">
        <f t="shared" si="2"/>
        <v>-0.77406039386123293</v>
      </c>
      <c r="H7" s="8">
        <f t="shared" si="6"/>
        <v>37375</v>
      </c>
      <c r="I7" s="7">
        <v>657224</v>
      </c>
      <c r="J7">
        <f t="shared" si="8"/>
        <v>3643</v>
      </c>
      <c r="K7">
        <v>91707</v>
      </c>
      <c r="L7">
        <v>904</v>
      </c>
      <c r="M7">
        <v>16627</v>
      </c>
      <c r="N7" s="2">
        <f t="shared" si="9"/>
        <v>0.24814713148503981</v>
      </c>
      <c r="O7" s="2">
        <f t="shared" si="7"/>
        <v>0.1792853193543581</v>
      </c>
      <c r="P7">
        <f t="shared" si="10"/>
        <v>-0.74158858986976872</v>
      </c>
    </row>
    <row r="8" spans="1:17" x14ac:dyDescent="0.2">
      <c r="A8" s="1">
        <f t="shared" ca="1" si="3"/>
        <v>43934</v>
      </c>
      <c r="B8">
        <f t="shared" si="4"/>
        <v>4053</v>
      </c>
      <c r="C8" s="2">
        <f t="shared" si="0"/>
        <v>0.10495377683403682</v>
      </c>
      <c r="D8" s="2">
        <f t="shared" si="1"/>
        <v>8.3960920802155073E-2</v>
      </c>
      <c r="E8">
        <v>105792</v>
      </c>
      <c r="F8" s="2">
        <f t="shared" si="5"/>
        <v>0.17067382539941178</v>
      </c>
      <c r="G8" s="2">
        <f t="shared" si="2"/>
        <v>-0.76783307733996897</v>
      </c>
      <c r="H8" s="8">
        <f t="shared" si="6"/>
        <v>38617</v>
      </c>
      <c r="I8" s="6">
        <v>619849</v>
      </c>
      <c r="J8">
        <f t="shared" si="8"/>
        <v>5330</v>
      </c>
      <c r="K8">
        <v>88064</v>
      </c>
      <c r="L8">
        <v>1026</v>
      </c>
      <c r="M8">
        <v>15723</v>
      </c>
      <c r="N8" s="2">
        <f t="shared" si="9"/>
        <v>0.19249530956848029</v>
      </c>
      <c r="O8" s="2">
        <f t="shared" si="7"/>
        <v>0.22339490456655153</v>
      </c>
      <c r="P8">
        <f t="shared" si="10"/>
        <v>-0.74826299346112379</v>
      </c>
    </row>
    <row r="9" spans="1:17" x14ac:dyDescent="0.2">
      <c r="A9" s="1">
        <f t="shared" ca="1" si="3"/>
        <v>43933</v>
      </c>
      <c r="B9">
        <f t="shared" si="4"/>
        <v>4050</v>
      </c>
      <c r="C9" s="2">
        <f t="shared" si="0"/>
        <v>0.10173578838956016</v>
      </c>
      <c r="D9" s="2">
        <f t="shared" si="1"/>
        <v>0.10287771193280154</v>
      </c>
      <c r="E9">
        <v>101739</v>
      </c>
      <c r="F9" s="2">
        <f t="shared" si="5"/>
        <v>0.17504025931125608</v>
      </c>
      <c r="G9" s="2">
        <f t="shared" si="2"/>
        <v>-0.75686205196592626</v>
      </c>
      <c r="H9" s="8">
        <f t="shared" si="6"/>
        <v>39809</v>
      </c>
      <c r="I9" s="6">
        <v>581232</v>
      </c>
      <c r="J9">
        <f t="shared" si="8"/>
        <v>4851</v>
      </c>
      <c r="K9">
        <v>82734</v>
      </c>
      <c r="L9">
        <v>1083</v>
      </c>
      <c r="M9">
        <v>14697</v>
      </c>
      <c r="N9" s="2">
        <f t="shared" si="9"/>
        <v>0.22325293753865183</v>
      </c>
      <c r="O9" s="2">
        <f t="shared" si="7"/>
        <v>0.25047942382124533</v>
      </c>
      <c r="P9">
        <f t="shared" si="10"/>
        <v>-0.7504553278055901</v>
      </c>
    </row>
    <row r="10" spans="1:17" x14ac:dyDescent="0.2">
      <c r="A10" s="1">
        <f t="shared" ca="1" si="3"/>
        <v>43932</v>
      </c>
      <c r="B10">
        <f t="shared" si="4"/>
        <v>5217</v>
      </c>
      <c r="C10" s="2">
        <f t="shared" si="0"/>
        <v>0.15141488898563343</v>
      </c>
      <c r="D10" s="2">
        <f t="shared" si="1"/>
        <v>0.1127231345645406</v>
      </c>
      <c r="E10">
        <v>97689</v>
      </c>
      <c r="F10" s="2">
        <f t="shared" si="5"/>
        <v>0.18043008885843417</v>
      </c>
      <c r="G10" s="2">
        <f t="shared" si="2"/>
        <v>-0.74369103699612782</v>
      </c>
      <c r="H10" s="8">
        <f t="shared" si="6"/>
        <v>34455</v>
      </c>
      <c r="I10" s="6">
        <v>541423</v>
      </c>
      <c r="J10">
        <f t="shared" si="8"/>
        <v>4273</v>
      </c>
      <c r="K10">
        <v>77883</v>
      </c>
      <c r="L10">
        <v>1019</v>
      </c>
      <c r="M10">
        <v>13614</v>
      </c>
      <c r="N10" s="2">
        <f t="shared" si="9"/>
        <v>0.23847413994851394</v>
      </c>
      <c r="O10" s="2">
        <f t="shared" si="7"/>
        <v>0.26675288746742615</v>
      </c>
      <c r="P10">
        <f t="shared" si="10"/>
        <v>-0.75745692562862221</v>
      </c>
    </row>
    <row r="11" spans="1:17" x14ac:dyDescent="0.2">
      <c r="A11" s="1">
        <f t="shared" ca="1" si="3"/>
        <v>43931</v>
      </c>
      <c r="B11">
        <f t="shared" si="4"/>
        <v>5974</v>
      </c>
      <c r="C11" s="2">
        <f t="shared" si="0"/>
        <v>0.20176297747306562</v>
      </c>
      <c r="D11" s="2">
        <f t="shared" si="1"/>
        <v>0.12945118684952958</v>
      </c>
      <c r="E11">
        <v>92472</v>
      </c>
      <c r="F11" s="2">
        <f t="shared" si="5"/>
        <v>0.18240204509949345</v>
      </c>
      <c r="G11" s="2">
        <f t="shared" si="2"/>
        <v>-0.73897029665208835</v>
      </c>
      <c r="H11" s="8">
        <f t="shared" si="6"/>
        <v>29609</v>
      </c>
      <c r="I11" s="6">
        <v>506968</v>
      </c>
      <c r="J11">
        <f t="shared" si="8"/>
        <v>4394</v>
      </c>
      <c r="K11">
        <v>73610</v>
      </c>
      <c r="L11">
        <v>845</v>
      </c>
      <c r="M11">
        <v>12595</v>
      </c>
      <c r="N11" s="2">
        <f t="shared" si="9"/>
        <v>0.19230769230769232</v>
      </c>
      <c r="O11" s="2">
        <f t="shared" si="7"/>
        <v>0.26343016735973035</v>
      </c>
      <c r="P11">
        <f t="shared" si="10"/>
        <v>-0.76673864589750751</v>
      </c>
    </row>
    <row r="12" spans="1:17" x14ac:dyDescent="0.2">
      <c r="A12" s="1">
        <f t="shared" ca="1" si="3"/>
        <v>43930</v>
      </c>
      <c r="B12">
        <f t="shared" si="4"/>
        <v>5909</v>
      </c>
      <c r="C12" s="2">
        <f t="shared" si="0"/>
        <v>0.25328989669510049</v>
      </c>
      <c r="D12" s="2">
        <f t="shared" si="1"/>
        <v>0.16152665751467951</v>
      </c>
      <c r="E12">
        <v>86498</v>
      </c>
      <c r="F12" s="2">
        <f t="shared" si="5"/>
        <v>0.18120115049679592</v>
      </c>
      <c r="G12" s="2">
        <f t="shared" si="2"/>
        <v>-0.74183904919329136</v>
      </c>
      <c r="H12" s="8">
        <f t="shared" si="6"/>
        <v>23329</v>
      </c>
      <c r="I12" s="6">
        <v>477359</v>
      </c>
      <c r="J12">
        <f t="shared" si="8"/>
        <v>3445</v>
      </c>
      <c r="K12">
        <v>69216</v>
      </c>
      <c r="L12">
        <v>884</v>
      </c>
      <c r="M12">
        <v>11750</v>
      </c>
      <c r="N12" s="2">
        <f t="shared" si="9"/>
        <v>0.25660377358490566</v>
      </c>
      <c r="O12" s="2">
        <f t="shared" si="7"/>
        <v>0.25929703825233547</v>
      </c>
      <c r="P12">
        <f t="shared" si="10"/>
        <v>-0.77016863115124234</v>
      </c>
    </row>
    <row r="13" spans="1:17" x14ac:dyDescent="0.2">
      <c r="A13" s="1">
        <f t="shared" ca="1" si="3"/>
        <v>43929</v>
      </c>
      <c r="B13">
        <f t="shared" si="4"/>
        <v>6203</v>
      </c>
      <c r="C13" s="2">
        <f t="shared" si="0"/>
        <v>0.25314234410708458</v>
      </c>
      <c r="D13" s="2">
        <f t="shared" si="1"/>
        <v>0.18976977775577974</v>
      </c>
      <c r="E13">
        <v>80589</v>
      </c>
      <c r="F13" s="2">
        <f t="shared" si="5"/>
        <v>0.17749708169063719</v>
      </c>
      <c r="G13" s="2">
        <f t="shared" si="2"/>
        <v>-0.75080878298112197</v>
      </c>
      <c r="H13" s="8">
        <f t="shared" si="6"/>
        <v>24504</v>
      </c>
      <c r="I13" s="6">
        <v>454030</v>
      </c>
      <c r="J13">
        <f t="shared" si="8"/>
        <v>6909</v>
      </c>
      <c r="K13">
        <v>65771</v>
      </c>
      <c r="L13">
        <v>1104</v>
      </c>
      <c r="M13">
        <v>10866</v>
      </c>
      <c r="N13" s="2">
        <f t="shared" si="9"/>
        <v>0.15979157620495008</v>
      </c>
      <c r="O13" s="2">
        <f t="shared" si="7"/>
        <v>0.24385115228688301</v>
      </c>
      <c r="P13">
        <f t="shared" si="10"/>
        <v>-0.78196474434203656</v>
      </c>
    </row>
    <row r="14" spans="1:17" x14ac:dyDescent="0.2">
      <c r="A14" s="1">
        <f t="shared" ca="1" si="3"/>
        <v>43928</v>
      </c>
      <c r="B14">
        <f t="shared" si="4"/>
        <v>5210</v>
      </c>
      <c r="C14" s="2">
        <f t="shared" si="0"/>
        <v>0.14697999830733208</v>
      </c>
      <c r="D14" s="2">
        <f t="shared" si="1"/>
        <v>0.17788600980917538</v>
      </c>
      <c r="E14">
        <v>74386</v>
      </c>
      <c r="F14" s="2">
        <f t="shared" si="5"/>
        <v>0.17318160018252679</v>
      </c>
      <c r="G14" s="2">
        <f t="shared" si="2"/>
        <v>-0.76149825183185615</v>
      </c>
      <c r="H14" s="8">
        <f t="shared" si="6"/>
        <v>35447</v>
      </c>
      <c r="I14" s="6">
        <v>429526</v>
      </c>
      <c r="J14">
        <f t="shared" si="8"/>
        <v>2829</v>
      </c>
      <c r="K14">
        <v>58862</v>
      </c>
      <c r="L14">
        <v>1159</v>
      </c>
      <c r="M14">
        <v>9762</v>
      </c>
      <c r="N14" s="2">
        <f t="shared" si="9"/>
        <v>0.40968540120183811</v>
      </c>
      <c r="O14" s="2">
        <f t="shared" si="7"/>
        <v>0.25385104342567721</v>
      </c>
      <c r="P14">
        <f t="shared" si="10"/>
        <v>-0.78029621105551372</v>
      </c>
    </row>
    <row r="15" spans="1:17" x14ac:dyDescent="0.2">
      <c r="A15" s="1">
        <f t="shared" ca="1" si="3"/>
        <v>43927</v>
      </c>
      <c r="B15">
        <f t="shared" si="4"/>
        <v>5249</v>
      </c>
      <c r="C15" s="2">
        <f t="shared" si="0"/>
        <v>0.15896907840940064</v>
      </c>
      <c r="D15" s="2">
        <f t="shared" si="1"/>
        <v>0.18155062454532145</v>
      </c>
      <c r="E15">
        <v>69176</v>
      </c>
      <c r="F15" s="2">
        <f t="shared" si="5"/>
        <v>0.17553840727366848</v>
      </c>
      <c r="G15" s="2">
        <f t="shared" si="2"/>
        <v>-0.75562784647957071</v>
      </c>
      <c r="H15" s="8">
        <f t="shared" si="6"/>
        <v>33019</v>
      </c>
      <c r="I15" s="6">
        <v>394079</v>
      </c>
      <c r="J15">
        <f t="shared" si="8"/>
        <v>3905</v>
      </c>
      <c r="K15">
        <v>56033</v>
      </c>
      <c r="L15">
        <v>1172</v>
      </c>
      <c r="M15">
        <v>8603</v>
      </c>
      <c r="N15" s="2">
        <f t="shared" si="9"/>
        <v>0.30012804097311141</v>
      </c>
      <c r="O15" s="2">
        <f t="shared" si="7"/>
        <v>0.22738665999145913</v>
      </c>
      <c r="P15">
        <f t="shared" si="10"/>
        <v>-0.81379395226303763</v>
      </c>
    </row>
    <row r="16" spans="1:17" x14ac:dyDescent="0.2">
      <c r="A16" s="1">
        <f t="shared" ca="1" si="3"/>
        <v>43926</v>
      </c>
      <c r="B16">
        <f t="shared" si="4"/>
        <v>4789</v>
      </c>
      <c r="C16" s="2">
        <f t="shared" si="0"/>
        <v>0.13079339068687695</v>
      </c>
      <c r="D16" s="2">
        <f t="shared" si="1"/>
        <v>0.17789946831892745</v>
      </c>
      <c r="E16">
        <v>63927</v>
      </c>
      <c r="F16" s="2">
        <f t="shared" si="5"/>
        <v>0.17705367528942559</v>
      </c>
      <c r="G16" s="2">
        <f t="shared" si="2"/>
        <v>-0.75189505370479559</v>
      </c>
      <c r="H16" s="8">
        <f t="shared" si="6"/>
        <v>36615</v>
      </c>
      <c r="I16" s="6">
        <v>361060</v>
      </c>
      <c r="J16">
        <f t="shared" si="8"/>
        <v>3499</v>
      </c>
      <c r="K16">
        <v>52128</v>
      </c>
      <c r="L16">
        <v>1019</v>
      </c>
      <c r="M16">
        <v>7431</v>
      </c>
      <c r="N16" s="2">
        <f t="shared" si="9"/>
        <v>0.29122606458988282</v>
      </c>
      <c r="O16" s="2">
        <f t="shared" si="7"/>
        <v>0.18575434241051741</v>
      </c>
      <c r="P16">
        <f t="shared" si="10"/>
        <v>-0.84602380132291599</v>
      </c>
    </row>
    <row r="17" spans="1:16" x14ac:dyDescent="0.2">
      <c r="A17" s="1">
        <f t="shared" ca="1" si="3"/>
        <v>43925</v>
      </c>
      <c r="B17">
        <f t="shared" si="4"/>
        <v>5560</v>
      </c>
      <c r="C17" s="2">
        <f t="shared" si="0"/>
        <v>0.20232160401732105</v>
      </c>
      <c r="D17" s="2">
        <f t="shared" si="1"/>
        <v>0.19396939344349454</v>
      </c>
      <c r="E17">
        <v>59138</v>
      </c>
      <c r="F17" s="2">
        <f t="shared" si="5"/>
        <v>0.18227434542064141</v>
      </c>
      <c r="G17" s="2">
        <f t="shared" si="2"/>
        <v>-0.73927445271798542</v>
      </c>
      <c r="H17" s="8">
        <f t="shared" si="6"/>
        <v>27481</v>
      </c>
      <c r="I17" s="6">
        <v>324445</v>
      </c>
      <c r="J17">
        <f t="shared" si="8"/>
        <v>3797</v>
      </c>
      <c r="K17">
        <v>48629</v>
      </c>
      <c r="L17">
        <v>852</v>
      </c>
      <c r="M17">
        <v>6412</v>
      </c>
      <c r="N17" s="2">
        <f t="shared" si="9"/>
        <v>0.22438767447985253</v>
      </c>
      <c r="O17" s="2">
        <f t="shared" si="7"/>
        <v>0.13735235870955581</v>
      </c>
      <c r="P17">
        <f t="shared" si="10"/>
        <v>-0.87990182520650495</v>
      </c>
    </row>
    <row r="18" spans="1:16" x14ac:dyDescent="0.2">
      <c r="A18" s="1">
        <f t="shared" ca="1" si="3"/>
        <v>43924</v>
      </c>
      <c r="B18">
        <f t="shared" si="4"/>
        <v>6557</v>
      </c>
      <c r="C18" s="2">
        <f t="shared" si="0"/>
        <v>0.3050334946036472</v>
      </c>
      <c r="D18" s="2">
        <f t="shared" si="1"/>
        <v>0.1968234730834662</v>
      </c>
      <c r="E18">
        <v>53578</v>
      </c>
      <c r="F18" s="2">
        <f t="shared" si="5"/>
        <v>0.18041917538826255</v>
      </c>
      <c r="G18" s="2">
        <f t="shared" si="2"/>
        <v>-0.7437173064684256</v>
      </c>
      <c r="H18" s="8">
        <f t="shared" si="6"/>
        <v>21496</v>
      </c>
      <c r="I18" s="6">
        <v>296964</v>
      </c>
      <c r="J18">
        <f t="shared" si="8"/>
        <v>4636</v>
      </c>
      <c r="K18">
        <v>44832</v>
      </c>
      <c r="L18">
        <v>811</v>
      </c>
      <c r="M18">
        <v>5560</v>
      </c>
      <c r="N18" s="2">
        <f t="shared" si="9"/>
        <v>0.17493528904227781</v>
      </c>
      <c r="O18" s="2">
        <f t="shared" si="7"/>
        <v>9.8618424527637916E-2</v>
      </c>
      <c r="P18">
        <f t="shared" si="10"/>
        <v>-0.90651332202362311</v>
      </c>
    </row>
    <row r="19" spans="1:16" x14ac:dyDescent="0.2">
      <c r="A19" s="1">
        <f t="shared" ca="1" si="3"/>
        <v>43923</v>
      </c>
      <c r="B19">
        <f t="shared" si="4"/>
        <v>5986</v>
      </c>
      <c r="C19" s="2">
        <f t="shared" si="0"/>
        <v>0.35075588890191023</v>
      </c>
      <c r="D19" s="2">
        <f t="shared" si="1"/>
        <v>0.20283826748048928</v>
      </c>
      <c r="E19">
        <v>47021</v>
      </c>
      <c r="F19" s="2">
        <f t="shared" si="5"/>
        <v>0.17069496275429452</v>
      </c>
      <c r="G19" s="2">
        <f t="shared" si="2"/>
        <v>-0.76777929482136797</v>
      </c>
      <c r="H19" s="8">
        <f t="shared" si="6"/>
        <v>17066</v>
      </c>
      <c r="I19" s="6">
        <v>275468</v>
      </c>
      <c r="J19">
        <f t="shared" si="8"/>
        <v>2822</v>
      </c>
      <c r="K19">
        <v>40196</v>
      </c>
      <c r="L19">
        <v>545</v>
      </c>
      <c r="M19">
        <v>4749</v>
      </c>
      <c r="N19" s="2">
        <f t="shared" si="9"/>
        <v>0.19312544294826364</v>
      </c>
      <c r="O19" s="2">
        <f t="shared" si="7"/>
        <v>6.4162217874408289E-2</v>
      </c>
      <c r="P19">
        <f t="shared" si="10"/>
        <v>-0.92758066797110572</v>
      </c>
    </row>
    <row r="20" spans="1:16" x14ac:dyDescent="0.2">
      <c r="A20" s="1">
        <f t="shared" ca="1" si="3"/>
        <v>43922</v>
      </c>
      <c r="B20">
        <f t="shared" si="4"/>
        <v>5322</v>
      </c>
      <c r="C20" s="2">
        <f t="shared" si="0"/>
        <v>0.21135822081016681</v>
      </c>
      <c r="D20" s="2">
        <f t="shared" si="1"/>
        <v>0.15821385399545823</v>
      </c>
      <c r="E20">
        <v>41035</v>
      </c>
      <c r="F20" s="2">
        <f t="shared" si="5"/>
        <v>0.15880295044156004</v>
      </c>
      <c r="G20" s="2">
        <f t="shared" si="2"/>
        <v>-0.79914143296317153</v>
      </c>
      <c r="H20" s="8">
        <f t="shared" si="6"/>
        <v>25180</v>
      </c>
      <c r="I20" s="6">
        <v>258402</v>
      </c>
      <c r="J20">
        <f t="shared" si="8"/>
        <v>2856</v>
      </c>
      <c r="K20">
        <v>37374</v>
      </c>
      <c r="L20">
        <v>573</v>
      </c>
      <c r="M20">
        <v>4204</v>
      </c>
      <c r="N20" s="2">
        <f t="shared" si="9"/>
        <v>0.20063025210084034</v>
      </c>
      <c r="O20" s="2">
        <f t="shared" si="7"/>
        <v>3.146792762108909E-2</v>
      </c>
      <c r="P20">
        <f t="shared" si="10"/>
        <v>-0.94890687390158002</v>
      </c>
    </row>
    <row r="21" spans="1:16" x14ac:dyDescent="0.2">
      <c r="A21" s="1">
        <f t="shared" ca="1" si="3"/>
        <v>43921</v>
      </c>
      <c r="B21">
        <f t="shared" si="4"/>
        <v>4207</v>
      </c>
      <c r="C21" s="2">
        <f t="shared" si="0"/>
        <v>0.15974331713244228</v>
      </c>
      <c r="D21" s="2">
        <f t="shared" si="1"/>
        <v>0.14510039809618855</v>
      </c>
      <c r="E21">
        <v>35713</v>
      </c>
      <c r="F21" s="2">
        <f t="shared" si="5"/>
        <v>0.15312877858864088</v>
      </c>
      <c r="G21" s="2">
        <f t="shared" si="2"/>
        <v>-0.8149431815570306</v>
      </c>
      <c r="H21" s="8">
        <f t="shared" si="6"/>
        <v>26336</v>
      </c>
      <c r="I21" s="6">
        <v>233222</v>
      </c>
      <c r="J21">
        <f t="shared" si="8"/>
        <v>2098</v>
      </c>
      <c r="K21">
        <v>34518</v>
      </c>
      <c r="L21">
        <v>637</v>
      </c>
      <c r="M21">
        <v>3631</v>
      </c>
      <c r="N21" s="2">
        <f t="shared" si="9"/>
        <v>0.3036224976167779</v>
      </c>
      <c r="O21" s="2">
        <f t="shared" si="7"/>
        <v>-6.3178318882324211E-3</v>
      </c>
      <c r="P21">
        <f t="shared" si="10"/>
        <v>-0.97801937549625062</v>
      </c>
    </row>
    <row r="22" spans="1:16" x14ac:dyDescent="0.2">
      <c r="A22" s="1">
        <f t="shared" ca="1" si="3"/>
        <v>43920</v>
      </c>
      <c r="B22">
        <f t="shared" si="4"/>
        <v>3526</v>
      </c>
      <c r="C22" s="2">
        <f t="shared" si="0"/>
        <v>0.14625243684930939</v>
      </c>
      <c r="D22" s="2">
        <f t="shared" si="1"/>
        <v>0.15683519637670851</v>
      </c>
      <c r="E22">
        <v>31506</v>
      </c>
      <c r="F22" s="2">
        <f t="shared" si="5"/>
        <v>0.15228676662509788</v>
      </c>
      <c r="G22" s="2">
        <f t="shared" si="2"/>
        <v>-0.8173378342305907</v>
      </c>
      <c r="H22" s="8">
        <f t="shared" si="6"/>
        <v>24109</v>
      </c>
      <c r="I22" s="6">
        <v>206886</v>
      </c>
      <c r="J22">
        <f t="shared" si="8"/>
        <v>3662</v>
      </c>
      <c r="K22">
        <v>32420</v>
      </c>
      <c r="L22">
        <v>534</v>
      </c>
      <c r="M22">
        <v>2994</v>
      </c>
      <c r="N22" s="2">
        <f t="shared" si="9"/>
        <v>0.1458219552157291</v>
      </c>
      <c r="O22" s="2">
        <f t="shared" si="7"/>
        <v>-0.14510881529732739</v>
      </c>
      <c r="P22">
        <f t="shared" si="10"/>
        <v>-1.0345612145054626</v>
      </c>
    </row>
    <row r="23" spans="1:16" x14ac:dyDescent="0.2">
      <c r="A23" s="1">
        <f t="shared" ca="1" si="3"/>
        <v>43919</v>
      </c>
      <c r="B23">
        <f t="shared" si="4"/>
        <v>3233</v>
      </c>
      <c r="C23" s="2">
        <f t="shared" si="0"/>
        <v>0.18757252262705965</v>
      </c>
      <c r="D23" s="2">
        <f t="shared" si="1"/>
        <v>0.13792956382571983</v>
      </c>
      <c r="E23">
        <v>27980</v>
      </c>
      <c r="F23" s="2">
        <f t="shared" si="5"/>
        <v>0.1530827182851234</v>
      </c>
      <c r="G23" s="2">
        <f t="shared" si="2"/>
        <v>-0.81507383462530225</v>
      </c>
      <c r="H23" s="8">
        <f t="shared" si="6"/>
        <v>17236</v>
      </c>
      <c r="I23" s="6">
        <v>182777</v>
      </c>
      <c r="J23">
        <f t="shared" si="8"/>
        <v>3159</v>
      </c>
      <c r="K23">
        <v>28758</v>
      </c>
      <c r="L23">
        <v>409</v>
      </c>
      <c r="M23">
        <v>2460</v>
      </c>
      <c r="N23" s="2">
        <f t="shared" si="9"/>
        <v>0.12947135169357391</v>
      </c>
      <c r="O23" s="2">
        <f t="shared" si="7"/>
        <v>-0.24401693230985605</v>
      </c>
      <c r="P23">
        <f t="shared" si="10"/>
        <v>-1.0678235722720524</v>
      </c>
    </row>
    <row r="24" spans="1:16" x14ac:dyDescent="0.2">
      <c r="A24" s="1">
        <f t="shared" ca="1" si="3"/>
        <v>43918</v>
      </c>
      <c r="B24">
        <f t="shared" si="4"/>
        <v>3590</v>
      </c>
      <c r="C24" s="2">
        <f t="shared" si="0"/>
        <v>0.21262733949301113</v>
      </c>
      <c r="D24" s="2">
        <f t="shared" si="1"/>
        <v>0.122548384705229</v>
      </c>
      <c r="E24">
        <v>24747</v>
      </c>
      <c r="F24" s="2">
        <f t="shared" si="5"/>
        <v>0.14949166671700667</v>
      </c>
      <c r="G24" s="2">
        <f t="shared" si="2"/>
        <v>-0.82538301603313036</v>
      </c>
      <c r="H24" s="8">
        <f t="shared" si="6"/>
        <v>16884</v>
      </c>
      <c r="I24" s="6">
        <v>165541</v>
      </c>
      <c r="J24">
        <f t="shared" si="8"/>
        <v>3224</v>
      </c>
      <c r="K24">
        <v>25599</v>
      </c>
      <c r="L24">
        <v>346</v>
      </c>
      <c r="M24">
        <v>2051</v>
      </c>
      <c r="N24" s="2">
        <f t="shared" si="9"/>
        <v>0.10732009925558313</v>
      </c>
      <c r="O24" s="2">
        <f t="shared" si="7"/>
        <v>-0.3558858330460799</v>
      </c>
      <c r="P24">
        <f t="shared" si="10"/>
        <v>-1.096257339983935</v>
      </c>
    </row>
    <row r="25" spans="1:16" x14ac:dyDescent="0.2">
      <c r="A25" s="1">
        <f t="shared" ca="1" si="3"/>
        <v>43917</v>
      </c>
      <c r="B25">
        <f t="shared" si="4"/>
        <v>3497</v>
      </c>
      <c r="C25" s="2">
        <f t="shared" si="0"/>
        <v>0.32697522206638618</v>
      </c>
      <c r="D25" s="2">
        <f t="shared" si="1"/>
        <v>9.1237037477407815E-2</v>
      </c>
      <c r="E25">
        <v>21157</v>
      </c>
      <c r="F25" s="2">
        <f t="shared" si="5"/>
        <v>0.14232091324323778</v>
      </c>
      <c r="G25" s="2">
        <f t="shared" si="2"/>
        <v>-0.8467312781392361</v>
      </c>
      <c r="H25" s="8">
        <f t="shared" si="6"/>
        <v>10695</v>
      </c>
      <c r="I25" s="6">
        <v>148657</v>
      </c>
      <c r="J25">
        <f t="shared" si="8"/>
        <v>3686</v>
      </c>
      <c r="K25">
        <v>22375</v>
      </c>
      <c r="L25">
        <v>292</v>
      </c>
      <c r="M25">
        <v>1705</v>
      </c>
      <c r="N25" s="2">
        <f t="shared" si="9"/>
        <v>7.9218665219750406E-2</v>
      </c>
      <c r="O25" s="2">
        <f t="shared" si="7"/>
        <v>-0.47709876907232812</v>
      </c>
      <c r="P25">
        <f t="shared" si="10"/>
        <v>-1.118038660659433</v>
      </c>
    </row>
    <row r="26" spans="1:16" x14ac:dyDescent="0.2">
      <c r="A26" s="1">
        <f t="shared" ca="1" si="3"/>
        <v>43916</v>
      </c>
      <c r="B26">
        <f t="shared" si="4"/>
        <v>2547</v>
      </c>
      <c r="C26" s="2">
        <f t="shared" si="0"/>
        <v>0.19497818265329556</v>
      </c>
      <c r="D26" s="2">
        <f t="shared" si="1"/>
        <v>3.607584267337418E-2</v>
      </c>
      <c r="E26">
        <v>17660</v>
      </c>
      <c r="F26" s="2">
        <f t="shared" si="5"/>
        <v>0.12800626259404763</v>
      </c>
      <c r="G26" s="2">
        <f t="shared" si="2"/>
        <v>-0.89276878235600632</v>
      </c>
      <c r="H26" s="8">
        <f t="shared" si="6"/>
        <v>13063</v>
      </c>
      <c r="I26" s="6">
        <v>137962</v>
      </c>
      <c r="J26">
        <f t="shared" si="8"/>
        <v>2549</v>
      </c>
      <c r="K26">
        <v>18689</v>
      </c>
      <c r="L26">
        <v>278</v>
      </c>
      <c r="M26">
        <v>1413</v>
      </c>
      <c r="N26" s="2">
        <f t="shared" si="9"/>
        <v>0.1090623774029031</v>
      </c>
      <c r="O26" s="2">
        <f t="shared" si="7"/>
        <v>-0.59494077052781158</v>
      </c>
      <c r="P26">
        <f t="shared" si="10"/>
        <v>-1.1214439021787121</v>
      </c>
    </row>
    <row r="27" spans="1:16" x14ac:dyDescent="0.2">
      <c r="A27" s="1">
        <f t="shared" ca="1" si="3"/>
        <v>43915</v>
      </c>
      <c r="B27">
        <f t="shared" si="4"/>
        <v>2651</v>
      </c>
      <c r="C27" s="2">
        <f t="shared" si="0"/>
        <v>0.16854218322843156</v>
      </c>
      <c r="D27" s="2">
        <f t="shared" si="1"/>
        <v>3.8098779852393017E-2</v>
      </c>
      <c r="E27">
        <v>15113</v>
      </c>
      <c r="F27" s="2">
        <f t="shared" si="5"/>
        <v>0.1210017694296992</v>
      </c>
      <c r="G27" s="2">
        <f t="shared" si="2"/>
        <v>-0.91720827887416279</v>
      </c>
      <c r="H27" s="8">
        <f t="shared" si="6"/>
        <v>15729</v>
      </c>
      <c r="I27" s="6">
        <v>124899</v>
      </c>
      <c r="J27">
        <f t="shared" si="8"/>
        <v>1585</v>
      </c>
      <c r="K27">
        <v>16140</v>
      </c>
      <c r="L27">
        <v>176</v>
      </c>
      <c r="M27">
        <v>1135</v>
      </c>
      <c r="N27" s="2">
        <f t="shared" si="9"/>
        <v>0.1110410094637224</v>
      </c>
      <c r="O27" s="2">
        <f t="shared" si="7"/>
        <v>-0.83842373752161015</v>
      </c>
      <c r="P27">
        <f t="shared" si="10"/>
        <v>-1.1529076688569102</v>
      </c>
    </row>
    <row r="28" spans="1:16" x14ac:dyDescent="0.2">
      <c r="A28" s="1">
        <f t="shared" ca="1" si="3"/>
        <v>43914</v>
      </c>
      <c r="B28">
        <f t="shared" si="4"/>
        <v>2313</v>
      </c>
      <c r="C28" s="2">
        <f t="shared" si="0"/>
        <v>0.19799691833590138</v>
      </c>
      <c r="D28" s="2">
        <f t="shared" si="1"/>
        <v>8.9394795461536919E-3</v>
      </c>
      <c r="E28">
        <v>12462</v>
      </c>
      <c r="F28" s="2">
        <f t="shared" si="5"/>
        <v>0.11415223962627095</v>
      </c>
      <c r="G28" s="2">
        <f t="shared" si="2"/>
        <v>-0.94251556338715514</v>
      </c>
      <c r="H28" s="8">
        <f t="shared" si="6"/>
        <v>11682</v>
      </c>
      <c r="I28" s="6">
        <v>109170</v>
      </c>
      <c r="J28">
        <f t="shared" si="8"/>
        <v>4555</v>
      </c>
      <c r="K28">
        <v>14555</v>
      </c>
      <c r="L28">
        <v>155</v>
      </c>
      <c r="M28">
        <v>959</v>
      </c>
      <c r="N28" s="2">
        <f t="shared" si="9"/>
        <v>3.4028540065861687E-2</v>
      </c>
      <c r="O28" s="2">
        <f t="shared" si="7"/>
        <v>-1.4681566831387256</v>
      </c>
      <c r="P28">
        <f t="shared" si="10"/>
        <v>-1.1811936026041661</v>
      </c>
    </row>
    <row r="29" spans="1:16" x14ac:dyDescent="0.2">
      <c r="A29" s="1">
        <f t="shared" ca="1" si="3"/>
        <v>43913</v>
      </c>
      <c r="B29">
        <f t="shared" si="4"/>
        <v>977</v>
      </c>
      <c r="C29" s="2">
        <f t="shared" si="0"/>
        <v>8.5126775289709855E-2</v>
      </c>
      <c r="D29" s="2">
        <f t="shared" si="1"/>
        <v>-3.3516324740350198E-2</v>
      </c>
      <c r="E29">
        <v>10149</v>
      </c>
      <c r="F29" s="2">
        <f t="shared" si="5"/>
        <v>0.10410512063023142</v>
      </c>
      <c r="G29" s="2">
        <f t="shared" si="2"/>
        <v>-0.98252790827275094</v>
      </c>
      <c r="H29" s="8">
        <f t="shared" si="6"/>
        <v>11477</v>
      </c>
      <c r="I29" s="6">
        <v>97488</v>
      </c>
      <c r="J29">
        <f t="shared" si="8"/>
        <v>4000</v>
      </c>
      <c r="K29">
        <v>10000</v>
      </c>
    </row>
    <row r="30" spans="1:16" x14ac:dyDescent="0.2">
      <c r="A30" s="1">
        <f t="shared" ca="1" si="3"/>
        <v>43912</v>
      </c>
      <c r="B30">
        <f t="shared" si="4"/>
        <v>1797</v>
      </c>
      <c r="C30" s="2">
        <f t="shared" si="0"/>
        <v>0.13976821964688496</v>
      </c>
      <c r="D30" s="2">
        <f t="shared" si="1"/>
        <v>-1.9002186393778396E-2</v>
      </c>
      <c r="E30">
        <v>9172</v>
      </c>
      <c r="F30" s="2">
        <f t="shared" si="5"/>
        <v>0.1066375231075095</v>
      </c>
      <c r="G30" s="2">
        <f t="shared" si="2"/>
        <v>-0.9720899509275952</v>
      </c>
      <c r="H30" s="8">
        <f t="shared" si="6"/>
        <v>12857</v>
      </c>
      <c r="I30" s="6">
        <v>86011</v>
      </c>
      <c r="J30">
        <f t="shared" si="8"/>
        <v>4000</v>
      </c>
      <c r="K30">
        <v>6000</v>
      </c>
    </row>
    <row r="31" spans="1:16" x14ac:dyDescent="0.2">
      <c r="A31" s="1">
        <f t="shared" ca="1" si="3"/>
        <v>43911</v>
      </c>
      <c r="B31">
        <f t="shared" si="4"/>
        <v>1492</v>
      </c>
      <c r="C31" s="2">
        <f t="shared" si="0"/>
        <v>0.12039054304849511</v>
      </c>
      <c r="D31" s="2">
        <f t="shared" si="1"/>
        <v>-2.2233287349694143E-2</v>
      </c>
      <c r="E31">
        <v>7375</v>
      </c>
      <c r="F31" s="2">
        <f t="shared" si="5"/>
        <v>0.10081471963255598</v>
      </c>
      <c r="G31" s="2">
        <f t="shared" si="2"/>
        <v>-0.99647605332217515</v>
      </c>
      <c r="H31" s="8">
        <f t="shared" si="6"/>
        <v>12393</v>
      </c>
      <c r="I31" s="6">
        <v>73154</v>
      </c>
      <c r="J31">
        <f t="shared" si="8"/>
        <v>2000</v>
      </c>
      <c r="K31">
        <v>2000</v>
      </c>
    </row>
    <row r="32" spans="1:16" x14ac:dyDescent="0.2">
      <c r="A32" s="1">
        <f t="shared" ca="1" si="3"/>
        <v>43910</v>
      </c>
      <c r="B32">
        <f t="shared" si="4"/>
        <v>1247</v>
      </c>
      <c r="C32" s="2">
        <f t="shared" si="0"/>
        <v>0.17981254506128336</v>
      </c>
      <c r="D32" s="2">
        <f t="shared" si="1"/>
        <v>-1.1602733280330995E-2</v>
      </c>
      <c r="E32">
        <v>5883</v>
      </c>
      <c r="F32" s="2">
        <f t="shared" si="5"/>
        <v>9.6821974621879164E-2</v>
      </c>
      <c r="G32" s="2">
        <f t="shared" si="2"/>
        <v>-1.0140260644482675</v>
      </c>
      <c r="H32" s="8">
        <f t="shared" si="6"/>
        <v>6935</v>
      </c>
      <c r="I32" s="6">
        <v>60761</v>
      </c>
      <c r="J32">
        <f t="shared" si="8"/>
        <v>0</v>
      </c>
      <c r="K32">
        <v>0</v>
      </c>
    </row>
    <row r="33" spans="1:9" x14ac:dyDescent="0.2">
      <c r="A33" s="1">
        <f t="shared" ca="1" si="3"/>
        <v>43909</v>
      </c>
      <c r="B33">
        <f t="shared" si="4"/>
        <v>778</v>
      </c>
      <c r="C33" s="2">
        <f t="shared" si="0"/>
        <v>0.20005142710208279</v>
      </c>
      <c r="D33" s="2">
        <f t="shared" si="1"/>
        <v>-5.1095259197775779E-2</v>
      </c>
      <c r="E33">
        <v>4636</v>
      </c>
      <c r="F33" s="2">
        <f t="shared" si="5"/>
        <v>8.6129379853602347E-2</v>
      </c>
      <c r="G33" s="2">
        <f t="shared" si="2"/>
        <v>-1.0648486797677867</v>
      </c>
      <c r="H33" s="8">
        <f t="shared" si="6"/>
        <v>3889</v>
      </c>
      <c r="I33" s="6">
        <v>53826</v>
      </c>
    </row>
    <row r="34" spans="1:9" x14ac:dyDescent="0.2">
      <c r="A34" s="1">
        <f t="shared" ca="1" si="3"/>
        <v>43908</v>
      </c>
      <c r="B34">
        <f t="shared" si="4"/>
        <v>769</v>
      </c>
      <c r="C34" s="2">
        <f t="shared" si="0"/>
        <v>9.7650793650793655E-2</v>
      </c>
      <c r="D34" s="2">
        <f t="shared" si="1"/>
        <v>-9.9930629825777523E-2</v>
      </c>
      <c r="E34">
        <v>3858</v>
      </c>
      <c r="F34" s="2">
        <f t="shared" si="5"/>
        <v>7.7257344253759741E-2</v>
      </c>
      <c r="G34" s="2">
        <f t="shared" si="2"/>
        <v>-1.1120602249481373</v>
      </c>
      <c r="H34" s="8">
        <f t="shared" si="6"/>
        <v>7875</v>
      </c>
      <c r="I34" s="6">
        <v>49937</v>
      </c>
    </row>
    <row r="35" spans="1:9" x14ac:dyDescent="0.2">
      <c r="A35" s="1">
        <f t="shared" ca="1" si="3"/>
        <v>43907</v>
      </c>
      <c r="B35">
        <f t="shared" si="4"/>
        <v>587</v>
      </c>
      <c r="C35" s="2">
        <f t="shared" si="0"/>
        <v>0.10292828335963528</v>
      </c>
      <c r="D35" s="2">
        <f t="shared" si="1"/>
        <v>-0.11248138033878122</v>
      </c>
      <c r="E35">
        <v>3089</v>
      </c>
      <c r="F35" s="2">
        <f t="shared" si="5"/>
        <v>7.343920878702867E-2</v>
      </c>
      <c r="G35" s="2">
        <f t="shared" si="2"/>
        <v>-1.1340720107457911</v>
      </c>
      <c r="H35" s="8">
        <f t="shared" si="6"/>
        <v>5703</v>
      </c>
      <c r="I35" s="6">
        <v>42062</v>
      </c>
    </row>
    <row r="36" spans="1:9" x14ac:dyDescent="0.2">
      <c r="A36" s="1">
        <f t="shared" ca="1" si="3"/>
        <v>43906</v>
      </c>
      <c r="B36">
        <f t="shared" si="4"/>
        <v>466</v>
      </c>
      <c r="C36" s="2">
        <f t="shared" si="0"/>
        <v>0.11658744058043533</v>
      </c>
      <c r="D36" s="2">
        <f t="shared" si="1"/>
        <v>-0.14359860201883831</v>
      </c>
      <c r="E36">
        <v>2502</v>
      </c>
      <c r="F36" s="2">
        <f t="shared" si="5"/>
        <v>6.8813773756153912E-2</v>
      </c>
      <c r="G36" s="2">
        <f t="shared" si="2"/>
        <v>-1.1623246247355936</v>
      </c>
      <c r="H36" s="8">
        <f t="shared" si="6"/>
        <v>3997</v>
      </c>
      <c r="I36" s="6">
        <v>36359</v>
      </c>
    </row>
    <row r="37" spans="1:9" x14ac:dyDescent="0.2">
      <c r="A37" s="1">
        <f t="shared" ca="1" si="3"/>
        <v>43905</v>
      </c>
      <c r="B37">
        <f t="shared" si="4"/>
        <v>335</v>
      </c>
      <c r="C37" s="2">
        <f t="shared" si="0"/>
        <v>0.13267326732673268</v>
      </c>
      <c r="D37" s="2">
        <f t="shared" si="1"/>
        <v>-0.20245055718693161</v>
      </c>
      <c r="E37">
        <v>2036</v>
      </c>
      <c r="F37" s="2">
        <f t="shared" si="5"/>
        <v>6.2913293368765832E-2</v>
      </c>
      <c r="G37" s="2">
        <f t="shared" si="2"/>
        <v>-1.2012575798850151</v>
      </c>
      <c r="H37" s="8">
        <f t="shared" si="6"/>
        <v>2525</v>
      </c>
      <c r="I37" s="6">
        <v>32362</v>
      </c>
    </row>
    <row r="38" spans="1:9" x14ac:dyDescent="0.2">
      <c r="A38" s="1">
        <f t="shared" ca="1" si="3"/>
        <v>43904</v>
      </c>
      <c r="B38">
        <f t="shared" si="4"/>
        <v>573</v>
      </c>
      <c r="C38" s="2">
        <f t="shared" si="0"/>
        <v>0.14393368500376791</v>
      </c>
      <c r="D38" s="2">
        <f t="shared" si="1"/>
        <v>-0.22981906936106852</v>
      </c>
      <c r="E38">
        <v>1701</v>
      </c>
      <c r="F38" s="2">
        <f t="shared" si="5"/>
        <v>5.7009752991252473E-2</v>
      </c>
      <c r="G38" s="2">
        <f t="shared" si="2"/>
        <v>-1.2440508406792294</v>
      </c>
      <c r="H38" s="8">
        <f t="shared" si="6"/>
        <v>3981</v>
      </c>
      <c r="I38" s="6">
        <v>29837</v>
      </c>
    </row>
    <row r="39" spans="1:9" x14ac:dyDescent="0.2">
      <c r="A39" s="1">
        <f t="shared" ca="1" si="3"/>
        <v>43903</v>
      </c>
      <c r="B39">
        <f t="shared" si="4"/>
        <v>239</v>
      </c>
      <c r="C39" s="2">
        <f t="shared" si="0"/>
        <v>9.5181202708084431E-2</v>
      </c>
      <c r="D39" s="2">
        <f t="shared" si="1"/>
        <v>-0.35148841395589281</v>
      </c>
      <c r="E39">
        <v>1128</v>
      </c>
      <c r="F39" s="2">
        <f t="shared" si="5"/>
        <v>4.3626237623762373E-2</v>
      </c>
      <c r="G39" s="2">
        <f t="shared" si="2"/>
        <v>-1.3602522394471688</v>
      </c>
      <c r="H39" s="8">
        <f t="shared" si="6"/>
        <v>2511</v>
      </c>
      <c r="I39" s="6">
        <v>25856</v>
      </c>
    </row>
    <row r="40" spans="1:9" x14ac:dyDescent="0.2">
      <c r="A40" s="1">
        <f t="shared" ca="1" si="3"/>
        <v>43902</v>
      </c>
      <c r="B40">
        <f t="shared" si="4"/>
        <v>234</v>
      </c>
      <c r="C40" s="2">
        <f t="shared" si="0"/>
        <v>0.1055004508566276</v>
      </c>
      <c r="D40" s="2">
        <f t="shared" si="1"/>
        <v>-0.45596405015294472</v>
      </c>
      <c r="E40">
        <v>889</v>
      </c>
      <c r="F40" s="2">
        <f t="shared" si="5"/>
        <v>3.8080959520239883E-2</v>
      </c>
      <c r="G40" s="2">
        <f t="shared" si="2"/>
        <v>-1.4192921172966109</v>
      </c>
      <c r="H40" s="8">
        <f t="shared" si="6"/>
        <v>2218</v>
      </c>
      <c r="I40" s="6">
        <v>23345</v>
      </c>
    </row>
    <row r="41" spans="1:9" x14ac:dyDescent="0.2">
      <c r="A41" s="1">
        <f t="shared" ca="1" si="3"/>
        <v>43901</v>
      </c>
      <c r="B41">
        <f t="shared" si="4"/>
        <v>185</v>
      </c>
      <c r="C41" s="2">
        <f t="shared" si="0"/>
        <v>7.5020275750202758E-2</v>
      </c>
      <c r="D41" s="2">
        <f t="shared" si="1"/>
        <v>-0.61176788124659276</v>
      </c>
      <c r="E41">
        <v>655</v>
      </c>
      <c r="F41" s="2">
        <f t="shared" si="5"/>
        <v>3.1002981966204383E-2</v>
      </c>
      <c r="G41" s="2">
        <f t="shared" si="2"/>
        <v>-1.5085965323210599</v>
      </c>
      <c r="H41" s="8">
        <f t="shared" si="6"/>
        <v>2466</v>
      </c>
      <c r="I41" s="6">
        <v>21127</v>
      </c>
    </row>
    <row r="42" spans="1:9" x14ac:dyDescent="0.2">
      <c r="A42" s="1">
        <f t="shared" ca="1" si="3"/>
        <v>43900</v>
      </c>
      <c r="B42">
        <f t="shared" si="4"/>
        <v>147</v>
      </c>
      <c r="C42" s="2">
        <f t="shared" si="0"/>
        <v>4.9561699258260282E-2</v>
      </c>
      <c r="D42" s="2">
        <f t="shared" si="1"/>
        <v>-0.77094968916267559</v>
      </c>
      <c r="E42">
        <v>470</v>
      </c>
      <c r="F42" s="2">
        <f t="shared" si="5"/>
        <v>2.5186217244520658E-2</v>
      </c>
      <c r="G42" s="2">
        <f t="shared" si="2"/>
        <v>-1.5988370549391406</v>
      </c>
      <c r="H42" s="8">
        <f t="shared" si="6"/>
        <v>2966</v>
      </c>
      <c r="I42" s="6">
        <v>18661</v>
      </c>
    </row>
    <row r="43" spans="1:9" x14ac:dyDescent="0.2">
      <c r="A43" s="1">
        <f t="shared" ca="1" si="3"/>
        <v>43899</v>
      </c>
      <c r="B43">
        <f t="shared" si="4"/>
        <v>94</v>
      </c>
      <c r="C43" s="2">
        <f t="shared" si="0"/>
        <v>2.5536538983971745E-2</v>
      </c>
      <c r="D43" s="2">
        <f t="shared" si="1"/>
        <v>-0.92121084555610167</v>
      </c>
      <c r="E43">
        <v>323</v>
      </c>
      <c r="F43" s="2">
        <f t="shared" si="5"/>
        <v>2.0579802484867793E-2</v>
      </c>
      <c r="G43" s="2">
        <f t="shared" si="2"/>
        <v>-1.6865587977049583</v>
      </c>
      <c r="H43" s="8">
        <f t="shared" si="6"/>
        <v>3681</v>
      </c>
      <c r="I43" s="6">
        <v>15695</v>
      </c>
    </row>
    <row r="44" spans="1:9" x14ac:dyDescent="0.2">
      <c r="A44" s="1">
        <f t="shared" ca="1" si="3"/>
        <v>43898</v>
      </c>
      <c r="B44">
        <f t="shared" si="4"/>
        <v>229</v>
      </c>
      <c r="C44" s="2">
        <f t="shared" si="0"/>
        <v>9.4355170992995466E-2</v>
      </c>
      <c r="D44" s="2">
        <f t="shared" si="1"/>
        <v>-1.0252342939920467</v>
      </c>
      <c r="E44">
        <v>229</v>
      </c>
      <c r="F44" s="2">
        <f t="shared" si="5"/>
        <v>1.9061095388713169E-2</v>
      </c>
      <c r="G44" s="2">
        <f t="shared" si="2"/>
        <v>-1.7198521452714484</v>
      </c>
      <c r="H44" s="8">
        <f t="shared" si="6"/>
        <v>2427</v>
      </c>
      <c r="I44" s="6">
        <v>12014</v>
      </c>
    </row>
    <row r="45" spans="1:9" x14ac:dyDescent="0.2">
      <c r="I45" s="6">
        <v>9587</v>
      </c>
    </row>
    <row r="46" spans="1:9" x14ac:dyDescent="0.2">
      <c r="I46" s="6">
        <v>8623</v>
      </c>
    </row>
    <row r="47" spans="1:9" x14ac:dyDescent="0.2">
      <c r="I47" s="6">
        <v>4324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FA34-5BBF-2247-B3D7-E39D49860598}">
  <dimension ref="A1:N45"/>
  <sheetViews>
    <sheetView workbookViewId="0">
      <selection activeCell="K11" sqref="K11"/>
    </sheetView>
  </sheetViews>
  <sheetFormatPr baseColWidth="10" defaultRowHeight="16" x14ac:dyDescent="0.2"/>
  <cols>
    <col min="1" max="1" width="10.83203125" style="1"/>
    <col min="2" max="4" width="10.83203125" style="8"/>
    <col min="5" max="5" width="13.6640625" style="11" bestFit="1" customWidth="1"/>
    <col min="6" max="6" width="25.6640625" style="2" bestFit="1" customWidth="1"/>
    <col min="7" max="7" width="37.33203125" style="2" bestFit="1" customWidth="1"/>
    <col min="8" max="8" width="9.6640625" style="8" bestFit="1" customWidth="1"/>
    <col min="9" max="9" width="10" style="8" bestFit="1" customWidth="1"/>
    <col min="10" max="10" width="9.5" style="8" bestFit="1" customWidth="1"/>
    <col min="11" max="11" width="13.6640625" style="11" bestFit="1" customWidth="1"/>
    <col min="12" max="12" width="25.6640625" bestFit="1" customWidth="1"/>
    <col min="13" max="13" width="37.33203125" style="2" bestFit="1" customWidth="1"/>
  </cols>
  <sheetData>
    <row r="1" spans="1:14" x14ac:dyDescent="0.2">
      <c r="A1" s="1" t="s">
        <v>15</v>
      </c>
      <c r="B1" s="13" t="s">
        <v>14</v>
      </c>
      <c r="C1" s="13"/>
      <c r="D1" s="13"/>
      <c r="E1" s="13"/>
      <c r="F1" s="13"/>
      <c r="G1" s="13"/>
      <c r="H1" s="13" t="s">
        <v>13</v>
      </c>
      <c r="I1" s="13"/>
      <c r="J1" s="13"/>
      <c r="K1" s="13"/>
      <c r="L1" s="13"/>
      <c r="M1" s="13"/>
      <c r="N1" s="10"/>
    </row>
    <row r="2" spans="1:14" x14ac:dyDescent="0.2">
      <c r="A2" s="1" t="s">
        <v>0</v>
      </c>
      <c r="B2" s="8" t="s">
        <v>5</v>
      </c>
      <c r="C2" s="8" t="s">
        <v>6</v>
      </c>
      <c r="D2" s="8" t="s">
        <v>43</v>
      </c>
      <c r="E2" s="11" t="s">
        <v>47</v>
      </c>
      <c r="F2" s="2" t="s">
        <v>44</v>
      </c>
      <c r="G2" s="2" t="s">
        <v>46</v>
      </c>
      <c r="H2" s="8" t="s">
        <v>5</v>
      </c>
      <c r="I2" s="8" t="s">
        <v>6</v>
      </c>
      <c r="J2" s="8" t="s">
        <v>43</v>
      </c>
      <c r="K2" s="11" t="s">
        <v>47</v>
      </c>
      <c r="L2" s="2" t="s">
        <v>44</v>
      </c>
      <c r="M2" s="2" t="s">
        <v>46</v>
      </c>
    </row>
    <row r="3" spans="1:14" x14ac:dyDescent="0.2">
      <c r="A3" s="1">
        <f ca="1">TODAY() - 1</f>
        <v>43940</v>
      </c>
      <c r="B3" s="8">
        <v>3599</v>
      </c>
      <c r="C3" s="8">
        <v>132547</v>
      </c>
      <c r="D3" s="8">
        <v>853369</v>
      </c>
      <c r="E3" s="11">
        <f>D3/60481000</f>
        <v>1.4109703873943884E-2</v>
      </c>
      <c r="F3" s="2">
        <f>LOG(C3)</f>
        <v>5.1223699025844649</v>
      </c>
      <c r="G3" s="2">
        <f>LOG(SUM(B3:B9)/D3/60481000)</f>
        <v>-9.2240923199791354</v>
      </c>
    </row>
    <row r="4" spans="1:14" x14ac:dyDescent="0.2">
      <c r="A4" s="1">
        <f ca="1">A3-1</f>
        <v>43939</v>
      </c>
      <c r="B4" s="8">
        <v>4316</v>
      </c>
      <c r="C4" s="8">
        <v>128948</v>
      </c>
      <c r="D4" s="8">
        <v>807125</v>
      </c>
      <c r="E4" s="11">
        <f t="shared" ref="E4:E45" si="0">D4/60481000</f>
        <v>1.3345100114085415E-2</v>
      </c>
      <c r="F4" s="2">
        <f t="shared" ref="F4:F45" si="1">LOG(C4)</f>
        <v>5.1104146105631401</v>
      </c>
      <c r="G4" s="2">
        <f t="shared" ref="G4:G45" si="2">LOG(SUM(B4:B10)/D4/60481000)</f>
        <v>-9.1935846821594076</v>
      </c>
    </row>
    <row r="5" spans="1:14" x14ac:dyDescent="0.2">
      <c r="A5" s="1">
        <f t="shared" ref="A5:A45" ca="1" si="3">A4-1</f>
        <v>43938</v>
      </c>
      <c r="B5" s="8">
        <v>4805</v>
      </c>
      <c r="C5" s="8">
        <v>124632</v>
      </c>
      <c r="D5" s="8">
        <v>755445</v>
      </c>
      <c r="E5" s="11">
        <f t="shared" si="0"/>
        <v>1.2490616887948282E-2</v>
      </c>
      <c r="F5" s="2">
        <f t="shared" si="1"/>
        <v>5.0956295643066625</v>
      </c>
      <c r="G5" s="2">
        <f t="shared" si="2"/>
        <v>-9.1525057742681923</v>
      </c>
      <c r="H5" s="8">
        <v>777</v>
      </c>
      <c r="I5" s="8">
        <v>19580</v>
      </c>
      <c r="J5" s="8">
        <v>101534</v>
      </c>
      <c r="K5" s="11">
        <f>J5/17134872</f>
        <v>5.9255768003402655E-3</v>
      </c>
      <c r="L5" s="2">
        <f>LOG(I5)</f>
        <v>4.291812687467119</v>
      </c>
      <c r="M5" s="2">
        <f>LOG(SUM(H5:H11)/J5/17134872)</f>
        <v>-8.3963259499279381</v>
      </c>
    </row>
    <row r="6" spans="1:14" x14ac:dyDescent="0.2">
      <c r="A6" s="1">
        <f t="shared" ca="1" si="3"/>
        <v>43937</v>
      </c>
      <c r="B6" s="8">
        <v>4585</v>
      </c>
      <c r="C6" s="8">
        <v>119827</v>
      </c>
      <c r="D6" s="8">
        <v>721732</v>
      </c>
      <c r="E6" s="11">
        <f t="shared" si="0"/>
        <v>1.1933202162662655E-2</v>
      </c>
      <c r="F6" s="2">
        <f t="shared" si="1"/>
        <v>5.078554686415881</v>
      </c>
      <c r="G6" s="2">
        <f t="shared" si="2"/>
        <v>-9.1171726412822913</v>
      </c>
      <c r="H6" s="8">
        <v>952</v>
      </c>
      <c r="I6" s="8">
        <v>18803</v>
      </c>
      <c r="J6" s="8">
        <v>97970</v>
      </c>
      <c r="K6" s="11">
        <f t="shared" ref="K6:K29" si="4">J6/17134872</f>
        <v>5.7175799153912563E-3</v>
      </c>
      <c r="L6" s="2">
        <f t="shared" ref="L6:L29" si="5">LOG(I6)</f>
        <v>4.2742271460457699</v>
      </c>
      <c r="M6" s="2">
        <f t="shared" ref="M6:M29" si="6">LOG(SUM(H6:H12)/J6/17134872)</f>
        <v>-8.3766000887389893</v>
      </c>
    </row>
    <row r="7" spans="1:14" x14ac:dyDescent="0.2">
      <c r="A7" s="1">
        <f t="shared" ca="1" si="3"/>
        <v>43936</v>
      </c>
      <c r="B7" s="8">
        <v>4668</v>
      </c>
      <c r="C7" s="8">
        <v>115242</v>
      </c>
      <c r="D7" s="8">
        <v>691461</v>
      </c>
      <c r="E7" s="11">
        <f t="shared" si="0"/>
        <v>1.1432697872058993E-2</v>
      </c>
      <c r="F7" s="2">
        <f t="shared" si="1"/>
        <v>5.061610786760637</v>
      </c>
      <c r="G7" s="2">
        <f t="shared" si="2"/>
        <v>-9.0816458145774241</v>
      </c>
      <c r="H7" s="8">
        <v>1224</v>
      </c>
      <c r="I7" s="8">
        <v>17851</v>
      </c>
      <c r="J7" s="8">
        <v>94102</v>
      </c>
      <c r="K7" s="11">
        <f t="shared" si="4"/>
        <v>5.4918414330728587E-3</v>
      </c>
      <c r="L7" s="2">
        <f t="shared" si="5"/>
        <v>4.2516625499897946</v>
      </c>
      <c r="M7" s="2">
        <f t="shared" si="6"/>
        <v>-8.3633133079021249</v>
      </c>
    </row>
    <row r="8" spans="1:14" x14ac:dyDescent="0.2">
      <c r="A8" s="1">
        <f t="shared" ca="1" si="3"/>
        <v>43935</v>
      </c>
      <c r="B8" s="8">
        <v>4782</v>
      </c>
      <c r="C8" s="8">
        <v>110574</v>
      </c>
      <c r="D8" s="8">
        <v>657224</v>
      </c>
      <c r="E8" s="11">
        <f t="shared" si="0"/>
        <v>1.0866619268861295E-2</v>
      </c>
      <c r="F8" s="2">
        <f t="shared" si="1"/>
        <v>5.0436530204228696</v>
      </c>
      <c r="G8" s="2">
        <f t="shared" si="2"/>
        <v>-9.0407677958682324</v>
      </c>
      <c r="H8" s="8">
        <v>904</v>
      </c>
      <c r="I8" s="8">
        <v>16627</v>
      </c>
      <c r="J8" s="8">
        <v>91707</v>
      </c>
      <c r="K8" s="11">
        <f t="shared" si="4"/>
        <v>5.3520679932712659E-3</v>
      </c>
      <c r="L8" s="2">
        <f t="shared" si="5"/>
        <v>4.2208138967854909</v>
      </c>
      <c r="M8" s="2">
        <f t="shared" si="6"/>
        <v>-8.3596428096171884</v>
      </c>
    </row>
    <row r="9" spans="1:14" x14ac:dyDescent="0.2">
      <c r="A9" s="1">
        <f t="shared" ca="1" si="3"/>
        <v>43934</v>
      </c>
      <c r="B9" s="8">
        <v>4053</v>
      </c>
      <c r="C9" s="8">
        <v>105792</v>
      </c>
      <c r="D9" s="8">
        <v>619849</v>
      </c>
      <c r="E9" s="11">
        <f t="shared" si="0"/>
        <v>1.0248656602900084E-2</v>
      </c>
      <c r="F9" s="2">
        <f t="shared" si="1"/>
        <v>5.0244528275553346</v>
      </c>
      <c r="G9" s="2">
        <f t="shared" si="2"/>
        <v>-9.0102339687048509</v>
      </c>
      <c r="H9" s="8">
        <v>1026</v>
      </c>
      <c r="I9" s="8">
        <v>15723</v>
      </c>
      <c r="J9" s="8">
        <v>88064</v>
      </c>
      <c r="K9" s="11">
        <f t="shared" si="4"/>
        <v>5.1394606274269223E-3</v>
      </c>
      <c r="L9" s="2">
        <f t="shared" si="5"/>
        <v>4.1965354144222555</v>
      </c>
      <c r="M9" s="2">
        <f t="shared" si="6"/>
        <v>-8.3261992787812265</v>
      </c>
    </row>
    <row r="10" spans="1:14" x14ac:dyDescent="0.2">
      <c r="A10" s="1">
        <f t="shared" ca="1" si="3"/>
        <v>43933</v>
      </c>
      <c r="B10" s="8">
        <v>4050</v>
      </c>
      <c r="C10" s="8">
        <v>101739</v>
      </c>
      <c r="D10" s="8">
        <v>581232</v>
      </c>
      <c r="E10" s="11">
        <f t="shared" si="0"/>
        <v>9.6101585621930861E-3</v>
      </c>
      <c r="F10" s="2">
        <f t="shared" si="1"/>
        <v>5.0074874646043961</v>
      </c>
      <c r="G10" s="2">
        <f t="shared" si="2"/>
        <v>-8.9683388305774887</v>
      </c>
      <c r="H10" s="8">
        <v>1083</v>
      </c>
      <c r="I10" s="8">
        <v>14697</v>
      </c>
      <c r="J10" s="8">
        <v>82734</v>
      </c>
      <c r="K10" s="11">
        <f t="shared" si="4"/>
        <v>4.8283990682860076E-3</v>
      </c>
      <c r="L10" s="2">
        <f t="shared" si="5"/>
        <v>4.1672286941759928</v>
      </c>
      <c r="M10" s="2">
        <f t="shared" si="6"/>
        <v>-8.2902694929895908</v>
      </c>
    </row>
    <row r="11" spans="1:14" x14ac:dyDescent="0.2">
      <c r="A11" s="1">
        <f t="shared" ca="1" si="3"/>
        <v>43932</v>
      </c>
      <c r="B11" s="8">
        <v>5217</v>
      </c>
      <c r="C11" s="8">
        <v>97689</v>
      </c>
      <c r="D11" s="8">
        <v>541423</v>
      </c>
      <c r="E11" s="11">
        <f t="shared" si="0"/>
        <v>8.9519518526479398E-3</v>
      </c>
      <c r="F11" s="2">
        <f t="shared" si="1"/>
        <v>4.9898456639413444</v>
      </c>
      <c r="G11" s="2">
        <f t="shared" si="2"/>
        <v>-8.9291200161800877</v>
      </c>
      <c r="H11" s="8">
        <v>1019</v>
      </c>
      <c r="I11" s="8">
        <v>13614</v>
      </c>
      <c r="J11" s="8">
        <v>77883</v>
      </c>
      <c r="K11" s="11">
        <f t="shared" si="4"/>
        <v>4.5452921971054121E-3</v>
      </c>
      <c r="L11" s="2">
        <f t="shared" si="5"/>
        <v>4.1339857462685794</v>
      </c>
      <c r="M11" s="2">
        <f t="shared" si="6"/>
        <v>-8.2678704193966386</v>
      </c>
    </row>
    <row r="12" spans="1:14" x14ac:dyDescent="0.2">
      <c r="A12" s="1">
        <f t="shared" ca="1" si="3"/>
        <v>43931</v>
      </c>
      <c r="B12" s="8">
        <v>5974</v>
      </c>
      <c r="C12" s="8">
        <v>92472</v>
      </c>
      <c r="D12" s="8">
        <v>506968</v>
      </c>
      <c r="E12" s="11">
        <f t="shared" si="0"/>
        <v>8.3822688116929282E-3</v>
      </c>
      <c r="F12" s="2">
        <f t="shared" si="1"/>
        <v>4.9660102507246071</v>
      </c>
      <c r="G12" s="2">
        <f t="shared" si="2"/>
        <v>-8.8967169007417564</v>
      </c>
      <c r="H12" s="8">
        <v>845</v>
      </c>
      <c r="I12" s="8">
        <v>12595</v>
      </c>
      <c r="J12" s="8">
        <v>73610</v>
      </c>
      <c r="K12" s="11">
        <f t="shared" si="4"/>
        <v>4.2959177051337177E-3</v>
      </c>
      <c r="L12" s="2">
        <f t="shared" si="5"/>
        <v>4.1001981718341316</v>
      </c>
      <c r="M12" s="2">
        <f t="shared" si="6"/>
        <v>-8.2535535804955789</v>
      </c>
    </row>
    <row r="13" spans="1:14" x14ac:dyDescent="0.2">
      <c r="A13" s="1">
        <f t="shared" ca="1" si="3"/>
        <v>43930</v>
      </c>
      <c r="B13" s="8">
        <v>5909</v>
      </c>
      <c r="C13" s="8">
        <v>86498</v>
      </c>
      <c r="D13" s="8">
        <v>477359</v>
      </c>
      <c r="E13" s="11">
        <f t="shared" si="0"/>
        <v>7.8927101073064266E-3</v>
      </c>
      <c r="F13" s="2">
        <f t="shared" si="1"/>
        <v>4.9370060658578145</v>
      </c>
      <c r="G13" s="2">
        <f t="shared" si="2"/>
        <v>-8.8641199366366514</v>
      </c>
      <c r="H13" s="8">
        <v>884</v>
      </c>
      <c r="I13" s="8">
        <v>11750</v>
      </c>
      <c r="J13" s="8">
        <v>69216</v>
      </c>
      <c r="K13" s="11">
        <f t="shared" si="4"/>
        <v>4.0394815905248661E-3</v>
      </c>
      <c r="L13" s="2">
        <f t="shared" si="5"/>
        <v>4.0700378666077555</v>
      </c>
      <c r="M13" s="2">
        <f t="shared" si="6"/>
        <v>-8.2289272846417543</v>
      </c>
    </row>
    <row r="14" spans="1:14" x14ac:dyDescent="0.2">
      <c r="A14" s="1">
        <f t="shared" ca="1" si="3"/>
        <v>43929</v>
      </c>
      <c r="B14" s="8">
        <v>6203</v>
      </c>
      <c r="C14" s="8">
        <v>80589</v>
      </c>
      <c r="D14" s="8">
        <v>454030</v>
      </c>
      <c r="E14" s="11">
        <f t="shared" si="0"/>
        <v>7.5069856649195611E-3</v>
      </c>
      <c r="F14" s="2">
        <f t="shared" si="1"/>
        <v>4.9062757668011097</v>
      </c>
      <c r="G14" s="2">
        <f t="shared" si="2"/>
        <v>-8.8415131038097829</v>
      </c>
      <c r="H14" s="8">
        <v>1104</v>
      </c>
      <c r="I14" s="8">
        <v>10866</v>
      </c>
      <c r="J14" s="8">
        <v>65771</v>
      </c>
      <c r="K14" s="11">
        <f t="shared" si="4"/>
        <v>3.83842960717769E-3</v>
      </c>
      <c r="L14" s="2">
        <f t="shared" si="5"/>
        <v>4.036069700697702</v>
      </c>
      <c r="M14" s="2">
        <f t="shared" si="6"/>
        <v>-8.2283106812192841</v>
      </c>
    </row>
    <row r="15" spans="1:14" x14ac:dyDescent="0.2">
      <c r="A15" s="1">
        <f t="shared" ca="1" si="3"/>
        <v>43928</v>
      </c>
      <c r="B15" s="8">
        <v>5210</v>
      </c>
      <c r="C15" s="8">
        <v>74386</v>
      </c>
      <c r="D15" s="8">
        <v>429526</v>
      </c>
      <c r="E15" s="11">
        <f t="shared" si="0"/>
        <v>7.1018336337031465E-3</v>
      </c>
      <c r="F15" s="2">
        <f t="shared" si="1"/>
        <v>4.8714912057760804</v>
      </c>
      <c r="G15" s="2">
        <f t="shared" si="2"/>
        <v>-8.8272005577134998</v>
      </c>
      <c r="H15" s="8">
        <v>1159</v>
      </c>
      <c r="I15" s="8">
        <v>9762</v>
      </c>
      <c r="J15" s="8">
        <v>58862</v>
      </c>
      <c r="K15" s="11">
        <f t="shared" si="4"/>
        <v>3.4352167906477504E-3</v>
      </c>
      <c r="L15" s="2">
        <f t="shared" si="5"/>
        <v>3.9895388033205026</v>
      </c>
      <c r="M15" s="2">
        <f t="shared" si="6"/>
        <v>-8.2161845627834857</v>
      </c>
    </row>
    <row r="16" spans="1:14" x14ac:dyDescent="0.2">
      <c r="A16" s="1">
        <f t="shared" ca="1" si="3"/>
        <v>43927</v>
      </c>
      <c r="B16" s="8">
        <v>5249</v>
      </c>
      <c r="C16" s="8">
        <v>69176</v>
      </c>
      <c r="D16" s="8">
        <v>394079</v>
      </c>
      <c r="E16" s="11">
        <f t="shared" si="0"/>
        <v>6.5157487475405503E-3</v>
      </c>
      <c r="F16" s="2">
        <f t="shared" si="1"/>
        <v>4.8399554459675658</v>
      </c>
      <c r="G16" s="2">
        <f t="shared" si="2"/>
        <v>-8.8012066354726599</v>
      </c>
      <c r="H16" s="8">
        <v>1172</v>
      </c>
      <c r="I16" s="8">
        <v>8603</v>
      </c>
      <c r="J16" s="8">
        <v>56033</v>
      </c>
      <c r="K16" s="11">
        <f t="shared" si="4"/>
        <v>3.2701148861806494E-3</v>
      </c>
      <c r="L16" s="2">
        <f t="shared" si="5"/>
        <v>3.9346499229007108</v>
      </c>
      <c r="M16" s="2">
        <f t="shared" si="6"/>
        <v>-8.2334392996889356</v>
      </c>
    </row>
    <row r="17" spans="1:13" x14ac:dyDescent="0.2">
      <c r="A17" s="1">
        <f t="shared" ca="1" si="3"/>
        <v>43926</v>
      </c>
      <c r="B17" s="8">
        <v>4789</v>
      </c>
      <c r="C17" s="8">
        <v>63927</v>
      </c>
      <c r="D17" s="8">
        <v>361060</v>
      </c>
      <c r="E17" s="11">
        <f t="shared" si="0"/>
        <v>5.969808700252972E-3</v>
      </c>
      <c r="F17" s="2">
        <f t="shared" si="1"/>
        <v>4.8056843241113798</v>
      </c>
      <c r="G17" s="2">
        <f t="shared" si="2"/>
        <v>-8.7835356893806136</v>
      </c>
      <c r="H17" s="8">
        <v>1019</v>
      </c>
      <c r="I17" s="8">
        <v>7431</v>
      </c>
      <c r="J17" s="8">
        <v>52128</v>
      </c>
      <c r="K17" s="11">
        <f t="shared" si="4"/>
        <v>3.0422170647087412E-3</v>
      </c>
      <c r="L17" s="2">
        <f t="shared" si="5"/>
        <v>3.8710472613054994</v>
      </c>
      <c r="M17" s="2">
        <f t="shared" si="6"/>
        <v>-8.25450816402412</v>
      </c>
    </row>
    <row r="18" spans="1:13" x14ac:dyDescent="0.2">
      <c r="A18" s="1">
        <f t="shared" ca="1" si="3"/>
        <v>43925</v>
      </c>
      <c r="B18" s="8">
        <v>5560</v>
      </c>
      <c r="C18" s="8">
        <v>59138</v>
      </c>
      <c r="D18" s="8">
        <v>324445</v>
      </c>
      <c r="E18" s="11">
        <f t="shared" si="0"/>
        <v>5.3644119640878949E-3</v>
      </c>
      <c r="F18" s="2">
        <f t="shared" si="1"/>
        <v>4.7718666329454056</v>
      </c>
      <c r="G18" s="2">
        <f t="shared" si="2"/>
        <v>-8.756315244743103</v>
      </c>
      <c r="H18" s="8">
        <v>852</v>
      </c>
      <c r="I18" s="8">
        <v>6412</v>
      </c>
      <c r="J18" s="8">
        <v>48629</v>
      </c>
      <c r="K18" s="11">
        <f t="shared" si="4"/>
        <v>2.8380136134077919E-3</v>
      </c>
      <c r="L18" s="2">
        <f t="shared" si="5"/>
        <v>3.8069935136821074</v>
      </c>
      <c r="M18" s="2">
        <f t="shared" si="6"/>
        <v>-8.2811901167498885</v>
      </c>
    </row>
    <row r="19" spans="1:13" x14ac:dyDescent="0.2">
      <c r="A19" s="1">
        <f t="shared" ca="1" si="3"/>
        <v>43924</v>
      </c>
      <c r="B19" s="8">
        <v>6557</v>
      </c>
      <c r="C19" s="8">
        <v>53578</v>
      </c>
      <c r="D19" s="8">
        <v>296964</v>
      </c>
      <c r="E19" s="11">
        <f t="shared" si="0"/>
        <v>4.9100378631305695E-3</v>
      </c>
      <c r="F19" s="2">
        <f t="shared" si="1"/>
        <v>4.7289864979027376</v>
      </c>
      <c r="G19" s="2">
        <f t="shared" si="2"/>
        <v>-8.7434963614124381</v>
      </c>
      <c r="H19" s="8">
        <v>811</v>
      </c>
      <c r="I19" s="8">
        <v>5560</v>
      </c>
      <c r="J19" s="8">
        <v>44832</v>
      </c>
      <c r="K19" s="11">
        <f t="shared" si="4"/>
        <v>2.6164187278434293E-3</v>
      </c>
      <c r="L19" s="2">
        <f t="shared" si="5"/>
        <v>3.7450747915820575</v>
      </c>
      <c r="M19" s="2">
        <f t="shared" si="6"/>
        <v>-8.2994445957534086</v>
      </c>
    </row>
    <row r="20" spans="1:13" x14ac:dyDescent="0.2">
      <c r="A20" s="1">
        <f t="shared" ca="1" si="3"/>
        <v>43923</v>
      </c>
      <c r="B20" s="8">
        <v>5986</v>
      </c>
      <c r="C20" s="8">
        <v>47021</v>
      </c>
      <c r="D20" s="8">
        <v>275468</v>
      </c>
      <c r="E20" s="11">
        <f t="shared" si="0"/>
        <v>4.5546204593178022E-3</v>
      </c>
      <c r="F20" s="2">
        <f t="shared" si="1"/>
        <v>4.6722918610684561</v>
      </c>
      <c r="G20" s="2">
        <f t="shared" si="2"/>
        <v>-8.753919276080099</v>
      </c>
      <c r="H20" s="8">
        <v>545</v>
      </c>
      <c r="I20" s="8">
        <v>4749</v>
      </c>
      <c r="J20" s="8">
        <v>40196</v>
      </c>
      <c r="K20" s="11">
        <f t="shared" si="4"/>
        <v>2.3458593679602626E-3</v>
      </c>
      <c r="L20" s="2">
        <f t="shared" si="5"/>
        <v>3.6766021695820181</v>
      </c>
      <c r="M20" s="2">
        <f t="shared" si="6"/>
        <v>-8.3148376601221266</v>
      </c>
    </row>
    <row r="21" spans="1:13" x14ac:dyDescent="0.2">
      <c r="A21" s="1">
        <f t="shared" ca="1" si="3"/>
        <v>43922</v>
      </c>
      <c r="B21" s="8">
        <v>5322</v>
      </c>
      <c r="C21" s="8">
        <v>41035</v>
      </c>
      <c r="D21" s="8">
        <v>258402</v>
      </c>
      <c r="E21" s="11">
        <f t="shared" si="0"/>
        <v>4.2724491989219755E-3</v>
      </c>
      <c r="F21" s="2">
        <f t="shared" si="1"/>
        <v>4.613154437759265</v>
      </c>
      <c r="G21" s="2">
        <f t="shared" si="2"/>
        <v>-8.7802463276687543</v>
      </c>
      <c r="H21" s="8">
        <v>573</v>
      </c>
      <c r="I21" s="8">
        <v>4204</v>
      </c>
      <c r="J21" s="8">
        <v>37374</v>
      </c>
      <c r="K21" s="11">
        <f t="shared" si="4"/>
        <v>2.181165987116799E-3</v>
      </c>
      <c r="L21" s="2">
        <f t="shared" si="5"/>
        <v>3.6236627073562047</v>
      </c>
      <c r="M21" s="2">
        <f t="shared" si="6"/>
        <v>-8.3194535573606654</v>
      </c>
    </row>
    <row r="22" spans="1:13" x14ac:dyDescent="0.2">
      <c r="A22" s="1">
        <f t="shared" ca="1" si="3"/>
        <v>43921</v>
      </c>
      <c r="B22" s="8">
        <v>4207</v>
      </c>
      <c r="C22" s="8">
        <v>35713</v>
      </c>
      <c r="D22" s="8">
        <v>233222</v>
      </c>
      <c r="E22" s="11">
        <f t="shared" si="0"/>
        <v>3.8561201038342621E-3</v>
      </c>
      <c r="F22" s="2">
        <f t="shared" si="1"/>
        <v>4.5528263337750028</v>
      </c>
      <c r="G22" s="2">
        <f t="shared" si="2"/>
        <v>-8.7829468424039909</v>
      </c>
      <c r="H22" s="8">
        <v>637</v>
      </c>
      <c r="I22" s="8">
        <v>3631</v>
      </c>
      <c r="J22" s="8">
        <v>34518</v>
      </c>
      <c r="K22" s="11">
        <f t="shared" si="4"/>
        <v>2.0144883486728116E-3</v>
      </c>
      <c r="L22" s="2">
        <f t="shared" si="5"/>
        <v>3.5600262489128922</v>
      </c>
      <c r="M22" s="2">
        <f t="shared" si="6"/>
        <v>-8.3450900351403376</v>
      </c>
    </row>
    <row r="23" spans="1:13" x14ac:dyDescent="0.2">
      <c r="A23" s="1">
        <f t="shared" ca="1" si="3"/>
        <v>43920</v>
      </c>
      <c r="B23" s="8">
        <v>3526</v>
      </c>
      <c r="C23" s="8">
        <v>31506</v>
      </c>
      <c r="D23" s="8">
        <v>206886</v>
      </c>
      <c r="E23" s="11">
        <f t="shared" si="0"/>
        <v>3.4206775681619021E-3</v>
      </c>
      <c r="F23" s="2">
        <f t="shared" si="1"/>
        <v>4.4983932686707009</v>
      </c>
      <c r="G23" s="2">
        <f t="shared" si="2"/>
        <v>-8.7678098184734186</v>
      </c>
      <c r="H23" s="8">
        <v>534</v>
      </c>
      <c r="I23" s="8">
        <v>2994</v>
      </c>
      <c r="J23" s="8">
        <v>32420</v>
      </c>
      <c r="K23" s="11">
        <f t="shared" si="4"/>
        <v>1.8920479826169696E-3</v>
      </c>
      <c r="L23" s="2">
        <f t="shared" si="5"/>
        <v>3.4762517960070336</v>
      </c>
      <c r="M23" s="2">
        <f t="shared" si="6"/>
        <v>-8.4042497602070814</v>
      </c>
    </row>
    <row r="24" spans="1:13" x14ac:dyDescent="0.2">
      <c r="A24" s="1">
        <f t="shared" ca="1" si="3"/>
        <v>43919</v>
      </c>
      <c r="B24" s="8">
        <v>3233</v>
      </c>
      <c r="C24" s="8">
        <v>27980</v>
      </c>
      <c r="D24" s="8">
        <v>182777</v>
      </c>
      <c r="E24" s="11">
        <f t="shared" si="0"/>
        <v>3.0220565136158464E-3</v>
      </c>
      <c r="F24" s="2">
        <f t="shared" si="1"/>
        <v>4.4468477101558088</v>
      </c>
      <c r="G24" s="2">
        <f t="shared" si="2"/>
        <v>-8.7691978918930182</v>
      </c>
      <c r="H24" s="8">
        <v>409</v>
      </c>
      <c r="I24" s="8">
        <v>2460</v>
      </c>
      <c r="J24" s="8">
        <v>28758</v>
      </c>
      <c r="K24" s="11">
        <f t="shared" si="4"/>
        <v>1.6783317669370392E-3</v>
      </c>
      <c r="L24" s="2">
        <f t="shared" si="5"/>
        <v>3.3909351071033793</v>
      </c>
      <c r="M24" s="2">
        <f t="shared" si="6"/>
        <v>-8.4735792114612725</v>
      </c>
    </row>
    <row r="25" spans="1:13" x14ac:dyDescent="0.2">
      <c r="A25" s="1">
        <f t="shared" ca="1" si="3"/>
        <v>43918</v>
      </c>
      <c r="B25" s="8">
        <v>3590</v>
      </c>
      <c r="C25" s="8">
        <v>24747</v>
      </c>
      <c r="D25" s="8">
        <v>165541</v>
      </c>
      <c r="E25" s="11">
        <f t="shared" si="0"/>
        <v>2.7370744531340419E-3</v>
      </c>
      <c r="F25" s="2">
        <f t="shared" si="1"/>
        <v>4.3935225583235384</v>
      </c>
      <c r="G25" s="2">
        <f t="shared" si="2"/>
        <v>-8.7606747168952683</v>
      </c>
      <c r="H25" s="8">
        <v>346</v>
      </c>
      <c r="I25" s="8">
        <v>2051</v>
      </c>
      <c r="J25" s="8">
        <v>25599</v>
      </c>
      <c r="K25" s="11">
        <f t="shared" si="4"/>
        <v>1.4939708916413266E-3</v>
      </c>
      <c r="L25" s="2">
        <f t="shared" si="5"/>
        <v>3.3119656603683665</v>
      </c>
      <c r="M25" s="2">
        <f t="shared" si="6"/>
        <v>-8.5462374114084625</v>
      </c>
    </row>
    <row r="26" spans="1:13" x14ac:dyDescent="0.2">
      <c r="A26" s="1">
        <f t="shared" ca="1" si="3"/>
        <v>43917</v>
      </c>
      <c r="B26" s="8">
        <v>3497</v>
      </c>
      <c r="C26" s="8">
        <v>21157</v>
      </c>
      <c r="D26" s="8">
        <v>148657</v>
      </c>
      <c r="E26" s="11">
        <f t="shared" si="0"/>
        <v>2.4579124022420266E-3</v>
      </c>
      <c r="F26" s="2">
        <f t="shared" si="1"/>
        <v>4.3254540860562551</v>
      </c>
      <c r="G26" s="2">
        <f t="shared" si="2"/>
        <v>-8.7698515411577027</v>
      </c>
      <c r="H26" s="8">
        <v>292</v>
      </c>
      <c r="I26" s="8">
        <v>1705</v>
      </c>
      <c r="J26" s="8">
        <v>22375</v>
      </c>
      <c r="K26" s="11">
        <f t="shared" si="4"/>
        <v>1.3058165826975538E-3</v>
      </c>
      <c r="L26" s="2">
        <f t="shared" si="5"/>
        <v>3.2317243833285163</v>
      </c>
      <c r="M26" s="2">
        <f t="shared" si="6"/>
        <v>-8.6289191175435889</v>
      </c>
    </row>
    <row r="27" spans="1:13" x14ac:dyDescent="0.2">
      <c r="A27" s="1">
        <f t="shared" ca="1" si="3"/>
        <v>43916</v>
      </c>
      <c r="B27" s="8">
        <v>2547</v>
      </c>
      <c r="C27" s="8">
        <v>17660</v>
      </c>
      <c r="D27" s="8">
        <v>137962</v>
      </c>
      <c r="E27" s="11">
        <f t="shared" si="0"/>
        <v>2.2810800085977414E-3</v>
      </c>
      <c r="F27" s="2">
        <f t="shared" si="1"/>
        <v>4.2469906992415494</v>
      </c>
      <c r="G27" s="2">
        <f t="shared" si="2"/>
        <v>-8.8066340572812205</v>
      </c>
      <c r="H27" s="8">
        <v>278</v>
      </c>
      <c r="I27" s="8">
        <v>1413</v>
      </c>
      <c r="J27" s="8">
        <v>18689</v>
      </c>
      <c r="K27" s="11">
        <f t="shared" si="4"/>
        <v>1.0906997145937243E-3</v>
      </c>
      <c r="L27" s="2">
        <f t="shared" si="5"/>
        <v>3.1501421618485588</v>
      </c>
      <c r="M27" s="2">
        <f t="shared" si="6"/>
        <v>-8.720849635929099</v>
      </c>
    </row>
    <row r="28" spans="1:13" x14ac:dyDescent="0.2">
      <c r="A28" s="1">
        <f t="shared" ca="1" si="3"/>
        <v>43915</v>
      </c>
      <c r="B28" s="8">
        <v>2651</v>
      </c>
      <c r="C28" s="8">
        <v>15113</v>
      </c>
      <c r="D28" s="8">
        <v>124899</v>
      </c>
      <c r="E28" s="11">
        <f t="shared" si="0"/>
        <v>2.0650948231676065E-3</v>
      </c>
      <c r="F28" s="2">
        <f t="shared" si="1"/>
        <v>4.1793506823484874</v>
      </c>
      <c r="G28" s="2">
        <f t="shared" si="2"/>
        <v>-8.8268324251149028</v>
      </c>
      <c r="H28" s="8">
        <v>176</v>
      </c>
      <c r="I28" s="8">
        <v>1135</v>
      </c>
      <c r="J28" s="8">
        <v>16140</v>
      </c>
      <c r="K28" s="11">
        <f t="shared" si="4"/>
        <v>9.419387550721126E-4</v>
      </c>
      <c r="L28" s="2">
        <f t="shared" si="5"/>
        <v>3.0549958615291417</v>
      </c>
      <c r="M28" s="2">
        <f t="shared" si="6"/>
        <v>-8.9219564011450352</v>
      </c>
    </row>
    <row r="29" spans="1:13" x14ac:dyDescent="0.2">
      <c r="A29" s="1">
        <f t="shared" ca="1" si="3"/>
        <v>43914</v>
      </c>
      <c r="B29" s="8">
        <v>2313</v>
      </c>
      <c r="C29" s="8">
        <v>12462</v>
      </c>
      <c r="D29" s="8">
        <v>109170</v>
      </c>
      <c r="E29" s="11">
        <f t="shared" si="0"/>
        <v>1.8050296787420843E-3</v>
      </c>
      <c r="F29" s="2">
        <f t="shared" si="1"/>
        <v>4.0955877469187429</v>
      </c>
      <c r="G29" s="2">
        <f t="shared" si="2"/>
        <v>-8.847843656508422</v>
      </c>
      <c r="H29" s="8">
        <v>155</v>
      </c>
      <c r="I29" s="8">
        <v>959</v>
      </c>
      <c r="J29" s="8">
        <v>14555</v>
      </c>
      <c r="K29" s="11">
        <f t="shared" si="4"/>
        <v>8.4943733457711274E-4</v>
      </c>
      <c r="L29" s="2">
        <f t="shared" si="5"/>
        <v>2.9818186071706636</v>
      </c>
      <c r="M29" s="2">
        <f t="shared" si="6"/>
        <v>-9.2065613761392413</v>
      </c>
    </row>
    <row r="30" spans="1:13" x14ac:dyDescent="0.2">
      <c r="A30" s="1">
        <f t="shared" ca="1" si="3"/>
        <v>43913</v>
      </c>
      <c r="B30" s="8">
        <v>977</v>
      </c>
      <c r="C30" s="8">
        <v>10149</v>
      </c>
      <c r="D30" s="8">
        <v>97488</v>
      </c>
      <c r="E30" s="11">
        <f t="shared" si="0"/>
        <v>1.6118781104809774E-3</v>
      </c>
      <c r="F30" s="2">
        <f t="shared" si="1"/>
        <v>4.0064232525076431</v>
      </c>
      <c r="G30" s="2">
        <f t="shared" si="2"/>
        <v>-8.887079033820255</v>
      </c>
    </row>
    <row r="31" spans="1:13" x14ac:dyDescent="0.2">
      <c r="A31" s="1">
        <f t="shared" ca="1" si="3"/>
        <v>43912</v>
      </c>
      <c r="B31" s="8">
        <v>1797</v>
      </c>
      <c r="C31" s="8">
        <v>9172</v>
      </c>
      <c r="D31" s="8">
        <v>86011</v>
      </c>
      <c r="E31" s="11">
        <f t="shared" si="0"/>
        <v>1.4221160364411964E-3</v>
      </c>
      <c r="F31" s="2">
        <f t="shared" si="1"/>
        <v>3.9624640460579013</v>
      </c>
      <c r="G31" s="2">
        <f t="shared" si="2"/>
        <v>-8.862718118846221</v>
      </c>
    </row>
    <row r="32" spans="1:13" x14ac:dyDescent="0.2">
      <c r="A32" s="1">
        <f t="shared" ca="1" si="3"/>
        <v>43911</v>
      </c>
      <c r="B32" s="8">
        <v>1492</v>
      </c>
      <c r="C32" s="8">
        <v>7375</v>
      </c>
      <c r="D32" s="8">
        <v>73154</v>
      </c>
      <c r="E32" s="11">
        <f t="shared" si="0"/>
        <v>1.2095368793505399E-3</v>
      </c>
      <c r="F32" s="2">
        <f t="shared" si="1"/>
        <v>3.8677620246502005</v>
      </c>
      <c r="G32" s="2">
        <f t="shared" si="2"/>
        <v>-8.8919677097413334</v>
      </c>
    </row>
    <row r="33" spans="1:7" x14ac:dyDescent="0.2">
      <c r="A33" s="1">
        <f t="shared" ca="1" si="3"/>
        <v>43910</v>
      </c>
      <c r="B33" s="8">
        <v>1247</v>
      </c>
      <c r="C33" s="8">
        <v>5883</v>
      </c>
      <c r="D33" s="8">
        <v>60761</v>
      </c>
      <c r="E33" s="11">
        <f t="shared" si="0"/>
        <v>1.0046295530827863E-3</v>
      </c>
      <c r="F33" s="2">
        <f t="shared" si="1"/>
        <v>3.7695988483874463</v>
      </c>
      <c r="G33" s="2">
        <f t="shared" si="2"/>
        <v>-8.8880933547910725</v>
      </c>
    </row>
    <row r="34" spans="1:7" x14ac:dyDescent="0.2">
      <c r="A34" s="1">
        <f t="shared" ca="1" si="3"/>
        <v>43909</v>
      </c>
      <c r="B34" s="8">
        <v>778</v>
      </c>
      <c r="C34" s="8">
        <v>4636</v>
      </c>
      <c r="D34" s="8">
        <v>53826</v>
      </c>
      <c r="E34" s="11">
        <f t="shared" si="0"/>
        <v>8.8996544369306064E-4</v>
      </c>
      <c r="F34" s="2">
        <f t="shared" si="1"/>
        <v>3.6661434272915585</v>
      </c>
      <c r="G34" s="2">
        <f t="shared" si="2"/>
        <v>-8.9389273771943376</v>
      </c>
    </row>
    <row r="35" spans="1:7" x14ac:dyDescent="0.2">
      <c r="A35" s="1">
        <f t="shared" ca="1" si="3"/>
        <v>43908</v>
      </c>
      <c r="B35" s="8">
        <v>769</v>
      </c>
      <c r="C35" s="8">
        <v>3858</v>
      </c>
      <c r="D35" s="8">
        <v>49937</v>
      </c>
      <c r="E35" s="11">
        <f t="shared" si="0"/>
        <v>8.2566425819678908E-4</v>
      </c>
      <c r="F35" s="2">
        <f t="shared" si="1"/>
        <v>3.5863622233078658</v>
      </c>
      <c r="G35" s="2">
        <f t="shared" si="2"/>
        <v>-8.9744844728209721</v>
      </c>
    </row>
    <row r="36" spans="1:7" x14ac:dyDescent="0.2">
      <c r="A36" s="1">
        <f t="shared" ca="1" si="3"/>
        <v>43907</v>
      </c>
      <c r="B36" s="8">
        <v>587</v>
      </c>
      <c r="C36" s="8">
        <v>3089</v>
      </c>
      <c r="D36" s="8">
        <v>42062</v>
      </c>
      <c r="E36" s="11">
        <f t="shared" si="0"/>
        <v>6.954580777434236E-4</v>
      </c>
      <c r="F36" s="2">
        <f t="shared" si="1"/>
        <v>3.4898179083014504</v>
      </c>
      <c r="G36" s="2">
        <f t="shared" si="2"/>
        <v>-8.9873733838507999</v>
      </c>
    </row>
    <row r="37" spans="1:7" x14ac:dyDescent="0.2">
      <c r="A37" s="1">
        <f t="shared" ca="1" si="3"/>
        <v>43906</v>
      </c>
      <c r="B37" s="8">
        <v>466</v>
      </c>
      <c r="C37" s="8">
        <v>2502</v>
      </c>
      <c r="D37" s="8">
        <v>36359</v>
      </c>
      <c r="E37" s="11">
        <f t="shared" si="0"/>
        <v>6.0116400191795771E-4</v>
      </c>
      <c r="F37" s="2">
        <f t="shared" si="1"/>
        <v>3.398287305357401</v>
      </c>
      <c r="G37" s="2">
        <f t="shared" si="2"/>
        <v>-9.0039736630755307</v>
      </c>
    </row>
    <row r="38" spans="1:7" x14ac:dyDescent="0.2">
      <c r="A38" s="1">
        <f t="shared" ca="1" si="3"/>
        <v>43905</v>
      </c>
      <c r="B38" s="8">
        <v>335</v>
      </c>
      <c r="C38" s="8">
        <v>2036</v>
      </c>
      <c r="D38" s="8">
        <v>32362</v>
      </c>
      <c r="E38" s="11">
        <f t="shared" si="0"/>
        <v>5.3507713166118284E-4</v>
      </c>
      <c r="F38" s="2">
        <f t="shared" si="1"/>
        <v>3.3087777736647213</v>
      </c>
      <c r="G38" s="2">
        <f t="shared" si="2"/>
        <v>-9.0346961642175945</v>
      </c>
    </row>
    <row r="39" spans="1:7" x14ac:dyDescent="0.2">
      <c r="A39" s="1">
        <f t="shared" ca="1" si="3"/>
        <v>43904</v>
      </c>
      <c r="B39" s="8">
        <v>573</v>
      </c>
      <c r="C39" s="8">
        <v>1701</v>
      </c>
      <c r="D39" s="8">
        <v>29837</v>
      </c>
      <c r="E39" s="11">
        <f t="shared" si="0"/>
        <v>4.9332848332534179E-4</v>
      </c>
      <c r="F39" s="2">
        <f t="shared" si="1"/>
        <v>3.230704313612569</v>
      </c>
      <c r="G39" s="2">
        <f t="shared" si="2"/>
        <v>-9.0256698039080199</v>
      </c>
    </row>
    <row r="40" spans="1:7" x14ac:dyDescent="0.2">
      <c r="A40" s="1">
        <f ca="1">A39-1</f>
        <v>43903</v>
      </c>
      <c r="B40" s="8">
        <v>239</v>
      </c>
      <c r="C40" s="8">
        <v>1128</v>
      </c>
      <c r="D40" s="8">
        <v>25856</v>
      </c>
      <c r="E40" s="11">
        <f t="shared" si="0"/>
        <v>4.2750615895901194E-4</v>
      </c>
      <c r="F40" s="2">
        <f t="shared" si="1"/>
        <v>3.0523090996473234</v>
      </c>
      <c r="G40" s="2">
        <f t="shared" si="2"/>
        <v>-9.1418712026759597</v>
      </c>
    </row>
    <row r="41" spans="1:7" x14ac:dyDescent="0.2">
      <c r="A41" s="1">
        <f t="shared" ca="1" si="3"/>
        <v>43902</v>
      </c>
      <c r="B41" s="8">
        <v>234</v>
      </c>
      <c r="C41" s="8">
        <v>889</v>
      </c>
      <c r="D41" s="8">
        <v>23345</v>
      </c>
      <c r="E41" s="11">
        <f t="shared" si="0"/>
        <v>3.8598898827731023E-4</v>
      </c>
      <c r="F41" s="2">
        <f t="shared" si="1"/>
        <v>2.9489017609702137</v>
      </c>
      <c r="G41" s="2">
        <f t="shared" si="2"/>
        <v>-9.2009110805254011</v>
      </c>
    </row>
    <row r="42" spans="1:7" x14ac:dyDescent="0.2">
      <c r="A42" s="1">
        <f t="shared" ca="1" si="3"/>
        <v>43901</v>
      </c>
      <c r="B42" s="8">
        <v>185</v>
      </c>
      <c r="C42" s="8">
        <v>655</v>
      </c>
      <c r="D42" s="8">
        <v>21127</v>
      </c>
      <c r="E42" s="11">
        <f t="shared" si="0"/>
        <v>3.4931631421438136E-4</v>
      </c>
      <c r="F42" s="2">
        <f t="shared" si="1"/>
        <v>2.8162412999917832</v>
      </c>
      <c r="G42" s="2">
        <f t="shared" si="2"/>
        <v>-9.2902154955498499</v>
      </c>
    </row>
    <row r="43" spans="1:7" x14ac:dyDescent="0.2">
      <c r="A43" s="1">
        <f t="shared" ca="1" si="3"/>
        <v>43900</v>
      </c>
      <c r="B43" s="8">
        <v>147</v>
      </c>
      <c r="C43" s="8">
        <v>470</v>
      </c>
      <c r="D43" s="8">
        <v>18661</v>
      </c>
      <c r="E43" s="11">
        <f t="shared" si="0"/>
        <v>3.0854317884955603E-4</v>
      </c>
      <c r="F43" s="2">
        <f t="shared" si="1"/>
        <v>2.6720978579357175</v>
      </c>
      <c r="G43" s="2">
        <f t="shared" si="2"/>
        <v>-9.3804560181679317</v>
      </c>
    </row>
    <row r="44" spans="1:7" x14ac:dyDescent="0.2">
      <c r="A44" s="1">
        <f t="shared" ca="1" si="3"/>
        <v>43899</v>
      </c>
      <c r="B44" s="8">
        <v>94</v>
      </c>
      <c r="C44" s="8">
        <v>323</v>
      </c>
      <c r="D44" s="8">
        <v>15695</v>
      </c>
      <c r="E44" s="11">
        <f t="shared" si="0"/>
        <v>2.5950298440832661E-4</v>
      </c>
      <c r="F44" s="2">
        <f t="shared" si="1"/>
        <v>2.509202522331103</v>
      </c>
      <c r="G44" s="2">
        <f t="shared" si="2"/>
        <v>-9.4681777609337487</v>
      </c>
    </row>
    <row r="45" spans="1:7" x14ac:dyDescent="0.2">
      <c r="A45" s="1">
        <f t="shared" ca="1" si="3"/>
        <v>43898</v>
      </c>
      <c r="B45" s="8">
        <v>229</v>
      </c>
      <c r="C45" s="8">
        <v>229</v>
      </c>
      <c r="D45" s="8">
        <v>12014</v>
      </c>
      <c r="E45" s="11">
        <f t="shared" si="0"/>
        <v>1.9864089548783916E-4</v>
      </c>
      <c r="F45" s="2">
        <f t="shared" si="1"/>
        <v>2.3598354823398879</v>
      </c>
      <c r="G45" s="2">
        <f t="shared" si="2"/>
        <v>-9.5014711085002386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9034-71C9-F342-A64F-8431BC603179}">
  <dimension ref="A1:C69"/>
  <sheetViews>
    <sheetView topLeftCell="A20" workbookViewId="0">
      <selection activeCell="B45" sqref="B45:B69"/>
    </sheetView>
  </sheetViews>
  <sheetFormatPr baseColWidth="10" defaultRowHeight="16" x14ac:dyDescent="0.2"/>
  <cols>
    <col min="2" max="2" width="28.33203125" bestFit="1" customWidth="1"/>
    <col min="3" max="3" width="37.33203125" bestFit="1" customWidth="1"/>
  </cols>
  <sheetData>
    <row r="1" spans="1:3" x14ac:dyDescent="0.2">
      <c r="A1" t="s">
        <v>15</v>
      </c>
      <c r="B1" t="s">
        <v>45</v>
      </c>
      <c r="C1" t="s">
        <v>46</v>
      </c>
    </row>
    <row r="2" spans="1:3" x14ac:dyDescent="0.2">
      <c r="A2" t="s">
        <v>14</v>
      </c>
      <c r="B2" s="2">
        <v>5.1223699025844649</v>
      </c>
      <c r="C2" s="2">
        <v>-9.2240923199791354</v>
      </c>
    </row>
    <row r="3" spans="1:3" x14ac:dyDescent="0.2">
      <c r="A3" t="s">
        <v>14</v>
      </c>
      <c r="B3" s="2">
        <v>5.1104146105631401</v>
      </c>
      <c r="C3" s="2">
        <v>-9.1935846821594076</v>
      </c>
    </row>
    <row r="4" spans="1:3" x14ac:dyDescent="0.2">
      <c r="A4" t="s">
        <v>14</v>
      </c>
      <c r="B4" s="2">
        <v>5.0956295643066625</v>
      </c>
      <c r="C4" s="2">
        <v>-9.1525057742681923</v>
      </c>
    </row>
    <row r="5" spans="1:3" x14ac:dyDescent="0.2">
      <c r="A5" t="s">
        <v>14</v>
      </c>
      <c r="B5" s="2">
        <v>5.078554686415881</v>
      </c>
      <c r="C5" s="2">
        <v>-9.1171726412822913</v>
      </c>
    </row>
    <row r="6" spans="1:3" x14ac:dyDescent="0.2">
      <c r="A6" t="s">
        <v>14</v>
      </c>
      <c r="B6" s="2">
        <v>5.061610786760637</v>
      </c>
      <c r="C6" s="2">
        <v>-9.0816458145774241</v>
      </c>
    </row>
    <row r="7" spans="1:3" x14ac:dyDescent="0.2">
      <c r="A7" t="s">
        <v>14</v>
      </c>
      <c r="B7" s="2">
        <v>5.0436530204228696</v>
      </c>
      <c r="C7" s="2">
        <v>-9.0407677958682324</v>
      </c>
    </row>
    <row r="8" spans="1:3" x14ac:dyDescent="0.2">
      <c r="A8" t="s">
        <v>14</v>
      </c>
      <c r="B8" s="2">
        <v>5.0244528275553346</v>
      </c>
      <c r="C8" s="2">
        <v>-9.0102339687048509</v>
      </c>
    </row>
    <row r="9" spans="1:3" x14ac:dyDescent="0.2">
      <c r="A9" t="s">
        <v>14</v>
      </c>
      <c r="B9" s="2">
        <v>5.0074874646043961</v>
      </c>
      <c r="C9" s="2">
        <v>-8.9683388305774887</v>
      </c>
    </row>
    <row r="10" spans="1:3" x14ac:dyDescent="0.2">
      <c r="A10" t="s">
        <v>14</v>
      </c>
      <c r="B10" s="2">
        <v>4.9898456639413444</v>
      </c>
      <c r="C10" s="2">
        <v>-8.9291200161800877</v>
      </c>
    </row>
    <row r="11" spans="1:3" x14ac:dyDescent="0.2">
      <c r="A11" t="s">
        <v>14</v>
      </c>
      <c r="B11" s="2">
        <v>4.9660102507246071</v>
      </c>
      <c r="C11" s="2">
        <v>-8.8967169007417564</v>
      </c>
    </row>
    <row r="12" spans="1:3" x14ac:dyDescent="0.2">
      <c r="A12" t="s">
        <v>14</v>
      </c>
      <c r="B12" s="2">
        <v>4.9370060658578145</v>
      </c>
      <c r="C12" s="2">
        <v>-8.8641199366366514</v>
      </c>
    </row>
    <row r="13" spans="1:3" x14ac:dyDescent="0.2">
      <c r="A13" t="s">
        <v>14</v>
      </c>
      <c r="B13" s="2">
        <v>4.9062757668011097</v>
      </c>
      <c r="C13" s="2">
        <v>-8.8415131038097829</v>
      </c>
    </row>
    <row r="14" spans="1:3" x14ac:dyDescent="0.2">
      <c r="A14" t="s">
        <v>14</v>
      </c>
      <c r="B14" s="2">
        <v>4.8714912057760804</v>
      </c>
      <c r="C14" s="2">
        <v>-8.8272005577134998</v>
      </c>
    </row>
    <row r="15" spans="1:3" x14ac:dyDescent="0.2">
      <c r="A15" t="s">
        <v>14</v>
      </c>
      <c r="B15" s="2">
        <v>4.8399554459675658</v>
      </c>
      <c r="C15" s="2">
        <v>-8.8012066354726599</v>
      </c>
    </row>
    <row r="16" spans="1:3" x14ac:dyDescent="0.2">
      <c r="A16" t="s">
        <v>14</v>
      </c>
      <c r="B16" s="2">
        <v>4.8056843241113798</v>
      </c>
      <c r="C16" s="2">
        <v>-8.7835356893806136</v>
      </c>
    </row>
    <row r="17" spans="1:3" x14ac:dyDescent="0.2">
      <c r="A17" t="s">
        <v>14</v>
      </c>
      <c r="B17" s="2">
        <v>4.7718666329454056</v>
      </c>
      <c r="C17" s="2">
        <v>-8.756315244743103</v>
      </c>
    </row>
    <row r="18" spans="1:3" x14ac:dyDescent="0.2">
      <c r="A18" t="s">
        <v>14</v>
      </c>
      <c r="B18" s="2">
        <v>4.7289864979027376</v>
      </c>
      <c r="C18" s="2">
        <v>-8.7434963614124381</v>
      </c>
    </row>
    <row r="19" spans="1:3" x14ac:dyDescent="0.2">
      <c r="A19" t="s">
        <v>14</v>
      </c>
      <c r="B19" s="2">
        <v>4.6722918610684561</v>
      </c>
      <c r="C19" s="2">
        <v>-8.753919276080099</v>
      </c>
    </row>
    <row r="20" spans="1:3" x14ac:dyDescent="0.2">
      <c r="A20" t="s">
        <v>14</v>
      </c>
      <c r="B20" s="2">
        <v>4.613154437759265</v>
      </c>
      <c r="C20" s="2">
        <v>-8.7802463276687543</v>
      </c>
    </row>
    <row r="21" spans="1:3" x14ac:dyDescent="0.2">
      <c r="A21" t="s">
        <v>14</v>
      </c>
      <c r="B21" s="2">
        <v>4.5528263337750028</v>
      </c>
      <c r="C21" s="2">
        <v>-8.7829468424039909</v>
      </c>
    </row>
    <row r="22" spans="1:3" x14ac:dyDescent="0.2">
      <c r="A22" t="s">
        <v>14</v>
      </c>
      <c r="B22" s="2">
        <v>4.4983932686707009</v>
      </c>
      <c r="C22" s="2">
        <v>-8.7678098184734186</v>
      </c>
    </row>
    <row r="23" spans="1:3" x14ac:dyDescent="0.2">
      <c r="A23" t="s">
        <v>14</v>
      </c>
      <c r="B23" s="2">
        <v>4.4468477101558088</v>
      </c>
      <c r="C23" s="2">
        <v>-8.7691978918930182</v>
      </c>
    </row>
    <row r="24" spans="1:3" x14ac:dyDescent="0.2">
      <c r="A24" t="s">
        <v>14</v>
      </c>
      <c r="B24" s="2">
        <v>4.3935225583235384</v>
      </c>
      <c r="C24" s="2">
        <v>-8.7606747168952683</v>
      </c>
    </row>
    <row r="25" spans="1:3" x14ac:dyDescent="0.2">
      <c r="A25" t="s">
        <v>14</v>
      </c>
      <c r="B25" s="2">
        <v>4.3254540860562551</v>
      </c>
      <c r="C25" s="2">
        <v>-8.7698515411577027</v>
      </c>
    </row>
    <row r="26" spans="1:3" x14ac:dyDescent="0.2">
      <c r="A26" t="s">
        <v>14</v>
      </c>
      <c r="B26" s="2">
        <v>4.2469906992415494</v>
      </c>
      <c r="C26" s="2">
        <v>-8.8066340572812205</v>
      </c>
    </row>
    <row r="27" spans="1:3" x14ac:dyDescent="0.2">
      <c r="A27" t="s">
        <v>14</v>
      </c>
      <c r="B27" s="2">
        <v>4.1793506823484874</v>
      </c>
      <c r="C27" s="2">
        <v>-8.8268324251149028</v>
      </c>
    </row>
    <row r="28" spans="1:3" x14ac:dyDescent="0.2">
      <c r="A28" t="s">
        <v>14</v>
      </c>
      <c r="B28" s="2">
        <v>4.0955877469187429</v>
      </c>
      <c r="C28" s="2">
        <v>-8.847843656508422</v>
      </c>
    </row>
    <row r="29" spans="1:3" x14ac:dyDescent="0.2">
      <c r="A29" t="s">
        <v>14</v>
      </c>
      <c r="B29" s="2">
        <v>4.0064232525076431</v>
      </c>
      <c r="C29" s="2">
        <v>-8.887079033820255</v>
      </c>
    </row>
    <row r="30" spans="1:3" x14ac:dyDescent="0.2">
      <c r="A30" t="s">
        <v>14</v>
      </c>
      <c r="B30" s="2">
        <v>3.9624640460579013</v>
      </c>
      <c r="C30" s="2">
        <v>-8.862718118846221</v>
      </c>
    </row>
    <row r="31" spans="1:3" x14ac:dyDescent="0.2">
      <c r="A31" t="s">
        <v>14</v>
      </c>
      <c r="B31" s="2">
        <v>3.8677620246502005</v>
      </c>
      <c r="C31" s="2">
        <v>-8.8919677097413334</v>
      </c>
    </row>
    <row r="32" spans="1:3" x14ac:dyDescent="0.2">
      <c r="A32" t="s">
        <v>14</v>
      </c>
      <c r="B32" s="2">
        <v>3.7695988483874463</v>
      </c>
      <c r="C32" s="2">
        <v>-8.8880933547910725</v>
      </c>
    </row>
    <row r="33" spans="1:3" x14ac:dyDescent="0.2">
      <c r="A33" t="s">
        <v>14</v>
      </c>
      <c r="B33" s="2">
        <v>3.6661434272915585</v>
      </c>
      <c r="C33" s="2">
        <v>-8.9389273771943376</v>
      </c>
    </row>
    <row r="34" spans="1:3" x14ac:dyDescent="0.2">
      <c r="A34" t="s">
        <v>14</v>
      </c>
      <c r="B34" s="2">
        <v>3.5863622233078658</v>
      </c>
      <c r="C34" s="2">
        <v>-8.9744844728209721</v>
      </c>
    </row>
    <row r="35" spans="1:3" x14ac:dyDescent="0.2">
      <c r="A35" t="s">
        <v>14</v>
      </c>
      <c r="B35" s="2">
        <v>3.4898179083014504</v>
      </c>
      <c r="C35" s="2">
        <v>-8.9873733838507999</v>
      </c>
    </row>
    <row r="36" spans="1:3" x14ac:dyDescent="0.2">
      <c r="A36" t="s">
        <v>14</v>
      </c>
      <c r="B36" s="2">
        <v>3.398287305357401</v>
      </c>
      <c r="C36" s="2">
        <v>-9.0039736630755307</v>
      </c>
    </row>
    <row r="37" spans="1:3" x14ac:dyDescent="0.2">
      <c r="A37" t="s">
        <v>14</v>
      </c>
      <c r="B37" s="2">
        <v>3.3087777736647213</v>
      </c>
      <c r="C37" s="2">
        <v>-9.0346961642175945</v>
      </c>
    </row>
    <row r="38" spans="1:3" x14ac:dyDescent="0.2">
      <c r="A38" t="s">
        <v>14</v>
      </c>
      <c r="B38" s="2">
        <v>3.230704313612569</v>
      </c>
      <c r="C38" s="2">
        <v>-9.0256698039080199</v>
      </c>
    </row>
    <row r="39" spans="1:3" x14ac:dyDescent="0.2">
      <c r="A39" t="s">
        <v>14</v>
      </c>
      <c r="B39" s="2">
        <v>3.0523090996473234</v>
      </c>
      <c r="C39" s="2">
        <v>-9.1418712026759597</v>
      </c>
    </row>
    <row r="40" spans="1:3" x14ac:dyDescent="0.2">
      <c r="A40" t="s">
        <v>14</v>
      </c>
      <c r="B40" s="2">
        <v>2.9489017609702137</v>
      </c>
      <c r="C40" s="2">
        <v>-9.2009110805254011</v>
      </c>
    </row>
    <row r="41" spans="1:3" x14ac:dyDescent="0.2">
      <c r="A41" t="s">
        <v>14</v>
      </c>
      <c r="B41" s="2">
        <v>2.8162412999917832</v>
      </c>
      <c r="C41" s="2">
        <v>-9.2902154955498499</v>
      </c>
    </row>
    <row r="42" spans="1:3" x14ac:dyDescent="0.2">
      <c r="A42" t="s">
        <v>14</v>
      </c>
      <c r="B42" s="2">
        <v>2.6720978579357175</v>
      </c>
      <c r="C42" s="2">
        <v>-9.3804560181679317</v>
      </c>
    </row>
    <row r="43" spans="1:3" x14ac:dyDescent="0.2">
      <c r="A43" t="s">
        <v>14</v>
      </c>
      <c r="B43" s="2">
        <v>2.509202522331103</v>
      </c>
      <c r="C43" s="2">
        <v>-9.4681777609337487</v>
      </c>
    </row>
    <row r="44" spans="1:3" x14ac:dyDescent="0.2">
      <c r="A44" t="s">
        <v>14</v>
      </c>
      <c r="B44" s="2">
        <v>2.3598354823398879</v>
      </c>
      <c r="C44" s="2">
        <v>-9.5014711085002386</v>
      </c>
    </row>
    <row r="45" spans="1:3" x14ac:dyDescent="0.2">
      <c r="A45" t="s">
        <v>13</v>
      </c>
      <c r="B45" s="2">
        <v>4.291812687467119</v>
      </c>
      <c r="C45" s="2">
        <v>-8.3963259499279381</v>
      </c>
    </row>
    <row r="46" spans="1:3" x14ac:dyDescent="0.2">
      <c r="A46" t="s">
        <v>13</v>
      </c>
      <c r="B46" s="2">
        <v>4.2742271460457699</v>
      </c>
      <c r="C46" s="2">
        <v>-8.3766000887389893</v>
      </c>
    </row>
    <row r="47" spans="1:3" x14ac:dyDescent="0.2">
      <c r="A47" t="s">
        <v>13</v>
      </c>
      <c r="B47" s="2">
        <v>4.2516625499897946</v>
      </c>
      <c r="C47" s="2">
        <v>-8.3633133079021249</v>
      </c>
    </row>
    <row r="48" spans="1:3" x14ac:dyDescent="0.2">
      <c r="A48" t="s">
        <v>13</v>
      </c>
      <c r="B48" s="2">
        <v>4.2208138967854909</v>
      </c>
      <c r="C48" s="2">
        <v>-8.3596428096171884</v>
      </c>
    </row>
    <row r="49" spans="1:3" x14ac:dyDescent="0.2">
      <c r="A49" t="s">
        <v>13</v>
      </c>
      <c r="B49" s="2">
        <v>4.1965354144222555</v>
      </c>
      <c r="C49" s="2">
        <v>-8.3261992787812265</v>
      </c>
    </row>
    <row r="50" spans="1:3" x14ac:dyDescent="0.2">
      <c r="A50" t="s">
        <v>13</v>
      </c>
      <c r="B50" s="2">
        <v>4.1672286941759928</v>
      </c>
      <c r="C50" s="2">
        <v>-8.2902694929895908</v>
      </c>
    </row>
    <row r="51" spans="1:3" x14ac:dyDescent="0.2">
      <c r="A51" t="s">
        <v>13</v>
      </c>
      <c r="B51" s="2">
        <v>4.1339857462685794</v>
      </c>
      <c r="C51" s="2">
        <v>-8.2678704193966386</v>
      </c>
    </row>
    <row r="52" spans="1:3" x14ac:dyDescent="0.2">
      <c r="A52" t="s">
        <v>13</v>
      </c>
      <c r="B52" s="2">
        <v>4.1001981718341316</v>
      </c>
      <c r="C52" s="2">
        <v>-8.2535535804955789</v>
      </c>
    </row>
    <row r="53" spans="1:3" x14ac:dyDescent="0.2">
      <c r="A53" t="s">
        <v>13</v>
      </c>
      <c r="B53" s="2">
        <v>4.0700378666077555</v>
      </c>
      <c r="C53" s="2">
        <v>-8.2289272846417543</v>
      </c>
    </row>
    <row r="54" spans="1:3" x14ac:dyDescent="0.2">
      <c r="A54" t="s">
        <v>13</v>
      </c>
      <c r="B54" s="2">
        <v>4.036069700697702</v>
      </c>
      <c r="C54" s="2">
        <v>-8.2283106812192841</v>
      </c>
    </row>
    <row r="55" spans="1:3" x14ac:dyDescent="0.2">
      <c r="A55" t="s">
        <v>13</v>
      </c>
      <c r="B55" s="2">
        <v>3.9895388033205026</v>
      </c>
      <c r="C55" s="2">
        <v>-8.2161845627834857</v>
      </c>
    </row>
    <row r="56" spans="1:3" x14ac:dyDescent="0.2">
      <c r="A56" t="s">
        <v>13</v>
      </c>
      <c r="B56" s="2">
        <v>3.9346499229007108</v>
      </c>
      <c r="C56" s="2">
        <v>-8.2334392996889356</v>
      </c>
    </row>
    <row r="57" spans="1:3" x14ac:dyDescent="0.2">
      <c r="A57" t="s">
        <v>13</v>
      </c>
      <c r="B57" s="2">
        <v>3.8710472613054994</v>
      </c>
      <c r="C57" s="2">
        <v>-8.25450816402412</v>
      </c>
    </row>
    <row r="58" spans="1:3" x14ac:dyDescent="0.2">
      <c r="A58" t="s">
        <v>13</v>
      </c>
      <c r="B58" s="2">
        <v>3.8069935136821074</v>
      </c>
      <c r="C58" s="2">
        <v>-8.2811901167498885</v>
      </c>
    </row>
    <row r="59" spans="1:3" x14ac:dyDescent="0.2">
      <c r="A59" t="s">
        <v>13</v>
      </c>
      <c r="B59" s="2">
        <v>3.7450747915820575</v>
      </c>
      <c r="C59" s="2">
        <v>-8.2994445957534086</v>
      </c>
    </row>
    <row r="60" spans="1:3" x14ac:dyDescent="0.2">
      <c r="A60" t="s">
        <v>13</v>
      </c>
      <c r="B60" s="2">
        <v>3.6766021695820181</v>
      </c>
      <c r="C60" s="2">
        <v>-8.3148376601221266</v>
      </c>
    </row>
    <row r="61" spans="1:3" x14ac:dyDescent="0.2">
      <c r="A61" t="s">
        <v>13</v>
      </c>
      <c r="B61" s="2">
        <v>3.6236627073562047</v>
      </c>
      <c r="C61" s="2">
        <v>-8.3194535573606654</v>
      </c>
    </row>
    <row r="62" spans="1:3" x14ac:dyDescent="0.2">
      <c r="A62" t="s">
        <v>13</v>
      </c>
      <c r="B62" s="2">
        <v>3.5600262489128922</v>
      </c>
      <c r="C62" s="2">
        <v>-8.3450900351403376</v>
      </c>
    </row>
    <row r="63" spans="1:3" x14ac:dyDescent="0.2">
      <c r="A63" t="s">
        <v>13</v>
      </c>
      <c r="B63" s="2">
        <v>3.4762517960070336</v>
      </c>
      <c r="C63" s="2">
        <v>-8.4042497602070814</v>
      </c>
    </row>
    <row r="64" spans="1:3" x14ac:dyDescent="0.2">
      <c r="A64" t="s">
        <v>13</v>
      </c>
      <c r="B64" s="2">
        <v>3.3909351071033793</v>
      </c>
      <c r="C64" s="2">
        <v>-8.4735792114612725</v>
      </c>
    </row>
    <row r="65" spans="1:3" x14ac:dyDescent="0.2">
      <c r="A65" t="s">
        <v>13</v>
      </c>
      <c r="B65" s="2">
        <v>3.3119656603683665</v>
      </c>
      <c r="C65" s="2">
        <v>-8.5462374114084625</v>
      </c>
    </row>
    <row r="66" spans="1:3" x14ac:dyDescent="0.2">
      <c r="A66" t="s">
        <v>13</v>
      </c>
      <c r="B66" s="2">
        <v>3.2317243833285163</v>
      </c>
      <c r="C66" s="2">
        <v>-8.6289191175435889</v>
      </c>
    </row>
    <row r="67" spans="1:3" x14ac:dyDescent="0.2">
      <c r="A67" t="s">
        <v>13</v>
      </c>
      <c r="B67" s="2">
        <v>3.1501421618485588</v>
      </c>
      <c r="C67" s="2">
        <v>-8.720849635929099</v>
      </c>
    </row>
    <row r="68" spans="1:3" x14ac:dyDescent="0.2">
      <c r="A68" t="s">
        <v>13</v>
      </c>
      <c r="B68" s="2">
        <v>3.0549958615291417</v>
      </c>
      <c r="C68" s="2">
        <v>-8.9219564011450352</v>
      </c>
    </row>
    <row r="69" spans="1:3" x14ac:dyDescent="0.2">
      <c r="A69" t="s">
        <v>13</v>
      </c>
      <c r="B69" s="2">
        <v>2.9818186071706636</v>
      </c>
      <c r="C69" s="2">
        <v>-9.2065613761392413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corona_correlations</vt:lpstr>
      <vt:lpstr>dt_countries</vt:lpstr>
      <vt:lpstr>dt_pivoted</vt:lpstr>
      <vt:lpstr>doubling_times</vt:lpstr>
      <vt:lpstr>testing</vt:lpstr>
      <vt:lpstr>tests_by_pop</vt:lpstr>
      <vt:lpstr>testing_pivoted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Jones</cp:lastModifiedBy>
  <dcterms:modified xsi:type="dcterms:W3CDTF">2020-04-20T09:23:41Z</dcterms:modified>
</cp:coreProperties>
</file>