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mc:AlternateContent xmlns:mc="http://schemas.openxmlformats.org/markup-compatibility/2006">
    <mc:Choice Requires="x15">
      <x15ac:absPath xmlns:x15ac="http://schemas.microsoft.com/office/spreadsheetml/2010/11/ac" url="C:\Users\bobde\Dropbox\Varia\Heroscape\Cards\Github\"/>
    </mc:Choice>
  </mc:AlternateContent>
  <xr:revisionPtr revIDLastSave="0" documentId="13_ncr:1_{84B0E412-F9C4-4409-810F-F9591380558A}" xr6:coauthVersionLast="47" xr6:coauthVersionMax="47" xr10:uidLastSave="{00000000-0000-0000-0000-000000000000}"/>
  <bookViews>
    <workbookView xWindow="-57720" yWindow="-120" windowWidth="57840" windowHeight="32040" xr2:uid="{00000000-000D-0000-FFFF-FFFF00000000}"/>
  </bookViews>
  <sheets>
    <sheet name="Cocktail" sheetId="4" r:id="rId1"/>
    <sheet name="Airtable" sheetId="6"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201" i="4" l="1"/>
  <c r="AW201" i="4" s="1"/>
  <c r="AT201" i="4"/>
  <c r="AU201" i="4"/>
  <c r="AV201" i="4"/>
  <c r="AS156" i="4"/>
  <c r="AW156" i="4" s="1"/>
  <c r="AT156" i="4"/>
  <c r="AU156" i="4"/>
  <c r="AV156" i="4"/>
  <c r="AS33" i="4"/>
  <c r="AT33" i="4"/>
  <c r="AU33" i="4"/>
  <c r="AV33" i="4"/>
  <c r="AS84" i="4"/>
  <c r="AT84" i="4"/>
  <c r="AU84" i="4"/>
  <c r="AV84" i="4"/>
  <c r="AS4" i="4"/>
  <c r="AT4" i="4"/>
  <c r="AU4" i="4"/>
  <c r="AV4" i="4"/>
  <c r="BD4" i="4"/>
  <c r="BC4" i="4"/>
  <c r="BB4" i="4"/>
  <c r="BA4" i="4"/>
  <c r="AZ4" i="4"/>
  <c r="AY4" i="4"/>
  <c r="AX4" i="4"/>
  <c r="AR4" i="4"/>
  <c r="AQ4" i="4" s="1"/>
  <c r="AP4" i="4"/>
  <c r="BD84" i="4"/>
  <c r="BC84" i="4"/>
  <c r="BB84" i="4"/>
  <c r="BA84" i="4"/>
  <c r="AZ84" i="4"/>
  <c r="AY84" i="4"/>
  <c r="AX84" i="4"/>
  <c r="AR84" i="4"/>
  <c r="AQ84" i="4" s="1"/>
  <c r="AP84" i="4"/>
  <c r="BD33" i="4"/>
  <c r="BC33" i="4"/>
  <c r="BB33" i="4"/>
  <c r="BA33" i="4"/>
  <c r="AZ33" i="4"/>
  <c r="AY33" i="4"/>
  <c r="AX33" i="4"/>
  <c r="AR33" i="4"/>
  <c r="AQ33" i="4" s="1"/>
  <c r="AP33" i="4"/>
  <c r="BD156" i="4"/>
  <c r="BC156" i="4"/>
  <c r="BB156" i="4"/>
  <c r="BA156" i="4"/>
  <c r="AZ156" i="4"/>
  <c r="AY156" i="4"/>
  <c r="AX156" i="4"/>
  <c r="AR156" i="4"/>
  <c r="AQ156" i="4" s="1"/>
  <c r="AP156" i="4"/>
  <c r="BD201" i="4"/>
  <c r="BC201" i="4"/>
  <c r="BB201" i="4"/>
  <c r="BA201" i="4"/>
  <c r="AZ201" i="4"/>
  <c r="AY201" i="4"/>
  <c r="AX201" i="4"/>
  <c r="AR201" i="4"/>
  <c r="AQ201" i="4" s="1"/>
  <c r="AP201" i="4"/>
  <c r="BD177" i="4"/>
  <c r="BC177" i="4"/>
  <c r="BB177" i="4"/>
  <c r="BA177" i="4"/>
  <c r="AZ177" i="4"/>
  <c r="AY177" i="4"/>
  <c r="AX177" i="4"/>
  <c r="AV177" i="4"/>
  <c r="AU177" i="4"/>
  <c r="AT177" i="4"/>
  <c r="AS177" i="4"/>
  <c r="AR177" i="4"/>
  <c r="AQ177" i="4" s="1"/>
  <c r="AP177" i="4"/>
  <c r="AU3" i="4"/>
  <c r="AU5" i="4"/>
  <c r="AU6" i="4"/>
  <c r="AU7" i="4"/>
  <c r="AU8" i="4"/>
  <c r="AU9" i="4"/>
  <c r="AU10" i="4"/>
  <c r="AU11" i="4"/>
  <c r="AU12" i="4"/>
  <c r="AU13" i="4"/>
  <c r="AU14" i="4"/>
  <c r="AU15" i="4"/>
  <c r="AU16" i="4"/>
  <c r="AU17" i="4"/>
  <c r="AU18" i="4"/>
  <c r="AU19" i="4"/>
  <c r="AU20" i="4"/>
  <c r="AU21" i="4"/>
  <c r="AU22" i="4"/>
  <c r="AU23" i="4"/>
  <c r="AU24" i="4"/>
  <c r="AU25" i="4"/>
  <c r="AU26" i="4"/>
  <c r="AU27" i="4"/>
  <c r="AU28" i="4"/>
  <c r="AU29" i="4"/>
  <c r="AU30" i="4"/>
  <c r="AU31" i="4"/>
  <c r="AU32" i="4"/>
  <c r="AU34" i="4"/>
  <c r="AU35" i="4"/>
  <c r="AU36" i="4"/>
  <c r="AU37" i="4"/>
  <c r="AU38" i="4"/>
  <c r="AU39" i="4"/>
  <c r="AU40" i="4"/>
  <c r="AU41" i="4"/>
  <c r="AU42" i="4"/>
  <c r="AU43" i="4"/>
  <c r="AU44" i="4"/>
  <c r="AU45" i="4"/>
  <c r="AU46" i="4"/>
  <c r="AU47" i="4"/>
  <c r="AU48" i="4"/>
  <c r="AU49" i="4"/>
  <c r="AU50" i="4"/>
  <c r="AU51" i="4"/>
  <c r="AU52" i="4"/>
  <c r="AU53" i="4"/>
  <c r="AU54" i="4"/>
  <c r="AU55" i="4"/>
  <c r="AU56" i="4"/>
  <c r="AU57" i="4"/>
  <c r="AU58" i="4"/>
  <c r="AU59" i="4"/>
  <c r="AU60" i="4"/>
  <c r="AU61" i="4"/>
  <c r="AU62" i="4"/>
  <c r="AU63" i="4"/>
  <c r="AU64" i="4"/>
  <c r="AU65" i="4"/>
  <c r="AU66" i="4"/>
  <c r="AU67" i="4"/>
  <c r="AU68" i="4"/>
  <c r="AU69" i="4"/>
  <c r="AU70" i="4"/>
  <c r="AU71" i="4"/>
  <c r="AU72" i="4"/>
  <c r="AU73" i="4"/>
  <c r="AU74" i="4"/>
  <c r="AU75" i="4"/>
  <c r="AU76" i="4"/>
  <c r="AU77" i="4"/>
  <c r="AU78" i="4"/>
  <c r="AU79" i="4"/>
  <c r="AU80" i="4"/>
  <c r="AU81" i="4"/>
  <c r="AU82" i="4"/>
  <c r="AU83" i="4"/>
  <c r="AU85" i="4"/>
  <c r="AU86" i="4"/>
  <c r="AU87" i="4"/>
  <c r="AU88" i="4"/>
  <c r="AU89" i="4"/>
  <c r="AU90" i="4"/>
  <c r="AU91" i="4"/>
  <c r="AU92" i="4"/>
  <c r="AU93" i="4"/>
  <c r="AU94" i="4"/>
  <c r="AU95" i="4"/>
  <c r="AU96" i="4"/>
  <c r="AU97" i="4"/>
  <c r="AU98" i="4"/>
  <c r="AU99" i="4"/>
  <c r="AU100" i="4"/>
  <c r="AU101" i="4"/>
  <c r="AU102" i="4"/>
  <c r="AU103" i="4"/>
  <c r="AU104" i="4"/>
  <c r="AU105" i="4"/>
  <c r="AU106" i="4"/>
  <c r="AU107" i="4"/>
  <c r="AU108" i="4"/>
  <c r="AU109" i="4"/>
  <c r="AU110" i="4"/>
  <c r="AU111" i="4"/>
  <c r="AU112" i="4"/>
  <c r="AU113" i="4"/>
  <c r="AU114" i="4"/>
  <c r="AU115" i="4"/>
  <c r="AU116" i="4"/>
  <c r="AU117" i="4"/>
  <c r="AU118" i="4"/>
  <c r="AU119" i="4"/>
  <c r="AU120" i="4"/>
  <c r="AU121" i="4"/>
  <c r="AU122" i="4"/>
  <c r="AU123" i="4"/>
  <c r="AU124" i="4"/>
  <c r="AU125" i="4"/>
  <c r="AU126" i="4"/>
  <c r="AU127" i="4"/>
  <c r="AU128" i="4"/>
  <c r="AU129" i="4"/>
  <c r="AU130" i="4"/>
  <c r="AU131" i="4"/>
  <c r="AU132" i="4"/>
  <c r="AU133" i="4"/>
  <c r="AU134" i="4"/>
  <c r="AU135" i="4"/>
  <c r="AU136" i="4"/>
  <c r="AU137" i="4"/>
  <c r="AU138" i="4"/>
  <c r="AU139" i="4"/>
  <c r="AU140" i="4"/>
  <c r="AU141" i="4"/>
  <c r="AU142" i="4"/>
  <c r="AU143" i="4"/>
  <c r="AU144" i="4"/>
  <c r="AU145" i="4"/>
  <c r="AU146" i="4"/>
  <c r="AU147" i="4"/>
  <c r="AU148" i="4"/>
  <c r="AU149" i="4"/>
  <c r="AU150" i="4"/>
  <c r="AU151" i="4"/>
  <c r="AU152" i="4"/>
  <c r="AU153" i="4"/>
  <c r="AU154" i="4"/>
  <c r="AU155" i="4"/>
  <c r="AU157" i="4"/>
  <c r="AU158" i="4"/>
  <c r="AU159" i="4"/>
  <c r="AU160" i="4"/>
  <c r="AU161" i="4"/>
  <c r="AU162" i="4"/>
  <c r="AU163" i="4"/>
  <c r="AU164" i="4"/>
  <c r="AU165" i="4"/>
  <c r="AU166" i="4"/>
  <c r="AU167" i="4"/>
  <c r="AU168" i="4"/>
  <c r="AU169" i="4"/>
  <c r="AU170" i="4"/>
  <c r="AU171" i="4"/>
  <c r="AU172" i="4"/>
  <c r="AU173" i="4"/>
  <c r="AU174" i="4"/>
  <c r="AU175" i="4"/>
  <c r="AU176" i="4"/>
  <c r="AU178" i="4"/>
  <c r="AU179" i="4"/>
  <c r="AU180" i="4"/>
  <c r="AU181" i="4"/>
  <c r="AU182" i="4"/>
  <c r="AU183" i="4"/>
  <c r="AU184" i="4"/>
  <c r="AU185" i="4"/>
  <c r="AU186" i="4"/>
  <c r="AU187" i="4"/>
  <c r="AU188" i="4"/>
  <c r="AU189" i="4"/>
  <c r="AU190" i="4"/>
  <c r="AU191" i="4"/>
  <c r="AU192" i="4"/>
  <c r="AU193" i="4"/>
  <c r="AU194" i="4"/>
  <c r="AU195" i="4"/>
  <c r="AU196" i="4"/>
  <c r="AU197" i="4"/>
  <c r="AU198" i="4"/>
  <c r="AU199" i="4"/>
  <c r="AU200" i="4"/>
  <c r="AU202" i="4"/>
  <c r="AU203" i="4"/>
  <c r="AU204" i="4"/>
  <c r="AU205" i="4"/>
  <c r="AU206" i="4"/>
  <c r="AU207" i="4"/>
  <c r="AU208" i="4"/>
  <c r="AU209" i="4"/>
  <c r="AU210" i="4"/>
  <c r="AU211" i="4"/>
  <c r="AU212" i="4"/>
  <c r="AU213" i="4"/>
  <c r="AU214" i="4"/>
  <c r="AU215" i="4"/>
  <c r="AU216" i="4"/>
  <c r="AU217" i="4"/>
  <c r="AU218" i="4"/>
  <c r="AU219" i="4"/>
  <c r="AU220" i="4"/>
  <c r="AU221" i="4"/>
  <c r="AU222" i="4"/>
  <c r="AU223" i="4"/>
  <c r="AU224" i="4"/>
  <c r="AU225" i="4"/>
  <c r="AU226" i="4"/>
  <c r="AU227" i="4"/>
  <c r="AU228" i="4"/>
  <c r="AU229" i="4"/>
  <c r="AU230" i="4"/>
  <c r="AU231" i="4"/>
  <c r="AU2" i="4"/>
  <c r="BD210" i="4"/>
  <c r="BC210" i="4"/>
  <c r="BB210" i="4"/>
  <c r="BA210" i="4"/>
  <c r="AZ210" i="4"/>
  <c r="AV210" i="4"/>
  <c r="AT210" i="4"/>
  <c r="AS210" i="4"/>
  <c r="AR210" i="4"/>
  <c r="AQ210" i="4" s="1"/>
  <c r="AP210" i="4"/>
  <c r="BD82" i="4"/>
  <c r="BC82" i="4"/>
  <c r="BB82" i="4"/>
  <c r="BA82" i="4"/>
  <c r="AZ82" i="4"/>
  <c r="AY82" i="4"/>
  <c r="AX82" i="4"/>
  <c r="AV82" i="4"/>
  <c r="AT82" i="4"/>
  <c r="AS82" i="4"/>
  <c r="AR82" i="4"/>
  <c r="AQ82" i="4" s="1"/>
  <c r="AP82" i="4"/>
  <c r="BD217" i="4"/>
  <c r="BC217" i="4"/>
  <c r="BB217" i="4"/>
  <c r="BA217" i="4"/>
  <c r="AZ217" i="4"/>
  <c r="AY217" i="4"/>
  <c r="AX217" i="4"/>
  <c r="AV217" i="4"/>
  <c r="AT217" i="4"/>
  <c r="AS217" i="4"/>
  <c r="AR217" i="4"/>
  <c r="AQ217" i="4" s="1"/>
  <c r="AP217" i="4"/>
  <c r="BD52" i="4"/>
  <c r="BC52" i="4"/>
  <c r="BB52" i="4"/>
  <c r="BA52" i="4"/>
  <c r="AZ52" i="4"/>
  <c r="AY52" i="4"/>
  <c r="AX52" i="4"/>
  <c r="AV52" i="4"/>
  <c r="AT52" i="4"/>
  <c r="AS52" i="4"/>
  <c r="AR52" i="4"/>
  <c r="AQ52" i="4" s="1"/>
  <c r="AP52" i="4"/>
  <c r="BD186" i="4"/>
  <c r="BC186" i="4"/>
  <c r="BB186" i="4"/>
  <c r="BA186" i="4"/>
  <c r="AZ186" i="4"/>
  <c r="AY186" i="4"/>
  <c r="AX186" i="4"/>
  <c r="AV186" i="4"/>
  <c r="AT186" i="4"/>
  <c r="AS186" i="4"/>
  <c r="AR186" i="4"/>
  <c r="AQ186" i="4" s="1"/>
  <c r="AP186" i="4"/>
  <c r="AV78" i="4"/>
  <c r="AT78" i="4"/>
  <c r="AS78" i="4"/>
  <c r="AR78" i="4"/>
  <c r="AQ78" i="4" s="1"/>
  <c r="AP78" i="4"/>
  <c r="BD164" i="4"/>
  <c r="BC164" i="4"/>
  <c r="BB164" i="4"/>
  <c r="BA164" i="4"/>
  <c r="AZ164" i="4"/>
  <c r="AY164" i="4"/>
  <c r="AX164" i="4"/>
  <c r="AV164" i="4"/>
  <c r="AT164" i="4"/>
  <c r="AS164" i="4"/>
  <c r="AR164" i="4"/>
  <c r="AQ164" i="4" s="1"/>
  <c r="AP164" i="4"/>
  <c r="BD17" i="4"/>
  <c r="BC17" i="4"/>
  <c r="BB17" i="4"/>
  <c r="BA17" i="4"/>
  <c r="AZ17" i="4"/>
  <c r="AY17" i="4"/>
  <c r="AX17" i="4"/>
  <c r="AV17" i="4"/>
  <c r="AT17" i="4"/>
  <c r="AS17" i="4"/>
  <c r="AR17" i="4"/>
  <c r="AQ17" i="4" s="1"/>
  <c r="AP17" i="4"/>
  <c r="BD78" i="4"/>
  <c r="BC78" i="4"/>
  <c r="BB78" i="4"/>
  <c r="BA78" i="4"/>
  <c r="AZ78" i="4"/>
  <c r="AY78" i="4"/>
  <c r="AX78" i="4"/>
  <c r="BD154" i="4"/>
  <c r="BC154" i="4"/>
  <c r="BB154" i="4"/>
  <c r="BA154" i="4"/>
  <c r="AZ154" i="4"/>
  <c r="AY154" i="4"/>
  <c r="AX154" i="4"/>
  <c r="AV154" i="4"/>
  <c r="AT154" i="4"/>
  <c r="AS154" i="4"/>
  <c r="AR154" i="4"/>
  <c r="AQ154" i="4"/>
  <c r="AP154" i="4"/>
  <c r="BD212" i="4"/>
  <c r="BC212" i="4"/>
  <c r="BB212" i="4"/>
  <c r="BA212" i="4"/>
  <c r="AZ212" i="4"/>
  <c r="AY212" i="4"/>
  <c r="AX212" i="4"/>
  <c r="AV212" i="4"/>
  <c r="AT212" i="4"/>
  <c r="AS212" i="4"/>
  <c r="AR212" i="4"/>
  <c r="AQ212" i="4" s="1"/>
  <c r="AP212" i="4"/>
  <c r="AX79" i="4"/>
  <c r="AY79" i="4"/>
  <c r="AP79" i="4"/>
  <c r="AR79" i="4"/>
  <c r="AQ79" i="4" s="1"/>
  <c r="BD81" i="4"/>
  <c r="BC81" i="4"/>
  <c r="BB81" i="4"/>
  <c r="BA81" i="4"/>
  <c r="AZ81" i="4"/>
  <c r="AY81" i="4"/>
  <c r="AX81" i="4"/>
  <c r="AV81" i="4"/>
  <c r="AT81" i="4"/>
  <c r="AS81" i="4"/>
  <c r="AR81" i="4"/>
  <c r="AQ81" i="4" s="1"/>
  <c r="AP81" i="4"/>
  <c r="BD80" i="4"/>
  <c r="BC80" i="4"/>
  <c r="BB80" i="4"/>
  <c r="BA80" i="4"/>
  <c r="AZ80" i="4"/>
  <c r="AV80" i="4"/>
  <c r="AT80" i="4"/>
  <c r="AS80" i="4"/>
  <c r="AR80" i="4"/>
  <c r="AQ80" i="4" s="1"/>
  <c r="AP80" i="4"/>
  <c r="BD22" i="4"/>
  <c r="BC22" i="4"/>
  <c r="BB22" i="4"/>
  <c r="BA22" i="4"/>
  <c r="AZ22" i="4"/>
  <c r="AY22" i="4"/>
  <c r="AX22" i="4"/>
  <c r="AV22" i="4"/>
  <c r="AT22" i="4"/>
  <c r="AS22" i="4"/>
  <c r="AR22" i="4"/>
  <c r="AQ22" i="4" s="1"/>
  <c r="AP22" i="4"/>
  <c r="BD150" i="4"/>
  <c r="BC150" i="4"/>
  <c r="BB150" i="4"/>
  <c r="BA150" i="4"/>
  <c r="AZ150" i="4"/>
  <c r="AY150" i="4"/>
  <c r="AX150" i="4"/>
  <c r="AV150" i="4"/>
  <c r="AT150" i="4"/>
  <c r="AS150" i="4"/>
  <c r="AR150" i="4"/>
  <c r="AQ150" i="4" s="1"/>
  <c r="AP150" i="4"/>
  <c r="R195" i="6"/>
  <c r="R196" i="6"/>
  <c r="R197" i="6"/>
  <c r="R198" i="6"/>
  <c r="R199" i="6"/>
  <c r="R200" i="6"/>
  <c r="R201" i="6"/>
  <c r="R202" i="6"/>
  <c r="R203" i="6"/>
  <c r="R204" i="6"/>
  <c r="R205" i="6"/>
  <c r="R206" i="6"/>
  <c r="R207" i="6"/>
  <c r="R208" i="6"/>
  <c r="R209" i="6"/>
  <c r="R210" i="6"/>
  <c r="R211" i="6"/>
  <c r="BD79" i="4"/>
  <c r="BC79" i="4"/>
  <c r="BB79" i="4"/>
  <c r="BA79" i="4"/>
  <c r="AZ79" i="4"/>
  <c r="AV79" i="4"/>
  <c r="AT79" i="4"/>
  <c r="AS79" i="4"/>
  <c r="BC182" i="4"/>
  <c r="AS67" i="4"/>
  <c r="AT67" i="4"/>
  <c r="AV67" i="4"/>
  <c r="AS182" i="4"/>
  <c r="AT182" i="4"/>
  <c r="AV182" i="4"/>
  <c r="BD182" i="4"/>
  <c r="BB182" i="4"/>
  <c r="BA182" i="4"/>
  <c r="AZ182" i="4"/>
  <c r="AY182" i="4"/>
  <c r="AX182" i="4"/>
  <c r="AR182" i="4"/>
  <c r="AQ182" i="4" s="1"/>
  <c r="AP182" i="4"/>
  <c r="BD67" i="4"/>
  <c r="BC67" i="4"/>
  <c r="BB67" i="4"/>
  <c r="BA67" i="4"/>
  <c r="AZ67" i="4"/>
  <c r="AY67" i="4"/>
  <c r="AX67" i="4"/>
  <c r="AR67" i="4"/>
  <c r="AQ67" i="4" s="1"/>
  <c r="AP67" i="4"/>
  <c r="AV29" i="4"/>
  <c r="AT29" i="4"/>
  <c r="AS29" i="4"/>
  <c r="AT23" i="4"/>
  <c r="AV23" i="4"/>
  <c r="AT222" i="4"/>
  <c r="AV222" i="4"/>
  <c r="AT157" i="4"/>
  <c r="AV157" i="4"/>
  <c r="AT26" i="4"/>
  <c r="AV26" i="4"/>
  <c r="AT229" i="4"/>
  <c r="AV229" i="4"/>
  <c r="AT166" i="4"/>
  <c r="AV166" i="4"/>
  <c r="AT21" i="4"/>
  <c r="AV21" i="4"/>
  <c r="AT20" i="4"/>
  <c r="AV20" i="4"/>
  <c r="AT41" i="4"/>
  <c r="AV41" i="4"/>
  <c r="AT129" i="4"/>
  <c r="AV129" i="4"/>
  <c r="AT28" i="4"/>
  <c r="AS28" i="4"/>
  <c r="AT100" i="4"/>
  <c r="AS41" i="4"/>
  <c r="AX41" i="4"/>
  <c r="AY41" i="4"/>
  <c r="AZ41" i="4"/>
  <c r="BA41" i="4"/>
  <c r="BB41" i="4"/>
  <c r="BC41" i="4"/>
  <c r="BD41" i="4"/>
  <c r="BD129" i="4"/>
  <c r="BC129" i="4"/>
  <c r="BB129" i="4"/>
  <c r="BA129" i="4"/>
  <c r="AZ129" i="4"/>
  <c r="AY129" i="4"/>
  <c r="AX129" i="4"/>
  <c r="AS129" i="4"/>
  <c r="AR129" i="4"/>
  <c r="AQ129" i="4" s="1"/>
  <c r="AP129" i="4"/>
  <c r="AR41" i="4"/>
  <c r="AQ41" i="4" s="1"/>
  <c r="AP41" i="4"/>
  <c r="BD20" i="4"/>
  <c r="BC20" i="4"/>
  <c r="BB20" i="4"/>
  <c r="BA20" i="4"/>
  <c r="AZ20" i="4"/>
  <c r="AY20" i="4"/>
  <c r="AX20" i="4"/>
  <c r="AS20" i="4"/>
  <c r="AR20" i="4"/>
  <c r="AQ20" i="4"/>
  <c r="AP20" i="4"/>
  <c r="BD21" i="4"/>
  <c r="BC21" i="4"/>
  <c r="BB21" i="4"/>
  <c r="BA21" i="4"/>
  <c r="AZ21" i="4"/>
  <c r="AY21" i="4"/>
  <c r="AX21" i="4"/>
  <c r="AS21" i="4"/>
  <c r="AR21" i="4"/>
  <c r="AQ21" i="4" s="1"/>
  <c r="AP21" i="4"/>
  <c r="BD29" i="4"/>
  <c r="BC29" i="4"/>
  <c r="BB29" i="4"/>
  <c r="BA29" i="4"/>
  <c r="AZ29" i="4"/>
  <c r="AY29" i="4"/>
  <c r="AX29" i="4"/>
  <c r="AR29" i="4"/>
  <c r="AQ29" i="4" s="1"/>
  <c r="AP29" i="4"/>
  <c r="BD166" i="4"/>
  <c r="BC166" i="4"/>
  <c r="BB166" i="4"/>
  <c r="BA166" i="4"/>
  <c r="AZ166" i="4"/>
  <c r="AY166" i="4"/>
  <c r="AX166" i="4"/>
  <c r="AS166" i="4"/>
  <c r="AR166" i="4"/>
  <c r="AQ166" i="4"/>
  <c r="AP166" i="4"/>
  <c r="BD229" i="4"/>
  <c r="BC229" i="4"/>
  <c r="BB229" i="4"/>
  <c r="BA229" i="4"/>
  <c r="AZ229" i="4"/>
  <c r="AY229" i="4"/>
  <c r="AX229" i="4"/>
  <c r="AS229" i="4"/>
  <c r="AR229" i="4"/>
  <c r="AQ229" i="4" s="1"/>
  <c r="AP229" i="4"/>
  <c r="BD26" i="4"/>
  <c r="BC26" i="4"/>
  <c r="BB26" i="4"/>
  <c r="BA26" i="4"/>
  <c r="AZ26" i="4"/>
  <c r="AY26" i="4"/>
  <c r="AX26" i="4"/>
  <c r="AS26" i="4"/>
  <c r="AR26" i="4"/>
  <c r="AQ26" i="4" s="1"/>
  <c r="AP26" i="4"/>
  <c r="BD157" i="4"/>
  <c r="BC157" i="4"/>
  <c r="BB157" i="4"/>
  <c r="BA157" i="4"/>
  <c r="AZ157" i="4"/>
  <c r="AY157" i="4"/>
  <c r="AX157" i="4"/>
  <c r="AS157" i="4"/>
  <c r="AR157" i="4"/>
  <c r="AQ157" i="4" s="1"/>
  <c r="AP157" i="4"/>
  <c r="BD222" i="4"/>
  <c r="BC222" i="4"/>
  <c r="BB222" i="4"/>
  <c r="BA222" i="4"/>
  <c r="AZ222" i="4"/>
  <c r="AY222" i="4"/>
  <c r="AX222" i="4"/>
  <c r="AS222" i="4"/>
  <c r="AR222" i="4"/>
  <c r="AQ222" i="4" s="1"/>
  <c r="AP222" i="4"/>
  <c r="BD23" i="4"/>
  <c r="BC23" i="4"/>
  <c r="BB23" i="4"/>
  <c r="BA23" i="4"/>
  <c r="AZ23" i="4"/>
  <c r="AY23" i="4"/>
  <c r="AX23" i="4"/>
  <c r="AS23" i="4"/>
  <c r="AR23" i="4"/>
  <c r="AQ23" i="4" s="1"/>
  <c r="AP23" i="4"/>
  <c r="BD28" i="4"/>
  <c r="BC28" i="4"/>
  <c r="BB28" i="4"/>
  <c r="BA28" i="4"/>
  <c r="AZ28" i="4"/>
  <c r="AY28" i="4"/>
  <c r="AX28" i="4"/>
  <c r="AV28" i="4"/>
  <c r="AR28" i="4"/>
  <c r="AQ28" i="4" s="1"/>
  <c r="AP28" i="4"/>
  <c r="BD100" i="4"/>
  <c r="BC100" i="4"/>
  <c r="BB100" i="4"/>
  <c r="BA100" i="4"/>
  <c r="AZ100" i="4"/>
  <c r="AY100" i="4"/>
  <c r="AX100" i="4"/>
  <c r="AV100" i="4"/>
  <c r="AS100" i="4"/>
  <c r="AR100" i="4"/>
  <c r="AQ100" i="4" s="1"/>
  <c r="AP100" i="4"/>
  <c r="BD197" i="4"/>
  <c r="BC197" i="4"/>
  <c r="BB197" i="4"/>
  <c r="BA197" i="4"/>
  <c r="AZ197" i="4"/>
  <c r="AY197" i="4"/>
  <c r="AX197" i="4"/>
  <c r="AV197" i="4"/>
  <c r="AT197" i="4"/>
  <c r="AS197" i="4"/>
  <c r="AR197" i="4"/>
  <c r="AQ197" i="4" s="1"/>
  <c r="AP197" i="4"/>
  <c r="AW84" i="4" l="1"/>
  <c r="AW17" i="4"/>
  <c r="AW4" i="4"/>
  <c r="AW33" i="4"/>
  <c r="AW177" i="4"/>
  <c r="AW79" i="4"/>
  <c r="AW212" i="4"/>
  <c r="AW210" i="4"/>
  <c r="AW82" i="4"/>
  <c r="AW217" i="4"/>
  <c r="AW154" i="4"/>
  <c r="AW52" i="4"/>
  <c r="AW186" i="4"/>
  <c r="AW78" i="4"/>
  <c r="AW164" i="4"/>
  <c r="AW80" i="4"/>
  <c r="AW81" i="4"/>
  <c r="AW22" i="4"/>
  <c r="AW150" i="4"/>
  <c r="AW67" i="4"/>
  <c r="AW182" i="4"/>
  <c r="AW20" i="4"/>
  <c r="AW41" i="4"/>
  <c r="AW166" i="4"/>
  <c r="AW157" i="4"/>
  <c r="AW129" i="4"/>
  <c r="AW21" i="4"/>
  <c r="AW29" i="4"/>
  <c r="AW28" i="4"/>
  <c r="AW197" i="4"/>
  <c r="AW222" i="4"/>
  <c r="AW23" i="4"/>
  <c r="AW100" i="4"/>
  <c r="AW229" i="4"/>
  <c r="AW26" i="4"/>
  <c r="AV3" i="4"/>
  <c r="AV5" i="4"/>
  <c r="AV7" i="4"/>
  <c r="AV8" i="4"/>
  <c r="AV9" i="4"/>
  <c r="AV10" i="4"/>
  <c r="AV11" i="4"/>
  <c r="AV12" i="4"/>
  <c r="AV13" i="4"/>
  <c r="AV14" i="4"/>
  <c r="AV15" i="4"/>
  <c r="AV16" i="4"/>
  <c r="AV18" i="4"/>
  <c r="AV19" i="4"/>
  <c r="AV24" i="4"/>
  <c r="AV25" i="4"/>
  <c r="AV27" i="4"/>
  <c r="AV30" i="4"/>
  <c r="AV31" i="4"/>
  <c r="AV32" i="4"/>
  <c r="AV34" i="4"/>
  <c r="AV35" i="4"/>
  <c r="AV36" i="4"/>
  <c r="AV37" i="4"/>
  <c r="AV38" i="4"/>
  <c r="AV39" i="4"/>
  <c r="AV40" i="4"/>
  <c r="AV42" i="4"/>
  <c r="AV43" i="4"/>
  <c r="AV44" i="4"/>
  <c r="AV45" i="4"/>
  <c r="AV46" i="4"/>
  <c r="AV47" i="4"/>
  <c r="AV48" i="4"/>
  <c r="AV49" i="4"/>
  <c r="AV51" i="4"/>
  <c r="AV53" i="4"/>
  <c r="AV54" i="4"/>
  <c r="AV55" i="4"/>
  <c r="AV56" i="4"/>
  <c r="AV57" i="4"/>
  <c r="AV58" i="4"/>
  <c r="AV59" i="4"/>
  <c r="AV60" i="4"/>
  <c r="AV62" i="4"/>
  <c r="AV63" i="4"/>
  <c r="AV64" i="4"/>
  <c r="AV65" i="4"/>
  <c r="AV66" i="4"/>
  <c r="AV68" i="4"/>
  <c r="AV69" i="4"/>
  <c r="AV70" i="4"/>
  <c r="AV72" i="4"/>
  <c r="AV73" i="4"/>
  <c r="AV74" i="4"/>
  <c r="AV75" i="4"/>
  <c r="AV76" i="4"/>
  <c r="AV77" i="4"/>
  <c r="AV85" i="4"/>
  <c r="AV83" i="4"/>
  <c r="AV86" i="4"/>
  <c r="AV87" i="4"/>
  <c r="AV88" i="4"/>
  <c r="AV89" i="4"/>
  <c r="AV90" i="4"/>
  <c r="AV91" i="4"/>
  <c r="AV93" i="4"/>
  <c r="AV94" i="4"/>
  <c r="AV95" i="4"/>
  <c r="AV96" i="4"/>
  <c r="AV97" i="4"/>
  <c r="AV98" i="4"/>
  <c r="AV99" i="4"/>
  <c r="AV101" i="4"/>
  <c r="AV102" i="4"/>
  <c r="AV103" i="4"/>
  <c r="AV104" i="4"/>
  <c r="AV105" i="4"/>
  <c r="AV106" i="4"/>
  <c r="AV107" i="4"/>
  <c r="AV108" i="4"/>
  <c r="AV109" i="4"/>
  <c r="AV110" i="4"/>
  <c r="AV112" i="4"/>
  <c r="AV113" i="4"/>
  <c r="AV114" i="4"/>
  <c r="AV115" i="4"/>
  <c r="AV116" i="4"/>
  <c r="AV117" i="4"/>
  <c r="AV118" i="4"/>
  <c r="AV119" i="4"/>
  <c r="AV120" i="4"/>
  <c r="AV121" i="4"/>
  <c r="AV122" i="4"/>
  <c r="AV123" i="4"/>
  <c r="AV124" i="4"/>
  <c r="AV125" i="4"/>
  <c r="AV126" i="4"/>
  <c r="AV127" i="4"/>
  <c r="AV128" i="4"/>
  <c r="AV130" i="4"/>
  <c r="AV131" i="4"/>
  <c r="AV132" i="4"/>
  <c r="AV133" i="4"/>
  <c r="AV134" i="4"/>
  <c r="AV135" i="4"/>
  <c r="AV136" i="4"/>
  <c r="AV137" i="4"/>
  <c r="AV138" i="4"/>
  <c r="AV139" i="4"/>
  <c r="AV140" i="4"/>
  <c r="AV141" i="4"/>
  <c r="AV143" i="4"/>
  <c r="AV144" i="4"/>
  <c r="AV145" i="4"/>
  <c r="AV146" i="4"/>
  <c r="AV147" i="4"/>
  <c r="AV148" i="4"/>
  <c r="AV149" i="4"/>
  <c r="AV151" i="4"/>
  <c r="AV152" i="4"/>
  <c r="AV153" i="4"/>
  <c r="AV155" i="4"/>
  <c r="AV158" i="4"/>
  <c r="AV159" i="4"/>
  <c r="AV160" i="4"/>
  <c r="AV161" i="4"/>
  <c r="AV162" i="4"/>
  <c r="AV163" i="4"/>
  <c r="AV165" i="4"/>
  <c r="AV167" i="4"/>
  <c r="AV168" i="4"/>
  <c r="AV169" i="4"/>
  <c r="AV170" i="4"/>
  <c r="AV171" i="4"/>
  <c r="AV172" i="4"/>
  <c r="AV173" i="4"/>
  <c r="AV174" i="4"/>
  <c r="AV175" i="4"/>
  <c r="AV176" i="4"/>
  <c r="AV178" i="4"/>
  <c r="AV179" i="4"/>
  <c r="AV180" i="4"/>
  <c r="AV181" i="4"/>
  <c r="AV183" i="4"/>
  <c r="AV184" i="4"/>
  <c r="AV185" i="4"/>
  <c r="AV187" i="4"/>
  <c r="AV188" i="4"/>
  <c r="AV189" i="4"/>
  <c r="AV190" i="4"/>
  <c r="AV191" i="4"/>
  <c r="AV192" i="4"/>
  <c r="AV193" i="4"/>
  <c r="AV194" i="4"/>
  <c r="AV195" i="4"/>
  <c r="AV196" i="4"/>
  <c r="AV198" i="4"/>
  <c r="AV199" i="4"/>
  <c r="AV200" i="4"/>
  <c r="AV202" i="4"/>
  <c r="AV203" i="4"/>
  <c r="AV204" i="4"/>
  <c r="AV205" i="4"/>
  <c r="AV206" i="4"/>
  <c r="AV207" i="4"/>
  <c r="AV208" i="4"/>
  <c r="AV209" i="4"/>
  <c r="AV211" i="4"/>
  <c r="AV213" i="4"/>
  <c r="AV214" i="4"/>
  <c r="AV215" i="4"/>
  <c r="AV216" i="4"/>
  <c r="AV218" i="4"/>
  <c r="AV219" i="4"/>
  <c r="AV220" i="4"/>
  <c r="AV223" i="4"/>
  <c r="AV224" i="4"/>
  <c r="AV225" i="4"/>
  <c r="AV226" i="4"/>
  <c r="AV227" i="4"/>
  <c r="AV230" i="4"/>
  <c r="AV231" i="4"/>
  <c r="AV228" i="4"/>
  <c r="AV71" i="4"/>
  <c r="AV50" i="4"/>
  <c r="AV92" i="4"/>
  <c r="AV6" i="4"/>
  <c r="AV111" i="4"/>
  <c r="AV221" i="4"/>
  <c r="AV142" i="4"/>
  <c r="AV61" i="4"/>
  <c r="AV2" i="4"/>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2" i="6"/>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173" i="6"/>
  <c r="S174" i="6"/>
  <c r="S175" i="6"/>
  <c r="S176" i="6"/>
  <c r="S177" i="6"/>
  <c r="S178" i="6"/>
  <c r="S179" i="6"/>
  <c r="S180" i="6"/>
  <c r="S181" i="6"/>
  <c r="S182" i="6"/>
  <c r="S183" i="6"/>
  <c r="S184" i="6"/>
  <c r="S185" i="6"/>
  <c r="S186" i="6"/>
  <c r="S187" i="6"/>
  <c r="S188" i="6"/>
  <c r="S189" i="6"/>
  <c r="S190" i="6"/>
  <c r="S191" i="6"/>
  <c r="S192" i="6"/>
  <c r="S193" i="6"/>
  <c r="S194" i="6"/>
  <c r="S2"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3" i="6"/>
  <c r="E4" i="6"/>
  <c r="E2" i="6"/>
  <c r="C3" i="6"/>
  <c r="D3" i="6"/>
  <c r="F3" i="6"/>
  <c r="G3" i="6"/>
  <c r="H3" i="6"/>
  <c r="I3" i="6"/>
  <c r="J3" i="6"/>
  <c r="K3" i="6"/>
  <c r="L3" i="6"/>
  <c r="U3" i="6"/>
  <c r="M3" i="6"/>
  <c r="N3" i="6"/>
  <c r="O3" i="6"/>
  <c r="P3" i="6"/>
  <c r="Q3" i="6"/>
  <c r="T3" i="6"/>
  <c r="R3" i="6"/>
  <c r="C4" i="6"/>
  <c r="D4" i="6"/>
  <c r="F4" i="6"/>
  <c r="G4" i="6"/>
  <c r="H4" i="6"/>
  <c r="I4" i="6"/>
  <c r="J4" i="6"/>
  <c r="K4" i="6"/>
  <c r="L4" i="6"/>
  <c r="U4" i="6"/>
  <c r="M4" i="6"/>
  <c r="N4" i="6"/>
  <c r="O4" i="6"/>
  <c r="P4" i="6"/>
  <c r="Q4" i="6"/>
  <c r="T4" i="6"/>
  <c r="R4" i="6"/>
  <c r="C5" i="6"/>
  <c r="D5" i="6"/>
  <c r="F5" i="6"/>
  <c r="G5" i="6"/>
  <c r="H5" i="6"/>
  <c r="I5" i="6"/>
  <c r="J5" i="6"/>
  <c r="K5" i="6"/>
  <c r="L5" i="6"/>
  <c r="U5" i="6"/>
  <c r="M5" i="6"/>
  <c r="N5" i="6"/>
  <c r="O5" i="6"/>
  <c r="P5" i="6"/>
  <c r="Q5" i="6"/>
  <c r="T5" i="6"/>
  <c r="R5" i="6"/>
  <c r="C6" i="6"/>
  <c r="D6" i="6"/>
  <c r="F6" i="6"/>
  <c r="G6" i="6"/>
  <c r="H6" i="6"/>
  <c r="I6" i="6"/>
  <c r="J6" i="6"/>
  <c r="K6" i="6"/>
  <c r="L6" i="6"/>
  <c r="U6" i="6"/>
  <c r="M6" i="6"/>
  <c r="N6" i="6"/>
  <c r="O6" i="6"/>
  <c r="P6" i="6"/>
  <c r="Q6" i="6"/>
  <c r="T6" i="6"/>
  <c r="R6" i="6"/>
  <c r="C7" i="6"/>
  <c r="D7" i="6"/>
  <c r="F7" i="6"/>
  <c r="G7" i="6"/>
  <c r="H7" i="6"/>
  <c r="I7" i="6"/>
  <c r="J7" i="6"/>
  <c r="K7" i="6"/>
  <c r="L7" i="6"/>
  <c r="U7" i="6"/>
  <c r="M7" i="6"/>
  <c r="N7" i="6"/>
  <c r="O7" i="6"/>
  <c r="P7" i="6"/>
  <c r="Q7" i="6"/>
  <c r="T7" i="6"/>
  <c r="R7" i="6"/>
  <c r="C8" i="6"/>
  <c r="D8" i="6"/>
  <c r="F8" i="6"/>
  <c r="G8" i="6"/>
  <c r="H8" i="6"/>
  <c r="I8" i="6"/>
  <c r="J8" i="6"/>
  <c r="K8" i="6"/>
  <c r="L8" i="6"/>
  <c r="U8" i="6"/>
  <c r="M8" i="6"/>
  <c r="N8" i="6"/>
  <c r="O8" i="6"/>
  <c r="P8" i="6"/>
  <c r="Q8" i="6"/>
  <c r="T8" i="6"/>
  <c r="R8" i="6"/>
  <c r="C9" i="6"/>
  <c r="D9" i="6"/>
  <c r="F9" i="6"/>
  <c r="G9" i="6"/>
  <c r="H9" i="6"/>
  <c r="I9" i="6"/>
  <c r="J9" i="6"/>
  <c r="K9" i="6"/>
  <c r="L9" i="6"/>
  <c r="U9" i="6"/>
  <c r="M9" i="6"/>
  <c r="N9" i="6"/>
  <c r="O9" i="6"/>
  <c r="P9" i="6"/>
  <c r="Q9" i="6"/>
  <c r="T9" i="6"/>
  <c r="R9" i="6"/>
  <c r="C10" i="6"/>
  <c r="D10" i="6"/>
  <c r="F10" i="6"/>
  <c r="G10" i="6"/>
  <c r="H10" i="6"/>
  <c r="I10" i="6"/>
  <c r="J10" i="6"/>
  <c r="K10" i="6"/>
  <c r="L10" i="6"/>
  <c r="U10" i="6"/>
  <c r="M10" i="6"/>
  <c r="N10" i="6"/>
  <c r="O10" i="6"/>
  <c r="P10" i="6"/>
  <c r="Q10" i="6"/>
  <c r="T10" i="6"/>
  <c r="R10" i="6"/>
  <c r="C11" i="6"/>
  <c r="D11" i="6"/>
  <c r="F11" i="6"/>
  <c r="G11" i="6"/>
  <c r="H11" i="6"/>
  <c r="I11" i="6"/>
  <c r="J11" i="6"/>
  <c r="K11" i="6"/>
  <c r="L11" i="6"/>
  <c r="U11" i="6"/>
  <c r="M11" i="6"/>
  <c r="N11" i="6"/>
  <c r="O11" i="6"/>
  <c r="P11" i="6"/>
  <c r="Q11" i="6"/>
  <c r="T11" i="6"/>
  <c r="R11" i="6"/>
  <c r="C12" i="6"/>
  <c r="D12" i="6"/>
  <c r="F12" i="6"/>
  <c r="G12" i="6"/>
  <c r="H12" i="6"/>
  <c r="I12" i="6"/>
  <c r="J12" i="6"/>
  <c r="K12" i="6"/>
  <c r="L12" i="6"/>
  <c r="U12" i="6"/>
  <c r="M12" i="6"/>
  <c r="N12" i="6"/>
  <c r="O12" i="6"/>
  <c r="P12" i="6"/>
  <c r="Q12" i="6"/>
  <c r="T12" i="6"/>
  <c r="R12" i="6"/>
  <c r="C13" i="6"/>
  <c r="D13" i="6"/>
  <c r="F13" i="6"/>
  <c r="G13" i="6"/>
  <c r="H13" i="6"/>
  <c r="I13" i="6"/>
  <c r="J13" i="6"/>
  <c r="K13" i="6"/>
  <c r="L13" i="6"/>
  <c r="U13" i="6"/>
  <c r="M13" i="6"/>
  <c r="N13" i="6"/>
  <c r="O13" i="6"/>
  <c r="P13" i="6"/>
  <c r="Q13" i="6"/>
  <c r="T13" i="6"/>
  <c r="R13" i="6"/>
  <c r="C14" i="6"/>
  <c r="D14" i="6"/>
  <c r="F14" i="6"/>
  <c r="G14" i="6"/>
  <c r="H14" i="6"/>
  <c r="I14" i="6"/>
  <c r="J14" i="6"/>
  <c r="K14" i="6"/>
  <c r="L14" i="6"/>
  <c r="U14" i="6"/>
  <c r="M14" i="6"/>
  <c r="N14" i="6"/>
  <c r="O14" i="6"/>
  <c r="P14" i="6"/>
  <c r="Q14" i="6"/>
  <c r="T14" i="6"/>
  <c r="R14" i="6"/>
  <c r="C15" i="6"/>
  <c r="D15" i="6"/>
  <c r="F15" i="6"/>
  <c r="G15" i="6"/>
  <c r="H15" i="6"/>
  <c r="I15" i="6"/>
  <c r="J15" i="6"/>
  <c r="K15" i="6"/>
  <c r="L15" i="6"/>
  <c r="U15" i="6"/>
  <c r="M15" i="6"/>
  <c r="N15" i="6"/>
  <c r="O15" i="6"/>
  <c r="P15" i="6"/>
  <c r="Q15" i="6"/>
  <c r="T15" i="6"/>
  <c r="R15" i="6"/>
  <c r="C16" i="6"/>
  <c r="D16" i="6"/>
  <c r="F16" i="6"/>
  <c r="G16" i="6"/>
  <c r="H16" i="6"/>
  <c r="I16" i="6"/>
  <c r="J16" i="6"/>
  <c r="K16" i="6"/>
  <c r="L16" i="6"/>
  <c r="U16" i="6"/>
  <c r="M16" i="6"/>
  <c r="N16" i="6"/>
  <c r="O16" i="6"/>
  <c r="P16" i="6"/>
  <c r="Q16" i="6"/>
  <c r="T16" i="6"/>
  <c r="R16" i="6"/>
  <c r="C17" i="6"/>
  <c r="D17" i="6"/>
  <c r="F17" i="6"/>
  <c r="G17" i="6"/>
  <c r="H17" i="6"/>
  <c r="I17" i="6"/>
  <c r="J17" i="6"/>
  <c r="K17" i="6"/>
  <c r="L17" i="6"/>
  <c r="U17" i="6"/>
  <c r="M17" i="6"/>
  <c r="N17" i="6"/>
  <c r="O17" i="6"/>
  <c r="P17" i="6"/>
  <c r="Q17" i="6"/>
  <c r="T17" i="6"/>
  <c r="R17" i="6"/>
  <c r="C18" i="6"/>
  <c r="D18" i="6"/>
  <c r="F18" i="6"/>
  <c r="G18" i="6"/>
  <c r="H18" i="6"/>
  <c r="I18" i="6"/>
  <c r="J18" i="6"/>
  <c r="K18" i="6"/>
  <c r="L18" i="6"/>
  <c r="U18" i="6"/>
  <c r="M18" i="6"/>
  <c r="N18" i="6"/>
  <c r="O18" i="6"/>
  <c r="P18" i="6"/>
  <c r="Q18" i="6"/>
  <c r="T18" i="6"/>
  <c r="R18" i="6"/>
  <c r="C19" i="6"/>
  <c r="D19" i="6"/>
  <c r="F19" i="6"/>
  <c r="G19" i="6"/>
  <c r="H19" i="6"/>
  <c r="I19" i="6"/>
  <c r="J19" i="6"/>
  <c r="K19" i="6"/>
  <c r="L19" i="6"/>
  <c r="U19" i="6"/>
  <c r="M19" i="6"/>
  <c r="N19" i="6"/>
  <c r="O19" i="6"/>
  <c r="P19" i="6"/>
  <c r="Q19" i="6"/>
  <c r="T19" i="6"/>
  <c r="R19" i="6"/>
  <c r="C20" i="6"/>
  <c r="D20" i="6"/>
  <c r="F20" i="6"/>
  <c r="G20" i="6"/>
  <c r="H20" i="6"/>
  <c r="I20" i="6"/>
  <c r="J20" i="6"/>
  <c r="K20" i="6"/>
  <c r="L20" i="6"/>
  <c r="U20" i="6"/>
  <c r="M20" i="6"/>
  <c r="N20" i="6"/>
  <c r="O20" i="6"/>
  <c r="P20" i="6"/>
  <c r="Q20" i="6"/>
  <c r="T20" i="6"/>
  <c r="R20" i="6"/>
  <c r="C21" i="6"/>
  <c r="D21" i="6"/>
  <c r="F21" i="6"/>
  <c r="G21" i="6"/>
  <c r="H21" i="6"/>
  <c r="I21" i="6"/>
  <c r="J21" i="6"/>
  <c r="K21" i="6"/>
  <c r="L21" i="6"/>
  <c r="U21" i="6"/>
  <c r="M21" i="6"/>
  <c r="N21" i="6"/>
  <c r="O21" i="6"/>
  <c r="P21" i="6"/>
  <c r="Q21" i="6"/>
  <c r="T21" i="6"/>
  <c r="R21" i="6"/>
  <c r="C22" i="6"/>
  <c r="D22" i="6"/>
  <c r="F22" i="6"/>
  <c r="G22" i="6"/>
  <c r="H22" i="6"/>
  <c r="I22" i="6"/>
  <c r="J22" i="6"/>
  <c r="K22" i="6"/>
  <c r="L22" i="6"/>
  <c r="U22" i="6"/>
  <c r="M22" i="6"/>
  <c r="N22" i="6"/>
  <c r="O22" i="6"/>
  <c r="P22" i="6"/>
  <c r="Q22" i="6"/>
  <c r="T22" i="6"/>
  <c r="R22" i="6"/>
  <c r="C23" i="6"/>
  <c r="D23" i="6"/>
  <c r="F23" i="6"/>
  <c r="G23" i="6"/>
  <c r="H23" i="6"/>
  <c r="I23" i="6"/>
  <c r="J23" i="6"/>
  <c r="K23" i="6"/>
  <c r="L23" i="6"/>
  <c r="U23" i="6"/>
  <c r="M23" i="6"/>
  <c r="N23" i="6"/>
  <c r="O23" i="6"/>
  <c r="P23" i="6"/>
  <c r="Q23" i="6"/>
  <c r="T23" i="6"/>
  <c r="R23" i="6"/>
  <c r="C24" i="6"/>
  <c r="D24" i="6"/>
  <c r="F24" i="6"/>
  <c r="G24" i="6"/>
  <c r="H24" i="6"/>
  <c r="I24" i="6"/>
  <c r="J24" i="6"/>
  <c r="K24" i="6"/>
  <c r="L24" i="6"/>
  <c r="U24" i="6"/>
  <c r="M24" i="6"/>
  <c r="N24" i="6"/>
  <c r="O24" i="6"/>
  <c r="P24" i="6"/>
  <c r="Q24" i="6"/>
  <c r="T24" i="6"/>
  <c r="R24" i="6"/>
  <c r="C25" i="6"/>
  <c r="D25" i="6"/>
  <c r="F25" i="6"/>
  <c r="G25" i="6"/>
  <c r="H25" i="6"/>
  <c r="I25" i="6"/>
  <c r="J25" i="6"/>
  <c r="K25" i="6"/>
  <c r="L25" i="6"/>
  <c r="U25" i="6"/>
  <c r="M25" i="6"/>
  <c r="N25" i="6"/>
  <c r="O25" i="6"/>
  <c r="P25" i="6"/>
  <c r="Q25" i="6"/>
  <c r="T25" i="6"/>
  <c r="R25" i="6"/>
  <c r="C26" i="6"/>
  <c r="D26" i="6"/>
  <c r="F26" i="6"/>
  <c r="G26" i="6"/>
  <c r="H26" i="6"/>
  <c r="I26" i="6"/>
  <c r="J26" i="6"/>
  <c r="K26" i="6"/>
  <c r="L26" i="6"/>
  <c r="U26" i="6"/>
  <c r="M26" i="6"/>
  <c r="N26" i="6"/>
  <c r="O26" i="6"/>
  <c r="P26" i="6"/>
  <c r="Q26" i="6"/>
  <c r="T26" i="6"/>
  <c r="R26" i="6"/>
  <c r="C27" i="6"/>
  <c r="D27" i="6"/>
  <c r="F27" i="6"/>
  <c r="G27" i="6"/>
  <c r="H27" i="6"/>
  <c r="I27" i="6"/>
  <c r="J27" i="6"/>
  <c r="K27" i="6"/>
  <c r="L27" i="6"/>
  <c r="U27" i="6"/>
  <c r="M27" i="6"/>
  <c r="N27" i="6"/>
  <c r="O27" i="6"/>
  <c r="P27" i="6"/>
  <c r="Q27" i="6"/>
  <c r="T27" i="6"/>
  <c r="R27" i="6"/>
  <c r="C28" i="6"/>
  <c r="D28" i="6"/>
  <c r="F28" i="6"/>
  <c r="G28" i="6"/>
  <c r="H28" i="6"/>
  <c r="I28" i="6"/>
  <c r="J28" i="6"/>
  <c r="K28" i="6"/>
  <c r="L28" i="6"/>
  <c r="U28" i="6"/>
  <c r="M28" i="6"/>
  <c r="N28" i="6"/>
  <c r="O28" i="6"/>
  <c r="P28" i="6"/>
  <c r="Q28" i="6"/>
  <c r="T28" i="6"/>
  <c r="R28" i="6"/>
  <c r="C29" i="6"/>
  <c r="D29" i="6"/>
  <c r="F29" i="6"/>
  <c r="G29" i="6"/>
  <c r="H29" i="6"/>
  <c r="I29" i="6"/>
  <c r="J29" i="6"/>
  <c r="K29" i="6"/>
  <c r="L29" i="6"/>
  <c r="U29" i="6"/>
  <c r="M29" i="6"/>
  <c r="N29" i="6"/>
  <c r="O29" i="6"/>
  <c r="P29" i="6"/>
  <c r="Q29" i="6"/>
  <c r="T29" i="6"/>
  <c r="R29" i="6"/>
  <c r="C30" i="6"/>
  <c r="D30" i="6"/>
  <c r="F30" i="6"/>
  <c r="G30" i="6"/>
  <c r="H30" i="6"/>
  <c r="I30" i="6"/>
  <c r="J30" i="6"/>
  <c r="K30" i="6"/>
  <c r="L30" i="6"/>
  <c r="U30" i="6"/>
  <c r="M30" i="6"/>
  <c r="N30" i="6"/>
  <c r="O30" i="6"/>
  <c r="P30" i="6"/>
  <c r="Q30" i="6"/>
  <c r="T30" i="6"/>
  <c r="R30" i="6"/>
  <c r="C31" i="6"/>
  <c r="D31" i="6"/>
  <c r="F31" i="6"/>
  <c r="G31" i="6"/>
  <c r="H31" i="6"/>
  <c r="I31" i="6"/>
  <c r="J31" i="6"/>
  <c r="K31" i="6"/>
  <c r="L31" i="6"/>
  <c r="U31" i="6"/>
  <c r="M31" i="6"/>
  <c r="N31" i="6"/>
  <c r="O31" i="6"/>
  <c r="P31" i="6"/>
  <c r="Q31" i="6"/>
  <c r="T31" i="6"/>
  <c r="R31" i="6"/>
  <c r="C32" i="6"/>
  <c r="D32" i="6"/>
  <c r="F32" i="6"/>
  <c r="G32" i="6"/>
  <c r="H32" i="6"/>
  <c r="I32" i="6"/>
  <c r="J32" i="6"/>
  <c r="K32" i="6"/>
  <c r="L32" i="6"/>
  <c r="U32" i="6"/>
  <c r="M32" i="6"/>
  <c r="N32" i="6"/>
  <c r="O32" i="6"/>
  <c r="P32" i="6"/>
  <c r="Q32" i="6"/>
  <c r="T32" i="6"/>
  <c r="R32" i="6"/>
  <c r="C33" i="6"/>
  <c r="D33" i="6"/>
  <c r="F33" i="6"/>
  <c r="G33" i="6"/>
  <c r="H33" i="6"/>
  <c r="I33" i="6"/>
  <c r="J33" i="6"/>
  <c r="K33" i="6"/>
  <c r="L33" i="6"/>
  <c r="U33" i="6"/>
  <c r="M33" i="6"/>
  <c r="N33" i="6"/>
  <c r="O33" i="6"/>
  <c r="P33" i="6"/>
  <c r="Q33" i="6"/>
  <c r="T33" i="6"/>
  <c r="R33" i="6"/>
  <c r="C34" i="6"/>
  <c r="D34" i="6"/>
  <c r="F34" i="6"/>
  <c r="G34" i="6"/>
  <c r="H34" i="6"/>
  <c r="I34" i="6"/>
  <c r="J34" i="6"/>
  <c r="K34" i="6"/>
  <c r="L34" i="6"/>
  <c r="U34" i="6"/>
  <c r="M34" i="6"/>
  <c r="N34" i="6"/>
  <c r="O34" i="6"/>
  <c r="P34" i="6"/>
  <c r="Q34" i="6"/>
  <c r="T34" i="6"/>
  <c r="R34" i="6"/>
  <c r="C35" i="6"/>
  <c r="D35" i="6"/>
  <c r="F35" i="6"/>
  <c r="G35" i="6"/>
  <c r="H35" i="6"/>
  <c r="I35" i="6"/>
  <c r="J35" i="6"/>
  <c r="K35" i="6"/>
  <c r="L35" i="6"/>
  <c r="U35" i="6"/>
  <c r="M35" i="6"/>
  <c r="N35" i="6"/>
  <c r="O35" i="6"/>
  <c r="P35" i="6"/>
  <c r="Q35" i="6"/>
  <c r="T35" i="6"/>
  <c r="R35" i="6"/>
  <c r="C36" i="6"/>
  <c r="D36" i="6"/>
  <c r="F36" i="6"/>
  <c r="G36" i="6"/>
  <c r="H36" i="6"/>
  <c r="I36" i="6"/>
  <c r="J36" i="6"/>
  <c r="K36" i="6"/>
  <c r="L36" i="6"/>
  <c r="U36" i="6"/>
  <c r="M36" i="6"/>
  <c r="N36" i="6"/>
  <c r="O36" i="6"/>
  <c r="P36" i="6"/>
  <c r="Q36" i="6"/>
  <c r="T36" i="6"/>
  <c r="R36" i="6"/>
  <c r="C37" i="6"/>
  <c r="D37" i="6"/>
  <c r="F37" i="6"/>
  <c r="G37" i="6"/>
  <c r="H37" i="6"/>
  <c r="I37" i="6"/>
  <c r="J37" i="6"/>
  <c r="K37" i="6"/>
  <c r="L37" i="6"/>
  <c r="U37" i="6"/>
  <c r="M37" i="6"/>
  <c r="N37" i="6"/>
  <c r="O37" i="6"/>
  <c r="P37" i="6"/>
  <c r="Q37" i="6"/>
  <c r="T37" i="6"/>
  <c r="R37" i="6"/>
  <c r="C38" i="6"/>
  <c r="D38" i="6"/>
  <c r="F38" i="6"/>
  <c r="G38" i="6"/>
  <c r="H38" i="6"/>
  <c r="I38" i="6"/>
  <c r="J38" i="6"/>
  <c r="K38" i="6"/>
  <c r="L38" i="6"/>
  <c r="U38" i="6"/>
  <c r="M38" i="6"/>
  <c r="N38" i="6"/>
  <c r="O38" i="6"/>
  <c r="P38" i="6"/>
  <c r="Q38" i="6"/>
  <c r="T38" i="6"/>
  <c r="R38" i="6"/>
  <c r="C39" i="6"/>
  <c r="D39" i="6"/>
  <c r="F39" i="6"/>
  <c r="G39" i="6"/>
  <c r="H39" i="6"/>
  <c r="I39" i="6"/>
  <c r="J39" i="6"/>
  <c r="K39" i="6"/>
  <c r="L39" i="6"/>
  <c r="U39" i="6"/>
  <c r="M39" i="6"/>
  <c r="N39" i="6"/>
  <c r="O39" i="6"/>
  <c r="P39" i="6"/>
  <c r="Q39" i="6"/>
  <c r="T39" i="6"/>
  <c r="R39" i="6"/>
  <c r="C40" i="6"/>
  <c r="D40" i="6"/>
  <c r="F40" i="6"/>
  <c r="G40" i="6"/>
  <c r="H40" i="6"/>
  <c r="I40" i="6"/>
  <c r="J40" i="6"/>
  <c r="K40" i="6"/>
  <c r="L40" i="6"/>
  <c r="U40" i="6"/>
  <c r="M40" i="6"/>
  <c r="N40" i="6"/>
  <c r="O40" i="6"/>
  <c r="P40" i="6"/>
  <c r="Q40" i="6"/>
  <c r="T40" i="6"/>
  <c r="R40" i="6"/>
  <c r="C41" i="6"/>
  <c r="D41" i="6"/>
  <c r="F41" i="6"/>
  <c r="G41" i="6"/>
  <c r="H41" i="6"/>
  <c r="I41" i="6"/>
  <c r="J41" i="6"/>
  <c r="K41" i="6"/>
  <c r="L41" i="6"/>
  <c r="U41" i="6"/>
  <c r="M41" i="6"/>
  <c r="N41" i="6"/>
  <c r="O41" i="6"/>
  <c r="P41" i="6"/>
  <c r="Q41" i="6"/>
  <c r="T41" i="6"/>
  <c r="R41" i="6"/>
  <c r="C42" i="6"/>
  <c r="D42" i="6"/>
  <c r="F42" i="6"/>
  <c r="G42" i="6"/>
  <c r="H42" i="6"/>
  <c r="I42" i="6"/>
  <c r="J42" i="6"/>
  <c r="K42" i="6"/>
  <c r="L42" i="6"/>
  <c r="U42" i="6"/>
  <c r="M42" i="6"/>
  <c r="N42" i="6"/>
  <c r="O42" i="6"/>
  <c r="P42" i="6"/>
  <c r="Q42" i="6"/>
  <c r="T42" i="6"/>
  <c r="R42" i="6"/>
  <c r="C43" i="6"/>
  <c r="D43" i="6"/>
  <c r="F43" i="6"/>
  <c r="G43" i="6"/>
  <c r="H43" i="6"/>
  <c r="I43" i="6"/>
  <c r="J43" i="6"/>
  <c r="K43" i="6"/>
  <c r="L43" i="6"/>
  <c r="U43" i="6"/>
  <c r="M43" i="6"/>
  <c r="N43" i="6"/>
  <c r="O43" i="6"/>
  <c r="P43" i="6"/>
  <c r="Q43" i="6"/>
  <c r="T43" i="6"/>
  <c r="R43" i="6"/>
  <c r="C44" i="6"/>
  <c r="D44" i="6"/>
  <c r="F44" i="6"/>
  <c r="G44" i="6"/>
  <c r="H44" i="6"/>
  <c r="I44" i="6"/>
  <c r="J44" i="6"/>
  <c r="K44" i="6"/>
  <c r="L44" i="6"/>
  <c r="U44" i="6"/>
  <c r="M44" i="6"/>
  <c r="N44" i="6"/>
  <c r="O44" i="6"/>
  <c r="P44" i="6"/>
  <c r="Q44" i="6"/>
  <c r="T44" i="6"/>
  <c r="R44" i="6"/>
  <c r="C45" i="6"/>
  <c r="D45" i="6"/>
  <c r="F45" i="6"/>
  <c r="G45" i="6"/>
  <c r="H45" i="6"/>
  <c r="I45" i="6"/>
  <c r="J45" i="6"/>
  <c r="K45" i="6"/>
  <c r="L45" i="6"/>
  <c r="U45" i="6"/>
  <c r="M45" i="6"/>
  <c r="N45" i="6"/>
  <c r="O45" i="6"/>
  <c r="P45" i="6"/>
  <c r="Q45" i="6"/>
  <c r="T45" i="6"/>
  <c r="R45" i="6"/>
  <c r="C46" i="6"/>
  <c r="D46" i="6"/>
  <c r="F46" i="6"/>
  <c r="G46" i="6"/>
  <c r="H46" i="6"/>
  <c r="I46" i="6"/>
  <c r="J46" i="6"/>
  <c r="K46" i="6"/>
  <c r="L46" i="6"/>
  <c r="U46" i="6"/>
  <c r="M46" i="6"/>
  <c r="N46" i="6"/>
  <c r="O46" i="6"/>
  <c r="P46" i="6"/>
  <c r="Q46" i="6"/>
  <c r="T46" i="6"/>
  <c r="R46" i="6"/>
  <c r="C47" i="6"/>
  <c r="D47" i="6"/>
  <c r="F47" i="6"/>
  <c r="G47" i="6"/>
  <c r="H47" i="6"/>
  <c r="I47" i="6"/>
  <c r="J47" i="6"/>
  <c r="K47" i="6"/>
  <c r="L47" i="6"/>
  <c r="U47" i="6"/>
  <c r="M47" i="6"/>
  <c r="N47" i="6"/>
  <c r="O47" i="6"/>
  <c r="P47" i="6"/>
  <c r="Q47" i="6"/>
  <c r="T47" i="6"/>
  <c r="R47" i="6"/>
  <c r="C48" i="6"/>
  <c r="D48" i="6"/>
  <c r="F48" i="6"/>
  <c r="G48" i="6"/>
  <c r="H48" i="6"/>
  <c r="I48" i="6"/>
  <c r="J48" i="6"/>
  <c r="K48" i="6"/>
  <c r="L48" i="6"/>
  <c r="U48" i="6"/>
  <c r="M48" i="6"/>
  <c r="N48" i="6"/>
  <c r="O48" i="6"/>
  <c r="P48" i="6"/>
  <c r="Q48" i="6"/>
  <c r="T48" i="6"/>
  <c r="R48" i="6"/>
  <c r="C49" i="6"/>
  <c r="D49" i="6"/>
  <c r="F49" i="6"/>
  <c r="G49" i="6"/>
  <c r="H49" i="6"/>
  <c r="I49" i="6"/>
  <c r="J49" i="6"/>
  <c r="K49" i="6"/>
  <c r="L49" i="6"/>
  <c r="U49" i="6"/>
  <c r="M49" i="6"/>
  <c r="N49" i="6"/>
  <c r="O49" i="6"/>
  <c r="P49" i="6"/>
  <c r="Q49" i="6"/>
  <c r="T49" i="6"/>
  <c r="R49" i="6"/>
  <c r="C50" i="6"/>
  <c r="D50" i="6"/>
  <c r="F50" i="6"/>
  <c r="G50" i="6"/>
  <c r="H50" i="6"/>
  <c r="I50" i="6"/>
  <c r="J50" i="6"/>
  <c r="K50" i="6"/>
  <c r="L50" i="6"/>
  <c r="U50" i="6"/>
  <c r="M50" i="6"/>
  <c r="N50" i="6"/>
  <c r="O50" i="6"/>
  <c r="P50" i="6"/>
  <c r="Q50" i="6"/>
  <c r="T50" i="6"/>
  <c r="R50" i="6"/>
  <c r="C51" i="6"/>
  <c r="D51" i="6"/>
  <c r="F51" i="6"/>
  <c r="G51" i="6"/>
  <c r="H51" i="6"/>
  <c r="I51" i="6"/>
  <c r="J51" i="6"/>
  <c r="K51" i="6"/>
  <c r="L51" i="6"/>
  <c r="U51" i="6"/>
  <c r="M51" i="6"/>
  <c r="N51" i="6"/>
  <c r="O51" i="6"/>
  <c r="P51" i="6"/>
  <c r="Q51" i="6"/>
  <c r="T51" i="6"/>
  <c r="R51" i="6"/>
  <c r="C52" i="6"/>
  <c r="D52" i="6"/>
  <c r="F52" i="6"/>
  <c r="G52" i="6"/>
  <c r="H52" i="6"/>
  <c r="I52" i="6"/>
  <c r="J52" i="6"/>
  <c r="K52" i="6"/>
  <c r="L52" i="6"/>
  <c r="U52" i="6"/>
  <c r="M52" i="6"/>
  <c r="N52" i="6"/>
  <c r="O52" i="6"/>
  <c r="P52" i="6"/>
  <c r="Q52" i="6"/>
  <c r="T52" i="6"/>
  <c r="R52" i="6"/>
  <c r="C53" i="6"/>
  <c r="D53" i="6"/>
  <c r="F53" i="6"/>
  <c r="G53" i="6"/>
  <c r="H53" i="6"/>
  <c r="I53" i="6"/>
  <c r="J53" i="6"/>
  <c r="K53" i="6"/>
  <c r="L53" i="6"/>
  <c r="U53" i="6"/>
  <c r="M53" i="6"/>
  <c r="N53" i="6"/>
  <c r="O53" i="6"/>
  <c r="P53" i="6"/>
  <c r="Q53" i="6"/>
  <c r="T53" i="6"/>
  <c r="R53" i="6"/>
  <c r="C54" i="6"/>
  <c r="D54" i="6"/>
  <c r="F54" i="6"/>
  <c r="G54" i="6"/>
  <c r="H54" i="6"/>
  <c r="I54" i="6"/>
  <c r="J54" i="6"/>
  <c r="K54" i="6"/>
  <c r="L54" i="6"/>
  <c r="U54" i="6"/>
  <c r="M54" i="6"/>
  <c r="N54" i="6"/>
  <c r="O54" i="6"/>
  <c r="P54" i="6"/>
  <c r="Q54" i="6"/>
  <c r="T54" i="6"/>
  <c r="R54" i="6"/>
  <c r="C55" i="6"/>
  <c r="D55" i="6"/>
  <c r="F55" i="6"/>
  <c r="G55" i="6"/>
  <c r="H55" i="6"/>
  <c r="I55" i="6"/>
  <c r="J55" i="6"/>
  <c r="K55" i="6"/>
  <c r="L55" i="6"/>
  <c r="U55" i="6"/>
  <c r="M55" i="6"/>
  <c r="N55" i="6"/>
  <c r="O55" i="6"/>
  <c r="P55" i="6"/>
  <c r="Q55" i="6"/>
  <c r="T55" i="6"/>
  <c r="R55" i="6"/>
  <c r="C56" i="6"/>
  <c r="D56" i="6"/>
  <c r="F56" i="6"/>
  <c r="G56" i="6"/>
  <c r="H56" i="6"/>
  <c r="I56" i="6"/>
  <c r="J56" i="6"/>
  <c r="K56" i="6"/>
  <c r="L56" i="6"/>
  <c r="U56" i="6"/>
  <c r="M56" i="6"/>
  <c r="N56" i="6"/>
  <c r="O56" i="6"/>
  <c r="P56" i="6"/>
  <c r="Q56" i="6"/>
  <c r="T56" i="6"/>
  <c r="R56" i="6"/>
  <c r="C57" i="6"/>
  <c r="D57" i="6"/>
  <c r="F57" i="6"/>
  <c r="G57" i="6"/>
  <c r="H57" i="6"/>
  <c r="I57" i="6"/>
  <c r="J57" i="6"/>
  <c r="K57" i="6"/>
  <c r="L57" i="6"/>
  <c r="U57" i="6"/>
  <c r="M57" i="6"/>
  <c r="N57" i="6"/>
  <c r="O57" i="6"/>
  <c r="P57" i="6"/>
  <c r="Q57" i="6"/>
  <c r="T57" i="6"/>
  <c r="R57" i="6"/>
  <c r="C58" i="6"/>
  <c r="D58" i="6"/>
  <c r="F58" i="6"/>
  <c r="G58" i="6"/>
  <c r="H58" i="6"/>
  <c r="I58" i="6"/>
  <c r="J58" i="6"/>
  <c r="K58" i="6"/>
  <c r="L58" i="6"/>
  <c r="U58" i="6"/>
  <c r="M58" i="6"/>
  <c r="N58" i="6"/>
  <c r="O58" i="6"/>
  <c r="P58" i="6"/>
  <c r="Q58" i="6"/>
  <c r="T58" i="6"/>
  <c r="R58" i="6"/>
  <c r="C59" i="6"/>
  <c r="D59" i="6"/>
  <c r="F59" i="6"/>
  <c r="G59" i="6"/>
  <c r="H59" i="6"/>
  <c r="I59" i="6"/>
  <c r="J59" i="6"/>
  <c r="K59" i="6"/>
  <c r="L59" i="6"/>
  <c r="U59" i="6"/>
  <c r="M59" i="6"/>
  <c r="N59" i="6"/>
  <c r="O59" i="6"/>
  <c r="P59" i="6"/>
  <c r="Q59" i="6"/>
  <c r="T59" i="6"/>
  <c r="R59" i="6"/>
  <c r="C60" i="6"/>
  <c r="D60" i="6"/>
  <c r="F60" i="6"/>
  <c r="G60" i="6"/>
  <c r="H60" i="6"/>
  <c r="I60" i="6"/>
  <c r="J60" i="6"/>
  <c r="K60" i="6"/>
  <c r="L60" i="6"/>
  <c r="U60" i="6"/>
  <c r="M60" i="6"/>
  <c r="N60" i="6"/>
  <c r="O60" i="6"/>
  <c r="P60" i="6"/>
  <c r="Q60" i="6"/>
  <c r="T60" i="6"/>
  <c r="R60" i="6"/>
  <c r="C61" i="6"/>
  <c r="D61" i="6"/>
  <c r="F61" i="6"/>
  <c r="G61" i="6"/>
  <c r="H61" i="6"/>
  <c r="I61" i="6"/>
  <c r="J61" i="6"/>
  <c r="K61" i="6"/>
  <c r="L61" i="6"/>
  <c r="U61" i="6"/>
  <c r="M61" i="6"/>
  <c r="N61" i="6"/>
  <c r="O61" i="6"/>
  <c r="P61" i="6"/>
  <c r="Q61" i="6"/>
  <c r="T61" i="6"/>
  <c r="R61" i="6"/>
  <c r="C62" i="6"/>
  <c r="D62" i="6"/>
  <c r="F62" i="6"/>
  <c r="G62" i="6"/>
  <c r="H62" i="6"/>
  <c r="I62" i="6"/>
  <c r="J62" i="6"/>
  <c r="K62" i="6"/>
  <c r="L62" i="6"/>
  <c r="U62" i="6"/>
  <c r="M62" i="6"/>
  <c r="N62" i="6"/>
  <c r="O62" i="6"/>
  <c r="P62" i="6"/>
  <c r="Q62" i="6"/>
  <c r="T62" i="6"/>
  <c r="R62" i="6"/>
  <c r="C63" i="6"/>
  <c r="D63" i="6"/>
  <c r="F63" i="6"/>
  <c r="G63" i="6"/>
  <c r="H63" i="6"/>
  <c r="I63" i="6"/>
  <c r="J63" i="6"/>
  <c r="K63" i="6"/>
  <c r="L63" i="6"/>
  <c r="U63" i="6"/>
  <c r="M63" i="6"/>
  <c r="N63" i="6"/>
  <c r="O63" i="6"/>
  <c r="P63" i="6"/>
  <c r="Q63" i="6"/>
  <c r="T63" i="6"/>
  <c r="R63" i="6"/>
  <c r="C64" i="6"/>
  <c r="D64" i="6"/>
  <c r="F64" i="6"/>
  <c r="G64" i="6"/>
  <c r="H64" i="6"/>
  <c r="I64" i="6"/>
  <c r="J64" i="6"/>
  <c r="K64" i="6"/>
  <c r="L64" i="6"/>
  <c r="U64" i="6"/>
  <c r="M64" i="6"/>
  <c r="N64" i="6"/>
  <c r="O64" i="6"/>
  <c r="P64" i="6"/>
  <c r="Q64" i="6"/>
  <c r="T64" i="6"/>
  <c r="R64" i="6"/>
  <c r="C65" i="6"/>
  <c r="D65" i="6"/>
  <c r="F65" i="6"/>
  <c r="G65" i="6"/>
  <c r="H65" i="6"/>
  <c r="I65" i="6"/>
  <c r="J65" i="6"/>
  <c r="K65" i="6"/>
  <c r="L65" i="6"/>
  <c r="U65" i="6"/>
  <c r="M65" i="6"/>
  <c r="N65" i="6"/>
  <c r="O65" i="6"/>
  <c r="P65" i="6"/>
  <c r="Q65" i="6"/>
  <c r="T65" i="6"/>
  <c r="R65" i="6"/>
  <c r="C66" i="6"/>
  <c r="D66" i="6"/>
  <c r="F66" i="6"/>
  <c r="G66" i="6"/>
  <c r="H66" i="6"/>
  <c r="I66" i="6"/>
  <c r="J66" i="6"/>
  <c r="K66" i="6"/>
  <c r="L66" i="6"/>
  <c r="U66" i="6"/>
  <c r="M66" i="6"/>
  <c r="N66" i="6"/>
  <c r="O66" i="6"/>
  <c r="P66" i="6"/>
  <c r="Q66" i="6"/>
  <c r="T66" i="6"/>
  <c r="R66" i="6"/>
  <c r="C67" i="6"/>
  <c r="D67" i="6"/>
  <c r="F67" i="6"/>
  <c r="G67" i="6"/>
  <c r="H67" i="6"/>
  <c r="I67" i="6"/>
  <c r="J67" i="6"/>
  <c r="K67" i="6"/>
  <c r="L67" i="6"/>
  <c r="U67" i="6"/>
  <c r="M67" i="6"/>
  <c r="N67" i="6"/>
  <c r="O67" i="6"/>
  <c r="P67" i="6"/>
  <c r="Q67" i="6"/>
  <c r="T67" i="6"/>
  <c r="R67" i="6"/>
  <c r="C68" i="6"/>
  <c r="D68" i="6"/>
  <c r="F68" i="6"/>
  <c r="G68" i="6"/>
  <c r="H68" i="6"/>
  <c r="I68" i="6"/>
  <c r="J68" i="6"/>
  <c r="K68" i="6"/>
  <c r="L68" i="6"/>
  <c r="U68" i="6"/>
  <c r="M68" i="6"/>
  <c r="N68" i="6"/>
  <c r="O68" i="6"/>
  <c r="P68" i="6"/>
  <c r="Q68" i="6"/>
  <c r="T68" i="6"/>
  <c r="R68" i="6"/>
  <c r="C69" i="6"/>
  <c r="D69" i="6"/>
  <c r="F69" i="6"/>
  <c r="G69" i="6"/>
  <c r="H69" i="6"/>
  <c r="I69" i="6"/>
  <c r="J69" i="6"/>
  <c r="K69" i="6"/>
  <c r="L69" i="6"/>
  <c r="U69" i="6"/>
  <c r="M69" i="6"/>
  <c r="N69" i="6"/>
  <c r="O69" i="6"/>
  <c r="P69" i="6"/>
  <c r="Q69" i="6"/>
  <c r="T69" i="6"/>
  <c r="R69" i="6"/>
  <c r="C70" i="6"/>
  <c r="D70" i="6"/>
  <c r="F70" i="6"/>
  <c r="G70" i="6"/>
  <c r="H70" i="6"/>
  <c r="I70" i="6"/>
  <c r="J70" i="6"/>
  <c r="K70" i="6"/>
  <c r="L70" i="6"/>
  <c r="U70" i="6"/>
  <c r="M70" i="6"/>
  <c r="N70" i="6"/>
  <c r="O70" i="6"/>
  <c r="P70" i="6"/>
  <c r="Q70" i="6"/>
  <c r="T70" i="6"/>
  <c r="R70" i="6"/>
  <c r="C71" i="6"/>
  <c r="D71" i="6"/>
  <c r="F71" i="6"/>
  <c r="G71" i="6"/>
  <c r="H71" i="6"/>
  <c r="I71" i="6"/>
  <c r="J71" i="6"/>
  <c r="K71" i="6"/>
  <c r="L71" i="6"/>
  <c r="U71" i="6"/>
  <c r="M71" i="6"/>
  <c r="N71" i="6"/>
  <c r="O71" i="6"/>
  <c r="P71" i="6"/>
  <c r="Q71" i="6"/>
  <c r="T71" i="6"/>
  <c r="R71" i="6"/>
  <c r="C72" i="6"/>
  <c r="D72" i="6"/>
  <c r="F72" i="6"/>
  <c r="G72" i="6"/>
  <c r="H72" i="6"/>
  <c r="I72" i="6"/>
  <c r="J72" i="6"/>
  <c r="K72" i="6"/>
  <c r="L72" i="6"/>
  <c r="U72" i="6"/>
  <c r="M72" i="6"/>
  <c r="N72" i="6"/>
  <c r="O72" i="6"/>
  <c r="P72" i="6"/>
  <c r="Q72" i="6"/>
  <c r="T72" i="6"/>
  <c r="R72" i="6"/>
  <c r="C73" i="6"/>
  <c r="D73" i="6"/>
  <c r="F73" i="6"/>
  <c r="G73" i="6"/>
  <c r="H73" i="6"/>
  <c r="I73" i="6"/>
  <c r="J73" i="6"/>
  <c r="K73" i="6"/>
  <c r="L73" i="6"/>
  <c r="U73" i="6"/>
  <c r="M73" i="6"/>
  <c r="N73" i="6"/>
  <c r="O73" i="6"/>
  <c r="P73" i="6"/>
  <c r="Q73" i="6"/>
  <c r="T73" i="6"/>
  <c r="R73" i="6"/>
  <c r="C74" i="6"/>
  <c r="D74" i="6"/>
  <c r="F74" i="6"/>
  <c r="G74" i="6"/>
  <c r="H74" i="6"/>
  <c r="I74" i="6"/>
  <c r="J74" i="6"/>
  <c r="K74" i="6"/>
  <c r="L74" i="6"/>
  <c r="U74" i="6"/>
  <c r="M74" i="6"/>
  <c r="N74" i="6"/>
  <c r="O74" i="6"/>
  <c r="P74" i="6"/>
  <c r="Q74" i="6"/>
  <c r="T74" i="6"/>
  <c r="R74" i="6"/>
  <c r="C75" i="6"/>
  <c r="D75" i="6"/>
  <c r="F75" i="6"/>
  <c r="G75" i="6"/>
  <c r="H75" i="6"/>
  <c r="I75" i="6"/>
  <c r="J75" i="6"/>
  <c r="K75" i="6"/>
  <c r="L75" i="6"/>
  <c r="U75" i="6"/>
  <c r="M75" i="6"/>
  <c r="N75" i="6"/>
  <c r="O75" i="6"/>
  <c r="P75" i="6"/>
  <c r="Q75" i="6"/>
  <c r="T75" i="6"/>
  <c r="R75" i="6"/>
  <c r="C76" i="6"/>
  <c r="D76" i="6"/>
  <c r="F76" i="6"/>
  <c r="G76" i="6"/>
  <c r="H76" i="6"/>
  <c r="I76" i="6"/>
  <c r="J76" i="6"/>
  <c r="K76" i="6"/>
  <c r="L76" i="6"/>
  <c r="U76" i="6"/>
  <c r="M76" i="6"/>
  <c r="N76" i="6"/>
  <c r="O76" i="6"/>
  <c r="P76" i="6"/>
  <c r="Q76" i="6"/>
  <c r="T76" i="6"/>
  <c r="R76" i="6"/>
  <c r="C77" i="6"/>
  <c r="D77" i="6"/>
  <c r="F77" i="6"/>
  <c r="G77" i="6"/>
  <c r="H77" i="6"/>
  <c r="I77" i="6"/>
  <c r="J77" i="6"/>
  <c r="K77" i="6"/>
  <c r="L77" i="6"/>
  <c r="U77" i="6"/>
  <c r="M77" i="6"/>
  <c r="N77" i="6"/>
  <c r="O77" i="6"/>
  <c r="P77" i="6"/>
  <c r="Q77" i="6"/>
  <c r="T77" i="6"/>
  <c r="R77" i="6"/>
  <c r="C78" i="6"/>
  <c r="D78" i="6"/>
  <c r="F78" i="6"/>
  <c r="G78" i="6"/>
  <c r="H78" i="6"/>
  <c r="I78" i="6"/>
  <c r="J78" i="6"/>
  <c r="K78" i="6"/>
  <c r="L78" i="6"/>
  <c r="U78" i="6"/>
  <c r="M78" i="6"/>
  <c r="N78" i="6"/>
  <c r="O78" i="6"/>
  <c r="P78" i="6"/>
  <c r="Q78" i="6"/>
  <c r="T78" i="6"/>
  <c r="R78" i="6"/>
  <c r="C79" i="6"/>
  <c r="D79" i="6"/>
  <c r="F79" i="6"/>
  <c r="G79" i="6"/>
  <c r="H79" i="6"/>
  <c r="I79" i="6"/>
  <c r="J79" i="6"/>
  <c r="K79" i="6"/>
  <c r="L79" i="6"/>
  <c r="U79" i="6"/>
  <c r="M79" i="6"/>
  <c r="N79" i="6"/>
  <c r="O79" i="6"/>
  <c r="P79" i="6"/>
  <c r="Q79" i="6"/>
  <c r="T79" i="6"/>
  <c r="R79" i="6"/>
  <c r="C80" i="6"/>
  <c r="D80" i="6"/>
  <c r="F80" i="6"/>
  <c r="G80" i="6"/>
  <c r="H80" i="6"/>
  <c r="I80" i="6"/>
  <c r="J80" i="6"/>
  <c r="K80" i="6"/>
  <c r="L80" i="6"/>
  <c r="U80" i="6"/>
  <c r="M80" i="6"/>
  <c r="N80" i="6"/>
  <c r="O80" i="6"/>
  <c r="P80" i="6"/>
  <c r="Q80" i="6"/>
  <c r="T80" i="6"/>
  <c r="R80" i="6"/>
  <c r="C81" i="6"/>
  <c r="D81" i="6"/>
  <c r="F81" i="6"/>
  <c r="G81" i="6"/>
  <c r="H81" i="6"/>
  <c r="I81" i="6"/>
  <c r="J81" i="6"/>
  <c r="K81" i="6"/>
  <c r="L81" i="6"/>
  <c r="U81" i="6"/>
  <c r="M81" i="6"/>
  <c r="N81" i="6"/>
  <c r="O81" i="6"/>
  <c r="P81" i="6"/>
  <c r="Q81" i="6"/>
  <c r="T81" i="6"/>
  <c r="R81" i="6"/>
  <c r="C82" i="6"/>
  <c r="D82" i="6"/>
  <c r="F82" i="6"/>
  <c r="G82" i="6"/>
  <c r="H82" i="6"/>
  <c r="I82" i="6"/>
  <c r="J82" i="6"/>
  <c r="K82" i="6"/>
  <c r="L82" i="6"/>
  <c r="U82" i="6"/>
  <c r="M82" i="6"/>
  <c r="N82" i="6"/>
  <c r="O82" i="6"/>
  <c r="P82" i="6"/>
  <c r="Q82" i="6"/>
  <c r="T82" i="6"/>
  <c r="R82" i="6"/>
  <c r="C83" i="6"/>
  <c r="D83" i="6"/>
  <c r="F83" i="6"/>
  <c r="G83" i="6"/>
  <c r="H83" i="6"/>
  <c r="I83" i="6"/>
  <c r="J83" i="6"/>
  <c r="K83" i="6"/>
  <c r="L83" i="6"/>
  <c r="U83" i="6"/>
  <c r="M83" i="6"/>
  <c r="N83" i="6"/>
  <c r="O83" i="6"/>
  <c r="P83" i="6"/>
  <c r="Q83" i="6"/>
  <c r="T83" i="6"/>
  <c r="R83" i="6"/>
  <c r="C84" i="6"/>
  <c r="D84" i="6"/>
  <c r="F84" i="6"/>
  <c r="G84" i="6"/>
  <c r="H84" i="6"/>
  <c r="I84" i="6"/>
  <c r="J84" i="6"/>
  <c r="K84" i="6"/>
  <c r="L84" i="6"/>
  <c r="U84" i="6"/>
  <c r="M84" i="6"/>
  <c r="N84" i="6"/>
  <c r="O84" i="6"/>
  <c r="P84" i="6"/>
  <c r="Q84" i="6"/>
  <c r="T84" i="6"/>
  <c r="R84" i="6"/>
  <c r="C85" i="6"/>
  <c r="D85" i="6"/>
  <c r="F85" i="6"/>
  <c r="G85" i="6"/>
  <c r="H85" i="6"/>
  <c r="I85" i="6"/>
  <c r="J85" i="6"/>
  <c r="K85" i="6"/>
  <c r="L85" i="6"/>
  <c r="U85" i="6"/>
  <c r="M85" i="6"/>
  <c r="N85" i="6"/>
  <c r="O85" i="6"/>
  <c r="P85" i="6"/>
  <c r="Q85" i="6"/>
  <c r="T85" i="6"/>
  <c r="R85" i="6"/>
  <c r="C86" i="6"/>
  <c r="D86" i="6"/>
  <c r="F86" i="6"/>
  <c r="G86" i="6"/>
  <c r="H86" i="6"/>
  <c r="I86" i="6"/>
  <c r="J86" i="6"/>
  <c r="K86" i="6"/>
  <c r="L86" i="6"/>
  <c r="U86" i="6"/>
  <c r="M86" i="6"/>
  <c r="N86" i="6"/>
  <c r="O86" i="6"/>
  <c r="P86" i="6"/>
  <c r="Q86" i="6"/>
  <c r="T86" i="6"/>
  <c r="R86" i="6"/>
  <c r="C87" i="6"/>
  <c r="D87" i="6"/>
  <c r="F87" i="6"/>
  <c r="G87" i="6"/>
  <c r="H87" i="6"/>
  <c r="I87" i="6"/>
  <c r="J87" i="6"/>
  <c r="K87" i="6"/>
  <c r="L87" i="6"/>
  <c r="U87" i="6"/>
  <c r="M87" i="6"/>
  <c r="N87" i="6"/>
  <c r="O87" i="6"/>
  <c r="P87" i="6"/>
  <c r="Q87" i="6"/>
  <c r="T87" i="6"/>
  <c r="R87" i="6"/>
  <c r="C88" i="6"/>
  <c r="D88" i="6"/>
  <c r="F88" i="6"/>
  <c r="G88" i="6"/>
  <c r="H88" i="6"/>
  <c r="I88" i="6"/>
  <c r="J88" i="6"/>
  <c r="K88" i="6"/>
  <c r="L88" i="6"/>
  <c r="U88" i="6"/>
  <c r="M88" i="6"/>
  <c r="N88" i="6"/>
  <c r="O88" i="6"/>
  <c r="P88" i="6"/>
  <c r="Q88" i="6"/>
  <c r="T88" i="6"/>
  <c r="R88" i="6"/>
  <c r="C89" i="6"/>
  <c r="D89" i="6"/>
  <c r="F89" i="6"/>
  <c r="G89" i="6"/>
  <c r="H89" i="6"/>
  <c r="I89" i="6"/>
  <c r="J89" i="6"/>
  <c r="K89" i="6"/>
  <c r="L89" i="6"/>
  <c r="U89" i="6"/>
  <c r="M89" i="6"/>
  <c r="N89" i="6"/>
  <c r="O89" i="6"/>
  <c r="P89" i="6"/>
  <c r="Q89" i="6"/>
  <c r="T89" i="6"/>
  <c r="R89" i="6"/>
  <c r="C90" i="6"/>
  <c r="D90" i="6"/>
  <c r="F90" i="6"/>
  <c r="G90" i="6"/>
  <c r="H90" i="6"/>
  <c r="I90" i="6"/>
  <c r="J90" i="6"/>
  <c r="K90" i="6"/>
  <c r="L90" i="6"/>
  <c r="U90" i="6"/>
  <c r="M90" i="6"/>
  <c r="N90" i="6"/>
  <c r="O90" i="6"/>
  <c r="P90" i="6"/>
  <c r="Q90" i="6"/>
  <c r="T90" i="6"/>
  <c r="R90" i="6"/>
  <c r="C91" i="6"/>
  <c r="D91" i="6"/>
  <c r="F91" i="6"/>
  <c r="G91" i="6"/>
  <c r="H91" i="6"/>
  <c r="I91" i="6"/>
  <c r="J91" i="6"/>
  <c r="K91" i="6"/>
  <c r="L91" i="6"/>
  <c r="U91" i="6"/>
  <c r="M91" i="6"/>
  <c r="N91" i="6"/>
  <c r="O91" i="6"/>
  <c r="P91" i="6"/>
  <c r="Q91" i="6"/>
  <c r="T91" i="6"/>
  <c r="R91" i="6"/>
  <c r="C92" i="6"/>
  <c r="D92" i="6"/>
  <c r="F92" i="6"/>
  <c r="G92" i="6"/>
  <c r="H92" i="6"/>
  <c r="I92" i="6"/>
  <c r="J92" i="6"/>
  <c r="K92" i="6"/>
  <c r="L92" i="6"/>
  <c r="U92" i="6"/>
  <c r="M92" i="6"/>
  <c r="N92" i="6"/>
  <c r="O92" i="6"/>
  <c r="P92" i="6"/>
  <c r="Q92" i="6"/>
  <c r="T92" i="6"/>
  <c r="R92" i="6"/>
  <c r="C93" i="6"/>
  <c r="D93" i="6"/>
  <c r="F93" i="6"/>
  <c r="G93" i="6"/>
  <c r="H93" i="6"/>
  <c r="I93" i="6"/>
  <c r="J93" i="6"/>
  <c r="K93" i="6"/>
  <c r="L93" i="6"/>
  <c r="U93" i="6"/>
  <c r="M93" i="6"/>
  <c r="N93" i="6"/>
  <c r="O93" i="6"/>
  <c r="P93" i="6"/>
  <c r="Q93" i="6"/>
  <c r="T93" i="6"/>
  <c r="R93" i="6"/>
  <c r="C94" i="6"/>
  <c r="D94" i="6"/>
  <c r="F94" i="6"/>
  <c r="G94" i="6"/>
  <c r="H94" i="6"/>
  <c r="I94" i="6"/>
  <c r="J94" i="6"/>
  <c r="K94" i="6"/>
  <c r="L94" i="6"/>
  <c r="U94" i="6"/>
  <c r="M94" i="6"/>
  <c r="N94" i="6"/>
  <c r="O94" i="6"/>
  <c r="P94" i="6"/>
  <c r="Q94" i="6"/>
  <c r="T94" i="6"/>
  <c r="R94" i="6"/>
  <c r="C95" i="6"/>
  <c r="D95" i="6"/>
  <c r="F95" i="6"/>
  <c r="G95" i="6"/>
  <c r="H95" i="6"/>
  <c r="I95" i="6"/>
  <c r="J95" i="6"/>
  <c r="K95" i="6"/>
  <c r="L95" i="6"/>
  <c r="U95" i="6"/>
  <c r="M95" i="6"/>
  <c r="N95" i="6"/>
  <c r="O95" i="6"/>
  <c r="P95" i="6"/>
  <c r="Q95" i="6"/>
  <c r="T95" i="6"/>
  <c r="R95" i="6"/>
  <c r="C96" i="6"/>
  <c r="D96" i="6"/>
  <c r="F96" i="6"/>
  <c r="G96" i="6"/>
  <c r="H96" i="6"/>
  <c r="I96" i="6"/>
  <c r="J96" i="6"/>
  <c r="K96" i="6"/>
  <c r="L96" i="6"/>
  <c r="U96" i="6"/>
  <c r="M96" i="6"/>
  <c r="N96" i="6"/>
  <c r="O96" i="6"/>
  <c r="P96" i="6"/>
  <c r="Q96" i="6"/>
  <c r="T96" i="6"/>
  <c r="R96" i="6"/>
  <c r="C97" i="6"/>
  <c r="D97" i="6"/>
  <c r="F97" i="6"/>
  <c r="G97" i="6"/>
  <c r="H97" i="6"/>
  <c r="I97" i="6"/>
  <c r="J97" i="6"/>
  <c r="K97" i="6"/>
  <c r="L97" i="6"/>
  <c r="U97" i="6"/>
  <c r="M97" i="6"/>
  <c r="N97" i="6"/>
  <c r="O97" i="6"/>
  <c r="P97" i="6"/>
  <c r="Q97" i="6"/>
  <c r="T97" i="6"/>
  <c r="R97" i="6"/>
  <c r="C98" i="6"/>
  <c r="D98" i="6"/>
  <c r="F98" i="6"/>
  <c r="G98" i="6"/>
  <c r="H98" i="6"/>
  <c r="I98" i="6"/>
  <c r="J98" i="6"/>
  <c r="K98" i="6"/>
  <c r="L98" i="6"/>
  <c r="U98" i="6"/>
  <c r="M98" i="6"/>
  <c r="N98" i="6"/>
  <c r="O98" i="6"/>
  <c r="P98" i="6"/>
  <c r="Q98" i="6"/>
  <c r="T98" i="6"/>
  <c r="R98" i="6"/>
  <c r="C99" i="6"/>
  <c r="D99" i="6"/>
  <c r="F99" i="6"/>
  <c r="G99" i="6"/>
  <c r="H99" i="6"/>
  <c r="I99" i="6"/>
  <c r="J99" i="6"/>
  <c r="K99" i="6"/>
  <c r="L99" i="6"/>
  <c r="U99" i="6"/>
  <c r="M99" i="6"/>
  <c r="N99" i="6"/>
  <c r="O99" i="6"/>
  <c r="P99" i="6"/>
  <c r="Q99" i="6"/>
  <c r="T99" i="6"/>
  <c r="R99" i="6"/>
  <c r="C100" i="6"/>
  <c r="D100" i="6"/>
  <c r="F100" i="6"/>
  <c r="G100" i="6"/>
  <c r="H100" i="6"/>
  <c r="I100" i="6"/>
  <c r="J100" i="6"/>
  <c r="K100" i="6"/>
  <c r="L100" i="6"/>
  <c r="U100" i="6"/>
  <c r="M100" i="6"/>
  <c r="N100" i="6"/>
  <c r="O100" i="6"/>
  <c r="P100" i="6"/>
  <c r="Q100" i="6"/>
  <c r="T100" i="6"/>
  <c r="R100" i="6"/>
  <c r="C101" i="6"/>
  <c r="D101" i="6"/>
  <c r="F101" i="6"/>
  <c r="G101" i="6"/>
  <c r="H101" i="6"/>
  <c r="I101" i="6"/>
  <c r="J101" i="6"/>
  <c r="K101" i="6"/>
  <c r="L101" i="6"/>
  <c r="U101" i="6"/>
  <c r="M101" i="6"/>
  <c r="N101" i="6"/>
  <c r="O101" i="6"/>
  <c r="P101" i="6"/>
  <c r="Q101" i="6"/>
  <c r="T101" i="6"/>
  <c r="R101" i="6"/>
  <c r="C102" i="6"/>
  <c r="D102" i="6"/>
  <c r="F102" i="6"/>
  <c r="G102" i="6"/>
  <c r="H102" i="6"/>
  <c r="I102" i="6"/>
  <c r="J102" i="6"/>
  <c r="K102" i="6"/>
  <c r="L102" i="6"/>
  <c r="U102" i="6"/>
  <c r="M102" i="6"/>
  <c r="N102" i="6"/>
  <c r="O102" i="6"/>
  <c r="P102" i="6"/>
  <c r="Q102" i="6"/>
  <c r="T102" i="6"/>
  <c r="R102" i="6"/>
  <c r="C103" i="6"/>
  <c r="D103" i="6"/>
  <c r="F103" i="6"/>
  <c r="G103" i="6"/>
  <c r="H103" i="6"/>
  <c r="I103" i="6"/>
  <c r="J103" i="6"/>
  <c r="K103" i="6"/>
  <c r="L103" i="6"/>
  <c r="U103" i="6"/>
  <c r="M103" i="6"/>
  <c r="N103" i="6"/>
  <c r="O103" i="6"/>
  <c r="P103" i="6"/>
  <c r="Q103" i="6"/>
  <c r="T103" i="6"/>
  <c r="R103" i="6"/>
  <c r="C104" i="6"/>
  <c r="D104" i="6"/>
  <c r="F104" i="6"/>
  <c r="G104" i="6"/>
  <c r="H104" i="6"/>
  <c r="I104" i="6"/>
  <c r="J104" i="6"/>
  <c r="K104" i="6"/>
  <c r="L104" i="6"/>
  <c r="U104" i="6"/>
  <c r="M104" i="6"/>
  <c r="N104" i="6"/>
  <c r="O104" i="6"/>
  <c r="P104" i="6"/>
  <c r="Q104" i="6"/>
  <c r="T104" i="6"/>
  <c r="R104" i="6"/>
  <c r="C105" i="6"/>
  <c r="D105" i="6"/>
  <c r="F105" i="6"/>
  <c r="G105" i="6"/>
  <c r="H105" i="6"/>
  <c r="I105" i="6"/>
  <c r="J105" i="6"/>
  <c r="K105" i="6"/>
  <c r="L105" i="6"/>
  <c r="U105" i="6"/>
  <c r="M105" i="6"/>
  <c r="N105" i="6"/>
  <c r="O105" i="6"/>
  <c r="P105" i="6"/>
  <c r="Q105" i="6"/>
  <c r="T105" i="6"/>
  <c r="R105" i="6"/>
  <c r="C106" i="6"/>
  <c r="D106" i="6"/>
  <c r="F106" i="6"/>
  <c r="G106" i="6"/>
  <c r="H106" i="6"/>
  <c r="I106" i="6"/>
  <c r="J106" i="6"/>
  <c r="K106" i="6"/>
  <c r="L106" i="6"/>
  <c r="U106" i="6"/>
  <c r="M106" i="6"/>
  <c r="N106" i="6"/>
  <c r="O106" i="6"/>
  <c r="P106" i="6"/>
  <c r="Q106" i="6"/>
  <c r="T106" i="6"/>
  <c r="R106" i="6"/>
  <c r="C107" i="6"/>
  <c r="D107" i="6"/>
  <c r="F107" i="6"/>
  <c r="G107" i="6"/>
  <c r="H107" i="6"/>
  <c r="I107" i="6"/>
  <c r="J107" i="6"/>
  <c r="K107" i="6"/>
  <c r="L107" i="6"/>
  <c r="U107" i="6"/>
  <c r="M107" i="6"/>
  <c r="N107" i="6"/>
  <c r="O107" i="6"/>
  <c r="P107" i="6"/>
  <c r="Q107" i="6"/>
  <c r="T107" i="6"/>
  <c r="R107" i="6"/>
  <c r="C108" i="6"/>
  <c r="D108" i="6"/>
  <c r="F108" i="6"/>
  <c r="G108" i="6"/>
  <c r="H108" i="6"/>
  <c r="I108" i="6"/>
  <c r="J108" i="6"/>
  <c r="K108" i="6"/>
  <c r="L108" i="6"/>
  <c r="U108" i="6"/>
  <c r="M108" i="6"/>
  <c r="N108" i="6"/>
  <c r="O108" i="6"/>
  <c r="P108" i="6"/>
  <c r="Q108" i="6"/>
  <c r="T108" i="6"/>
  <c r="R108" i="6"/>
  <c r="C109" i="6"/>
  <c r="D109" i="6"/>
  <c r="F109" i="6"/>
  <c r="G109" i="6"/>
  <c r="H109" i="6"/>
  <c r="I109" i="6"/>
  <c r="J109" i="6"/>
  <c r="K109" i="6"/>
  <c r="L109" i="6"/>
  <c r="U109" i="6"/>
  <c r="M109" i="6"/>
  <c r="N109" i="6"/>
  <c r="O109" i="6"/>
  <c r="P109" i="6"/>
  <c r="Q109" i="6"/>
  <c r="T109" i="6"/>
  <c r="R109" i="6"/>
  <c r="C110" i="6"/>
  <c r="D110" i="6"/>
  <c r="F110" i="6"/>
  <c r="G110" i="6"/>
  <c r="H110" i="6"/>
  <c r="I110" i="6"/>
  <c r="J110" i="6"/>
  <c r="K110" i="6"/>
  <c r="L110" i="6"/>
  <c r="U110" i="6"/>
  <c r="M110" i="6"/>
  <c r="N110" i="6"/>
  <c r="O110" i="6"/>
  <c r="P110" i="6"/>
  <c r="Q110" i="6"/>
  <c r="T110" i="6"/>
  <c r="R110" i="6"/>
  <c r="C111" i="6"/>
  <c r="D111" i="6"/>
  <c r="F111" i="6"/>
  <c r="G111" i="6"/>
  <c r="H111" i="6"/>
  <c r="I111" i="6"/>
  <c r="J111" i="6"/>
  <c r="K111" i="6"/>
  <c r="L111" i="6"/>
  <c r="U111" i="6"/>
  <c r="M111" i="6"/>
  <c r="N111" i="6"/>
  <c r="O111" i="6"/>
  <c r="P111" i="6"/>
  <c r="Q111" i="6"/>
  <c r="T111" i="6"/>
  <c r="R111" i="6"/>
  <c r="C112" i="6"/>
  <c r="D112" i="6"/>
  <c r="F112" i="6"/>
  <c r="G112" i="6"/>
  <c r="H112" i="6"/>
  <c r="I112" i="6"/>
  <c r="J112" i="6"/>
  <c r="K112" i="6"/>
  <c r="L112" i="6"/>
  <c r="U112" i="6"/>
  <c r="M112" i="6"/>
  <c r="N112" i="6"/>
  <c r="O112" i="6"/>
  <c r="P112" i="6"/>
  <c r="Q112" i="6"/>
  <c r="T112" i="6"/>
  <c r="R112" i="6"/>
  <c r="C113" i="6"/>
  <c r="D113" i="6"/>
  <c r="F113" i="6"/>
  <c r="G113" i="6"/>
  <c r="H113" i="6"/>
  <c r="I113" i="6"/>
  <c r="J113" i="6"/>
  <c r="K113" i="6"/>
  <c r="L113" i="6"/>
  <c r="U113" i="6"/>
  <c r="M113" i="6"/>
  <c r="N113" i="6"/>
  <c r="O113" i="6"/>
  <c r="P113" i="6"/>
  <c r="Q113" i="6"/>
  <c r="T113" i="6"/>
  <c r="R113" i="6"/>
  <c r="C114" i="6"/>
  <c r="D114" i="6"/>
  <c r="F114" i="6"/>
  <c r="G114" i="6"/>
  <c r="H114" i="6"/>
  <c r="I114" i="6"/>
  <c r="J114" i="6"/>
  <c r="K114" i="6"/>
  <c r="L114" i="6"/>
  <c r="U114" i="6"/>
  <c r="M114" i="6"/>
  <c r="N114" i="6"/>
  <c r="O114" i="6"/>
  <c r="P114" i="6"/>
  <c r="Q114" i="6"/>
  <c r="T114" i="6"/>
  <c r="R114" i="6"/>
  <c r="C115" i="6"/>
  <c r="D115" i="6"/>
  <c r="F115" i="6"/>
  <c r="G115" i="6"/>
  <c r="H115" i="6"/>
  <c r="I115" i="6"/>
  <c r="J115" i="6"/>
  <c r="K115" i="6"/>
  <c r="L115" i="6"/>
  <c r="U115" i="6"/>
  <c r="M115" i="6"/>
  <c r="N115" i="6"/>
  <c r="O115" i="6"/>
  <c r="P115" i="6"/>
  <c r="Q115" i="6"/>
  <c r="T115" i="6"/>
  <c r="R115" i="6"/>
  <c r="C116" i="6"/>
  <c r="D116" i="6"/>
  <c r="F116" i="6"/>
  <c r="G116" i="6"/>
  <c r="H116" i="6"/>
  <c r="I116" i="6"/>
  <c r="J116" i="6"/>
  <c r="K116" i="6"/>
  <c r="L116" i="6"/>
  <c r="U116" i="6"/>
  <c r="M116" i="6"/>
  <c r="N116" i="6"/>
  <c r="O116" i="6"/>
  <c r="P116" i="6"/>
  <c r="Q116" i="6"/>
  <c r="T116" i="6"/>
  <c r="R116" i="6"/>
  <c r="C117" i="6"/>
  <c r="D117" i="6"/>
  <c r="F117" i="6"/>
  <c r="G117" i="6"/>
  <c r="H117" i="6"/>
  <c r="I117" i="6"/>
  <c r="J117" i="6"/>
  <c r="K117" i="6"/>
  <c r="L117" i="6"/>
  <c r="U117" i="6"/>
  <c r="M117" i="6"/>
  <c r="N117" i="6"/>
  <c r="O117" i="6"/>
  <c r="P117" i="6"/>
  <c r="Q117" i="6"/>
  <c r="T117" i="6"/>
  <c r="R117" i="6"/>
  <c r="C118" i="6"/>
  <c r="D118" i="6"/>
  <c r="F118" i="6"/>
  <c r="G118" i="6"/>
  <c r="H118" i="6"/>
  <c r="I118" i="6"/>
  <c r="J118" i="6"/>
  <c r="K118" i="6"/>
  <c r="L118" i="6"/>
  <c r="U118" i="6"/>
  <c r="M118" i="6"/>
  <c r="N118" i="6"/>
  <c r="O118" i="6"/>
  <c r="P118" i="6"/>
  <c r="Q118" i="6"/>
  <c r="T118" i="6"/>
  <c r="R118" i="6"/>
  <c r="C119" i="6"/>
  <c r="D119" i="6"/>
  <c r="F119" i="6"/>
  <c r="G119" i="6"/>
  <c r="H119" i="6"/>
  <c r="I119" i="6"/>
  <c r="J119" i="6"/>
  <c r="K119" i="6"/>
  <c r="L119" i="6"/>
  <c r="U119" i="6"/>
  <c r="M119" i="6"/>
  <c r="N119" i="6"/>
  <c r="O119" i="6"/>
  <c r="P119" i="6"/>
  <c r="Q119" i="6"/>
  <c r="T119" i="6"/>
  <c r="R119" i="6"/>
  <c r="C120" i="6"/>
  <c r="D120" i="6"/>
  <c r="F120" i="6"/>
  <c r="G120" i="6"/>
  <c r="H120" i="6"/>
  <c r="I120" i="6"/>
  <c r="J120" i="6"/>
  <c r="K120" i="6"/>
  <c r="L120" i="6"/>
  <c r="U120" i="6"/>
  <c r="M120" i="6"/>
  <c r="N120" i="6"/>
  <c r="O120" i="6"/>
  <c r="P120" i="6"/>
  <c r="Q120" i="6"/>
  <c r="T120" i="6"/>
  <c r="R120" i="6"/>
  <c r="C121" i="6"/>
  <c r="D121" i="6"/>
  <c r="F121" i="6"/>
  <c r="G121" i="6"/>
  <c r="H121" i="6"/>
  <c r="I121" i="6"/>
  <c r="J121" i="6"/>
  <c r="K121" i="6"/>
  <c r="L121" i="6"/>
  <c r="U121" i="6"/>
  <c r="M121" i="6"/>
  <c r="N121" i="6"/>
  <c r="O121" i="6"/>
  <c r="P121" i="6"/>
  <c r="Q121" i="6"/>
  <c r="T121" i="6"/>
  <c r="R121" i="6"/>
  <c r="C122" i="6"/>
  <c r="D122" i="6"/>
  <c r="F122" i="6"/>
  <c r="G122" i="6"/>
  <c r="H122" i="6"/>
  <c r="I122" i="6"/>
  <c r="J122" i="6"/>
  <c r="K122" i="6"/>
  <c r="L122" i="6"/>
  <c r="U122" i="6"/>
  <c r="M122" i="6"/>
  <c r="N122" i="6"/>
  <c r="O122" i="6"/>
  <c r="P122" i="6"/>
  <c r="Q122" i="6"/>
  <c r="T122" i="6"/>
  <c r="R122" i="6"/>
  <c r="C123" i="6"/>
  <c r="D123" i="6"/>
  <c r="F123" i="6"/>
  <c r="G123" i="6"/>
  <c r="H123" i="6"/>
  <c r="I123" i="6"/>
  <c r="J123" i="6"/>
  <c r="K123" i="6"/>
  <c r="L123" i="6"/>
  <c r="U123" i="6"/>
  <c r="M123" i="6"/>
  <c r="N123" i="6"/>
  <c r="O123" i="6"/>
  <c r="P123" i="6"/>
  <c r="Q123" i="6"/>
  <c r="T123" i="6"/>
  <c r="R123" i="6"/>
  <c r="C124" i="6"/>
  <c r="D124" i="6"/>
  <c r="F124" i="6"/>
  <c r="G124" i="6"/>
  <c r="H124" i="6"/>
  <c r="I124" i="6"/>
  <c r="J124" i="6"/>
  <c r="K124" i="6"/>
  <c r="L124" i="6"/>
  <c r="U124" i="6"/>
  <c r="M124" i="6"/>
  <c r="N124" i="6"/>
  <c r="O124" i="6"/>
  <c r="P124" i="6"/>
  <c r="Q124" i="6"/>
  <c r="T124" i="6"/>
  <c r="R124" i="6"/>
  <c r="C125" i="6"/>
  <c r="D125" i="6"/>
  <c r="F125" i="6"/>
  <c r="G125" i="6"/>
  <c r="H125" i="6"/>
  <c r="I125" i="6"/>
  <c r="J125" i="6"/>
  <c r="K125" i="6"/>
  <c r="L125" i="6"/>
  <c r="U125" i="6"/>
  <c r="M125" i="6"/>
  <c r="N125" i="6"/>
  <c r="O125" i="6"/>
  <c r="P125" i="6"/>
  <c r="Q125" i="6"/>
  <c r="T125" i="6"/>
  <c r="R125" i="6"/>
  <c r="C126" i="6"/>
  <c r="D126" i="6"/>
  <c r="F126" i="6"/>
  <c r="G126" i="6"/>
  <c r="H126" i="6"/>
  <c r="I126" i="6"/>
  <c r="J126" i="6"/>
  <c r="K126" i="6"/>
  <c r="L126" i="6"/>
  <c r="U126" i="6"/>
  <c r="M126" i="6"/>
  <c r="N126" i="6"/>
  <c r="O126" i="6"/>
  <c r="P126" i="6"/>
  <c r="Q126" i="6"/>
  <c r="T126" i="6"/>
  <c r="R126" i="6"/>
  <c r="C127" i="6"/>
  <c r="D127" i="6"/>
  <c r="F127" i="6"/>
  <c r="G127" i="6"/>
  <c r="H127" i="6"/>
  <c r="I127" i="6"/>
  <c r="J127" i="6"/>
  <c r="K127" i="6"/>
  <c r="L127" i="6"/>
  <c r="U127" i="6"/>
  <c r="M127" i="6"/>
  <c r="N127" i="6"/>
  <c r="O127" i="6"/>
  <c r="P127" i="6"/>
  <c r="Q127" i="6"/>
  <c r="T127" i="6"/>
  <c r="R127" i="6"/>
  <c r="C128" i="6"/>
  <c r="D128" i="6"/>
  <c r="F128" i="6"/>
  <c r="G128" i="6"/>
  <c r="H128" i="6"/>
  <c r="I128" i="6"/>
  <c r="J128" i="6"/>
  <c r="K128" i="6"/>
  <c r="L128" i="6"/>
  <c r="U128" i="6"/>
  <c r="M128" i="6"/>
  <c r="N128" i="6"/>
  <c r="O128" i="6"/>
  <c r="P128" i="6"/>
  <c r="Q128" i="6"/>
  <c r="T128" i="6"/>
  <c r="R128" i="6"/>
  <c r="C129" i="6"/>
  <c r="D129" i="6"/>
  <c r="F129" i="6"/>
  <c r="G129" i="6"/>
  <c r="H129" i="6"/>
  <c r="I129" i="6"/>
  <c r="J129" i="6"/>
  <c r="K129" i="6"/>
  <c r="L129" i="6"/>
  <c r="U129" i="6"/>
  <c r="M129" i="6"/>
  <c r="N129" i="6"/>
  <c r="O129" i="6"/>
  <c r="P129" i="6"/>
  <c r="Q129" i="6"/>
  <c r="T129" i="6"/>
  <c r="R129" i="6"/>
  <c r="C130" i="6"/>
  <c r="D130" i="6"/>
  <c r="F130" i="6"/>
  <c r="G130" i="6"/>
  <c r="H130" i="6"/>
  <c r="I130" i="6"/>
  <c r="J130" i="6"/>
  <c r="K130" i="6"/>
  <c r="L130" i="6"/>
  <c r="U130" i="6"/>
  <c r="M130" i="6"/>
  <c r="N130" i="6"/>
  <c r="O130" i="6"/>
  <c r="P130" i="6"/>
  <c r="Q130" i="6"/>
  <c r="T130" i="6"/>
  <c r="R130" i="6"/>
  <c r="C131" i="6"/>
  <c r="D131" i="6"/>
  <c r="F131" i="6"/>
  <c r="G131" i="6"/>
  <c r="H131" i="6"/>
  <c r="I131" i="6"/>
  <c r="J131" i="6"/>
  <c r="K131" i="6"/>
  <c r="L131" i="6"/>
  <c r="U131" i="6"/>
  <c r="M131" i="6"/>
  <c r="N131" i="6"/>
  <c r="O131" i="6"/>
  <c r="P131" i="6"/>
  <c r="Q131" i="6"/>
  <c r="T131" i="6"/>
  <c r="R131" i="6"/>
  <c r="C132" i="6"/>
  <c r="D132" i="6"/>
  <c r="F132" i="6"/>
  <c r="G132" i="6"/>
  <c r="H132" i="6"/>
  <c r="I132" i="6"/>
  <c r="J132" i="6"/>
  <c r="K132" i="6"/>
  <c r="L132" i="6"/>
  <c r="U132" i="6"/>
  <c r="M132" i="6"/>
  <c r="N132" i="6"/>
  <c r="O132" i="6"/>
  <c r="P132" i="6"/>
  <c r="Q132" i="6"/>
  <c r="T132" i="6"/>
  <c r="R132" i="6"/>
  <c r="C133" i="6"/>
  <c r="D133" i="6"/>
  <c r="F133" i="6"/>
  <c r="G133" i="6"/>
  <c r="H133" i="6"/>
  <c r="I133" i="6"/>
  <c r="J133" i="6"/>
  <c r="K133" i="6"/>
  <c r="L133" i="6"/>
  <c r="U133" i="6"/>
  <c r="M133" i="6"/>
  <c r="N133" i="6"/>
  <c r="O133" i="6"/>
  <c r="P133" i="6"/>
  <c r="Q133" i="6"/>
  <c r="T133" i="6"/>
  <c r="R133" i="6"/>
  <c r="C134" i="6"/>
  <c r="D134" i="6"/>
  <c r="F134" i="6"/>
  <c r="G134" i="6"/>
  <c r="H134" i="6"/>
  <c r="I134" i="6"/>
  <c r="J134" i="6"/>
  <c r="K134" i="6"/>
  <c r="L134" i="6"/>
  <c r="U134" i="6"/>
  <c r="M134" i="6"/>
  <c r="N134" i="6"/>
  <c r="O134" i="6"/>
  <c r="P134" i="6"/>
  <c r="Q134" i="6"/>
  <c r="T134" i="6"/>
  <c r="R134" i="6"/>
  <c r="C135" i="6"/>
  <c r="D135" i="6"/>
  <c r="F135" i="6"/>
  <c r="G135" i="6"/>
  <c r="H135" i="6"/>
  <c r="I135" i="6"/>
  <c r="J135" i="6"/>
  <c r="K135" i="6"/>
  <c r="L135" i="6"/>
  <c r="U135" i="6"/>
  <c r="M135" i="6"/>
  <c r="N135" i="6"/>
  <c r="O135" i="6"/>
  <c r="P135" i="6"/>
  <c r="Q135" i="6"/>
  <c r="T135" i="6"/>
  <c r="R135" i="6"/>
  <c r="C136" i="6"/>
  <c r="D136" i="6"/>
  <c r="F136" i="6"/>
  <c r="G136" i="6"/>
  <c r="H136" i="6"/>
  <c r="I136" i="6"/>
  <c r="J136" i="6"/>
  <c r="K136" i="6"/>
  <c r="L136" i="6"/>
  <c r="U136" i="6"/>
  <c r="M136" i="6"/>
  <c r="N136" i="6"/>
  <c r="O136" i="6"/>
  <c r="P136" i="6"/>
  <c r="Q136" i="6"/>
  <c r="T136" i="6"/>
  <c r="R136" i="6"/>
  <c r="C137" i="6"/>
  <c r="D137" i="6"/>
  <c r="F137" i="6"/>
  <c r="G137" i="6"/>
  <c r="H137" i="6"/>
  <c r="I137" i="6"/>
  <c r="J137" i="6"/>
  <c r="K137" i="6"/>
  <c r="L137" i="6"/>
  <c r="U137" i="6"/>
  <c r="M137" i="6"/>
  <c r="N137" i="6"/>
  <c r="O137" i="6"/>
  <c r="P137" i="6"/>
  <c r="Q137" i="6"/>
  <c r="T137" i="6"/>
  <c r="R137" i="6"/>
  <c r="C138" i="6"/>
  <c r="D138" i="6"/>
  <c r="F138" i="6"/>
  <c r="G138" i="6"/>
  <c r="H138" i="6"/>
  <c r="I138" i="6"/>
  <c r="J138" i="6"/>
  <c r="K138" i="6"/>
  <c r="L138" i="6"/>
  <c r="U138" i="6"/>
  <c r="M138" i="6"/>
  <c r="N138" i="6"/>
  <c r="O138" i="6"/>
  <c r="P138" i="6"/>
  <c r="Q138" i="6"/>
  <c r="T138" i="6"/>
  <c r="R138" i="6"/>
  <c r="C139" i="6"/>
  <c r="D139" i="6"/>
  <c r="F139" i="6"/>
  <c r="G139" i="6"/>
  <c r="H139" i="6"/>
  <c r="I139" i="6"/>
  <c r="J139" i="6"/>
  <c r="K139" i="6"/>
  <c r="L139" i="6"/>
  <c r="U139" i="6"/>
  <c r="M139" i="6"/>
  <c r="N139" i="6"/>
  <c r="O139" i="6"/>
  <c r="P139" i="6"/>
  <c r="Q139" i="6"/>
  <c r="T139" i="6"/>
  <c r="R139" i="6"/>
  <c r="C140" i="6"/>
  <c r="D140" i="6"/>
  <c r="F140" i="6"/>
  <c r="G140" i="6"/>
  <c r="H140" i="6"/>
  <c r="I140" i="6"/>
  <c r="J140" i="6"/>
  <c r="K140" i="6"/>
  <c r="L140" i="6"/>
  <c r="U140" i="6"/>
  <c r="M140" i="6"/>
  <c r="N140" i="6"/>
  <c r="O140" i="6"/>
  <c r="P140" i="6"/>
  <c r="Q140" i="6"/>
  <c r="T140" i="6"/>
  <c r="R140" i="6"/>
  <c r="C141" i="6"/>
  <c r="D141" i="6"/>
  <c r="F141" i="6"/>
  <c r="G141" i="6"/>
  <c r="H141" i="6"/>
  <c r="I141" i="6"/>
  <c r="J141" i="6"/>
  <c r="K141" i="6"/>
  <c r="L141" i="6"/>
  <c r="U141" i="6"/>
  <c r="M141" i="6"/>
  <c r="N141" i="6"/>
  <c r="O141" i="6"/>
  <c r="P141" i="6"/>
  <c r="Q141" i="6"/>
  <c r="T141" i="6"/>
  <c r="R141" i="6"/>
  <c r="C142" i="6"/>
  <c r="D142" i="6"/>
  <c r="F142" i="6"/>
  <c r="G142" i="6"/>
  <c r="H142" i="6"/>
  <c r="I142" i="6"/>
  <c r="J142" i="6"/>
  <c r="K142" i="6"/>
  <c r="L142" i="6"/>
  <c r="U142" i="6"/>
  <c r="M142" i="6"/>
  <c r="N142" i="6"/>
  <c r="O142" i="6"/>
  <c r="P142" i="6"/>
  <c r="Q142" i="6"/>
  <c r="T142" i="6"/>
  <c r="R142" i="6"/>
  <c r="C143" i="6"/>
  <c r="D143" i="6"/>
  <c r="F143" i="6"/>
  <c r="G143" i="6"/>
  <c r="H143" i="6"/>
  <c r="I143" i="6"/>
  <c r="J143" i="6"/>
  <c r="K143" i="6"/>
  <c r="L143" i="6"/>
  <c r="U143" i="6"/>
  <c r="M143" i="6"/>
  <c r="N143" i="6"/>
  <c r="O143" i="6"/>
  <c r="P143" i="6"/>
  <c r="Q143" i="6"/>
  <c r="T143" i="6"/>
  <c r="R143" i="6"/>
  <c r="C144" i="6"/>
  <c r="D144" i="6"/>
  <c r="F144" i="6"/>
  <c r="G144" i="6"/>
  <c r="H144" i="6"/>
  <c r="I144" i="6"/>
  <c r="J144" i="6"/>
  <c r="K144" i="6"/>
  <c r="L144" i="6"/>
  <c r="U144" i="6"/>
  <c r="M144" i="6"/>
  <c r="N144" i="6"/>
  <c r="O144" i="6"/>
  <c r="P144" i="6"/>
  <c r="Q144" i="6"/>
  <c r="T144" i="6"/>
  <c r="R144" i="6"/>
  <c r="C145" i="6"/>
  <c r="D145" i="6"/>
  <c r="F145" i="6"/>
  <c r="G145" i="6"/>
  <c r="H145" i="6"/>
  <c r="I145" i="6"/>
  <c r="J145" i="6"/>
  <c r="K145" i="6"/>
  <c r="L145" i="6"/>
  <c r="U145" i="6"/>
  <c r="M145" i="6"/>
  <c r="N145" i="6"/>
  <c r="O145" i="6"/>
  <c r="P145" i="6"/>
  <c r="Q145" i="6"/>
  <c r="T145" i="6"/>
  <c r="R145" i="6"/>
  <c r="C146" i="6"/>
  <c r="D146" i="6"/>
  <c r="F146" i="6"/>
  <c r="G146" i="6"/>
  <c r="H146" i="6"/>
  <c r="I146" i="6"/>
  <c r="J146" i="6"/>
  <c r="K146" i="6"/>
  <c r="L146" i="6"/>
  <c r="U146" i="6"/>
  <c r="M146" i="6"/>
  <c r="N146" i="6"/>
  <c r="O146" i="6"/>
  <c r="P146" i="6"/>
  <c r="Q146" i="6"/>
  <c r="T146" i="6"/>
  <c r="R146" i="6"/>
  <c r="C147" i="6"/>
  <c r="D147" i="6"/>
  <c r="F147" i="6"/>
  <c r="G147" i="6"/>
  <c r="H147" i="6"/>
  <c r="I147" i="6"/>
  <c r="J147" i="6"/>
  <c r="K147" i="6"/>
  <c r="L147" i="6"/>
  <c r="U147" i="6"/>
  <c r="M147" i="6"/>
  <c r="N147" i="6"/>
  <c r="O147" i="6"/>
  <c r="P147" i="6"/>
  <c r="Q147" i="6"/>
  <c r="T147" i="6"/>
  <c r="R147" i="6"/>
  <c r="C148" i="6"/>
  <c r="D148" i="6"/>
  <c r="F148" i="6"/>
  <c r="G148" i="6"/>
  <c r="H148" i="6"/>
  <c r="I148" i="6"/>
  <c r="J148" i="6"/>
  <c r="K148" i="6"/>
  <c r="L148" i="6"/>
  <c r="U148" i="6"/>
  <c r="M148" i="6"/>
  <c r="N148" i="6"/>
  <c r="O148" i="6"/>
  <c r="P148" i="6"/>
  <c r="Q148" i="6"/>
  <c r="T148" i="6"/>
  <c r="R148" i="6"/>
  <c r="C149" i="6"/>
  <c r="D149" i="6"/>
  <c r="F149" i="6"/>
  <c r="G149" i="6"/>
  <c r="H149" i="6"/>
  <c r="I149" i="6"/>
  <c r="J149" i="6"/>
  <c r="K149" i="6"/>
  <c r="L149" i="6"/>
  <c r="U149" i="6"/>
  <c r="M149" i="6"/>
  <c r="N149" i="6"/>
  <c r="O149" i="6"/>
  <c r="P149" i="6"/>
  <c r="Q149" i="6"/>
  <c r="T149" i="6"/>
  <c r="R149" i="6"/>
  <c r="C150" i="6"/>
  <c r="D150" i="6"/>
  <c r="F150" i="6"/>
  <c r="G150" i="6"/>
  <c r="H150" i="6"/>
  <c r="I150" i="6"/>
  <c r="J150" i="6"/>
  <c r="K150" i="6"/>
  <c r="L150" i="6"/>
  <c r="U150" i="6"/>
  <c r="M150" i="6"/>
  <c r="N150" i="6"/>
  <c r="O150" i="6"/>
  <c r="P150" i="6"/>
  <c r="Q150" i="6"/>
  <c r="T150" i="6"/>
  <c r="R150" i="6"/>
  <c r="C151" i="6"/>
  <c r="D151" i="6"/>
  <c r="F151" i="6"/>
  <c r="G151" i="6"/>
  <c r="H151" i="6"/>
  <c r="I151" i="6"/>
  <c r="J151" i="6"/>
  <c r="K151" i="6"/>
  <c r="L151" i="6"/>
  <c r="U151" i="6"/>
  <c r="M151" i="6"/>
  <c r="N151" i="6"/>
  <c r="O151" i="6"/>
  <c r="P151" i="6"/>
  <c r="Q151" i="6"/>
  <c r="T151" i="6"/>
  <c r="R151" i="6"/>
  <c r="C152" i="6"/>
  <c r="D152" i="6"/>
  <c r="F152" i="6"/>
  <c r="G152" i="6"/>
  <c r="H152" i="6"/>
  <c r="I152" i="6"/>
  <c r="J152" i="6"/>
  <c r="K152" i="6"/>
  <c r="L152" i="6"/>
  <c r="U152" i="6"/>
  <c r="M152" i="6"/>
  <c r="N152" i="6"/>
  <c r="O152" i="6"/>
  <c r="P152" i="6"/>
  <c r="Q152" i="6"/>
  <c r="T152" i="6"/>
  <c r="R152" i="6"/>
  <c r="C153" i="6"/>
  <c r="D153" i="6"/>
  <c r="F153" i="6"/>
  <c r="G153" i="6"/>
  <c r="H153" i="6"/>
  <c r="I153" i="6"/>
  <c r="J153" i="6"/>
  <c r="K153" i="6"/>
  <c r="L153" i="6"/>
  <c r="U153" i="6"/>
  <c r="M153" i="6"/>
  <c r="N153" i="6"/>
  <c r="O153" i="6"/>
  <c r="P153" i="6"/>
  <c r="Q153" i="6"/>
  <c r="T153" i="6"/>
  <c r="R153" i="6"/>
  <c r="C154" i="6"/>
  <c r="D154" i="6"/>
  <c r="F154" i="6"/>
  <c r="G154" i="6"/>
  <c r="H154" i="6"/>
  <c r="I154" i="6"/>
  <c r="J154" i="6"/>
  <c r="K154" i="6"/>
  <c r="L154" i="6"/>
  <c r="U154" i="6"/>
  <c r="M154" i="6"/>
  <c r="N154" i="6"/>
  <c r="O154" i="6"/>
  <c r="P154" i="6"/>
  <c r="Q154" i="6"/>
  <c r="T154" i="6"/>
  <c r="R154" i="6"/>
  <c r="C155" i="6"/>
  <c r="D155" i="6"/>
  <c r="F155" i="6"/>
  <c r="G155" i="6"/>
  <c r="H155" i="6"/>
  <c r="I155" i="6"/>
  <c r="J155" i="6"/>
  <c r="K155" i="6"/>
  <c r="L155" i="6"/>
  <c r="U155" i="6"/>
  <c r="M155" i="6"/>
  <c r="N155" i="6"/>
  <c r="O155" i="6"/>
  <c r="P155" i="6"/>
  <c r="Q155" i="6"/>
  <c r="T155" i="6"/>
  <c r="R155" i="6"/>
  <c r="C156" i="6"/>
  <c r="D156" i="6"/>
  <c r="F156" i="6"/>
  <c r="G156" i="6"/>
  <c r="H156" i="6"/>
  <c r="I156" i="6"/>
  <c r="J156" i="6"/>
  <c r="K156" i="6"/>
  <c r="L156" i="6"/>
  <c r="U156" i="6"/>
  <c r="M156" i="6"/>
  <c r="N156" i="6"/>
  <c r="O156" i="6"/>
  <c r="P156" i="6"/>
  <c r="Q156" i="6"/>
  <c r="T156" i="6"/>
  <c r="R156" i="6"/>
  <c r="C157" i="6"/>
  <c r="D157" i="6"/>
  <c r="F157" i="6"/>
  <c r="G157" i="6"/>
  <c r="H157" i="6"/>
  <c r="I157" i="6"/>
  <c r="J157" i="6"/>
  <c r="K157" i="6"/>
  <c r="L157" i="6"/>
  <c r="U157" i="6"/>
  <c r="M157" i="6"/>
  <c r="N157" i="6"/>
  <c r="O157" i="6"/>
  <c r="P157" i="6"/>
  <c r="Q157" i="6"/>
  <c r="T157" i="6"/>
  <c r="R157" i="6"/>
  <c r="C158" i="6"/>
  <c r="D158" i="6"/>
  <c r="F158" i="6"/>
  <c r="G158" i="6"/>
  <c r="H158" i="6"/>
  <c r="I158" i="6"/>
  <c r="J158" i="6"/>
  <c r="K158" i="6"/>
  <c r="L158" i="6"/>
  <c r="U158" i="6"/>
  <c r="M158" i="6"/>
  <c r="N158" i="6"/>
  <c r="O158" i="6"/>
  <c r="P158" i="6"/>
  <c r="Q158" i="6"/>
  <c r="T158" i="6"/>
  <c r="R158" i="6"/>
  <c r="C159" i="6"/>
  <c r="D159" i="6"/>
  <c r="F159" i="6"/>
  <c r="G159" i="6"/>
  <c r="H159" i="6"/>
  <c r="I159" i="6"/>
  <c r="J159" i="6"/>
  <c r="K159" i="6"/>
  <c r="L159" i="6"/>
  <c r="U159" i="6"/>
  <c r="M159" i="6"/>
  <c r="N159" i="6"/>
  <c r="O159" i="6"/>
  <c r="P159" i="6"/>
  <c r="Q159" i="6"/>
  <c r="T159" i="6"/>
  <c r="R159" i="6"/>
  <c r="C160" i="6"/>
  <c r="D160" i="6"/>
  <c r="F160" i="6"/>
  <c r="G160" i="6"/>
  <c r="H160" i="6"/>
  <c r="I160" i="6"/>
  <c r="J160" i="6"/>
  <c r="K160" i="6"/>
  <c r="L160" i="6"/>
  <c r="U160" i="6"/>
  <c r="M160" i="6"/>
  <c r="N160" i="6"/>
  <c r="O160" i="6"/>
  <c r="P160" i="6"/>
  <c r="Q160" i="6"/>
  <c r="T160" i="6"/>
  <c r="R160" i="6"/>
  <c r="C161" i="6"/>
  <c r="D161" i="6"/>
  <c r="F161" i="6"/>
  <c r="G161" i="6"/>
  <c r="H161" i="6"/>
  <c r="I161" i="6"/>
  <c r="J161" i="6"/>
  <c r="K161" i="6"/>
  <c r="L161" i="6"/>
  <c r="U161" i="6"/>
  <c r="M161" i="6"/>
  <c r="N161" i="6"/>
  <c r="O161" i="6"/>
  <c r="P161" i="6"/>
  <c r="Q161" i="6"/>
  <c r="T161" i="6"/>
  <c r="R161" i="6"/>
  <c r="C162" i="6"/>
  <c r="D162" i="6"/>
  <c r="F162" i="6"/>
  <c r="G162" i="6"/>
  <c r="H162" i="6"/>
  <c r="I162" i="6"/>
  <c r="J162" i="6"/>
  <c r="K162" i="6"/>
  <c r="L162" i="6"/>
  <c r="U162" i="6"/>
  <c r="M162" i="6"/>
  <c r="N162" i="6"/>
  <c r="O162" i="6"/>
  <c r="P162" i="6"/>
  <c r="Q162" i="6"/>
  <c r="T162" i="6"/>
  <c r="R162" i="6"/>
  <c r="C163" i="6"/>
  <c r="D163" i="6"/>
  <c r="F163" i="6"/>
  <c r="G163" i="6"/>
  <c r="H163" i="6"/>
  <c r="I163" i="6"/>
  <c r="J163" i="6"/>
  <c r="K163" i="6"/>
  <c r="L163" i="6"/>
  <c r="U163" i="6"/>
  <c r="M163" i="6"/>
  <c r="N163" i="6"/>
  <c r="O163" i="6"/>
  <c r="P163" i="6"/>
  <c r="Q163" i="6"/>
  <c r="T163" i="6"/>
  <c r="R163" i="6"/>
  <c r="C164" i="6"/>
  <c r="D164" i="6"/>
  <c r="F164" i="6"/>
  <c r="G164" i="6"/>
  <c r="H164" i="6"/>
  <c r="I164" i="6"/>
  <c r="J164" i="6"/>
  <c r="K164" i="6"/>
  <c r="L164" i="6"/>
  <c r="U164" i="6"/>
  <c r="M164" i="6"/>
  <c r="N164" i="6"/>
  <c r="O164" i="6"/>
  <c r="P164" i="6"/>
  <c r="Q164" i="6"/>
  <c r="T164" i="6"/>
  <c r="R164" i="6"/>
  <c r="C165" i="6"/>
  <c r="D165" i="6"/>
  <c r="F165" i="6"/>
  <c r="G165" i="6"/>
  <c r="H165" i="6"/>
  <c r="I165" i="6"/>
  <c r="J165" i="6"/>
  <c r="K165" i="6"/>
  <c r="L165" i="6"/>
  <c r="U165" i="6"/>
  <c r="M165" i="6"/>
  <c r="N165" i="6"/>
  <c r="O165" i="6"/>
  <c r="P165" i="6"/>
  <c r="Q165" i="6"/>
  <c r="T165" i="6"/>
  <c r="R165" i="6"/>
  <c r="C166" i="6"/>
  <c r="D166" i="6"/>
  <c r="F166" i="6"/>
  <c r="G166" i="6"/>
  <c r="H166" i="6"/>
  <c r="I166" i="6"/>
  <c r="J166" i="6"/>
  <c r="K166" i="6"/>
  <c r="L166" i="6"/>
  <c r="U166" i="6"/>
  <c r="M166" i="6"/>
  <c r="N166" i="6"/>
  <c r="O166" i="6"/>
  <c r="P166" i="6"/>
  <c r="Q166" i="6"/>
  <c r="T166" i="6"/>
  <c r="R166" i="6"/>
  <c r="C167" i="6"/>
  <c r="D167" i="6"/>
  <c r="F167" i="6"/>
  <c r="G167" i="6"/>
  <c r="H167" i="6"/>
  <c r="I167" i="6"/>
  <c r="J167" i="6"/>
  <c r="K167" i="6"/>
  <c r="L167" i="6"/>
  <c r="U167" i="6"/>
  <c r="M167" i="6"/>
  <c r="N167" i="6"/>
  <c r="O167" i="6"/>
  <c r="P167" i="6"/>
  <c r="Q167" i="6"/>
  <c r="T167" i="6"/>
  <c r="R167" i="6"/>
  <c r="C168" i="6"/>
  <c r="D168" i="6"/>
  <c r="F168" i="6"/>
  <c r="G168" i="6"/>
  <c r="H168" i="6"/>
  <c r="I168" i="6"/>
  <c r="J168" i="6"/>
  <c r="K168" i="6"/>
  <c r="L168" i="6"/>
  <c r="U168" i="6"/>
  <c r="M168" i="6"/>
  <c r="N168" i="6"/>
  <c r="O168" i="6"/>
  <c r="P168" i="6"/>
  <c r="Q168" i="6"/>
  <c r="T168" i="6"/>
  <c r="R168" i="6"/>
  <c r="C169" i="6"/>
  <c r="D169" i="6"/>
  <c r="F169" i="6"/>
  <c r="G169" i="6"/>
  <c r="H169" i="6"/>
  <c r="I169" i="6"/>
  <c r="J169" i="6"/>
  <c r="K169" i="6"/>
  <c r="L169" i="6"/>
  <c r="U169" i="6"/>
  <c r="M169" i="6"/>
  <c r="N169" i="6"/>
  <c r="O169" i="6"/>
  <c r="P169" i="6"/>
  <c r="Q169" i="6"/>
  <c r="T169" i="6"/>
  <c r="R169" i="6"/>
  <c r="C170" i="6"/>
  <c r="D170" i="6"/>
  <c r="F170" i="6"/>
  <c r="G170" i="6"/>
  <c r="H170" i="6"/>
  <c r="I170" i="6"/>
  <c r="J170" i="6"/>
  <c r="K170" i="6"/>
  <c r="L170" i="6"/>
  <c r="U170" i="6"/>
  <c r="M170" i="6"/>
  <c r="N170" i="6"/>
  <c r="O170" i="6"/>
  <c r="P170" i="6"/>
  <c r="Q170" i="6"/>
  <c r="T170" i="6"/>
  <c r="R170" i="6"/>
  <c r="C171" i="6"/>
  <c r="D171" i="6"/>
  <c r="F171" i="6"/>
  <c r="G171" i="6"/>
  <c r="H171" i="6"/>
  <c r="I171" i="6"/>
  <c r="J171" i="6"/>
  <c r="K171" i="6"/>
  <c r="L171" i="6"/>
  <c r="U171" i="6"/>
  <c r="M171" i="6"/>
  <c r="N171" i="6"/>
  <c r="O171" i="6"/>
  <c r="P171" i="6"/>
  <c r="Q171" i="6"/>
  <c r="T171" i="6"/>
  <c r="R171" i="6"/>
  <c r="C172" i="6"/>
  <c r="D172" i="6"/>
  <c r="F172" i="6"/>
  <c r="G172" i="6"/>
  <c r="H172" i="6"/>
  <c r="I172" i="6"/>
  <c r="J172" i="6"/>
  <c r="K172" i="6"/>
  <c r="L172" i="6"/>
  <c r="U172" i="6"/>
  <c r="M172" i="6"/>
  <c r="N172" i="6"/>
  <c r="O172" i="6"/>
  <c r="P172" i="6"/>
  <c r="Q172" i="6"/>
  <c r="T172" i="6"/>
  <c r="R172" i="6"/>
  <c r="C173" i="6"/>
  <c r="D173" i="6"/>
  <c r="F173" i="6"/>
  <c r="G173" i="6"/>
  <c r="H173" i="6"/>
  <c r="I173" i="6"/>
  <c r="J173" i="6"/>
  <c r="K173" i="6"/>
  <c r="L173" i="6"/>
  <c r="U173" i="6"/>
  <c r="M173" i="6"/>
  <c r="N173" i="6"/>
  <c r="O173" i="6"/>
  <c r="P173" i="6"/>
  <c r="Q173" i="6"/>
  <c r="T173" i="6"/>
  <c r="R173" i="6"/>
  <c r="C174" i="6"/>
  <c r="D174" i="6"/>
  <c r="F174" i="6"/>
  <c r="G174" i="6"/>
  <c r="H174" i="6"/>
  <c r="I174" i="6"/>
  <c r="J174" i="6"/>
  <c r="K174" i="6"/>
  <c r="L174" i="6"/>
  <c r="U174" i="6"/>
  <c r="M174" i="6"/>
  <c r="N174" i="6"/>
  <c r="O174" i="6"/>
  <c r="P174" i="6"/>
  <c r="Q174" i="6"/>
  <c r="T174" i="6"/>
  <c r="R174" i="6"/>
  <c r="C175" i="6"/>
  <c r="D175" i="6"/>
  <c r="F175" i="6"/>
  <c r="G175" i="6"/>
  <c r="H175" i="6"/>
  <c r="I175" i="6"/>
  <c r="J175" i="6"/>
  <c r="K175" i="6"/>
  <c r="L175" i="6"/>
  <c r="U175" i="6"/>
  <c r="M175" i="6"/>
  <c r="N175" i="6"/>
  <c r="O175" i="6"/>
  <c r="P175" i="6"/>
  <c r="Q175" i="6"/>
  <c r="T175" i="6"/>
  <c r="R175" i="6"/>
  <c r="C176" i="6"/>
  <c r="D176" i="6"/>
  <c r="F176" i="6"/>
  <c r="G176" i="6"/>
  <c r="H176" i="6"/>
  <c r="I176" i="6"/>
  <c r="J176" i="6"/>
  <c r="K176" i="6"/>
  <c r="L176" i="6"/>
  <c r="U176" i="6"/>
  <c r="M176" i="6"/>
  <c r="N176" i="6"/>
  <c r="O176" i="6"/>
  <c r="P176" i="6"/>
  <c r="Q176" i="6"/>
  <c r="T176" i="6"/>
  <c r="R176" i="6"/>
  <c r="C177" i="6"/>
  <c r="D177" i="6"/>
  <c r="F177" i="6"/>
  <c r="G177" i="6"/>
  <c r="H177" i="6"/>
  <c r="I177" i="6"/>
  <c r="J177" i="6"/>
  <c r="K177" i="6"/>
  <c r="L177" i="6"/>
  <c r="U177" i="6"/>
  <c r="M177" i="6"/>
  <c r="N177" i="6"/>
  <c r="O177" i="6"/>
  <c r="P177" i="6"/>
  <c r="Q177" i="6"/>
  <c r="T177" i="6"/>
  <c r="R177" i="6"/>
  <c r="C178" i="6"/>
  <c r="D178" i="6"/>
  <c r="F178" i="6"/>
  <c r="G178" i="6"/>
  <c r="H178" i="6"/>
  <c r="I178" i="6"/>
  <c r="J178" i="6"/>
  <c r="K178" i="6"/>
  <c r="L178" i="6"/>
  <c r="U178" i="6"/>
  <c r="M178" i="6"/>
  <c r="N178" i="6"/>
  <c r="O178" i="6"/>
  <c r="P178" i="6"/>
  <c r="Q178" i="6"/>
  <c r="T178" i="6"/>
  <c r="R178" i="6"/>
  <c r="C179" i="6"/>
  <c r="D179" i="6"/>
  <c r="F179" i="6"/>
  <c r="G179" i="6"/>
  <c r="H179" i="6"/>
  <c r="I179" i="6"/>
  <c r="J179" i="6"/>
  <c r="K179" i="6"/>
  <c r="L179" i="6"/>
  <c r="U179" i="6"/>
  <c r="M179" i="6"/>
  <c r="N179" i="6"/>
  <c r="O179" i="6"/>
  <c r="P179" i="6"/>
  <c r="Q179" i="6"/>
  <c r="T179" i="6"/>
  <c r="R179" i="6"/>
  <c r="C180" i="6"/>
  <c r="D180" i="6"/>
  <c r="F180" i="6"/>
  <c r="G180" i="6"/>
  <c r="H180" i="6"/>
  <c r="I180" i="6"/>
  <c r="J180" i="6"/>
  <c r="K180" i="6"/>
  <c r="L180" i="6"/>
  <c r="U180" i="6"/>
  <c r="M180" i="6"/>
  <c r="N180" i="6"/>
  <c r="O180" i="6"/>
  <c r="P180" i="6"/>
  <c r="Q180" i="6"/>
  <c r="T180" i="6"/>
  <c r="R180" i="6"/>
  <c r="C181" i="6"/>
  <c r="D181" i="6"/>
  <c r="F181" i="6"/>
  <c r="G181" i="6"/>
  <c r="H181" i="6"/>
  <c r="I181" i="6"/>
  <c r="J181" i="6"/>
  <c r="K181" i="6"/>
  <c r="L181" i="6"/>
  <c r="U181" i="6"/>
  <c r="M181" i="6"/>
  <c r="N181" i="6"/>
  <c r="O181" i="6"/>
  <c r="P181" i="6"/>
  <c r="Q181" i="6"/>
  <c r="T181" i="6"/>
  <c r="R181" i="6"/>
  <c r="C182" i="6"/>
  <c r="D182" i="6"/>
  <c r="F182" i="6"/>
  <c r="G182" i="6"/>
  <c r="H182" i="6"/>
  <c r="I182" i="6"/>
  <c r="J182" i="6"/>
  <c r="K182" i="6"/>
  <c r="L182" i="6"/>
  <c r="U182" i="6"/>
  <c r="M182" i="6"/>
  <c r="N182" i="6"/>
  <c r="O182" i="6"/>
  <c r="P182" i="6"/>
  <c r="Q182" i="6"/>
  <c r="T182" i="6"/>
  <c r="R182" i="6"/>
  <c r="C183" i="6"/>
  <c r="D183" i="6"/>
  <c r="F183" i="6"/>
  <c r="G183" i="6"/>
  <c r="H183" i="6"/>
  <c r="I183" i="6"/>
  <c r="J183" i="6"/>
  <c r="K183" i="6"/>
  <c r="L183" i="6"/>
  <c r="U183" i="6"/>
  <c r="M183" i="6"/>
  <c r="N183" i="6"/>
  <c r="O183" i="6"/>
  <c r="P183" i="6"/>
  <c r="Q183" i="6"/>
  <c r="T183" i="6"/>
  <c r="R183" i="6"/>
  <c r="C184" i="6"/>
  <c r="D184" i="6"/>
  <c r="F184" i="6"/>
  <c r="G184" i="6"/>
  <c r="H184" i="6"/>
  <c r="I184" i="6"/>
  <c r="J184" i="6"/>
  <c r="K184" i="6"/>
  <c r="L184" i="6"/>
  <c r="U184" i="6"/>
  <c r="M184" i="6"/>
  <c r="N184" i="6"/>
  <c r="O184" i="6"/>
  <c r="P184" i="6"/>
  <c r="Q184" i="6"/>
  <c r="T184" i="6"/>
  <c r="R184" i="6"/>
  <c r="C185" i="6"/>
  <c r="D185" i="6"/>
  <c r="F185" i="6"/>
  <c r="G185" i="6"/>
  <c r="H185" i="6"/>
  <c r="I185" i="6"/>
  <c r="J185" i="6"/>
  <c r="K185" i="6"/>
  <c r="L185" i="6"/>
  <c r="U185" i="6"/>
  <c r="M185" i="6"/>
  <c r="N185" i="6"/>
  <c r="O185" i="6"/>
  <c r="P185" i="6"/>
  <c r="Q185" i="6"/>
  <c r="T185" i="6"/>
  <c r="R185" i="6"/>
  <c r="C186" i="6"/>
  <c r="D186" i="6"/>
  <c r="F186" i="6"/>
  <c r="G186" i="6"/>
  <c r="H186" i="6"/>
  <c r="I186" i="6"/>
  <c r="J186" i="6"/>
  <c r="K186" i="6"/>
  <c r="L186" i="6"/>
  <c r="U186" i="6"/>
  <c r="M186" i="6"/>
  <c r="N186" i="6"/>
  <c r="O186" i="6"/>
  <c r="P186" i="6"/>
  <c r="Q186" i="6"/>
  <c r="T186" i="6"/>
  <c r="R186" i="6"/>
  <c r="C187" i="6"/>
  <c r="D187" i="6"/>
  <c r="F187" i="6"/>
  <c r="G187" i="6"/>
  <c r="H187" i="6"/>
  <c r="I187" i="6"/>
  <c r="J187" i="6"/>
  <c r="K187" i="6"/>
  <c r="L187" i="6"/>
  <c r="U187" i="6"/>
  <c r="M187" i="6"/>
  <c r="N187" i="6"/>
  <c r="O187" i="6"/>
  <c r="P187" i="6"/>
  <c r="Q187" i="6"/>
  <c r="T187" i="6"/>
  <c r="R187" i="6"/>
  <c r="C188" i="6"/>
  <c r="D188" i="6"/>
  <c r="F188" i="6"/>
  <c r="G188" i="6"/>
  <c r="H188" i="6"/>
  <c r="I188" i="6"/>
  <c r="J188" i="6"/>
  <c r="K188" i="6"/>
  <c r="L188" i="6"/>
  <c r="U188" i="6"/>
  <c r="M188" i="6"/>
  <c r="N188" i="6"/>
  <c r="O188" i="6"/>
  <c r="P188" i="6"/>
  <c r="Q188" i="6"/>
  <c r="T188" i="6"/>
  <c r="R188" i="6"/>
  <c r="C189" i="6"/>
  <c r="D189" i="6"/>
  <c r="F189" i="6"/>
  <c r="G189" i="6"/>
  <c r="H189" i="6"/>
  <c r="I189" i="6"/>
  <c r="J189" i="6"/>
  <c r="K189" i="6"/>
  <c r="L189" i="6"/>
  <c r="U189" i="6"/>
  <c r="M189" i="6"/>
  <c r="N189" i="6"/>
  <c r="O189" i="6"/>
  <c r="P189" i="6"/>
  <c r="Q189" i="6"/>
  <c r="T189" i="6"/>
  <c r="R189" i="6"/>
  <c r="C190" i="6"/>
  <c r="D190" i="6"/>
  <c r="F190" i="6"/>
  <c r="G190" i="6"/>
  <c r="H190" i="6"/>
  <c r="I190" i="6"/>
  <c r="J190" i="6"/>
  <c r="K190" i="6"/>
  <c r="L190" i="6"/>
  <c r="U190" i="6"/>
  <c r="M190" i="6"/>
  <c r="N190" i="6"/>
  <c r="O190" i="6"/>
  <c r="P190" i="6"/>
  <c r="Q190" i="6"/>
  <c r="T190" i="6"/>
  <c r="R190" i="6"/>
  <c r="C191" i="6"/>
  <c r="D191" i="6"/>
  <c r="F191" i="6"/>
  <c r="G191" i="6"/>
  <c r="H191" i="6"/>
  <c r="I191" i="6"/>
  <c r="J191" i="6"/>
  <c r="K191" i="6"/>
  <c r="L191" i="6"/>
  <c r="U191" i="6"/>
  <c r="M191" i="6"/>
  <c r="N191" i="6"/>
  <c r="O191" i="6"/>
  <c r="P191" i="6"/>
  <c r="Q191" i="6"/>
  <c r="T191" i="6"/>
  <c r="R191" i="6"/>
  <c r="C192" i="6"/>
  <c r="D192" i="6"/>
  <c r="F192" i="6"/>
  <c r="G192" i="6"/>
  <c r="H192" i="6"/>
  <c r="I192" i="6"/>
  <c r="J192" i="6"/>
  <c r="K192" i="6"/>
  <c r="L192" i="6"/>
  <c r="U192" i="6"/>
  <c r="M192" i="6"/>
  <c r="N192" i="6"/>
  <c r="O192" i="6"/>
  <c r="P192" i="6"/>
  <c r="Q192" i="6"/>
  <c r="T192" i="6"/>
  <c r="R192" i="6"/>
  <c r="C193" i="6"/>
  <c r="D193" i="6"/>
  <c r="F193" i="6"/>
  <c r="G193" i="6"/>
  <c r="H193" i="6"/>
  <c r="I193" i="6"/>
  <c r="J193" i="6"/>
  <c r="K193" i="6"/>
  <c r="L193" i="6"/>
  <c r="U193" i="6"/>
  <c r="M193" i="6"/>
  <c r="N193" i="6"/>
  <c r="O193" i="6"/>
  <c r="P193" i="6"/>
  <c r="Q193" i="6"/>
  <c r="T193" i="6"/>
  <c r="R193" i="6"/>
  <c r="C194" i="6"/>
  <c r="D194" i="6"/>
  <c r="F194" i="6"/>
  <c r="G194" i="6"/>
  <c r="H194" i="6"/>
  <c r="I194" i="6"/>
  <c r="J194" i="6"/>
  <c r="K194" i="6"/>
  <c r="L194" i="6"/>
  <c r="U194" i="6"/>
  <c r="M194" i="6"/>
  <c r="N194" i="6"/>
  <c r="O194" i="6"/>
  <c r="P194" i="6"/>
  <c r="Q194" i="6"/>
  <c r="T194" i="6"/>
  <c r="R194" i="6"/>
  <c r="R2" i="6"/>
  <c r="M2" i="6"/>
  <c r="N2" i="6"/>
  <c r="O2" i="6"/>
  <c r="P2" i="6"/>
  <c r="Q2" i="6"/>
  <c r="T2" i="6"/>
  <c r="G2" i="6"/>
  <c r="C2" i="6"/>
  <c r="D2" i="6"/>
  <c r="H2" i="6"/>
  <c r="I2" i="6"/>
  <c r="J2" i="6"/>
  <c r="K2" i="6"/>
  <c r="L2" i="6"/>
  <c r="U2" i="6"/>
  <c r="F2" i="6"/>
  <c r="AR221" i="4"/>
  <c r="AQ221" i="4" s="1"/>
  <c r="AX221" i="4"/>
  <c r="AY221" i="4"/>
  <c r="AP221" i="4"/>
  <c r="BD61" i="4"/>
  <c r="BC61" i="4"/>
  <c r="BB61" i="4"/>
  <c r="BA61" i="4"/>
  <c r="AZ61" i="4"/>
  <c r="AY61" i="4"/>
  <c r="AX61" i="4"/>
  <c r="AT61" i="4"/>
  <c r="AS61" i="4"/>
  <c r="AR61" i="4"/>
  <c r="AQ61" i="4" s="1"/>
  <c r="AP61" i="4"/>
  <c r="BD142" i="4"/>
  <c r="BC142" i="4"/>
  <c r="BB142" i="4"/>
  <c r="BA142" i="4"/>
  <c r="AZ142" i="4"/>
  <c r="AY142" i="4"/>
  <c r="AX142" i="4"/>
  <c r="AT142" i="4"/>
  <c r="AS142" i="4"/>
  <c r="AW142" i="4" s="1"/>
  <c r="AR142" i="4"/>
  <c r="AQ142" i="4" s="1"/>
  <c r="AP142" i="4"/>
  <c r="BD221" i="4"/>
  <c r="BC221" i="4"/>
  <c r="BB221" i="4"/>
  <c r="BA221" i="4"/>
  <c r="AZ221" i="4"/>
  <c r="AT221" i="4"/>
  <c r="AS221" i="4"/>
  <c r="BC12" i="4"/>
  <c r="BC13" i="4"/>
  <c r="BC14" i="4"/>
  <c r="BC15" i="4"/>
  <c r="BC16" i="4"/>
  <c r="BC18" i="4"/>
  <c r="BC19" i="4"/>
  <c r="BC24" i="4"/>
  <c r="BC25" i="4"/>
  <c r="BC27" i="4"/>
  <c r="BC30" i="4"/>
  <c r="BC31" i="4"/>
  <c r="BC32" i="4"/>
  <c r="BC34" i="4"/>
  <c r="BC35" i="4"/>
  <c r="BC36" i="4"/>
  <c r="BC37" i="4"/>
  <c r="BC38" i="4"/>
  <c r="BC39" i="4"/>
  <c r="BC40" i="4"/>
  <c r="BC42" i="4"/>
  <c r="BC43" i="4"/>
  <c r="BC44" i="4"/>
  <c r="BC45" i="4"/>
  <c r="BC46" i="4"/>
  <c r="BC47" i="4"/>
  <c r="BC48" i="4"/>
  <c r="BC49" i="4"/>
  <c r="BC51" i="4"/>
  <c r="BC53" i="4"/>
  <c r="BC54" i="4"/>
  <c r="BC55" i="4"/>
  <c r="BC56" i="4"/>
  <c r="BC57" i="4"/>
  <c r="BC58" i="4"/>
  <c r="BC59" i="4"/>
  <c r="BC60" i="4"/>
  <c r="BC62" i="4"/>
  <c r="BC63" i="4"/>
  <c r="BC64" i="4"/>
  <c r="BC65" i="4"/>
  <c r="BC66" i="4"/>
  <c r="BC68" i="4"/>
  <c r="BC69" i="4"/>
  <c r="BC70" i="4"/>
  <c r="BC72" i="4"/>
  <c r="BC73" i="4"/>
  <c r="BC74" i="4"/>
  <c r="BC75" i="4"/>
  <c r="BC76" i="4"/>
  <c r="BC77" i="4"/>
  <c r="BC85" i="4"/>
  <c r="BC83" i="4"/>
  <c r="BC86" i="4"/>
  <c r="BC87" i="4"/>
  <c r="BC88" i="4"/>
  <c r="BC89" i="4"/>
  <c r="BC90" i="4"/>
  <c r="BC91" i="4"/>
  <c r="BC93" i="4"/>
  <c r="BC94" i="4"/>
  <c r="BC95" i="4"/>
  <c r="BC96" i="4"/>
  <c r="BC97" i="4"/>
  <c r="BC98" i="4"/>
  <c r="BC99" i="4"/>
  <c r="BC101" i="4"/>
  <c r="BC102" i="4"/>
  <c r="BC103" i="4"/>
  <c r="BC104" i="4"/>
  <c r="BC105" i="4"/>
  <c r="BC106" i="4"/>
  <c r="BC107" i="4"/>
  <c r="BC108" i="4"/>
  <c r="BC109" i="4"/>
  <c r="BC110" i="4"/>
  <c r="BC112" i="4"/>
  <c r="BC113" i="4"/>
  <c r="BC114" i="4"/>
  <c r="BC115" i="4"/>
  <c r="BC116" i="4"/>
  <c r="BC117" i="4"/>
  <c r="BC118" i="4"/>
  <c r="BC119" i="4"/>
  <c r="BC120" i="4"/>
  <c r="BC121" i="4"/>
  <c r="BC122" i="4"/>
  <c r="BC123" i="4"/>
  <c r="BC124" i="4"/>
  <c r="BC125" i="4"/>
  <c r="BC126" i="4"/>
  <c r="BC127" i="4"/>
  <c r="BC128" i="4"/>
  <c r="BC130" i="4"/>
  <c r="BC131" i="4"/>
  <c r="BC132" i="4"/>
  <c r="BC133" i="4"/>
  <c r="BC134" i="4"/>
  <c r="BC135" i="4"/>
  <c r="BC136" i="4"/>
  <c r="BC137" i="4"/>
  <c r="BC138" i="4"/>
  <c r="BC139" i="4"/>
  <c r="BC140" i="4"/>
  <c r="BC141" i="4"/>
  <c r="BC143" i="4"/>
  <c r="BC144" i="4"/>
  <c r="BC145" i="4"/>
  <c r="BC146" i="4"/>
  <c r="BC147" i="4"/>
  <c r="BC148" i="4"/>
  <c r="BC149" i="4"/>
  <c r="BC151" i="4"/>
  <c r="BC152" i="4"/>
  <c r="BC153" i="4"/>
  <c r="BC155" i="4"/>
  <c r="BC158" i="4"/>
  <c r="BC159" i="4"/>
  <c r="BC160" i="4"/>
  <c r="BC161" i="4"/>
  <c r="BC162" i="4"/>
  <c r="BC163" i="4"/>
  <c r="BC165" i="4"/>
  <c r="BC167" i="4"/>
  <c r="BC168" i="4"/>
  <c r="BC169" i="4"/>
  <c r="BC170" i="4"/>
  <c r="BC171" i="4"/>
  <c r="BC172" i="4"/>
  <c r="BC173" i="4"/>
  <c r="BC174" i="4"/>
  <c r="BC175" i="4"/>
  <c r="BC176" i="4"/>
  <c r="BC178" i="4"/>
  <c r="BC179" i="4"/>
  <c r="BC180" i="4"/>
  <c r="BC181" i="4"/>
  <c r="BC183" i="4"/>
  <c r="BC184" i="4"/>
  <c r="BC185" i="4"/>
  <c r="BC187" i="4"/>
  <c r="BC188" i="4"/>
  <c r="BC189" i="4"/>
  <c r="BC190" i="4"/>
  <c r="BC191" i="4"/>
  <c r="BC192" i="4"/>
  <c r="BC193" i="4"/>
  <c r="BC194" i="4"/>
  <c r="BC195" i="4"/>
  <c r="BC196" i="4"/>
  <c r="BC198" i="4"/>
  <c r="BC199" i="4"/>
  <c r="BC200" i="4"/>
  <c r="BC202" i="4"/>
  <c r="BC203" i="4"/>
  <c r="BC204" i="4"/>
  <c r="BC205" i="4"/>
  <c r="BC206" i="4"/>
  <c r="BC207" i="4"/>
  <c r="BC208" i="4"/>
  <c r="BC209" i="4"/>
  <c r="BC211" i="4"/>
  <c r="BC213" i="4"/>
  <c r="BC214" i="4"/>
  <c r="BC215" i="4"/>
  <c r="BC216" i="4"/>
  <c r="BC218" i="4"/>
  <c r="BC219" i="4"/>
  <c r="BC220" i="4"/>
  <c r="BC223" i="4"/>
  <c r="BC224" i="4"/>
  <c r="BC225" i="4"/>
  <c r="BC226" i="4"/>
  <c r="BC227" i="4"/>
  <c r="BC230" i="4"/>
  <c r="BC231" i="4"/>
  <c r="BC228" i="4"/>
  <c r="BC71" i="4"/>
  <c r="BC50" i="4"/>
  <c r="BC92" i="4"/>
  <c r="BC6" i="4"/>
  <c r="BC111" i="4"/>
  <c r="BC3" i="4"/>
  <c r="BC5" i="4"/>
  <c r="BC7" i="4"/>
  <c r="BC8" i="4"/>
  <c r="BC9" i="4"/>
  <c r="BC10" i="4"/>
  <c r="BC11" i="4"/>
  <c r="BC2" i="4"/>
  <c r="BD15" i="4"/>
  <c r="BD16" i="4"/>
  <c r="BD18" i="4"/>
  <c r="BD19" i="4"/>
  <c r="BD24" i="4"/>
  <c r="BD25" i="4"/>
  <c r="BD27" i="4"/>
  <c r="BD30" i="4"/>
  <c r="BD31" i="4"/>
  <c r="BD32" i="4"/>
  <c r="BD34" i="4"/>
  <c r="BD35" i="4"/>
  <c r="BD36" i="4"/>
  <c r="BD37" i="4"/>
  <c r="BD38" i="4"/>
  <c r="BD39" i="4"/>
  <c r="BD40" i="4"/>
  <c r="BD42" i="4"/>
  <c r="BD43" i="4"/>
  <c r="BD44" i="4"/>
  <c r="BD45" i="4"/>
  <c r="BD46" i="4"/>
  <c r="BD47" i="4"/>
  <c r="BD48" i="4"/>
  <c r="BD49" i="4"/>
  <c r="BD51" i="4"/>
  <c r="BD53" i="4"/>
  <c r="BD54" i="4"/>
  <c r="BD55" i="4"/>
  <c r="BD56" i="4"/>
  <c r="BD57" i="4"/>
  <c r="BD58" i="4"/>
  <c r="BD59" i="4"/>
  <c r="BD60" i="4"/>
  <c r="BD62" i="4"/>
  <c r="BD63" i="4"/>
  <c r="BD64" i="4"/>
  <c r="BD65" i="4"/>
  <c r="BD66" i="4"/>
  <c r="BD68" i="4"/>
  <c r="BD69" i="4"/>
  <c r="BD70" i="4"/>
  <c r="BD72" i="4"/>
  <c r="BD73" i="4"/>
  <c r="BD74" i="4"/>
  <c r="BD75" i="4"/>
  <c r="BD76" i="4"/>
  <c r="BD77" i="4"/>
  <c r="BD85" i="4"/>
  <c r="BD83" i="4"/>
  <c r="BD86" i="4"/>
  <c r="BD87" i="4"/>
  <c r="BD88" i="4"/>
  <c r="BD89" i="4"/>
  <c r="BD90" i="4"/>
  <c r="BD91" i="4"/>
  <c r="BD93" i="4"/>
  <c r="BD94" i="4"/>
  <c r="BD95" i="4"/>
  <c r="BD96" i="4"/>
  <c r="BD97" i="4"/>
  <c r="BD98" i="4"/>
  <c r="BD99" i="4"/>
  <c r="BD101" i="4"/>
  <c r="BD102" i="4"/>
  <c r="BD103" i="4"/>
  <c r="BD104" i="4"/>
  <c r="BD105" i="4"/>
  <c r="BD106" i="4"/>
  <c r="BD107" i="4"/>
  <c r="BD108" i="4"/>
  <c r="BD109" i="4"/>
  <c r="BD110" i="4"/>
  <c r="BD112" i="4"/>
  <c r="BD113" i="4"/>
  <c r="BD114" i="4"/>
  <c r="BD115" i="4"/>
  <c r="BD116" i="4"/>
  <c r="BD117" i="4"/>
  <c r="BD118" i="4"/>
  <c r="BD119" i="4"/>
  <c r="BD120" i="4"/>
  <c r="BD121" i="4"/>
  <c r="BD122" i="4"/>
  <c r="BD123" i="4"/>
  <c r="BD124" i="4"/>
  <c r="BD125" i="4"/>
  <c r="BD126" i="4"/>
  <c r="BD127" i="4"/>
  <c r="BD128" i="4"/>
  <c r="BD130" i="4"/>
  <c r="BD131" i="4"/>
  <c r="BD132" i="4"/>
  <c r="BD133" i="4"/>
  <c r="BD134" i="4"/>
  <c r="BD135" i="4"/>
  <c r="BD136" i="4"/>
  <c r="BD137" i="4"/>
  <c r="BD138" i="4"/>
  <c r="BD139" i="4"/>
  <c r="BD140" i="4"/>
  <c r="BD141" i="4"/>
  <c r="BD143" i="4"/>
  <c r="BD144" i="4"/>
  <c r="BD145" i="4"/>
  <c r="BD146" i="4"/>
  <c r="BD147" i="4"/>
  <c r="BD148" i="4"/>
  <c r="BD149" i="4"/>
  <c r="BD151" i="4"/>
  <c r="BD152" i="4"/>
  <c r="BD153" i="4"/>
  <c r="BD155" i="4"/>
  <c r="BD158" i="4"/>
  <c r="BD159" i="4"/>
  <c r="BD160" i="4"/>
  <c r="BD161" i="4"/>
  <c r="BD162" i="4"/>
  <c r="BD163" i="4"/>
  <c r="BD165" i="4"/>
  <c r="BD167" i="4"/>
  <c r="BD168" i="4"/>
  <c r="BD169" i="4"/>
  <c r="BD170" i="4"/>
  <c r="BD171" i="4"/>
  <c r="BD172" i="4"/>
  <c r="BD173" i="4"/>
  <c r="BD174" i="4"/>
  <c r="BD175" i="4"/>
  <c r="BD176" i="4"/>
  <c r="BD178" i="4"/>
  <c r="BD179" i="4"/>
  <c r="BD180" i="4"/>
  <c r="BD181" i="4"/>
  <c r="BD183" i="4"/>
  <c r="BD184" i="4"/>
  <c r="BD185" i="4"/>
  <c r="BD187" i="4"/>
  <c r="BD188" i="4"/>
  <c r="BD189" i="4"/>
  <c r="BD190" i="4"/>
  <c r="BD191" i="4"/>
  <c r="BD192" i="4"/>
  <c r="BD193" i="4"/>
  <c r="BD194" i="4"/>
  <c r="BD195" i="4"/>
  <c r="BD196" i="4"/>
  <c r="BD198" i="4"/>
  <c r="BD199" i="4"/>
  <c r="BD200" i="4"/>
  <c r="BD202" i="4"/>
  <c r="BD203" i="4"/>
  <c r="BD204" i="4"/>
  <c r="BD205" i="4"/>
  <c r="BD206" i="4"/>
  <c r="BD207" i="4"/>
  <c r="BD208" i="4"/>
  <c r="BD209" i="4"/>
  <c r="BD211" i="4"/>
  <c r="BD213" i="4"/>
  <c r="BD214" i="4"/>
  <c r="BD215" i="4"/>
  <c r="BD216" i="4"/>
  <c r="BD218" i="4"/>
  <c r="BD219" i="4"/>
  <c r="BD220" i="4"/>
  <c r="BD223" i="4"/>
  <c r="BD224" i="4"/>
  <c r="BD225" i="4"/>
  <c r="BD226" i="4"/>
  <c r="BD227" i="4"/>
  <c r="BD230" i="4"/>
  <c r="BD231" i="4"/>
  <c r="BD228" i="4"/>
  <c r="BD71" i="4"/>
  <c r="BD50" i="4"/>
  <c r="BD92" i="4"/>
  <c r="BD6" i="4"/>
  <c r="BD111" i="4"/>
  <c r="BD3" i="4"/>
  <c r="BD5" i="4"/>
  <c r="BD7" i="4"/>
  <c r="BD8" i="4"/>
  <c r="BD9" i="4"/>
  <c r="BD10" i="4"/>
  <c r="BD11" i="4"/>
  <c r="BD12" i="4"/>
  <c r="BD13" i="4"/>
  <c r="BD14" i="4"/>
  <c r="BD2" i="4"/>
  <c r="BB111" i="4"/>
  <c r="BA111" i="4"/>
  <c r="AZ111" i="4"/>
  <c r="AY111" i="4"/>
  <c r="AX111" i="4"/>
  <c r="AT111" i="4"/>
  <c r="AS111" i="4"/>
  <c r="AR111" i="4"/>
  <c r="AQ111" i="4" s="1"/>
  <c r="AP111" i="4"/>
  <c r="BB6" i="4"/>
  <c r="BA6" i="4"/>
  <c r="AZ6" i="4"/>
  <c r="AY6" i="4"/>
  <c r="AX6" i="4"/>
  <c r="AT6" i="4"/>
  <c r="AS6" i="4"/>
  <c r="AR6" i="4"/>
  <c r="AQ6" i="4" s="1"/>
  <c r="AP6" i="4"/>
  <c r="BB92" i="4"/>
  <c r="BA92" i="4"/>
  <c r="AZ92" i="4"/>
  <c r="AY92" i="4"/>
  <c r="AX92" i="4"/>
  <c r="AT92" i="4"/>
  <c r="AS92" i="4"/>
  <c r="AR92" i="4"/>
  <c r="AQ92" i="4" s="1"/>
  <c r="AP92" i="4"/>
  <c r="BB50" i="4"/>
  <c r="BA50" i="4"/>
  <c r="AZ50" i="4"/>
  <c r="AY50" i="4"/>
  <c r="AX50" i="4"/>
  <c r="AT50" i="4"/>
  <c r="AS50" i="4"/>
  <c r="AW50" i="4" s="1"/>
  <c r="AR50" i="4"/>
  <c r="AQ50" i="4" s="1"/>
  <c r="AP50" i="4"/>
  <c r="BB71" i="4"/>
  <c r="BA71" i="4"/>
  <c r="AZ71" i="4"/>
  <c r="AY71" i="4"/>
  <c r="AX71" i="4"/>
  <c r="AT71" i="4"/>
  <c r="AS71" i="4"/>
  <c r="AW71" i="4" s="1"/>
  <c r="AR71" i="4"/>
  <c r="AQ71" i="4" s="1"/>
  <c r="AP71" i="4"/>
  <c r="BB228" i="4"/>
  <c r="BA228" i="4"/>
  <c r="AZ228" i="4"/>
  <c r="AY228" i="4"/>
  <c r="AX228" i="4"/>
  <c r="AT228" i="4"/>
  <c r="AS228" i="4"/>
  <c r="AW228" i="4" s="1"/>
  <c r="AR228" i="4"/>
  <c r="AQ228" i="4" s="1"/>
  <c r="AP228" i="4"/>
  <c r="AT204" i="4"/>
  <c r="BB204" i="4"/>
  <c r="BA204" i="4"/>
  <c r="AZ204" i="4"/>
  <c r="AY204" i="4"/>
  <c r="AX204" i="4"/>
  <c r="BB56" i="4"/>
  <c r="BA56" i="4"/>
  <c r="AZ56" i="4"/>
  <c r="AY56" i="4"/>
  <c r="AX56" i="4"/>
  <c r="BB57" i="4"/>
  <c r="BA57" i="4"/>
  <c r="AZ57" i="4"/>
  <c r="AY57" i="4"/>
  <c r="AX57" i="4"/>
  <c r="AT57" i="4"/>
  <c r="AS57" i="4"/>
  <c r="AR57" i="4"/>
  <c r="AQ57" i="4" s="1"/>
  <c r="AP57" i="4"/>
  <c r="BB163" i="4"/>
  <c r="BA163" i="4"/>
  <c r="AZ163" i="4"/>
  <c r="AY163" i="4"/>
  <c r="AX163" i="4"/>
  <c r="AT163" i="4"/>
  <c r="AS163" i="4"/>
  <c r="AR163" i="4"/>
  <c r="AQ163" i="4" s="1"/>
  <c r="AP163" i="4"/>
  <c r="BB174" i="4"/>
  <c r="BA174" i="4"/>
  <c r="AZ174" i="4"/>
  <c r="AY174" i="4"/>
  <c r="AX174" i="4"/>
  <c r="AT174" i="4"/>
  <c r="AS174" i="4"/>
  <c r="AR174" i="4"/>
  <c r="AQ174" i="4" s="1"/>
  <c r="AP174" i="4"/>
  <c r="BB119" i="4"/>
  <c r="BA119" i="4"/>
  <c r="AZ119" i="4"/>
  <c r="AY119" i="4"/>
  <c r="AX119" i="4"/>
  <c r="AT119" i="4"/>
  <c r="AS119" i="4"/>
  <c r="AR119" i="4"/>
  <c r="AQ119" i="4" s="1"/>
  <c r="AP119" i="4"/>
  <c r="BB98" i="4"/>
  <c r="BA98" i="4"/>
  <c r="AZ98" i="4"/>
  <c r="AY98" i="4"/>
  <c r="AX98" i="4"/>
  <c r="AT98" i="4"/>
  <c r="AS98" i="4"/>
  <c r="AR98" i="4"/>
  <c r="AQ98" i="4" s="1"/>
  <c r="AP98" i="4"/>
  <c r="BB189" i="4"/>
  <c r="BA189" i="4"/>
  <c r="AZ189" i="4"/>
  <c r="AY189" i="4"/>
  <c r="AX189" i="4"/>
  <c r="AT189" i="4"/>
  <c r="AS189" i="4"/>
  <c r="AR189" i="4"/>
  <c r="AQ189" i="4" s="1"/>
  <c r="AP189" i="4"/>
  <c r="BB148" i="4"/>
  <c r="BA148" i="4"/>
  <c r="AZ148" i="4"/>
  <c r="AY148" i="4"/>
  <c r="AX148" i="4"/>
  <c r="AT148" i="4"/>
  <c r="AS148" i="4"/>
  <c r="AR148" i="4"/>
  <c r="AQ148" i="4" s="1"/>
  <c r="AP148" i="4"/>
  <c r="AS204" i="4"/>
  <c r="AR204" i="4"/>
  <c r="AQ204" i="4" s="1"/>
  <c r="AP204" i="4"/>
  <c r="BB196" i="4"/>
  <c r="BA196" i="4"/>
  <c r="AZ196" i="4"/>
  <c r="AY196" i="4"/>
  <c r="AX196" i="4"/>
  <c r="AT196" i="4"/>
  <c r="AS196" i="4"/>
  <c r="AR196" i="4"/>
  <c r="AQ196" i="4" s="1"/>
  <c r="AP196" i="4"/>
  <c r="BB133" i="4"/>
  <c r="BA133" i="4"/>
  <c r="AZ133" i="4"/>
  <c r="AY133" i="4"/>
  <c r="AX133" i="4"/>
  <c r="AT133" i="4"/>
  <c r="AS133" i="4"/>
  <c r="AR133" i="4"/>
  <c r="AQ133" i="4" s="1"/>
  <c r="AP133" i="4"/>
  <c r="BB160" i="4"/>
  <c r="BA160" i="4"/>
  <c r="AZ160" i="4"/>
  <c r="AY160" i="4"/>
  <c r="AX160" i="4"/>
  <c r="AT160" i="4"/>
  <c r="AS160" i="4"/>
  <c r="AR160" i="4"/>
  <c r="AQ160" i="4" s="1"/>
  <c r="AP160" i="4"/>
  <c r="BB75" i="4"/>
  <c r="BA75" i="4"/>
  <c r="AZ75" i="4"/>
  <c r="AY75" i="4"/>
  <c r="AX75" i="4"/>
  <c r="AT75" i="4"/>
  <c r="AS75" i="4"/>
  <c r="AR75" i="4"/>
  <c r="AQ75" i="4" s="1"/>
  <c r="AP75" i="4"/>
  <c r="BB65" i="4"/>
  <c r="BA65" i="4"/>
  <c r="AZ65" i="4"/>
  <c r="AY65" i="4"/>
  <c r="AX65" i="4"/>
  <c r="AT65" i="4"/>
  <c r="AS65" i="4"/>
  <c r="AR65" i="4"/>
  <c r="AQ65" i="4" s="1"/>
  <c r="AP65" i="4"/>
  <c r="BB199" i="4"/>
  <c r="BA199" i="4"/>
  <c r="AZ199" i="4"/>
  <c r="AY199" i="4"/>
  <c r="AX199" i="4"/>
  <c r="AT199" i="4"/>
  <c r="AS199" i="4"/>
  <c r="AR199" i="4"/>
  <c r="AQ199" i="4" s="1"/>
  <c r="AP199" i="4"/>
  <c r="BB83" i="4"/>
  <c r="BA83" i="4"/>
  <c r="AZ83" i="4"/>
  <c r="AY83" i="4"/>
  <c r="AX83" i="4"/>
  <c r="AT83" i="4"/>
  <c r="AS83" i="4"/>
  <c r="AR83" i="4"/>
  <c r="AQ83" i="4" s="1"/>
  <c r="AP83" i="4"/>
  <c r="BB77" i="4"/>
  <c r="BA77" i="4"/>
  <c r="AZ77" i="4"/>
  <c r="AY77" i="4"/>
  <c r="AX77" i="4"/>
  <c r="AT77" i="4"/>
  <c r="AS77" i="4"/>
  <c r="AR77" i="4"/>
  <c r="AQ77" i="4" s="1"/>
  <c r="AP77" i="4"/>
  <c r="AS3" i="4"/>
  <c r="AT3" i="4"/>
  <c r="AS5" i="4"/>
  <c r="AT5" i="4"/>
  <c r="AS7" i="4"/>
  <c r="AT7" i="4"/>
  <c r="AS8" i="4"/>
  <c r="AW8" i="4" s="1"/>
  <c r="AT8" i="4"/>
  <c r="AS9" i="4"/>
  <c r="AW9" i="4" s="1"/>
  <c r="AT9" i="4"/>
  <c r="AS10" i="4"/>
  <c r="AT10" i="4"/>
  <c r="AS11" i="4"/>
  <c r="AT11" i="4"/>
  <c r="AS12" i="4"/>
  <c r="AT12" i="4"/>
  <c r="AS13" i="4"/>
  <c r="AT13" i="4"/>
  <c r="AS14" i="4"/>
  <c r="AT14" i="4"/>
  <c r="AS15" i="4"/>
  <c r="AT15" i="4"/>
  <c r="AS16" i="4"/>
  <c r="AW16" i="4" s="1"/>
  <c r="AT16" i="4"/>
  <c r="AS18" i="4"/>
  <c r="AW18" i="4" s="1"/>
  <c r="AT18" i="4"/>
  <c r="AS19" i="4"/>
  <c r="AT19" i="4"/>
  <c r="AS24" i="4"/>
  <c r="AT24" i="4"/>
  <c r="AS25" i="4"/>
  <c r="AT25" i="4"/>
  <c r="AS27" i="4"/>
  <c r="AT27" i="4"/>
  <c r="AS30" i="4"/>
  <c r="AT30" i="4"/>
  <c r="AS31" i="4"/>
  <c r="AT31" i="4"/>
  <c r="AS32" i="4"/>
  <c r="AW32" i="4" s="1"/>
  <c r="AT32" i="4"/>
  <c r="AS34" i="4"/>
  <c r="AW34" i="4" s="1"/>
  <c r="AT34" i="4"/>
  <c r="AS35" i="4"/>
  <c r="AT35" i="4"/>
  <c r="AS36" i="4"/>
  <c r="AT36" i="4"/>
  <c r="AS37" i="4"/>
  <c r="AT37" i="4"/>
  <c r="AS38" i="4"/>
  <c r="AT38" i="4"/>
  <c r="AS39" i="4"/>
  <c r="AT39" i="4"/>
  <c r="AS40" i="4"/>
  <c r="AT40" i="4"/>
  <c r="AS42" i="4"/>
  <c r="AW42" i="4" s="1"/>
  <c r="AT42" i="4"/>
  <c r="AS43" i="4"/>
  <c r="AW43" i="4" s="1"/>
  <c r="AT43" i="4"/>
  <c r="AS44" i="4"/>
  <c r="AT44" i="4"/>
  <c r="AS45" i="4"/>
  <c r="AT45" i="4"/>
  <c r="AS46" i="4"/>
  <c r="AT46" i="4"/>
  <c r="AS47" i="4"/>
  <c r="AT47" i="4"/>
  <c r="AS48" i="4"/>
  <c r="AT48" i="4"/>
  <c r="AS49" i="4"/>
  <c r="AT49" i="4"/>
  <c r="AS51" i="4"/>
  <c r="AW51" i="4" s="1"/>
  <c r="AT51" i="4"/>
  <c r="AS53" i="4"/>
  <c r="AW53" i="4" s="1"/>
  <c r="AT53" i="4"/>
  <c r="AS54" i="4"/>
  <c r="AT54" i="4"/>
  <c r="AS55" i="4"/>
  <c r="AT55" i="4"/>
  <c r="AS56" i="4"/>
  <c r="AT56" i="4"/>
  <c r="AS58" i="4"/>
  <c r="AT58" i="4"/>
  <c r="AS59" i="4"/>
  <c r="AT59" i="4"/>
  <c r="AS60" i="4"/>
  <c r="AT60" i="4"/>
  <c r="AS62" i="4"/>
  <c r="AW62" i="4" s="1"/>
  <c r="AT62" i="4"/>
  <c r="AS63" i="4"/>
  <c r="AW63" i="4" s="1"/>
  <c r="AT63" i="4"/>
  <c r="AS64" i="4"/>
  <c r="AT64" i="4"/>
  <c r="AS66" i="4"/>
  <c r="AT66" i="4"/>
  <c r="AS68" i="4"/>
  <c r="AT68" i="4"/>
  <c r="AS69" i="4"/>
  <c r="AT69" i="4"/>
  <c r="AS70" i="4"/>
  <c r="AT70" i="4"/>
  <c r="AS72" i="4"/>
  <c r="AT72" i="4"/>
  <c r="AS73" i="4"/>
  <c r="AW73" i="4" s="1"/>
  <c r="AT73" i="4"/>
  <c r="AS74" i="4"/>
  <c r="AW74" i="4" s="1"/>
  <c r="AT74" i="4"/>
  <c r="AS76" i="4"/>
  <c r="AT76" i="4"/>
  <c r="AS85" i="4"/>
  <c r="AT85" i="4"/>
  <c r="AS86" i="4"/>
  <c r="AT86" i="4"/>
  <c r="AS87" i="4"/>
  <c r="AT87" i="4"/>
  <c r="AS88" i="4"/>
  <c r="AT88" i="4"/>
  <c r="AS89" i="4"/>
  <c r="AT89" i="4"/>
  <c r="AS90" i="4"/>
  <c r="AW90" i="4" s="1"/>
  <c r="AT90" i="4"/>
  <c r="AS91" i="4"/>
  <c r="AW91" i="4" s="1"/>
  <c r="AT91" i="4"/>
  <c r="AS93" i="4"/>
  <c r="AT93" i="4"/>
  <c r="AS94" i="4"/>
  <c r="AT94" i="4"/>
  <c r="AS95" i="4"/>
  <c r="AT95" i="4"/>
  <c r="AS96" i="4"/>
  <c r="AW96" i="4" s="1"/>
  <c r="AT96" i="4"/>
  <c r="AS97" i="4"/>
  <c r="AT97" i="4"/>
  <c r="AS99" i="4"/>
  <c r="AT99" i="4"/>
  <c r="AS101" i="4"/>
  <c r="AW101" i="4" s="1"/>
  <c r="AT101" i="4"/>
  <c r="AS102" i="4"/>
  <c r="AW102" i="4" s="1"/>
  <c r="AT102" i="4"/>
  <c r="AS103" i="4"/>
  <c r="AT103" i="4"/>
  <c r="AS104" i="4"/>
  <c r="AT104" i="4"/>
  <c r="AS105" i="4"/>
  <c r="AT105" i="4"/>
  <c r="AS106" i="4"/>
  <c r="AW106" i="4" s="1"/>
  <c r="AT106" i="4"/>
  <c r="AS107" i="4"/>
  <c r="AT107" i="4"/>
  <c r="AS108" i="4"/>
  <c r="AT108" i="4"/>
  <c r="AS109" i="4"/>
  <c r="AW109" i="4" s="1"/>
  <c r="AT109" i="4"/>
  <c r="AS110" i="4"/>
  <c r="AW110" i="4" s="1"/>
  <c r="AT110" i="4"/>
  <c r="AS112" i="4"/>
  <c r="AT112" i="4"/>
  <c r="AS113" i="4"/>
  <c r="AT113" i="4"/>
  <c r="AS114" i="4"/>
  <c r="AT114" i="4"/>
  <c r="AS115" i="4"/>
  <c r="AT115" i="4"/>
  <c r="AS116" i="4"/>
  <c r="AT116" i="4"/>
  <c r="AS117" i="4"/>
  <c r="AT117" i="4"/>
  <c r="AS118" i="4"/>
  <c r="AW118" i="4" s="1"/>
  <c r="AT118" i="4"/>
  <c r="AS120" i="4"/>
  <c r="AW120" i="4" s="1"/>
  <c r="AT120" i="4"/>
  <c r="AS121" i="4"/>
  <c r="AT121" i="4"/>
  <c r="AS122" i="4"/>
  <c r="AT122" i="4"/>
  <c r="AS123" i="4"/>
  <c r="AT123" i="4"/>
  <c r="AS124" i="4"/>
  <c r="AW124" i="4" s="1"/>
  <c r="AT124" i="4"/>
  <c r="AS125" i="4"/>
  <c r="AT125" i="4"/>
  <c r="AS126" i="4"/>
  <c r="AT126" i="4"/>
  <c r="AS127" i="4"/>
  <c r="AW127" i="4" s="1"/>
  <c r="AT127" i="4"/>
  <c r="AS128" i="4"/>
  <c r="AW128" i="4" s="1"/>
  <c r="AT128" i="4"/>
  <c r="AS130" i="4"/>
  <c r="AT130" i="4"/>
  <c r="AS131" i="4"/>
  <c r="AT131" i="4"/>
  <c r="AS132" i="4"/>
  <c r="AT132" i="4"/>
  <c r="AS134" i="4"/>
  <c r="AW134" i="4" s="1"/>
  <c r="AT134" i="4"/>
  <c r="AS135" i="4"/>
  <c r="AT135" i="4"/>
  <c r="AS136" i="4"/>
  <c r="AT136" i="4"/>
  <c r="AS137" i="4"/>
  <c r="AW137" i="4" s="1"/>
  <c r="AT137" i="4"/>
  <c r="AS138" i="4"/>
  <c r="AW138" i="4" s="1"/>
  <c r="AT138" i="4"/>
  <c r="AS139" i="4"/>
  <c r="AT139" i="4"/>
  <c r="AS140" i="4"/>
  <c r="AT140" i="4"/>
  <c r="AS141" i="4"/>
  <c r="AT141" i="4"/>
  <c r="AS143" i="4"/>
  <c r="AW143" i="4" s="1"/>
  <c r="AT143" i="4"/>
  <c r="AS144" i="4"/>
  <c r="AT144" i="4"/>
  <c r="AS145" i="4"/>
  <c r="AT145" i="4"/>
  <c r="AS146" i="4"/>
  <c r="AW146" i="4" s="1"/>
  <c r="AT146" i="4"/>
  <c r="AS147" i="4"/>
  <c r="AW147" i="4" s="1"/>
  <c r="AT147" i="4"/>
  <c r="AS149" i="4"/>
  <c r="AT149" i="4"/>
  <c r="AS151" i="4"/>
  <c r="AT151" i="4"/>
  <c r="AS152" i="4"/>
  <c r="AT152" i="4"/>
  <c r="AS153" i="4"/>
  <c r="AW153" i="4" s="1"/>
  <c r="AT153" i="4"/>
  <c r="AS155" i="4"/>
  <c r="AT155" i="4"/>
  <c r="AS158" i="4"/>
  <c r="AT158" i="4"/>
  <c r="AS159" i="4"/>
  <c r="AW159" i="4" s="1"/>
  <c r="AT159" i="4"/>
  <c r="AS161" i="4"/>
  <c r="AW161" i="4" s="1"/>
  <c r="AT161" i="4"/>
  <c r="AS162" i="4"/>
  <c r="AT162" i="4"/>
  <c r="AS165" i="4"/>
  <c r="AT165" i="4"/>
  <c r="AS167" i="4"/>
  <c r="AT167" i="4"/>
  <c r="AS168" i="4"/>
  <c r="AW168" i="4" s="1"/>
  <c r="AT168" i="4"/>
  <c r="AS169" i="4"/>
  <c r="AT169" i="4"/>
  <c r="AS170" i="4"/>
  <c r="AT170" i="4"/>
  <c r="AS171" i="4"/>
  <c r="AW171" i="4" s="1"/>
  <c r="AT171" i="4"/>
  <c r="AS172" i="4"/>
  <c r="AW172" i="4" s="1"/>
  <c r="AT172" i="4"/>
  <c r="AS173" i="4"/>
  <c r="AT173" i="4"/>
  <c r="AS175" i="4"/>
  <c r="AT175" i="4"/>
  <c r="AS176" i="4"/>
  <c r="AT176" i="4"/>
  <c r="AS178" i="4"/>
  <c r="AW178" i="4" s="1"/>
  <c r="AT178" i="4"/>
  <c r="AS179" i="4"/>
  <c r="AT179" i="4"/>
  <c r="AS180" i="4"/>
  <c r="AT180" i="4"/>
  <c r="AS181" i="4"/>
  <c r="AW181" i="4" s="1"/>
  <c r="AT181" i="4"/>
  <c r="AS183" i="4"/>
  <c r="AW183" i="4" s="1"/>
  <c r="AT183" i="4"/>
  <c r="AS184" i="4"/>
  <c r="AT184" i="4"/>
  <c r="AS185" i="4"/>
  <c r="AT185" i="4"/>
  <c r="AS187" i="4"/>
  <c r="AT187" i="4"/>
  <c r="AS188" i="4"/>
  <c r="AW188" i="4" s="1"/>
  <c r="AT188" i="4"/>
  <c r="AS190" i="4"/>
  <c r="AT190" i="4"/>
  <c r="AS191" i="4"/>
  <c r="AT191" i="4"/>
  <c r="AS192" i="4"/>
  <c r="AW192" i="4" s="1"/>
  <c r="AT192" i="4"/>
  <c r="AS193" i="4"/>
  <c r="AW193" i="4" s="1"/>
  <c r="AT193" i="4"/>
  <c r="AS194" i="4"/>
  <c r="AT194" i="4"/>
  <c r="AS195" i="4"/>
  <c r="AT195" i="4"/>
  <c r="AS198" i="4"/>
  <c r="AT198" i="4"/>
  <c r="AS200" i="4"/>
  <c r="AW200" i="4" s="1"/>
  <c r="AT200" i="4"/>
  <c r="AS202" i="4"/>
  <c r="AT202" i="4"/>
  <c r="AS203" i="4"/>
  <c r="AT203" i="4"/>
  <c r="AS205" i="4"/>
  <c r="AW205" i="4" s="1"/>
  <c r="AT205" i="4"/>
  <c r="AS206" i="4"/>
  <c r="AW206" i="4" s="1"/>
  <c r="AT206" i="4"/>
  <c r="AS207" i="4"/>
  <c r="AT207" i="4"/>
  <c r="AS208" i="4"/>
  <c r="AT208" i="4"/>
  <c r="AS209" i="4"/>
  <c r="AT209" i="4"/>
  <c r="AS211" i="4"/>
  <c r="AW211" i="4" s="1"/>
  <c r="AT211" i="4"/>
  <c r="AS213" i="4"/>
  <c r="AT213" i="4"/>
  <c r="AS214" i="4"/>
  <c r="AT214" i="4"/>
  <c r="AS215" i="4"/>
  <c r="AW215" i="4" s="1"/>
  <c r="AT215" i="4"/>
  <c r="AS216" i="4"/>
  <c r="AW216" i="4" s="1"/>
  <c r="AT216" i="4"/>
  <c r="AS218" i="4"/>
  <c r="AT218" i="4"/>
  <c r="AS219" i="4"/>
  <c r="AT219" i="4"/>
  <c r="AS220" i="4"/>
  <c r="AT220" i="4"/>
  <c r="AS223" i="4"/>
  <c r="AW223" i="4" s="1"/>
  <c r="AT223" i="4"/>
  <c r="AS224" i="4"/>
  <c r="AW224" i="4" s="1"/>
  <c r="AT224" i="4"/>
  <c r="AS225" i="4"/>
  <c r="AT225" i="4"/>
  <c r="AS226" i="4"/>
  <c r="AW226" i="4" s="1"/>
  <c r="AT226" i="4"/>
  <c r="AS227" i="4"/>
  <c r="AW227" i="4" s="1"/>
  <c r="AT227" i="4"/>
  <c r="AS230" i="4"/>
  <c r="AT230" i="4"/>
  <c r="AS231" i="4"/>
  <c r="AT231" i="4"/>
  <c r="AT2" i="4"/>
  <c r="AS2" i="4"/>
  <c r="BB162" i="4"/>
  <c r="BB165" i="4"/>
  <c r="BB167" i="4"/>
  <c r="BB168" i="4"/>
  <c r="BB169" i="4"/>
  <c r="BB170" i="4"/>
  <c r="BB171" i="4"/>
  <c r="BB172" i="4"/>
  <c r="BB173" i="4"/>
  <c r="BB175" i="4"/>
  <c r="BB176" i="4"/>
  <c r="BB178" i="4"/>
  <c r="BB179" i="4"/>
  <c r="BB180" i="4"/>
  <c r="BB181" i="4"/>
  <c r="BB183" i="4"/>
  <c r="BB184" i="4"/>
  <c r="BB185" i="4"/>
  <c r="BB187" i="4"/>
  <c r="BB188" i="4"/>
  <c r="BB190" i="4"/>
  <c r="BB191" i="4"/>
  <c r="BB192" i="4"/>
  <c r="BB193" i="4"/>
  <c r="BB194" i="4"/>
  <c r="BB195" i="4"/>
  <c r="BB198" i="4"/>
  <c r="BB200" i="4"/>
  <c r="BB202" i="4"/>
  <c r="BB203" i="4"/>
  <c r="BB205" i="4"/>
  <c r="BB206" i="4"/>
  <c r="BB207" i="4"/>
  <c r="BB208" i="4"/>
  <c r="BB209" i="4"/>
  <c r="BB211" i="4"/>
  <c r="BB213" i="4"/>
  <c r="BB214" i="4"/>
  <c r="BB215" i="4"/>
  <c r="BB216" i="4"/>
  <c r="BB218" i="4"/>
  <c r="BB219" i="4"/>
  <c r="BB220" i="4"/>
  <c r="BB223" i="4"/>
  <c r="BB224" i="4"/>
  <c r="BB225" i="4"/>
  <c r="BB226" i="4"/>
  <c r="BB227" i="4"/>
  <c r="BB230" i="4"/>
  <c r="BB231" i="4"/>
  <c r="BB2" i="4"/>
  <c r="BB3" i="4"/>
  <c r="BB5" i="4"/>
  <c r="BB7" i="4"/>
  <c r="BB8" i="4"/>
  <c r="BB9" i="4"/>
  <c r="BB10" i="4"/>
  <c r="BB11" i="4"/>
  <c r="BB12" i="4"/>
  <c r="BB13" i="4"/>
  <c r="BB14" i="4"/>
  <c r="BB15" i="4"/>
  <c r="BB16" i="4"/>
  <c r="BB18" i="4"/>
  <c r="BB19" i="4"/>
  <c r="BB24" i="4"/>
  <c r="BB25" i="4"/>
  <c r="BB27" i="4"/>
  <c r="BB30" i="4"/>
  <c r="BB31" i="4"/>
  <c r="BB32" i="4"/>
  <c r="BB34" i="4"/>
  <c r="BB35" i="4"/>
  <c r="BB36" i="4"/>
  <c r="BB37" i="4"/>
  <c r="BB38" i="4"/>
  <c r="BB39" i="4"/>
  <c r="BB40" i="4"/>
  <c r="BB42" i="4"/>
  <c r="BB43" i="4"/>
  <c r="BB44" i="4"/>
  <c r="BB45" i="4"/>
  <c r="BB46" i="4"/>
  <c r="BB47" i="4"/>
  <c r="BB48" i="4"/>
  <c r="BB49" i="4"/>
  <c r="BB51" i="4"/>
  <c r="BB53" i="4"/>
  <c r="BB54" i="4"/>
  <c r="BB55" i="4"/>
  <c r="BB58" i="4"/>
  <c r="BB59" i="4"/>
  <c r="BB60" i="4"/>
  <c r="BB62" i="4"/>
  <c r="BB63" i="4"/>
  <c r="BB64" i="4"/>
  <c r="BB66" i="4"/>
  <c r="BB68" i="4"/>
  <c r="BB69" i="4"/>
  <c r="BB70" i="4"/>
  <c r="BB72" i="4"/>
  <c r="BB73" i="4"/>
  <c r="BB74" i="4"/>
  <c r="BB76" i="4"/>
  <c r="BB85" i="4"/>
  <c r="BB86" i="4"/>
  <c r="BB87" i="4"/>
  <c r="BB88" i="4"/>
  <c r="BB89" i="4"/>
  <c r="BB90" i="4"/>
  <c r="BB91" i="4"/>
  <c r="BB93" i="4"/>
  <c r="BB94" i="4"/>
  <c r="BB95" i="4"/>
  <c r="BB96" i="4"/>
  <c r="BB97" i="4"/>
  <c r="BB99" i="4"/>
  <c r="BB101" i="4"/>
  <c r="BB102" i="4"/>
  <c r="BB103" i="4"/>
  <c r="BB104" i="4"/>
  <c r="BB105" i="4"/>
  <c r="BB106" i="4"/>
  <c r="BB107" i="4"/>
  <c r="BB108" i="4"/>
  <c r="BB109" i="4"/>
  <c r="BB110" i="4"/>
  <c r="BB112" i="4"/>
  <c r="BB113" i="4"/>
  <c r="BB114" i="4"/>
  <c r="BB115" i="4"/>
  <c r="BB116" i="4"/>
  <c r="BB117" i="4"/>
  <c r="BB118" i="4"/>
  <c r="BB120" i="4"/>
  <c r="BB121" i="4"/>
  <c r="BB122" i="4"/>
  <c r="BB123" i="4"/>
  <c r="BB124" i="4"/>
  <c r="BB125" i="4"/>
  <c r="BB126" i="4"/>
  <c r="BB127" i="4"/>
  <c r="BB128" i="4"/>
  <c r="BB130" i="4"/>
  <c r="BB131" i="4"/>
  <c r="BB132" i="4"/>
  <c r="BB134" i="4"/>
  <c r="BB135" i="4"/>
  <c r="BB136" i="4"/>
  <c r="BB137" i="4"/>
  <c r="BB138" i="4"/>
  <c r="BB139" i="4"/>
  <c r="BB140" i="4"/>
  <c r="BB141" i="4"/>
  <c r="BB143" i="4"/>
  <c r="BB144" i="4"/>
  <c r="BB145" i="4"/>
  <c r="BB146" i="4"/>
  <c r="BB147" i="4"/>
  <c r="BB149" i="4"/>
  <c r="BB151" i="4"/>
  <c r="BB152" i="4"/>
  <c r="BB153" i="4"/>
  <c r="BB155" i="4"/>
  <c r="BB158" i="4"/>
  <c r="BB159" i="4"/>
  <c r="BB161" i="4"/>
  <c r="BA2" i="4"/>
  <c r="BA3" i="4"/>
  <c r="BA5" i="4"/>
  <c r="BA7" i="4"/>
  <c r="BA8" i="4"/>
  <c r="BA9" i="4"/>
  <c r="BA10" i="4"/>
  <c r="BA11" i="4"/>
  <c r="BA12" i="4"/>
  <c r="BA13" i="4"/>
  <c r="BA14" i="4"/>
  <c r="BA15" i="4"/>
  <c r="BA16" i="4"/>
  <c r="BA18" i="4"/>
  <c r="BA19" i="4"/>
  <c r="BA24" i="4"/>
  <c r="BA25" i="4"/>
  <c r="BA27" i="4"/>
  <c r="BA30" i="4"/>
  <c r="BA31" i="4"/>
  <c r="BA32" i="4"/>
  <c r="BA34" i="4"/>
  <c r="BA35" i="4"/>
  <c r="BA36" i="4"/>
  <c r="BA37" i="4"/>
  <c r="BA38" i="4"/>
  <c r="BA39" i="4"/>
  <c r="BA40" i="4"/>
  <c r="BA42" i="4"/>
  <c r="BA43" i="4"/>
  <c r="BA44" i="4"/>
  <c r="BA45" i="4"/>
  <c r="BA46" i="4"/>
  <c r="BA47" i="4"/>
  <c r="BA48" i="4"/>
  <c r="BA49" i="4"/>
  <c r="BA51" i="4"/>
  <c r="BA53" i="4"/>
  <c r="BA54" i="4"/>
  <c r="BA55" i="4"/>
  <c r="BA58" i="4"/>
  <c r="BA59" i="4"/>
  <c r="BA60" i="4"/>
  <c r="BA62" i="4"/>
  <c r="BA63" i="4"/>
  <c r="BA64" i="4"/>
  <c r="BA66" i="4"/>
  <c r="BA68" i="4"/>
  <c r="BA69" i="4"/>
  <c r="BA70" i="4"/>
  <c r="BA72" i="4"/>
  <c r="BA73" i="4"/>
  <c r="BA74" i="4"/>
  <c r="BA76" i="4"/>
  <c r="BA85" i="4"/>
  <c r="BA86" i="4"/>
  <c r="BA87" i="4"/>
  <c r="BA88" i="4"/>
  <c r="BA89" i="4"/>
  <c r="BA90" i="4"/>
  <c r="BA91" i="4"/>
  <c r="BA93" i="4"/>
  <c r="BA94" i="4"/>
  <c r="BA95" i="4"/>
  <c r="BA96" i="4"/>
  <c r="BA97" i="4"/>
  <c r="BA99" i="4"/>
  <c r="BA101" i="4"/>
  <c r="BA102" i="4"/>
  <c r="BA103" i="4"/>
  <c r="BA104" i="4"/>
  <c r="BA105" i="4"/>
  <c r="BA106" i="4"/>
  <c r="BA107" i="4"/>
  <c r="BA108" i="4"/>
  <c r="BA109" i="4"/>
  <c r="BA110" i="4"/>
  <c r="BA112" i="4"/>
  <c r="BA113" i="4"/>
  <c r="BA114" i="4"/>
  <c r="BA115" i="4"/>
  <c r="BA116" i="4"/>
  <c r="BA117" i="4"/>
  <c r="BA118" i="4"/>
  <c r="BA120" i="4"/>
  <c r="BA121" i="4"/>
  <c r="BA122" i="4"/>
  <c r="BA123" i="4"/>
  <c r="BA124" i="4"/>
  <c r="BA125" i="4"/>
  <c r="BA126" i="4"/>
  <c r="BA127" i="4"/>
  <c r="BA128" i="4"/>
  <c r="BA130" i="4"/>
  <c r="BA131" i="4"/>
  <c r="BA132" i="4"/>
  <c r="BA134" i="4"/>
  <c r="BA135" i="4"/>
  <c r="BA136" i="4"/>
  <c r="BA137" i="4"/>
  <c r="BA138" i="4"/>
  <c r="BA139" i="4"/>
  <c r="BA140" i="4"/>
  <c r="BA141" i="4"/>
  <c r="BA143" i="4"/>
  <c r="BA144" i="4"/>
  <c r="BA145" i="4"/>
  <c r="BA146" i="4"/>
  <c r="BA147" i="4"/>
  <c r="BA149" i="4"/>
  <c r="BA151" i="4"/>
  <c r="BA152" i="4"/>
  <c r="BA153" i="4"/>
  <c r="BA155" i="4"/>
  <c r="BA158" i="4"/>
  <c r="BA159" i="4"/>
  <c r="BA161" i="4"/>
  <c r="BA162" i="4"/>
  <c r="BA165" i="4"/>
  <c r="BA167" i="4"/>
  <c r="BA168" i="4"/>
  <c r="BA169" i="4"/>
  <c r="BA170" i="4"/>
  <c r="BA171" i="4"/>
  <c r="BA172" i="4"/>
  <c r="BA173" i="4"/>
  <c r="BA175" i="4"/>
  <c r="BA176" i="4"/>
  <c r="BA178" i="4"/>
  <c r="BA179" i="4"/>
  <c r="BA180" i="4"/>
  <c r="BA181" i="4"/>
  <c r="BA183" i="4"/>
  <c r="BA184" i="4"/>
  <c r="BA185" i="4"/>
  <c r="BA187" i="4"/>
  <c r="BA188" i="4"/>
  <c r="BA190" i="4"/>
  <c r="BA191" i="4"/>
  <c r="BA192" i="4"/>
  <c r="BA193" i="4"/>
  <c r="BA194" i="4"/>
  <c r="BA195" i="4"/>
  <c r="BA198" i="4"/>
  <c r="BA200" i="4"/>
  <c r="BA202" i="4"/>
  <c r="BA203" i="4"/>
  <c r="BA205" i="4"/>
  <c r="BA206" i="4"/>
  <c r="BA207" i="4"/>
  <c r="BA208" i="4"/>
  <c r="BA209" i="4"/>
  <c r="BA211" i="4"/>
  <c r="BA213" i="4"/>
  <c r="BA214" i="4"/>
  <c r="BA215" i="4"/>
  <c r="BA216" i="4"/>
  <c r="BA218" i="4"/>
  <c r="BA219" i="4"/>
  <c r="BA220" i="4"/>
  <c r="BA223" i="4"/>
  <c r="BA224" i="4"/>
  <c r="BA225" i="4"/>
  <c r="BA226" i="4"/>
  <c r="BA227" i="4"/>
  <c r="BA230" i="4"/>
  <c r="BA231" i="4"/>
  <c r="AZ68" i="4"/>
  <c r="AY68" i="4"/>
  <c r="AX68" i="4"/>
  <c r="AR68" i="4"/>
  <c r="AQ68" i="4" s="1"/>
  <c r="AP68" i="4"/>
  <c r="AR3" i="4"/>
  <c r="AQ3" i="4" s="1"/>
  <c r="AR5" i="4"/>
  <c r="AQ5" i="4" s="1"/>
  <c r="AR7" i="4"/>
  <c r="AQ7" i="4" s="1"/>
  <c r="AR8" i="4"/>
  <c r="AQ8" i="4" s="1"/>
  <c r="AR9" i="4"/>
  <c r="AQ9" i="4" s="1"/>
  <c r="AR10" i="4"/>
  <c r="AQ10" i="4" s="1"/>
  <c r="AR11" i="4"/>
  <c r="AQ11" i="4" s="1"/>
  <c r="AR12" i="4"/>
  <c r="AQ12" i="4" s="1"/>
  <c r="AR13" i="4"/>
  <c r="AQ13" i="4" s="1"/>
  <c r="AR14" i="4"/>
  <c r="AQ14" i="4" s="1"/>
  <c r="AR15" i="4"/>
  <c r="AQ15" i="4" s="1"/>
  <c r="AR16" i="4"/>
  <c r="AQ16" i="4" s="1"/>
  <c r="AR18" i="4"/>
  <c r="AQ18" i="4" s="1"/>
  <c r="AR19" i="4"/>
  <c r="AQ19" i="4" s="1"/>
  <c r="AR24" i="4"/>
  <c r="AQ24" i="4" s="1"/>
  <c r="AR25" i="4"/>
  <c r="AQ25" i="4" s="1"/>
  <c r="AR27" i="4"/>
  <c r="AQ27" i="4" s="1"/>
  <c r="AR30" i="4"/>
  <c r="AQ30" i="4" s="1"/>
  <c r="AR31" i="4"/>
  <c r="AQ31" i="4" s="1"/>
  <c r="AR32" i="4"/>
  <c r="AQ32" i="4" s="1"/>
  <c r="AR34" i="4"/>
  <c r="AQ34" i="4" s="1"/>
  <c r="AR35" i="4"/>
  <c r="AQ35" i="4" s="1"/>
  <c r="AR36" i="4"/>
  <c r="AQ36" i="4" s="1"/>
  <c r="AR38" i="4"/>
  <c r="AQ38" i="4" s="1"/>
  <c r="AR39" i="4"/>
  <c r="AQ39" i="4" s="1"/>
  <c r="AR40" i="4"/>
  <c r="AQ40" i="4" s="1"/>
  <c r="AR42" i="4"/>
  <c r="AQ42" i="4" s="1"/>
  <c r="AR43" i="4"/>
  <c r="AQ43" i="4" s="1"/>
  <c r="AR44" i="4"/>
  <c r="AQ44" i="4" s="1"/>
  <c r="AR45" i="4"/>
  <c r="AQ45" i="4" s="1"/>
  <c r="AR46" i="4"/>
  <c r="AQ46" i="4" s="1"/>
  <c r="AR47" i="4"/>
  <c r="AQ47" i="4" s="1"/>
  <c r="AR48" i="4"/>
  <c r="AQ48" i="4" s="1"/>
  <c r="AR49" i="4"/>
  <c r="AQ49" i="4" s="1"/>
  <c r="AR51" i="4"/>
  <c r="AQ51" i="4" s="1"/>
  <c r="AR53" i="4"/>
  <c r="AQ53" i="4" s="1"/>
  <c r="AR54" i="4"/>
  <c r="AQ54" i="4" s="1"/>
  <c r="AR55" i="4"/>
  <c r="AQ55" i="4" s="1"/>
  <c r="AR56" i="4"/>
  <c r="AQ56" i="4" s="1"/>
  <c r="AR58" i="4"/>
  <c r="AQ58" i="4" s="1"/>
  <c r="AR37" i="4"/>
  <c r="AQ37" i="4" s="1"/>
  <c r="AR59" i="4"/>
  <c r="AQ59" i="4" s="1"/>
  <c r="AR60" i="4"/>
  <c r="AQ60" i="4" s="1"/>
  <c r="AR62" i="4"/>
  <c r="AQ62" i="4" s="1"/>
  <c r="AR63" i="4"/>
  <c r="AQ63" i="4" s="1"/>
  <c r="AR64" i="4"/>
  <c r="AQ64" i="4" s="1"/>
  <c r="AR66" i="4"/>
  <c r="AQ66" i="4" s="1"/>
  <c r="AR69" i="4"/>
  <c r="AQ69" i="4" s="1"/>
  <c r="AR70" i="4"/>
  <c r="AQ70" i="4" s="1"/>
  <c r="AR72" i="4"/>
  <c r="AQ72" i="4" s="1"/>
  <c r="AR73" i="4"/>
  <c r="AQ73" i="4" s="1"/>
  <c r="AR74" i="4"/>
  <c r="AQ74" i="4" s="1"/>
  <c r="AR76" i="4"/>
  <c r="AQ76" i="4" s="1"/>
  <c r="AR85" i="4"/>
  <c r="AQ85" i="4" s="1"/>
  <c r="AR86" i="4"/>
  <c r="AQ86" i="4" s="1"/>
  <c r="AR87" i="4"/>
  <c r="AQ87" i="4" s="1"/>
  <c r="AR88" i="4"/>
  <c r="AQ88" i="4" s="1"/>
  <c r="AR89" i="4"/>
  <c r="AQ89" i="4" s="1"/>
  <c r="AR90" i="4"/>
  <c r="AQ90" i="4" s="1"/>
  <c r="AR91" i="4"/>
  <c r="AQ91" i="4" s="1"/>
  <c r="AR93" i="4"/>
  <c r="AQ93" i="4" s="1"/>
  <c r="AR94" i="4"/>
  <c r="AQ94" i="4" s="1"/>
  <c r="AR95" i="4"/>
  <c r="AQ95" i="4" s="1"/>
  <c r="AR96" i="4"/>
  <c r="AQ96" i="4" s="1"/>
  <c r="AR97" i="4"/>
  <c r="AQ97" i="4" s="1"/>
  <c r="AR99" i="4"/>
  <c r="AQ99" i="4" s="1"/>
  <c r="AR101" i="4"/>
  <c r="AQ101" i="4" s="1"/>
  <c r="AR102" i="4"/>
  <c r="AQ102" i="4" s="1"/>
  <c r="AR103" i="4"/>
  <c r="AQ103" i="4" s="1"/>
  <c r="AR104" i="4"/>
  <c r="AQ104" i="4" s="1"/>
  <c r="AR105" i="4"/>
  <c r="AQ105" i="4" s="1"/>
  <c r="AR106" i="4"/>
  <c r="AQ106" i="4" s="1"/>
  <c r="AR107" i="4"/>
  <c r="AQ107" i="4" s="1"/>
  <c r="AR108" i="4"/>
  <c r="AQ108" i="4" s="1"/>
  <c r="AR109" i="4"/>
  <c r="AQ109" i="4" s="1"/>
  <c r="AR110" i="4"/>
  <c r="AQ110" i="4" s="1"/>
  <c r="AR112" i="4"/>
  <c r="AQ112" i="4" s="1"/>
  <c r="AR113" i="4"/>
  <c r="AQ113" i="4" s="1"/>
  <c r="AR114" i="4"/>
  <c r="AQ114" i="4" s="1"/>
  <c r="AR115" i="4"/>
  <c r="AQ115" i="4" s="1"/>
  <c r="AR116" i="4"/>
  <c r="AQ116" i="4" s="1"/>
  <c r="AR117" i="4"/>
  <c r="AQ117" i="4" s="1"/>
  <c r="AR118" i="4"/>
  <c r="AQ118" i="4" s="1"/>
  <c r="AR120" i="4"/>
  <c r="AQ120" i="4" s="1"/>
  <c r="AR121" i="4"/>
  <c r="AQ121" i="4" s="1"/>
  <c r="AR122" i="4"/>
  <c r="AQ122" i="4" s="1"/>
  <c r="AR123" i="4"/>
  <c r="AQ123" i="4" s="1"/>
  <c r="AR124" i="4"/>
  <c r="AQ124" i="4" s="1"/>
  <c r="AR125" i="4"/>
  <c r="AQ125" i="4" s="1"/>
  <c r="AR126" i="4"/>
  <c r="AQ126" i="4" s="1"/>
  <c r="AR127" i="4"/>
  <c r="AQ127" i="4" s="1"/>
  <c r="AR128" i="4"/>
  <c r="AQ128" i="4" s="1"/>
  <c r="AR130" i="4"/>
  <c r="AQ130" i="4" s="1"/>
  <c r="AR131" i="4"/>
  <c r="AQ131" i="4" s="1"/>
  <c r="AR132" i="4"/>
  <c r="AQ132" i="4" s="1"/>
  <c r="AR134" i="4"/>
  <c r="AQ134" i="4" s="1"/>
  <c r="AR135" i="4"/>
  <c r="AQ135" i="4" s="1"/>
  <c r="AR136" i="4"/>
  <c r="AQ136" i="4" s="1"/>
  <c r="AR137" i="4"/>
  <c r="AQ137" i="4" s="1"/>
  <c r="AR138" i="4"/>
  <c r="AQ138" i="4" s="1"/>
  <c r="AR139" i="4"/>
  <c r="AQ139" i="4" s="1"/>
  <c r="AR140" i="4"/>
  <c r="AQ140" i="4" s="1"/>
  <c r="AR141" i="4"/>
  <c r="AQ141" i="4" s="1"/>
  <c r="AR143" i="4"/>
  <c r="AQ143" i="4" s="1"/>
  <c r="AR144" i="4"/>
  <c r="AQ144" i="4" s="1"/>
  <c r="AR145" i="4"/>
  <c r="AQ145" i="4" s="1"/>
  <c r="AR146" i="4"/>
  <c r="AQ146" i="4" s="1"/>
  <c r="AR147" i="4"/>
  <c r="AQ147" i="4" s="1"/>
  <c r="AR149" i="4"/>
  <c r="AQ149" i="4" s="1"/>
  <c r="AR151" i="4"/>
  <c r="AQ151" i="4" s="1"/>
  <c r="AR152" i="4"/>
  <c r="AQ152" i="4" s="1"/>
  <c r="AR153" i="4"/>
  <c r="AQ153" i="4" s="1"/>
  <c r="AR155" i="4"/>
  <c r="AQ155" i="4" s="1"/>
  <c r="AR158" i="4"/>
  <c r="AQ158" i="4" s="1"/>
  <c r="AR159" i="4"/>
  <c r="AQ159" i="4" s="1"/>
  <c r="AR161" i="4"/>
  <c r="AQ161" i="4" s="1"/>
  <c r="AR162" i="4"/>
  <c r="AQ162" i="4" s="1"/>
  <c r="AR165" i="4"/>
  <c r="AQ165" i="4" s="1"/>
  <c r="AR167" i="4"/>
  <c r="AQ167" i="4" s="1"/>
  <c r="AR168" i="4"/>
  <c r="AQ168" i="4" s="1"/>
  <c r="AR169" i="4"/>
  <c r="AQ169" i="4" s="1"/>
  <c r="AR170" i="4"/>
  <c r="AQ170" i="4" s="1"/>
  <c r="AR171" i="4"/>
  <c r="AQ171" i="4" s="1"/>
  <c r="AR172" i="4"/>
  <c r="AQ172" i="4" s="1"/>
  <c r="AR173" i="4"/>
  <c r="AQ173" i="4" s="1"/>
  <c r="AR175" i="4"/>
  <c r="AQ175" i="4" s="1"/>
  <c r="AR176" i="4"/>
  <c r="AQ176" i="4" s="1"/>
  <c r="AR178" i="4"/>
  <c r="AQ178" i="4" s="1"/>
  <c r="AR179" i="4"/>
  <c r="AQ179" i="4" s="1"/>
  <c r="AR180" i="4"/>
  <c r="AQ180" i="4" s="1"/>
  <c r="AR181" i="4"/>
  <c r="AQ181" i="4" s="1"/>
  <c r="AR183" i="4"/>
  <c r="AQ183" i="4" s="1"/>
  <c r="AR184" i="4"/>
  <c r="AQ184" i="4" s="1"/>
  <c r="AR185" i="4"/>
  <c r="AQ185" i="4" s="1"/>
  <c r="AR187" i="4"/>
  <c r="AQ187" i="4" s="1"/>
  <c r="AR188" i="4"/>
  <c r="AQ188" i="4" s="1"/>
  <c r="AR190" i="4"/>
  <c r="AQ190" i="4" s="1"/>
  <c r="AR191" i="4"/>
  <c r="AQ191" i="4" s="1"/>
  <c r="AR192" i="4"/>
  <c r="AQ192" i="4" s="1"/>
  <c r="AR193" i="4"/>
  <c r="AQ193" i="4" s="1"/>
  <c r="AR194" i="4"/>
  <c r="AQ194" i="4" s="1"/>
  <c r="AR195" i="4"/>
  <c r="AQ195" i="4" s="1"/>
  <c r="AR198" i="4"/>
  <c r="AQ198" i="4" s="1"/>
  <c r="AR200" i="4"/>
  <c r="AQ200" i="4" s="1"/>
  <c r="AR202" i="4"/>
  <c r="AQ202" i="4" s="1"/>
  <c r="AR205" i="4"/>
  <c r="AQ205" i="4" s="1"/>
  <c r="AR203" i="4"/>
  <c r="AQ203" i="4" s="1"/>
  <c r="AR206" i="4"/>
  <c r="AQ206" i="4" s="1"/>
  <c r="AR207" i="4"/>
  <c r="AQ207" i="4" s="1"/>
  <c r="AR208" i="4"/>
  <c r="AQ208" i="4" s="1"/>
  <c r="AR209" i="4"/>
  <c r="AQ209" i="4" s="1"/>
  <c r="AR211" i="4"/>
  <c r="AQ211" i="4" s="1"/>
  <c r="AR213" i="4"/>
  <c r="AQ213" i="4" s="1"/>
  <c r="AR214" i="4"/>
  <c r="AQ214" i="4" s="1"/>
  <c r="AR215" i="4"/>
  <c r="AQ215" i="4" s="1"/>
  <c r="AR216" i="4"/>
  <c r="AQ216" i="4" s="1"/>
  <c r="AR218" i="4"/>
  <c r="AQ218" i="4" s="1"/>
  <c r="AR219" i="4"/>
  <c r="AQ219" i="4" s="1"/>
  <c r="AR220" i="4"/>
  <c r="AQ220" i="4" s="1"/>
  <c r="AR223" i="4"/>
  <c r="AQ223" i="4" s="1"/>
  <c r="AR224" i="4"/>
  <c r="AQ224" i="4" s="1"/>
  <c r="AR225" i="4"/>
  <c r="AQ225" i="4" s="1"/>
  <c r="AR226" i="4"/>
  <c r="AQ226" i="4" s="1"/>
  <c r="AR227" i="4"/>
  <c r="AQ227" i="4" s="1"/>
  <c r="AR230" i="4"/>
  <c r="AQ230" i="4" s="1"/>
  <c r="AR231" i="4"/>
  <c r="AQ231" i="4" s="1"/>
  <c r="AR2" i="4"/>
  <c r="AQ2" i="4" s="1"/>
  <c r="AX231" i="4"/>
  <c r="AX230" i="4"/>
  <c r="AX227" i="4"/>
  <c r="AX226" i="4"/>
  <c r="AX225" i="4"/>
  <c r="AX224" i="4"/>
  <c r="AX223" i="4"/>
  <c r="AX220" i="4"/>
  <c r="AX219" i="4"/>
  <c r="AX218" i="4"/>
  <c r="AX216" i="4"/>
  <c r="AX215" i="4"/>
  <c r="AX214" i="4"/>
  <c r="AX213" i="4"/>
  <c r="AX211" i="4"/>
  <c r="AX209" i="4"/>
  <c r="AX208" i="4"/>
  <c r="AX207" i="4"/>
  <c r="AX206" i="4"/>
  <c r="AX203" i="4"/>
  <c r="AX205" i="4"/>
  <c r="AX202" i="4"/>
  <c r="AX200" i="4"/>
  <c r="AX198" i="4"/>
  <c r="AX195" i="4"/>
  <c r="AX194" i="4"/>
  <c r="AX193" i="4"/>
  <c r="AX192" i="4"/>
  <c r="AX191" i="4"/>
  <c r="AX190" i="4"/>
  <c r="AX188" i="4"/>
  <c r="AX187" i="4"/>
  <c r="AX185" i="4"/>
  <c r="AX184" i="4"/>
  <c r="AX183" i="4"/>
  <c r="AX181" i="4"/>
  <c r="AX180" i="4"/>
  <c r="AX179" i="4"/>
  <c r="AX178" i="4"/>
  <c r="AX176" i="4"/>
  <c r="AX175" i="4"/>
  <c r="AX173" i="4"/>
  <c r="AX172" i="4"/>
  <c r="AX169" i="4"/>
  <c r="AX168" i="4"/>
  <c r="AX167" i="4"/>
  <c r="AX165" i="4"/>
  <c r="AX162" i="4"/>
  <c r="AX161" i="4"/>
  <c r="AX159" i="4"/>
  <c r="AX158" i="4"/>
  <c r="AX155" i="4"/>
  <c r="AX151" i="4"/>
  <c r="AX149" i="4"/>
  <c r="AX147" i="4"/>
  <c r="AX146" i="4"/>
  <c r="AX145" i="4"/>
  <c r="AX144" i="4"/>
  <c r="AX143" i="4"/>
  <c r="AX141" i="4"/>
  <c r="AX140" i="4"/>
  <c r="AX139" i="4"/>
  <c r="AX138" i="4"/>
  <c r="AX137" i="4"/>
  <c r="AX136" i="4"/>
  <c r="AX135" i="4"/>
  <c r="AX134" i="4"/>
  <c r="AX132" i="4"/>
  <c r="AX131" i="4"/>
  <c r="AX130" i="4"/>
  <c r="AX128" i="4"/>
  <c r="AX127" i="4"/>
  <c r="AX126" i="4"/>
  <c r="AX125" i="4"/>
  <c r="AX124" i="4"/>
  <c r="AX123" i="4"/>
  <c r="AX122" i="4"/>
  <c r="AX121" i="4"/>
  <c r="AX120" i="4"/>
  <c r="AX118" i="4"/>
  <c r="AX117" i="4"/>
  <c r="AX116" i="4"/>
  <c r="AX115" i="4"/>
  <c r="AX114" i="4"/>
  <c r="AX113" i="4"/>
  <c r="AX112" i="4"/>
  <c r="AX110" i="4"/>
  <c r="AX109" i="4"/>
  <c r="AX108" i="4"/>
  <c r="AX107" i="4"/>
  <c r="AX106" i="4"/>
  <c r="AX105" i="4"/>
  <c r="AX104" i="4"/>
  <c r="AX103" i="4"/>
  <c r="AX102" i="4"/>
  <c r="AX101" i="4"/>
  <c r="AX99" i="4"/>
  <c r="AX97" i="4"/>
  <c r="AX96" i="4"/>
  <c r="AX95" i="4"/>
  <c r="AX94" i="4"/>
  <c r="AX93" i="4"/>
  <c r="AX91" i="4"/>
  <c r="AX90" i="4"/>
  <c r="AX89" i="4"/>
  <c r="AX88" i="4"/>
  <c r="AX87" i="4"/>
  <c r="AX86" i="4"/>
  <c r="AX85" i="4"/>
  <c r="AX76" i="4"/>
  <c r="AX74" i="4"/>
  <c r="AX73" i="4"/>
  <c r="AX72" i="4"/>
  <c r="AX70" i="4"/>
  <c r="AX69" i="4"/>
  <c r="AX66" i="4"/>
  <c r="AX64" i="4"/>
  <c r="AX63" i="4"/>
  <c r="AX62" i="4"/>
  <c r="AX60" i="4"/>
  <c r="AX59" i="4"/>
  <c r="AX37" i="4"/>
  <c r="AX58" i="4"/>
  <c r="AX55" i="4"/>
  <c r="AX54" i="4"/>
  <c r="AX53" i="4"/>
  <c r="AX51" i="4"/>
  <c r="AX49" i="4"/>
  <c r="AX48" i="4"/>
  <c r="AX47" i="4"/>
  <c r="AX46" i="4"/>
  <c r="AX45" i="4"/>
  <c r="AX44" i="4"/>
  <c r="AX43" i="4"/>
  <c r="AX42" i="4"/>
  <c r="AX40" i="4"/>
  <c r="AX39" i="4"/>
  <c r="AX38" i="4"/>
  <c r="AX36" i="4"/>
  <c r="AX35" i="4"/>
  <c r="AX34" i="4"/>
  <c r="AX32" i="4"/>
  <c r="AX31" i="4"/>
  <c r="AX30" i="4"/>
  <c r="AX27" i="4"/>
  <c r="AX25" i="4"/>
  <c r="AX24" i="4"/>
  <c r="AX19" i="4"/>
  <c r="AX18" i="4"/>
  <c r="AX16" i="4"/>
  <c r="AX15" i="4"/>
  <c r="AX14" i="4"/>
  <c r="AX13" i="4"/>
  <c r="AX12" i="4"/>
  <c r="AX11" i="4"/>
  <c r="AX10" i="4"/>
  <c r="AX9" i="4"/>
  <c r="AX8" i="4"/>
  <c r="AX7" i="4"/>
  <c r="AX5" i="4"/>
  <c r="AX3" i="4"/>
  <c r="AX2" i="4"/>
  <c r="AP231" i="4"/>
  <c r="AP230" i="4"/>
  <c r="AP227" i="4"/>
  <c r="AP226" i="4"/>
  <c r="AP225" i="4"/>
  <c r="AP224" i="4"/>
  <c r="AP223" i="4"/>
  <c r="AP220" i="4"/>
  <c r="AP219" i="4"/>
  <c r="AP218" i="4"/>
  <c r="AP216" i="4"/>
  <c r="AP215" i="4"/>
  <c r="AP214" i="4"/>
  <c r="AP213" i="4"/>
  <c r="AP211" i="4"/>
  <c r="AP209" i="4"/>
  <c r="AP208" i="4"/>
  <c r="AP207" i="4"/>
  <c r="AP206" i="4"/>
  <c r="AP203" i="4"/>
  <c r="AP205" i="4"/>
  <c r="AP202" i="4"/>
  <c r="AP200" i="4"/>
  <c r="AP198" i="4"/>
  <c r="AP195" i="4"/>
  <c r="AP194" i="4"/>
  <c r="AP193" i="4"/>
  <c r="AP192" i="4"/>
  <c r="AP191" i="4"/>
  <c r="AP190" i="4"/>
  <c r="AP188" i="4"/>
  <c r="AP187" i="4"/>
  <c r="AP185" i="4"/>
  <c r="AP184" i="4"/>
  <c r="AP183" i="4"/>
  <c r="AP181" i="4"/>
  <c r="AP180" i="4"/>
  <c r="AP179" i="4"/>
  <c r="AP178" i="4"/>
  <c r="AP176" i="4"/>
  <c r="AP175" i="4"/>
  <c r="AP173" i="4"/>
  <c r="AP172" i="4"/>
  <c r="AP171" i="4"/>
  <c r="AP170" i="4"/>
  <c r="AP169" i="4"/>
  <c r="AP168" i="4"/>
  <c r="AP167" i="4"/>
  <c r="AP165" i="4"/>
  <c r="AP162" i="4"/>
  <c r="AP161" i="4"/>
  <c r="AP159" i="4"/>
  <c r="AP158" i="4"/>
  <c r="AP155" i="4"/>
  <c r="AP153" i="4"/>
  <c r="AP152" i="4"/>
  <c r="AP151" i="4"/>
  <c r="AP149" i="4"/>
  <c r="AP147" i="4"/>
  <c r="AP146" i="4"/>
  <c r="AP145" i="4"/>
  <c r="AP144" i="4"/>
  <c r="AP143" i="4"/>
  <c r="AP141" i="4"/>
  <c r="AP140" i="4"/>
  <c r="AP139" i="4"/>
  <c r="AP138" i="4"/>
  <c r="AP137" i="4"/>
  <c r="AP136" i="4"/>
  <c r="AP135" i="4"/>
  <c r="AP134" i="4"/>
  <c r="AP132" i="4"/>
  <c r="AP131" i="4"/>
  <c r="AP130" i="4"/>
  <c r="AP128" i="4"/>
  <c r="AP127" i="4"/>
  <c r="AP126" i="4"/>
  <c r="AP125" i="4"/>
  <c r="AP124" i="4"/>
  <c r="AP123" i="4"/>
  <c r="AP122" i="4"/>
  <c r="AP121" i="4"/>
  <c r="AP120" i="4"/>
  <c r="AP118" i="4"/>
  <c r="AP117" i="4"/>
  <c r="AP116" i="4"/>
  <c r="AP115" i="4"/>
  <c r="AP114" i="4"/>
  <c r="AP113" i="4"/>
  <c r="AP112" i="4"/>
  <c r="AP110" i="4"/>
  <c r="AP109" i="4"/>
  <c r="AP108" i="4"/>
  <c r="AP107" i="4"/>
  <c r="AP106" i="4"/>
  <c r="AP105" i="4"/>
  <c r="AP104" i="4"/>
  <c r="AP103" i="4"/>
  <c r="AP102" i="4"/>
  <c r="AP101" i="4"/>
  <c r="AP99" i="4"/>
  <c r="AP97" i="4"/>
  <c r="AP96" i="4"/>
  <c r="AP95" i="4"/>
  <c r="AP94" i="4"/>
  <c r="AP93" i="4"/>
  <c r="AP91" i="4"/>
  <c r="AP90" i="4"/>
  <c r="AP89" i="4"/>
  <c r="AP88" i="4"/>
  <c r="AP87" i="4"/>
  <c r="AP86" i="4"/>
  <c r="AP85" i="4"/>
  <c r="AP76" i="4"/>
  <c r="AP74" i="4"/>
  <c r="AP73" i="4"/>
  <c r="AP72" i="4"/>
  <c r="AP70" i="4"/>
  <c r="AP69" i="4"/>
  <c r="AP66" i="4"/>
  <c r="AP64" i="4"/>
  <c r="AP63" i="4"/>
  <c r="AP62" i="4"/>
  <c r="AP60" i="4"/>
  <c r="AP59" i="4"/>
  <c r="AP37" i="4"/>
  <c r="AP58" i="4"/>
  <c r="AP56" i="4"/>
  <c r="AP55" i="4"/>
  <c r="AP54" i="4"/>
  <c r="AP53" i="4"/>
  <c r="AP51" i="4"/>
  <c r="AP49" i="4"/>
  <c r="AP48" i="4"/>
  <c r="AP47" i="4"/>
  <c r="AP46" i="4"/>
  <c r="AP45" i="4"/>
  <c r="AP44" i="4"/>
  <c r="AP43" i="4"/>
  <c r="AP42" i="4"/>
  <c r="AP40" i="4"/>
  <c r="AP39" i="4"/>
  <c r="AP38" i="4"/>
  <c r="AP36" i="4"/>
  <c r="AP35" i="4"/>
  <c r="AP34" i="4"/>
  <c r="AP32" i="4"/>
  <c r="AP31" i="4"/>
  <c r="AP30" i="4"/>
  <c r="AP27" i="4"/>
  <c r="AP25" i="4"/>
  <c r="AP24" i="4"/>
  <c r="AP19" i="4"/>
  <c r="AP18" i="4"/>
  <c r="AP16" i="4"/>
  <c r="AP15" i="4"/>
  <c r="AP14" i="4"/>
  <c r="AP13" i="4"/>
  <c r="AP12" i="4"/>
  <c r="AP11" i="4"/>
  <c r="AP10" i="4"/>
  <c r="AP9" i="4"/>
  <c r="AP8" i="4"/>
  <c r="AP7" i="4"/>
  <c r="AP5" i="4"/>
  <c r="AP3" i="4"/>
  <c r="AP2" i="4"/>
  <c r="AY231" i="4"/>
  <c r="AY230" i="4"/>
  <c r="AY227" i="4"/>
  <c r="AY226" i="4"/>
  <c r="AY225" i="4"/>
  <c r="AY224" i="4"/>
  <c r="AY223" i="4"/>
  <c r="AY220" i="4"/>
  <c r="AY219" i="4"/>
  <c r="AY218" i="4"/>
  <c r="AY216" i="4"/>
  <c r="AY215" i="4"/>
  <c r="AY214" i="4"/>
  <c r="AY213" i="4"/>
  <c r="AY211" i="4"/>
  <c r="AY209" i="4"/>
  <c r="AY208" i="4"/>
  <c r="AY207" i="4"/>
  <c r="AY206" i="4"/>
  <c r="AY203" i="4"/>
  <c r="AY205" i="4"/>
  <c r="AY202" i="4"/>
  <c r="AY200" i="4"/>
  <c r="AY198" i="4"/>
  <c r="AY195" i="4"/>
  <c r="AY194" i="4"/>
  <c r="AY193" i="4"/>
  <c r="AY192" i="4"/>
  <c r="AY191" i="4"/>
  <c r="AY190" i="4"/>
  <c r="AY188" i="4"/>
  <c r="AY187" i="4"/>
  <c r="AY185" i="4"/>
  <c r="AY184" i="4"/>
  <c r="AY183" i="4"/>
  <c r="AY181" i="4"/>
  <c r="AY180" i="4"/>
  <c r="AY179" i="4"/>
  <c r="AY178" i="4"/>
  <c r="AY176" i="4"/>
  <c r="AY175" i="4"/>
  <c r="AY173" i="4"/>
  <c r="AY172" i="4"/>
  <c r="AY169" i="4"/>
  <c r="AY168" i="4"/>
  <c r="AY167" i="4"/>
  <c r="AY165" i="4"/>
  <c r="AY162" i="4"/>
  <c r="AY161" i="4"/>
  <c r="AY159" i="4"/>
  <c r="AY158" i="4"/>
  <c r="AY155" i="4"/>
  <c r="AY151" i="4"/>
  <c r="AY149" i="4"/>
  <c r="AY147" i="4"/>
  <c r="AY146" i="4"/>
  <c r="AY145" i="4"/>
  <c r="AY144" i="4"/>
  <c r="AY143" i="4"/>
  <c r="AY141" i="4"/>
  <c r="AY140" i="4"/>
  <c r="AY139" i="4"/>
  <c r="AY138" i="4"/>
  <c r="AY137" i="4"/>
  <c r="AY136" i="4"/>
  <c r="AY135" i="4"/>
  <c r="AY134" i="4"/>
  <c r="AY132" i="4"/>
  <c r="AY131" i="4"/>
  <c r="AY130" i="4"/>
  <c r="AY128" i="4"/>
  <c r="AY127" i="4"/>
  <c r="AY126" i="4"/>
  <c r="AY125" i="4"/>
  <c r="AY124" i="4"/>
  <c r="AY123" i="4"/>
  <c r="AY122" i="4"/>
  <c r="AY121" i="4"/>
  <c r="AY120" i="4"/>
  <c r="AY118" i="4"/>
  <c r="AY117" i="4"/>
  <c r="AY116" i="4"/>
  <c r="AY115" i="4"/>
  <c r="AY114" i="4"/>
  <c r="AY113" i="4"/>
  <c r="AY112" i="4"/>
  <c r="AY110" i="4"/>
  <c r="AY109" i="4"/>
  <c r="AY108" i="4"/>
  <c r="AY107" i="4"/>
  <c r="AY106" i="4"/>
  <c r="AY105" i="4"/>
  <c r="AY104" i="4"/>
  <c r="AY103" i="4"/>
  <c r="AY102" i="4"/>
  <c r="AY101" i="4"/>
  <c r="AY99" i="4"/>
  <c r="AY97" i="4"/>
  <c r="AY96" i="4"/>
  <c r="AY95" i="4"/>
  <c r="AY94" i="4"/>
  <c r="AY93" i="4"/>
  <c r="AY91" i="4"/>
  <c r="AY90" i="4"/>
  <c r="AY89" i="4"/>
  <c r="AY88" i="4"/>
  <c r="AY87" i="4"/>
  <c r="AY86" i="4"/>
  <c r="AY85" i="4"/>
  <c r="AY76" i="4"/>
  <c r="AY74" i="4"/>
  <c r="AY73" i="4"/>
  <c r="AY72" i="4"/>
  <c r="AY70" i="4"/>
  <c r="AY69" i="4"/>
  <c r="AY66" i="4"/>
  <c r="AY64" i="4"/>
  <c r="AY63" i="4"/>
  <c r="AY62" i="4"/>
  <c r="AY60" i="4"/>
  <c r="AY59" i="4"/>
  <c r="AY37" i="4"/>
  <c r="AY58" i="4"/>
  <c r="AY55" i="4"/>
  <c r="AY54" i="4"/>
  <c r="AY53" i="4"/>
  <c r="AY51" i="4"/>
  <c r="AY49" i="4"/>
  <c r="AY48" i="4"/>
  <c r="AY47" i="4"/>
  <c r="AY46" i="4"/>
  <c r="AY45" i="4"/>
  <c r="AY44" i="4"/>
  <c r="AY43" i="4"/>
  <c r="AY42" i="4"/>
  <c r="AY40" i="4"/>
  <c r="AY39" i="4"/>
  <c r="AY38" i="4"/>
  <c r="AY36" i="4"/>
  <c r="AY35" i="4"/>
  <c r="AY34" i="4"/>
  <c r="AY32" i="4"/>
  <c r="AY31" i="4"/>
  <c r="AY30" i="4"/>
  <c r="AY27" i="4"/>
  <c r="AY25" i="4"/>
  <c r="AY24" i="4"/>
  <c r="AY19" i="4"/>
  <c r="AY18" i="4"/>
  <c r="AY16" i="4"/>
  <c r="AY15" i="4"/>
  <c r="AY14" i="4"/>
  <c r="AY13" i="4"/>
  <c r="AY12" i="4"/>
  <c r="AY11" i="4"/>
  <c r="AY10" i="4"/>
  <c r="AY9" i="4"/>
  <c r="AY8" i="4"/>
  <c r="AY7" i="4"/>
  <c r="AY5" i="4"/>
  <c r="AY3" i="4"/>
  <c r="AY2" i="4"/>
  <c r="AZ231" i="4"/>
  <c r="AZ230" i="4"/>
  <c r="AZ227" i="4"/>
  <c r="AZ226" i="4"/>
  <c r="AZ225" i="4"/>
  <c r="AZ224" i="4"/>
  <c r="AZ223" i="4"/>
  <c r="AZ220" i="4"/>
  <c r="AZ219" i="4"/>
  <c r="AZ218" i="4"/>
  <c r="AZ216" i="4"/>
  <c r="AZ215" i="4"/>
  <c r="AZ214" i="4"/>
  <c r="AZ213" i="4"/>
  <c r="AZ211" i="4"/>
  <c r="AZ209" i="4"/>
  <c r="AZ208" i="4"/>
  <c r="AZ207" i="4"/>
  <c r="AZ206" i="4"/>
  <c r="AZ203" i="4"/>
  <c r="AZ205" i="4"/>
  <c r="AZ202" i="4"/>
  <c r="AZ200" i="4"/>
  <c r="AZ198" i="4"/>
  <c r="AZ195" i="4"/>
  <c r="AZ194" i="4"/>
  <c r="AZ193" i="4"/>
  <c r="AZ192" i="4"/>
  <c r="AZ191" i="4"/>
  <c r="AZ190" i="4"/>
  <c r="AZ188" i="4"/>
  <c r="AZ187" i="4"/>
  <c r="AZ185" i="4"/>
  <c r="AZ184" i="4"/>
  <c r="AZ183" i="4"/>
  <c r="AZ181" i="4"/>
  <c r="AZ180" i="4"/>
  <c r="AZ179" i="4"/>
  <c r="AZ178" i="4"/>
  <c r="AZ176" i="4"/>
  <c r="AZ175" i="4"/>
  <c r="AZ173" i="4"/>
  <c r="AZ172" i="4"/>
  <c r="AZ171" i="4"/>
  <c r="AZ170" i="4"/>
  <c r="AZ169" i="4"/>
  <c r="AZ168" i="4"/>
  <c r="AZ167" i="4"/>
  <c r="AZ165" i="4"/>
  <c r="AZ162" i="4"/>
  <c r="AZ161" i="4"/>
  <c r="AZ159" i="4"/>
  <c r="AZ158" i="4"/>
  <c r="AZ155" i="4"/>
  <c r="AZ153" i="4"/>
  <c r="AZ152" i="4"/>
  <c r="AZ151" i="4"/>
  <c r="AZ149" i="4"/>
  <c r="AZ147" i="4"/>
  <c r="AZ146" i="4"/>
  <c r="AZ145" i="4"/>
  <c r="AZ144" i="4"/>
  <c r="AZ143" i="4"/>
  <c r="AZ141" i="4"/>
  <c r="AZ140" i="4"/>
  <c r="AZ139" i="4"/>
  <c r="AZ138" i="4"/>
  <c r="AZ137" i="4"/>
  <c r="AZ136" i="4"/>
  <c r="AZ135" i="4"/>
  <c r="AZ134" i="4"/>
  <c r="AZ132" i="4"/>
  <c r="AZ131" i="4"/>
  <c r="AZ130" i="4"/>
  <c r="AZ128" i="4"/>
  <c r="AZ127" i="4"/>
  <c r="AZ126" i="4"/>
  <c r="AZ125" i="4"/>
  <c r="AZ124" i="4"/>
  <c r="AZ123" i="4"/>
  <c r="AZ122" i="4"/>
  <c r="AZ121" i="4"/>
  <c r="AZ120" i="4"/>
  <c r="AZ118" i="4"/>
  <c r="AZ117" i="4"/>
  <c r="AZ116" i="4"/>
  <c r="AZ115" i="4"/>
  <c r="AZ114" i="4"/>
  <c r="AZ113" i="4"/>
  <c r="AZ112" i="4"/>
  <c r="AZ110" i="4"/>
  <c r="AZ109" i="4"/>
  <c r="AZ108" i="4"/>
  <c r="AZ107" i="4"/>
  <c r="AZ106" i="4"/>
  <c r="AZ105" i="4"/>
  <c r="AZ104" i="4"/>
  <c r="AZ103" i="4"/>
  <c r="AZ102" i="4"/>
  <c r="AZ101" i="4"/>
  <c r="AZ99" i="4"/>
  <c r="AZ97" i="4"/>
  <c r="AZ96" i="4"/>
  <c r="AZ95" i="4"/>
  <c r="AZ94" i="4"/>
  <c r="AZ93" i="4"/>
  <c r="AZ91" i="4"/>
  <c r="AZ90" i="4"/>
  <c r="AZ89" i="4"/>
  <c r="AZ88" i="4"/>
  <c r="AZ87" i="4"/>
  <c r="AZ86" i="4"/>
  <c r="AZ85" i="4"/>
  <c r="AZ76" i="4"/>
  <c r="AZ74" i="4"/>
  <c r="AZ73" i="4"/>
  <c r="AZ72" i="4"/>
  <c r="AZ70" i="4"/>
  <c r="AZ69" i="4"/>
  <c r="AZ66" i="4"/>
  <c r="AZ64" i="4"/>
  <c r="AZ63" i="4"/>
  <c r="AZ62" i="4"/>
  <c r="AZ60" i="4"/>
  <c r="AZ59" i="4"/>
  <c r="AZ37" i="4"/>
  <c r="AZ58" i="4"/>
  <c r="AZ55" i="4"/>
  <c r="AZ54" i="4"/>
  <c r="AZ53" i="4"/>
  <c r="AZ51" i="4"/>
  <c r="AZ49" i="4"/>
  <c r="AZ48" i="4"/>
  <c r="AZ47" i="4"/>
  <c r="AZ46" i="4"/>
  <c r="AZ45" i="4"/>
  <c r="AZ44" i="4"/>
  <c r="AZ43" i="4"/>
  <c r="AZ42" i="4"/>
  <c r="AZ40" i="4"/>
  <c r="AZ39" i="4"/>
  <c r="AZ38" i="4"/>
  <c r="AZ36" i="4"/>
  <c r="AZ35" i="4"/>
  <c r="AZ34" i="4"/>
  <c r="AZ32" i="4"/>
  <c r="AZ31" i="4"/>
  <c r="AZ30" i="4"/>
  <c r="AZ27" i="4"/>
  <c r="AZ25" i="4"/>
  <c r="AZ24" i="4"/>
  <c r="AZ19" i="4"/>
  <c r="AZ18" i="4"/>
  <c r="AZ16" i="4"/>
  <c r="AZ15" i="4"/>
  <c r="AZ14" i="4"/>
  <c r="AZ13" i="4"/>
  <c r="AZ12" i="4"/>
  <c r="AZ11" i="4"/>
  <c r="AZ10" i="4"/>
  <c r="AZ9" i="4"/>
  <c r="AZ8" i="4"/>
  <c r="AZ7" i="4"/>
  <c r="AZ5" i="4"/>
  <c r="AZ3" i="4"/>
  <c r="AZ2" i="4"/>
  <c r="AW77" i="4" l="1"/>
  <c r="AW92" i="4"/>
  <c r="AW199" i="4"/>
  <c r="AW111" i="4"/>
  <c r="AW225" i="4"/>
  <c r="AW214" i="4"/>
  <c r="AW203" i="4"/>
  <c r="AW191" i="4"/>
  <c r="AW180" i="4"/>
  <c r="AW170" i="4"/>
  <c r="AW158" i="4"/>
  <c r="AW145" i="4"/>
  <c r="AW136" i="4"/>
  <c r="AW126" i="4"/>
  <c r="AW117" i="4"/>
  <c r="AW108" i="4"/>
  <c r="AW99" i="4"/>
  <c r="AW89" i="4"/>
  <c r="AW83" i="4"/>
  <c r="AW6" i="4"/>
  <c r="AW61" i="4"/>
  <c r="AW213" i="4"/>
  <c r="AW202" i="4"/>
  <c r="AW190" i="4"/>
  <c r="AW179" i="4"/>
  <c r="AW169" i="4"/>
  <c r="AW155" i="4"/>
  <c r="AW144" i="4"/>
  <c r="AW135" i="4"/>
  <c r="AW125" i="4"/>
  <c r="AW116" i="4"/>
  <c r="AW107" i="4"/>
  <c r="AW97" i="4"/>
  <c r="AW88" i="4"/>
  <c r="AW70" i="4"/>
  <c r="AW48" i="4"/>
  <c r="AW39" i="4"/>
  <c r="AW30" i="4"/>
  <c r="AW14" i="4"/>
  <c r="AW5" i="4"/>
  <c r="AW220" i="4"/>
  <c r="AW209" i="4"/>
  <c r="AW198" i="4"/>
  <c r="AW187" i="4"/>
  <c r="AW176" i="4"/>
  <c r="AW167" i="4"/>
  <c r="AW163" i="4"/>
  <c r="AW133" i="4"/>
  <c r="AW119" i="4"/>
  <c r="AW204" i="4"/>
  <c r="AW72" i="4"/>
  <c r="AW60" i="4"/>
  <c r="AW49" i="4"/>
  <c r="AW40" i="4"/>
  <c r="AW31" i="4"/>
  <c r="AW15" i="4"/>
  <c r="AW7" i="4"/>
  <c r="AW59" i="4"/>
  <c r="AW65" i="4"/>
  <c r="AW148" i="4"/>
  <c r="AW115" i="4"/>
  <c r="AW87" i="4"/>
  <c r="AW69" i="4"/>
  <c r="AW58" i="4"/>
  <c r="AW47" i="4"/>
  <c r="AW38" i="4"/>
  <c r="AW27" i="4"/>
  <c r="AW13" i="4"/>
  <c r="AW3" i="4"/>
  <c r="AW160" i="4"/>
  <c r="AW98" i="4"/>
  <c r="AW152" i="4"/>
  <c r="AW141" i="4"/>
  <c r="AW132" i="4"/>
  <c r="AW123" i="4"/>
  <c r="AW114" i="4"/>
  <c r="AW105" i="4"/>
  <c r="AW95" i="4"/>
  <c r="AW86" i="4"/>
  <c r="AW68" i="4"/>
  <c r="AW56" i="4"/>
  <c r="AW46" i="4"/>
  <c r="AW37" i="4"/>
  <c r="AW25" i="4"/>
  <c r="AW12" i="4"/>
  <c r="AW196" i="4"/>
  <c r="AW174" i="4"/>
  <c r="AW231" i="4"/>
  <c r="AW219" i="4"/>
  <c r="AW208" i="4"/>
  <c r="AW195" i="4"/>
  <c r="AW185" i="4"/>
  <c r="AW175" i="4"/>
  <c r="AW165" i="4"/>
  <c r="AW151" i="4"/>
  <c r="AW140" i="4"/>
  <c r="AW131" i="4"/>
  <c r="AW122" i="4"/>
  <c r="AW113" i="4"/>
  <c r="AW104" i="4"/>
  <c r="AW94" i="4"/>
  <c r="AW85" i="4"/>
  <c r="AW66" i="4"/>
  <c r="AW55" i="4"/>
  <c r="AW45" i="4"/>
  <c r="AW36" i="4"/>
  <c r="AW24" i="4"/>
  <c r="AW11" i="4"/>
  <c r="AW57" i="4"/>
  <c r="AW230" i="4"/>
  <c r="AW218" i="4"/>
  <c r="AW207" i="4"/>
  <c r="AW194" i="4"/>
  <c r="AW184" i="4"/>
  <c r="AW173" i="4"/>
  <c r="AW162" i="4"/>
  <c r="AW149" i="4"/>
  <c r="AW139" i="4"/>
  <c r="AW130" i="4"/>
  <c r="AW121" i="4"/>
  <c r="AW112" i="4"/>
  <c r="AW103" i="4"/>
  <c r="AW93" i="4"/>
  <c r="AW76" i="4"/>
  <c r="AW64" i="4"/>
  <c r="AW54" i="4"/>
  <c r="AW44" i="4"/>
  <c r="AW35" i="4"/>
  <c r="AW19" i="4"/>
  <c r="AW10" i="4"/>
  <c r="AW75" i="4"/>
  <c r="AW189" i="4"/>
  <c r="AW221" i="4"/>
  <c r="AW2" i="4"/>
</calcChain>
</file>

<file path=xl/sharedStrings.xml><?xml version="1.0" encoding="utf-8"?>
<sst xmlns="http://schemas.openxmlformats.org/spreadsheetml/2006/main" count="6553" uniqueCount="1432">
  <si>
    <t>Mimring</t>
  </si>
  <si>
    <t>Icaria</t>
  </si>
  <si>
    <t>Dragon</t>
  </si>
  <si>
    <t>Deathwalker 7000</t>
  </si>
  <si>
    <t>Jandar's Oath</t>
  </si>
  <si>
    <t>Obsidian Guards</t>
  </si>
  <si>
    <t>Volcarren Wasteland</t>
  </si>
  <si>
    <t>Charos</t>
  </si>
  <si>
    <t>Orm's Return</t>
  </si>
  <si>
    <t>King</t>
  </si>
  <si>
    <t>Doggin</t>
  </si>
  <si>
    <t>Hunter</t>
  </si>
  <si>
    <t>Zombies Of Morindan</t>
  </si>
  <si>
    <t>Dawn Of Darkness</t>
  </si>
  <si>
    <t>Savages</t>
  </si>
  <si>
    <t>Terrifying</t>
  </si>
  <si>
    <t>Tagawa Samurai Archers</t>
  </si>
  <si>
    <t>The Einar Imperium</t>
  </si>
  <si>
    <t>Kee-Mo-Shi</t>
  </si>
  <si>
    <t>Warwitch</t>
  </si>
  <si>
    <t>Kaemon Awa</t>
  </si>
  <si>
    <t>Runa</t>
  </si>
  <si>
    <t>Empress Kiova</t>
  </si>
  <si>
    <t>Heavy Gruts</t>
  </si>
  <si>
    <t>Warden 816</t>
  </si>
  <si>
    <t>Ashigaru Yari</t>
  </si>
  <si>
    <t>Ashigaru Harquebus</t>
  </si>
  <si>
    <t>Cyprien Esenwein</t>
  </si>
  <si>
    <t>Isamu</t>
  </si>
  <si>
    <t>Rechets Of Bogdan</t>
  </si>
  <si>
    <t>Sonya Esenwein</t>
  </si>
  <si>
    <t>Marcu Esenwein</t>
  </si>
  <si>
    <t>Kyntela Gwyn</t>
  </si>
  <si>
    <t>Deathwalker 8000</t>
  </si>
  <si>
    <t>Su-Bak-Na</t>
  </si>
  <si>
    <t>Hivelord</t>
  </si>
  <si>
    <t>Brunak</t>
  </si>
  <si>
    <t>Trolticor</t>
  </si>
  <si>
    <t>Mount</t>
  </si>
  <si>
    <t>Dumutef Guard</t>
  </si>
  <si>
    <t>Road To The Forgotten Forest</t>
  </si>
  <si>
    <t>Fiantooth</t>
  </si>
  <si>
    <t>Guard</t>
  </si>
  <si>
    <t>Krav Maga Agents</t>
  </si>
  <si>
    <t>9,10,11</t>
  </si>
  <si>
    <t>Agents</t>
  </si>
  <si>
    <t>Izumi Samurai</t>
  </si>
  <si>
    <t>22,23,24</t>
  </si>
  <si>
    <t>Samurai</t>
  </si>
  <si>
    <t>Alastair Macdirk</t>
  </si>
  <si>
    <t>Lawman</t>
  </si>
  <si>
    <t>Shaolin Monks</t>
  </si>
  <si>
    <t>17,18,19</t>
  </si>
  <si>
    <t>Monks</t>
  </si>
  <si>
    <t>14,15,16</t>
  </si>
  <si>
    <t>Sentinels</t>
  </si>
  <si>
    <t>Microcorp Agents</t>
  </si>
  <si>
    <t>11,12,13</t>
  </si>
  <si>
    <t>Macdirk Warriors</t>
  </si>
  <si>
    <t>7,8,9,10</t>
  </si>
  <si>
    <t>Marrden Hounds</t>
  </si>
  <si>
    <t>Wulsinu</t>
  </si>
  <si>
    <t>Hunters</t>
  </si>
  <si>
    <t>Size</t>
  </si>
  <si>
    <t>Gorillinators</t>
  </si>
  <si>
    <t>Primadon</t>
  </si>
  <si>
    <t>Sacred Band</t>
  </si>
  <si>
    <t>Zanafor's Discovery</t>
  </si>
  <si>
    <t>17,18,19,20</t>
  </si>
  <si>
    <t>Deadeye Dan</t>
  </si>
  <si>
    <t>Sniper</t>
  </si>
  <si>
    <t>James Murphy</t>
  </si>
  <si>
    <t>Guilty McCreech</t>
  </si>
  <si>
    <t>Tagawa Samurai</t>
  </si>
  <si>
    <t>Gladiatrons</t>
  </si>
  <si>
    <t>Aubrien Archers</t>
  </si>
  <si>
    <t>Major X17</t>
  </si>
  <si>
    <t>Major</t>
  </si>
  <si>
    <t>Morsbane</t>
  </si>
  <si>
    <t>Wizard</t>
  </si>
  <si>
    <t>Parmenio</t>
  </si>
  <si>
    <t>Valguard</t>
  </si>
  <si>
    <t>Sudema</t>
  </si>
  <si>
    <t>Undead</t>
  </si>
  <si>
    <t>Queen</t>
  </si>
  <si>
    <t>Armoc Vipers</t>
  </si>
  <si>
    <t>Protectors</t>
  </si>
  <si>
    <t>Theracus</t>
  </si>
  <si>
    <t>Raknar's Vision</t>
  </si>
  <si>
    <t>Gryphillin</t>
  </si>
  <si>
    <t>Scout</t>
  </si>
  <si>
    <t>Major Q9</t>
  </si>
  <si>
    <t>Braxas</t>
  </si>
  <si>
    <t>Thaelenk Tundra</t>
  </si>
  <si>
    <t>Nilfheim</t>
  </si>
  <si>
    <t>Jotun</t>
  </si>
  <si>
    <t>Giant</t>
  </si>
  <si>
    <t>Dzu-Teh</t>
  </si>
  <si>
    <t>Elite Onyx Vipers</t>
  </si>
  <si>
    <t>Blastatrons</t>
  </si>
  <si>
    <t>Thora's Vengeance</t>
  </si>
  <si>
    <t>1,2,3,4</t>
  </si>
  <si>
    <t>5,6,7</t>
  </si>
  <si>
    <t>Deathstalkers</t>
  </si>
  <si>
    <t>Retiarius</t>
  </si>
  <si>
    <t>Gladiator</t>
  </si>
  <si>
    <t>Rebellious</t>
  </si>
  <si>
    <t>Crixus</t>
  </si>
  <si>
    <t>Spartacus</t>
  </si>
  <si>
    <t>Nakita Agents</t>
  </si>
  <si>
    <t>Warriors Of Ashra</t>
  </si>
  <si>
    <t>Elves</t>
  </si>
  <si>
    <t>Deathreavers</t>
  </si>
  <si>
    <t>17,18,19.20</t>
  </si>
  <si>
    <t>Small</t>
  </si>
  <si>
    <t>21,22,23</t>
  </si>
  <si>
    <t>Ninja</t>
  </si>
  <si>
    <t>Kozuke Samurai</t>
  </si>
  <si>
    <t>24,25,26</t>
  </si>
  <si>
    <t>Sir Hawthorne</t>
  </si>
  <si>
    <t>Ornak</t>
  </si>
  <si>
    <t>Crest Of The Valkyrie</t>
  </si>
  <si>
    <t>Sir Gilbert</t>
  </si>
  <si>
    <t>Hatamoto Taro</t>
  </si>
  <si>
    <t>Acolarh</t>
  </si>
  <si>
    <t>Laglor</t>
  </si>
  <si>
    <t>Alphalon</t>
  </si>
  <si>
    <t>Venoc Vipers</t>
  </si>
  <si>
    <t>Name</t>
  </si>
  <si>
    <t>Ullar</t>
  </si>
  <si>
    <t>Vipers</t>
  </si>
  <si>
    <t>Rarity</t>
  </si>
  <si>
    <t>Common</t>
  </si>
  <si>
    <t>Squad</t>
  </si>
  <si>
    <t>Unit Makeup</t>
  </si>
  <si>
    <t>Scouts</t>
  </si>
  <si>
    <t>Relentless</t>
  </si>
  <si>
    <t>Medium</t>
  </si>
  <si>
    <t>Height</t>
  </si>
  <si>
    <t># in Unit</t>
  </si>
  <si>
    <t>Movement</t>
  </si>
  <si>
    <t>Range</t>
  </si>
  <si>
    <t>Attack</t>
  </si>
  <si>
    <t>Defense</t>
  </si>
  <si>
    <t>Special Power 1</t>
  </si>
  <si>
    <t>Special Power 2</t>
  </si>
  <si>
    <t>Cost</t>
  </si>
  <si>
    <t>Mallidon's Prophecy</t>
  </si>
  <si>
    <t># in Expansion</t>
  </si>
  <si>
    <t>15,16,17</t>
  </si>
  <si>
    <t>Arrow Gruts</t>
  </si>
  <si>
    <t>1,2,3</t>
  </si>
  <si>
    <t>Utgar</t>
  </si>
  <si>
    <t>Orc</t>
  </si>
  <si>
    <t>Archers</t>
  </si>
  <si>
    <t>Wild</t>
  </si>
  <si>
    <t>Omnicron Snipers</t>
  </si>
  <si>
    <t>18,19,20</t>
  </si>
  <si>
    <t>Jandar</t>
  </si>
  <si>
    <t>Soulborg</t>
  </si>
  <si>
    <t>Snipers</t>
  </si>
  <si>
    <t>Precise</t>
  </si>
  <si>
    <t>Blade Gruts</t>
  </si>
  <si>
    <t>4,5,6,7</t>
  </si>
  <si>
    <t>Warriors</t>
  </si>
  <si>
    <t>Kyrie</t>
  </si>
  <si>
    <t>Unique</t>
  </si>
  <si>
    <t>Hero</t>
  </si>
  <si>
    <t>Warrior</t>
  </si>
  <si>
    <t>Roman Legionnaires</t>
  </si>
  <si>
    <t>11,12,13,14</t>
  </si>
  <si>
    <t>Einar</t>
  </si>
  <si>
    <t>Human</t>
  </si>
  <si>
    <t>Soldier</t>
  </si>
  <si>
    <t>Disciplined</t>
  </si>
  <si>
    <t>Life</t>
  </si>
  <si>
    <t>Marro Drones</t>
  </si>
  <si>
    <t>Utgar's Rage</t>
  </si>
  <si>
    <t>Marro</t>
  </si>
  <si>
    <t>Drones</t>
  </si>
  <si>
    <t>Minions of Utgar</t>
  </si>
  <si>
    <t>4,5,6</t>
  </si>
  <si>
    <t>Minions</t>
  </si>
  <si>
    <t>Special Power 3</t>
  </si>
  <si>
    <t>Personality</t>
  </si>
  <si>
    <t>4th Massachusetts Line</t>
  </si>
  <si>
    <t>12,13,14,15</t>
  </si>
  <si>
    <t>Valiant</t>
  </si>
  <si>
    <t>Anubian Wolves</t>
  </si>
  <si>
    <t>16,17,18</t>
  </si>
  <si>
    <t>Wolves</t>
  </si>
  <si>
    <t>Devourers</t>
  </si>
  <si>
    <t>Merciful</t>
  </si>
  <si>
    <t>Marr</t>
  </si>
  <si>
    <t>Grut</t>
  </si>
  <si>
    <t>Alpha Prime</t>
  </si>
  <si>
    <t>Valhalla</t>
  </si>
  <si>
    <t>Earth</t>
  </si>
  <si>
    <t>Feylund</t>
  </si>
  <si>
    <t>Warlord</t>
  </si>
  <si>
    <t>Venoc Warlord</t>
  </si>
  <si>
    <t>Viper</t>
  </si>
  <si>
    <t>Tornak</t>
  </si>
  <si>
    <t>Champion</t>
  </si>
  <si>
    <t>Tricky</t>
  </si>
  <si>
    <t>Large</t>
  </si>
  <si>
    <t>Marro Warriors</t>
  </si>
  <si>
    <t>Rise Of The Valkyrie</t>
  </si>
  <si>
    <t>13,14,15,16</t>
  </si>
  <si>
    <t>Zettian Guards</t>
  </si>
  <si>
    <t>19,20</t>
  </si>
  <si>
    <t>Guards</t>
  </si>
  <si>
    <t>Syvarris</t>
  </si>
  <si>
    <t>Realm</t>
  </si>
  <si>
    <t>Elf</t>
  </si>
  <si>
    <t>Archer</t>
  </si>
  <si>
    <t>Airborne Elite</t>
  </si>
  <si>
    <t>26,27,28,29</t>
  </si>
  <si>
    <t>Soldiers</t>
  </si>
  <si>
    <t>Knights Of Weston</t>
  </si>
  <si>
    <t>8,9,10,11</t>
  </si>
  <si>
    <t>Knights</t>
  </si>
  <si>
    <t>Swog Rider</t>
  </si>
  <si>
    <t>Beast</t>
  </si>
  <si>
    <t>Krug</t>
  </si>
  <si>
    <t>Troll</t>
  </si>
  <si>
    <t>Huge</t>
  </si>
  <si>
    <t>Sir Denrick</t>
  </si>
  <si>
    <t>Me-Burq-Sa</t>
  </si>
  <si>
    <t>Wolf</t>
  </si>
  <si>
    <t>Darklord</t>
  </si>
  <si>
    <t>Roman Archers</t>
  </si>
  <si>
    <t>8,9,10</t>
  </si>
  <si>
    <t>Deathwalker 9000</t>
  </si>
  <si>
    <t>Deathwalker</t>
  </si>
  <si>
    <t>Grimnak</t>
  </si>
  <si>
    <t>Ferocious</t>
  </si>
  <si>
    <t>Tarn Viking Warriors</t>
  </si>
  <si>
    <t>Ne-Gok-Sa</t>
  </si>
  <si>
    <t>Agent Carr</t>
  </si>
  <si>
    <t>Vydar</t>
  </si>
  <si>
    <t>Agent</t>
  </si>
  <si>
    <t>Expansion</t>
  </si>
  <si>
    <t>Sgt. Drake Alexander</t>
  </si>
  <si>
    <t>Isadora</t>
  </si>
  <si>
    <t>Warden</t>
  </si>
  <si>
    <t>Fields Of Valor</t>
  </si>
  <si>
    <t>Ashigaru</t>
  </si>
  <si>
    <t>Lord</t>
  </si>
  <si>
    <t>Dutchess</t>
  </si>
  <si>
    <t>Devourer</t>
  </si>
  <si>
    <t>Lady</t>
  </si>
  <si>
    <t>9,10,11,12</t>
  </si>
  <si>
    <t>5,6,7,8</t>
  </si>
  <si>
    <t>12,13,14</t>
  </si>
  <si>
    <t>Major Q10</t>
  </si>
  <si>
    <t>Swarm Of The Marro</t>
  </si>
  <si>
    <t>Sonlen</t>
  </si>
  <si>
    <t>Archmage</t>
  </si>
  <si>
    <t>Shiori</t>
  </si>
  <si>
    <t>Resolute</t>
  </si>
  <si>
    <t>Marro Hive</t>
  </si>
  <si>
    <t>Hive</t>
  </si>
  <si>
    <t>Tor-Kul-Na</t>
  </si>
  <si>
    <t>Marro Stingers</t>
  </si>
  <si>
    <t>Stingers</t>
  </si>
  <si>
    <t>Marro Drudge</t>
  </si>
  <si>
    <t>Marrden Nagrubs</t>
  </si>
  <si>
    <t>Nagrubs</t>
  </si>
  <si>
    <t>Loyal</t>
  </si>
  <si>
    <t>Master Win Chiu Woo</t>
  </si>
  <si>
    <t>Aquilla</t>
  </si>
  <si>
    <t>Monk</t>
  </si>
  <si>
    <t>Wolves Of Badru</t>
  </si>
  <si>
    <t>Moriko</t>
  </si>
  <si>
    <t>Zetacron</t>
  </si>
  <si>
    <t>Knight</t>
  </si>
  <si>
    <t>Kato Katsuro</t>
  </si>
  <si>
    <t>Diamyo</t>
  </si>
  <si>
    <t>Arkmer</t>
  </si>
  <si>
    <t>Jorhdawn</t>
  </si>
  <si>
    <t>Ulginesh</t>
  </si>
  <si>
    <t>Gurei-Oni</t>
  </si>
  <si>
    <t>Ogre</t>
  </si>
  <si>
    <t>Tormenting</t>
  </si>
  <si>
    <t>Emirroon</t>
  </si>
  <si>
    <t>Sujoah</t>
  </si>
  <si>
    <t>Insect</t>
  </si>
  <si>
    <t>Predator</t>
  </si>
  <si>
    <t>Fyorlag Spiders</t>
  </si>
  <si>
    <t>Arachnids</t>
  </si>
  <si>
    <t>Chardris</t>
  </si>
  <si>
    <t>Grok Riders</t>
  </si>
  <si>
    <t>Menacing</t>
  </si>
  <si>
    <t>Otonashi</t>
  </si>
  <si>
    <t>10th Regiment Of Foot</t>
  </si>
  <si>
    <t>Wo-Sa-Ga</t>
  </si>
  <si>
    <t>Zelrig</t>
  </si>
  <si>
    <t>Emperor</t>
  </si>
  <si>
    <t>Defenders Of Kinsland</t>
  </si>
  <si>
    <t>Ticalla Jungle</t>
  </si>
  <si>
    <t>Aquilla's Alliance</t>
  </si>
  <si>
    <t>Agent Skahen</t>
  </si>
  <si>
    <t>Brave Arrow</t>
  </si>
  <si>
    <t>Tribesman</t>
  </si>
  <si>
    <t>Fearsome</t>
  </si>
  <si>
    <t>Mohican River Tribe</t>
  </si>
  <si>
    <t>Tul-Bak-Ra</t>
  </si>
  <si>
    <t>Overlord</t>
  </si>
  <si>
    <t>Marro Dividers</t>
  </si>
  <si>
    <t>Dividers</t>
  </si>
  <si>
    <t>Migol Ironwill</t>
  </si>
  <si>
    <t>Dwarf</t>
  </si>
  <si>
    <t>Leader</t>
  </si>
  <si>
    <t>Dwarves</t>
  </si>
  <si>
    <t>Fighters</t>
  </si>
  <si>
    <t>Fearless</t>
  </si>
  <si>
    <t>Omnicron Repulsors</t>
  </si>
  <si>
    <t>Repulsors</t>
  </si>
  <si>
    <t>Protectors Of Ullar</t>
  </si>
  <si>
    <t>Confident</t>
  </si>
  <si>
    <t>Kumiko</t>
  </si>
  <si>
    <t>Capuan Gladiators</t>
  </si>
  <si>
    <t>Gladiators</t>
  </si>
  <si>
    <t>Blackmoon's Siege</t>
  </si>
  <si>
    <t>Quasatch Hunters</t>
  </si>
  <si>
    <t>Valkrill's Gambit</t>
  </si>
  <si>
    <t>Quasatch</t>
  </si>
  <si>
    <t>Granite Guardians</t>
  </si>
  <si>
    <t>Elementars</t>
  </si>
  <si>
    <t>Dauntless</t>
  </si>
  <si>
    <t>7,8,9</t>
  </si>
  <si>
    <t>Toril</t>
  </si>
  <si>
    <t>Drow</t>
  </si>
  <si>
    <t>Arachnomancer</t>
  </si>
  <si>
    <t>Uncommon</t>
  </si>
  <si>
    <t>Champions Of The Forgotten Realms</t>
  </si>
  <si>
    <t>General</t>
  </si>
  <si>
    <t>Construct</t>
  </si>
  <si>
    <t>Estivara</t>
  </si>
  <si>
    <t>Hydra</t>
  </si>
  <si>
    <t>Marauder</t>
  </si>
  <si>
    <t>Warriors Of Eberron</t>
  </si>
  <si>
    <t>Eberron</t>
  </si>
  <si>
    <t>Golem</t>
  </si>
  <si>
    <t>Warhulk</t>
  </si>
  <si>
    <t>Lycanthrope</t>
  </si>
  <si>
    <t>Warforged Soldiers</t>
  </si>
  <si>
    <t>Warforged</t>
  </si>
  <si>
    <t>Species</t>
  </si>
  <si>
    <t>Class</t>
  </si>
  <si>
    <t>Moltenclaw's Invasion</t>
  </si>
  <si>
    <t>Siege</t>
  </si>
  <si>
    <t>Juggernaut</t>
  </si>
  <si>
    <t>Stoic</t>
  </si>
  <si>
    <t>Brute</t>
  </si>
  <si>
    <t>Special Power Text 1</t>
  </si>
  <si>
    <t>Special Power Text 2</t>
  </si>
  <si>
    <t>Special Power Text 3</t>
  </si>
  <si>
    <t>If none of the 10th Regiment Of Foot move this turn, add 1 die to their attack.</t>
  </si>
  <si>
    <t>When rolling defense dice against a normal attack from an adjacent figure, a soldier in the 10th Regiment Of Foot adds 1 to his defense dice.</t>
  </si>
  <si>
    <t>If none of the 4th Massachusetts Line move this turn, add 1 die to their attack.</t>
  </si>
  <si>
    <t>All friendly figures who follow Ullar and start their turn adjacent to Acolarh may move 2 additional spaces.</t>
  </si>
  <si>
    <t>Agent Carr can move through all figures.</t>
  </si>
  <si>
    <t>If Agent Carr is attacking an adjacent figure, add 4 dice to Agent Carr's attack.</t>
  </si>
  <si>
    <t>Agent Carr is never attacked when leaving an engagement.</t>
  </si>
  <si>
    <t>When Agent Skahen attacks, she may attack one additional time.</t>
  </si>
  <si>
    <t>When Agent Skahen rolls defense dice against an attacking figure who is not adjacent, one shield will block all damage.</t>
  </si>
  <si>
    <t>Before taking a turn with Armoc Vipers, you may first take a turn with any Warlord you control that follows Ullar.</t>
  </si>
  <si>
    <t>Armoc Vipers do not have to stop their movement when entering water spaces.</t>
  </si>
  <si>
    <t>Before taking a turn with Arrow Gruts, you can take a turn with any Beast you control.</t>
  </si>
  <si>
    <t>Arrow Gruts are never attacked when leaving an engagement.</t>
  </si>
  <si>
    <t>If none of the Ashigaru Harquebus move this turn, add 1 die to their attack.</t>
  </si>
  <si>
    <t>All Kyrie you control, except Atlaga, move one additional space.</t>
  </si>
  <si>
    <t>Before Taking a turn with Blade Gruts, you may first take a turn with any Orc Champion you control.</t>
  </si>
  <si>
    <t>Blade Gruts are never attacked when leaving an engagement.</t>
  </si>
  <si>
    <t>Before Taking a turn with Blastatrons, you may move 4 Gladiatrons you control up to 5 spaces each.</t>
  </si>
  <si>
    <t>When attacking a non-adjacent figure, add 1 attack die for every Soulborg who follows Vydar that is adjacent to the defending figure.</t>
  </si>
  <si>
    <t>All friendly Scounts adjacent to Brave Arrow receive and additional attack die when attacking a figure adjacent to them.</t>
  </si>
  <si>
    <t>Brunak never rolls for molten lava damage or lava field damage and he do not have to stop on molten lava spaces.</t>
  </si>
  <si>
    <t>Before taking a turn with the Capuan Gladiators, you may first take a turn with any Human Gladiator Hero you control.</t>
  </si>
  <si>
    <t>If all of your order markers are on Gladiator Army Cards, you may add 1 to your initiative roll for every order marker on the Capuan Gladiators Army Card, up to a maximum of +3 for Initiative Advantage.</t>
  </si>
  <si>
    <t>All friendly Knights and Sentinels adjacent to Concan roll an additional attack die and an additional defense die.</t>
  </si>
  <si>
    <t>When rolling defense dice, if Crixus rolls at least one shield, the most wounds Crixus may take for this attack is one.</t>
  </si>
  <si>
    <t>Deathreavers are never attacked when leaving an engagement.</t>
  </si>
  <si>
    <t>When moving up or down levels of terrain, Deathreavers may move double their Height.</t>
  </si>
  <si>
    <t>When Deathwalker 7000 rolls defense dice against an attacking figure who is not adjacent, one shield will block all damage.</t>
  </si>
  <si>
    <t>Any Soulborg Guards adjacent to Deathwalker add 2 spaces to their range.</t>
  </si>
  <si>
    <t>Add 1 to Dumutef Guard's attack and defense while on a road space.</t>
  </si>
  <si>
    <t>Is a Dzu-Teh is adjacent to a Glacier Mountain, opponent's figures must be adjacent to that this to attack it with a normal attack.</t>
  </si>
  <si>
    <t>Slippery Ice and Heavy Snow only count as 1 space when moving.</t>
  </si>
  <si>
    <t>Elite Onyx Vipers do not have to stop their movement when entering water spaces.</t>
  </si>
  <si>
    <t>When an Elite Onyx Viper rolls defense dice against an attacking figure who is not adjacent, add 8 defense dice to the defending Viper.</t>
  </si>
  <si>
    <t>All Arachnid figures you control within 6 clear sight spaces of Estivara roll 1 additional attack die when attacking normally.</t>
  </si>
  <si>
    <t>All friendly figures adjacent to Finn with a Range of 1 add 1 die to their normal attack.</t>
  </si>
  <si>
    <t>When moving up or down levels of terrain, Fyorlag Spiders may triple their height.</t>
  </si>
  <si>
    <t>Before taking a turn with Fyorlag Spiders, you may first take a turn with any Predator you control.</t>
  </si>
  <si>
    <t>When rolling defense dice against a normal attack from an adjacent figure, a Gladiatron adds 1 die.</t>
  </si>
  <si>
    <t>When rolling defense dice against a normal attack, Gorillinators always add one automatic shield to whatever is rolled.</t>
  </si>
  <si>
    <t>If a Granite Guardian has a height advantage on an opponent's figure, it may add 2 to its range when attacking that figure.</t>
  </si>
  <si>
    <t>A Granite Guardian with a height advantage on an adjacent opponent's figure rolls an additional attack die when attacking that figure.</t>
  </si>
  <si>
    <t>All friendly Orc Warriors adjacent to Grimnak receive an additional attack die and an additional defense die.</t>
  </si>
  <si>
    <t>Before taking a turn with Grok Riders, you may first take a turn with any Marro Warlord you control.</t>
  </si>
  <si>
    <t>When attacking a figure that is adjacent to any Marro Warlord you control, Grok Riders add 2 to their attack dice.</t>
  </si>
  <si>
    <t>Marro Hive cannot rebirth Grok Riders with its Marro Rebirth special power.</t>
  </si>
  <si>
    <t>When Guilty McCreech attacks, he may attack one additional time.</t>
  </si>
  <si>
    <t>When rolling defense dice against a normal attack from a non-adjacent attacking figure, all excess shields count as unblockable hits on the attacking figure.</t>
  </si>
  <si>
    <t>When rolling defense dice for Hatamoto Taro, if Hatamoto Taro is adjacent to at least one figure you control who follows Einar, add 1 automatic shield to the defense roll.</t>
  </si>
  <si>
    <t>Before Taking a turn with Heavy Gruts, you may first take a turn with any Orc Champion you control.</t>
  </si>
  <si>
    <t>Heavy Gruts are never attacked when leaving an engagement.</t>
  </si>
  <si>
    <t>Isamu can move through all figures and is never attacked when leaving an engagement.</t>
  </si>
  <si>
    <t>When attacking a figure who follows Jandar, Isamu rolls 2 additional attack dice.</t>
  </si>
  <si>
    <t>Each friendly figure adjacent to Khosumet with a Relentless personality receives an additional attack die.</t>
  </si>
  <si>
    <t>You may add 1 to your die roll when you roll for the Unleashed Fury power on any Army Card.</t>
  </si>
  <si>
    <t>Before taking a turn with the Knights of Weston, you may first take a turn with any Human Champion you control.</t>
  </si>
  <si>
    <t>Knights of Weston role one additional die against figures leaving and engagement with them.</t>
  </si>
  <si>
    <t>When Krug attacks, he may attack one additional time.</t>
  </si>
  <si>
    <t>Kumiko can move through all figures and is never attacked when leaving an engagement.</t>
  </si>
  <si>
    <t>All friendly Elves adjacent to Kyntela Gwyn add 1 to their defense dice.</t>
  </si>
  <si>
    <t>When rolling defense dice against a normal attack from an adjacent attacking figure, Major X17 adds 4 dice.</t>
  </si>
  <si>
    <t>All Soldiers you control move 1 additional space.</t>
  </si>
  <si>
    <t>When moving up or down levels of terrain, Marrden Nagrubs may double their height.</t>
  </si>
  <si>
    <t>Marro Hive cannot rebirth Marro Dividers with its Marro Rebirth special power.</t>
  </si>
  <si>
    <t xml:space="preserve">When a Marro Drudge is on a swamp water space, add 1 to its attack and defense. </t>
  </si>
  <si>
    <t>When a Microcorp Agent is attacking with a height advantage, he rolls an additional attack die.</t>
  </si>
  <si>
    <t>When attacking with Migol Ironwill, each skull counts as one additional hit.</t>
  </si>
  <si>
    <t>When rolling defense dice, if Migol Ironwill rolls at least one shield, the most wounds Migol Ironwil can take for this attack is one.</t>
  </si>
  <si>
    <t>When moving up or down levels of terrain, Migol Ironwill may double his Height.</t>
  </si>
  <si>
    <t>When attacking with Minions of Utgar, all skulls rolled count for one additional hit.</t>
  </si>
  <si>
    <t>If a Mohican River Tribesman is engaged, add 1 to his attack dice and 2 to his defense dice.</t>
  </si>
  <si>
    <t>After taking a turn with the Mohican River Tribe, if at least two Mohican River Tribesman you control are engaged, you may immediately take a turn with one Unique Tribesman Hero you control.</t>
  </si>
  <si>
    <t xml:space="preserve">Moriko can move through all figures and is never attacked when leaving an engagement. </t>
  </si>
  <si>
    <t>Before taking a turn with Nakita Agents, you may move 3 Gorillinators you control up to 7 spaces each.</t>
  </si>
  <si>
    <t>Nerak is never attacked when leaving an engagement.</t>
  </si>
  <si>
    <t>Add 1 to Nerak's attack and defense while on a snow space.</t>
  </si>
  <si>
    <t>Ninjas of the Northern Wind can move through all figures.</t>
  </si>
  <si>
    <t>Ninjas of the Northern Wind are never attacked when leaving an engagement.</t>
  </si>
  <si>
    <t>Obsidian Guards never roll for molten lava damage or lava field damage and they do not have to stop on molten lava spaces.</t>
  </si>
  <si>
    <t>An Obsidian Guard on a water space rolls 2 fewer defense dice.</t>
  </si>
  <si>
    <t>When attacking a non-adjacent figure, all Soulborg figures you control who follow Jandar add 1 die to their attack if at least one Omnicron Repulsor you control is adjacent to the defending figure.</t>
  </si>
  <si>
    <t>When attacking with Omnicron Snipers, all skulls rolled count for one additional hit.</t>
  </si>
  <si>
    <t>If Otonashi starts her turn adjacent to any figure you control who has a tricky personality, she may move 4 additional spaces.</t>
  </si>
  <si>
    <t>Otonashi can move through all figures and is never attacked when leaving an engagement.</t>
  </si>
  <si>
    <t>When attacking a figure who has a wild personality, Otonashi rolls 2 additional attack dice.</t>
  </si>
  <si>
    <t>When attacking with a Protector Of Ullar, roll 1 additional attack die for every wound that has been inflicted on the defending figure this turn by Protectors Of Ullar you control.</t>
  </si>
  <si>
    <t>When attacking a Soulborg figure, Quasatch Hunters receive 1 additional attack die.</t>
  </si>
  <si>
    <t>If a Quasatch Hunter begins its turn adjacent to an Evergreen Tree or Jungle Piece, it may move 2 additional spaces.</t>
  </si>
  <si>
    <t>When rolling attack dice against a small or medium figure, if a Rechet Of Bogdan rolls a skull on every die, the defending figure cannot roll any defense dice and is immediately destroyed.</t>
  </si>
  <si>
    <t>Before taking a turn with Roman Legionnaires, you may first take a turn with any Warlord you control.</t>
  </si>
  <si>
    <t>When defending with a Roman Legionnaire, add 1 defense die for each other adjacent Roman Legionnaire, up to a maximum of +2 dice for the Shield Wall power.</t>
  </si>
  <si>
    <t>Before taking a turn with Sacred Band, you may first take a turn with any Warlord you control that follows Einar.</t>
  </si>
  <si>
    <t>If every Army Card you control has a disciplined personality, each soldier in the Sacred Band receives 1 additional defense die.</t>
  </si>
  <si>
    <t>Opponent's figures must be adjacent to Sgt. Drake Alexander to attack him with a normal attack.</t>
  </si>
  <si>
    <t>If Shiori has only one unrevealed order marker on her Army Card, add 1 to her attack and defense.</t>
  </si>
  <si>
    <t>Shiori can move through all figures and is never attacked when leaving an engagement.</t>
  </si>
  <si>
    <t>When Sir Denrick attacks Huge figures, add 2 attack dice.</t>
  </si>
  <si>
    <t>All friendly figures adjacent to Sir Gilbert with a Range of 1 add 1 die to their normal attack.</t>
  </si>
  <si>
    <t>Anytime you roll the 20-sided die for Cyprien Esenwein's Chilling Touch, you may add 2 to your die roll.</t>
  </si>
  <si>
    <t>Anytime you roll the 20-sided die for a Marro or Wilsinu Army Card, you may add 1 to your die roll.</t>
  </si>
  <si>
    <t>Swog Rider is never attacked when leaving an engagement.</t>
  </si>
  <si>
    <t>All friendly Orc Archers adjacent to a Swog Rider receive an additional attack die and an additional defense die.</t>
  </si>
  <si>
    <t>When Syvarris attacks, he may attack one additional time.</t>
  </si>
  <si>
    <t>When each member of The Einar Imperium attacks, he may attack one additional time.</t>
  </si>
  <si>
    <t>All friendly figures adjacent to Thorgrim add 1 die to their defense.</t>
  </si>
  <si>
    <t>Tornak is never attacked when leaving an engagement.</t>
  </si>
  <si>
    <t>All friendly Orc Warriors adjacent to Tornak receive an additional attack die and an additional defense die.</t>
  </si>
  <si>
    <t>When attacking with Valguard, if the defending figure was not adjacent to Valguard at the start of this turn, Valguard receives 3 additional attack dice.</t>
  </si>
  <si>
    <t>Add 1 to your die roll when you roll for the Beserker Charge power on any Army Card.</t>
  </si>
  <si>
    <t>Venoc Vipers do not have to stop their movement when entering water spaces.</t>
  </si>
  <si>
    <t>All scouts you control can move an additional 2 spaces.</t>
  </si>
  <si>
    <t>Add 1 to your die roll when you roll for the Frenzy power on any Army Card.</t>
  </si>
  <si>
    <t>Venoc Warlord does not have to stop his movement when entering water spaces.</t>
  </si>
  <si>
    <t>All Guards you control move one additional space.</t>
  </si>
  <si>
    <t>When rolling defense dice against a normal or special attack, a Warforged Soldier always adds 1 automatic shield to whatever is rolled.</t>
  </si>
  <si>
    <t>When a Warrior of Ashra rolls defense dice against a normal attack from an adjacent figure, one shield will block all damage.</t>
  </si>
  <si>
    <t>When moving up or down levels of terrain, Wolves of Badru may double their height.</t>
  </si>
  <si>
    <t>Wo-Ga-Sa does not have to stop her movement when entering water spaces.</t>
  </si>
  <si>
    <t>When attacking with Zetacron, each skull rolled counts for one additional hit.</t>
  </si>
  <si>
    <t>When attacking, if your second Zettian Guard attacks the same figure as the first Zettian Guard, add one attack die to the second Zettian Guard's attack.</t>
  </si>
  <si>
    <t>When rolling attack dice against an adjacent figure, a soldier in the 10th Regiment Of Foot adds 1 to his attack dice. A soldier in the 10th Regiment Of Foot can only use Bayonet Attack if he moved at least one space this turn.</t>
  </si>
  <si>
    <t>Airborne Elite do not start the game on the battlefield. At the start of each round, before you place Order Markers, roll the 20-sided die. If you roll a 13 or higher you may place all 4 Airborne Elite figures on any empty spaces. You cannot place them adjacent to each other or other figures, or on glyphs.</t>
  </si>
  <si>
    <t>Before moving, roll the 20-sided die. If you roll a 1, choose an Anubian Wolf and destroy it. If you roll a 2-6, add 1 to the attack value of this card. If you roll a 7-11, add 2 to the attack value of this card. If you roll a 12-15, add 3 to the attack value of this card. If you roll a 16-19, add 4 to the attack value of this card. If you roll a 20, add 8 to the attack value of this card.</t>
  </si>
  <si>
    <t>After moving and before attacking with Atlaga, you may choose any opponent's figure within 5 clear sight spaces of Atlaga. Roll the 20-sided die. If you roll a 1-15, nothing happens. If you roll a 16 or higher, the chosen figure is destroyed. Atlaga may attempt to use this power only once per game.</t>
  </si>
  <si>
    <t>After you take a turn with Aubrien Archers, roll the 20-sided die. If you roll a 16 or higher you may take another turn with Aubrien Archers.</t>
  </si>
  <si>
    <t>While Moving, Brave Arrow may add 2 to his move number. If he does, he cannot attack this turn.</t>
  </si>
  <si>
    <t>Instead of attacking, you may choose up to 3 different small or medium figures within 4 clear sight spaces of Braxas. One at a time, roll the 20-sided die for each chosen figure. If the chosen figure is a Squad figure and you roll a 8 or higher, destroy it. If the chosen figure is a Hero figure and you roll a 17 or higher, destroy the chosen Hero.</t>
  </si>
  <si>
    <t>Before moving Brunak, choose an unengaged friendly Small or Medium figure adjacent to Brunak. After you move Brunak, place the chosen figure adjacent to Brunak.</t>
  </si>
  <si>
    <t>Range 6. Attack 2 + Special.
When Chardris attacks with Fire Strike Special Attack, add 1 to Chardris' attack dice for every additional Elf Wizard you control within 3 clear sight spaces of Chardris, up to a maximum of +3 dice.</t>
  </si>
  <si>
    <t>When rolling defense dice against a normal attack from an adjacent attacking figure, all excess shields count as unblockable hits on the attacking figure. This power does not work against other Samurai.</t>
  </si>
  <si>
    <t>Range 10. Attack 1. 
Choose a non-adjacent small or medium figure to attack. The chosen figure cannot roll defense dice when attacked by Deadeye Dan's Ullar Enhanced Rifle Special Attack. Deadeye Dan may not use this special attack if he moved this turn.</t>
  </si>
  <si>
    <t>Instead of attacking, you may choose any non-adjacent figure within 10 clear sight spaces of Deadeye Dan. Roll the 20-sided die. If you roll a 19 or 20, the chosen figure is destroyed. If you roll a 1-18, you missed. Deadeye Dan may not use this special power if he moved this turn.</t>
  </si>
  <si>
    <t>All friendly Devourers adjacent to a Dumutef Guard receive an additional attack die.</t>
  </si>
  <si>
    <t>Before moving, you may choose a figure within 5 clear sight spaces of Dund. Roll the 20-sided die. If you roll an 15 or higher, remove all Order Markers on the chosen figure's Army Card (or cards if your opponent has more than one common card for that figure).</t>
  </si>
  <si>
    <t>After taking a turn with Eldgrim, you may place a wound marker on Eldgrim and take another turn with him. You may only use this power once during a round.</t>
  </si>
  <si>
    <t>When Eldgrim is destroyed, you may place this figure on any unique Army Card. Eldgrim's Spirit adds 1 to the move number on that card.</t>
  </si>
  <si>
    <t>After you take a turn with Elite Onyx Vipers, roll the 20-sided die. If you roll a 16 or higher you may take another turn with Elite Onyx Vipers.</t>
  </si>
  <si>
    <t>After taking a turn with Estivara, you may roll the 20-sided die. If you roll a 16 or higher, while she remains on that space, Estivara has no visible Hit Zone until the next time you reveal an order marker.</t>
  </si>
  <si>
    <t>When Finn is destroyed, place this figure on any unique Army Card. Finn's spirit adds 1 to the normal attack number on that card.</t>
  </si>
  <si>
    <t>All small or medium opponent's figures that enter or occupy a space adjacent to any Gladiatron may not move. Figures affected by the Cyberclaw cannot be moved by any special power on any Army Card or Glyph.</t>
  </si>
  <si>
    <t>After taking a turn with Granite Guardians, you may move each Granite Guardian you control up to 1 space. This may be up to 4 levels higher.</t>
  </si>
  <si>
    <t>Before attacking, choose one medium or small figure adjacent to Grimnak. If the chosen figure is a Squad figure, destroy it. If the chosen figure is a Hero figure, roll the 20-sided die. If you roll a 16 or higher, destroy the chosen Hero.</t>
  </si>
  <si>
    <t>If Isamu is attacked and at least 1 skull is rolled, roll the 20-sided die to vanish. If you roll 1-8, roll defense dice normally. If you roll a 9 or higher, Isamu takes no damage and may immediately move up to 4 spaces. Isamu can vanish only if he ends his vanishing move not adjacent to any enemy figures.</t>
  </si>
  <si>
    <t>Each time Iskara Esenwein destroys a figure, you may remove a wound marker from this Army Card. Iskara Esenwein cannot Life Drain destructible objects.</t>
  </si>
  <si>
    <t>After taking a turn with Iskara Esenwein, you may attempt to summon the Rechets Of Bogdan if they are in your army and they have not yet been successfully summoned. Roll the 20-sided dice. If you roll a 14 or higher, you may place all 3 Rechets Of Bogdan on empty spaces within 6 clear sight spaces of Iskara Esenwein. Any Rechets Of Bogdan that you cannot place on the battlefield are immediately destroyed and cannot be summoned again. When the Rechets Of Bogdan are summoned, you may immediately take a turn with them.</t>
  </si>
  <si>
    <t>Range 5. Attack 3. 
Choose a figure to attack. Any figures adjacent to the chosen figure are also affected by the Shotgun Blast Special Attack. James only needs a clear sight shot at the chosen figure. Roll attack dice once for all affected figures. Each figure rolls defense dice seperately. James cannot be affected by it's own Shotgun Blast Special Attack.</t>
  </si>
  <si>
    <t>After moving and before attacking, choose a small or medium figure adjacent to James. Roll the 20-sided die. If you roll a 12 or higher, the chosen figure cannot roll any defense dice if attacked by James this turn.</t>
  </si>
  <si>
    <t>Range 5. Attack 3. 
Choose a figure to attack. Any figures adjacent to the chosen figure are also affected by the Shotgun Blast Special Attack. Johnny only needs a clear sight shot at the chosen figure. Roll attack dice once for all affected figures. Each figure rolls defense dice seperately. Johnny cannot be affected by it's own Shotgun Blast Special Attack.</t>
  </si>
  <si>
    <t>Range 1. Attack 4. 
Choose a figure to attack. Any figures adjacent to the chosen figure are also affected by the Wild Swing Special Attack. Roll attack dice once for all affected figures. Each figure rolls defense dice seperately. Jotun cannot be affected by his own Wild Swing Special Attack.</t>
  </si>
  <si>
    <t>Range 4. Attack 4.
When Kaemon Awa attacks with his Quick Release Special Attack, he may attack one additional time.</t>
  </si>
  <si>
    <t>After moving and before attacking, you may choose any Unique figure adjacent to Kee-Mo-Shi. Roll the 20-sided die. If you roll a 19 or 20, take control of the chosen figure and that figure's Army Card. You now control that Army Card and all figures on it. Remove any Order Markers on this card. If Kee-Mo-Shi is destroyed, you retain control of any previously Mind-Shackled Army Cards.</t>
  </si>
  <si>
    <t>After attacking, you must roll the 20-sided die once for each figure adjacent to Kee-Mo-Shi. If you roll a 17 or higher, that figure receives one wound. Soulborgs are not affected by Toxic Skin.</t>
  </si>
  <si>
    <t>After moving and before attacking, choose a wounded hero figure adjacent to Kelda. Then roll the 20-sided die to add or remove wound markers from the choses figure's card. If you roll a 1, add 2 markers. If you roll 2-5, remove 1 marker. If you roll 6-17, remove up to 2 markers. If you roll 18-20, remove all markers.</t>
  </si>
  <si>
    <t>Any or all Kozuke Samurai may add 3 to their Move number as long as they are unengaged prior to moving. Kozuke Samurai must be able to move adjacent to an opponent's figure in order to use Charging Assault.</t>
  </si>
  <si>
    <t>Range 7. Attack 3. 
When attacking with Autoload Special Attack, you may roll Vydar's Valkyrie dice. If you roll at least one Vydar symbol, you may attack again using Autoload Special Attack.</t>
  </si>
  <si>
    <t>Range 7. Attack 2.
Major Q10 may use this special attack 4 times in the same turn. Q10 may target the same figure or a different figure with each attack.</t>
  </si>
  <si>
    <t>Range 4. Attack 4.
Major Q10 may use this special attack 2 times in the same turn. Q10 may attack the same figure or a different figure with each attack.</t>
  </si>
  <si>
    <t>Each time Marcu Esenwein destroys a figure, you may remove a wound marker from this Army Card. Marcu Esenwein cannot Life Drain destructible objects.</t>
  </si>
  <si>
    <t>After revealing an order marker on this card, you must roll the 20-sided die. If you roll a 17 or higher, choose an opponent. That opponent will now control Marcu Esenwein for the remainder of your turn, but will not be able to view any unrevealed order markers on his card. At the end of that turn, control of Marcu returns to you. All order markers and figures that were on Marcu's Army Card will stay on his Army Card.</t>
  </si>
  <si>
    <t>Before moving, roll the 20-sided die. If you roll a 1-3, add 1 to the move value of this card. If you roll a 4-6, add 3 to the move value of this card. If you roll a 7-20, add 7 to the move value of this card.</t>
  </si>
  <si>
    <t>Before taking a turn with Marrden Nagrubs, you may first take a turn with any Hivelord you control. Before moving the chosen Hivelord, you may destroy one adjacent Marrden Nagrub you control. If you destroy a Marrden Nagrub with Hivelord Life Bonding, remove 1 wound marker from the chosen Hivelord's Army Card.</t>
  </si>
  <si>
    <t>Before moving Marro Drones, roll the 20-sided die. If you roll 1-12, you may move and attack with up to 3 Marro Drones you control. If you roll 13-16, you may move and attack with up to 6 Marro Drones you control. If you roll 17-20, you may move and attack with up to 9 Marro Drones you control.</t>
  </si>
  <si>
    <t>If a Marro Drudge ends its movement on a swamp water space, you may immediately place it on any same-level swamp water space within 5 spaces. If a Marro Drudge is engaged when it starts to tunnel, it will take any leaving engagement attacks.</t>
  </si>
  <si>
    <t>After revealing an order marker on this Army Card, you may take a turn with any small or medium common Marro Squad you control before taking a turn with Marro Hive. Any figure that is taking a turn must be within 12 clear sight spaces of Marro Hive, prior to its movement.</t>
  </si>
  <si>
    <t>After taking a turn with Marro Hive, you may roll the 20-sided die. If you roll a 13 or higher, you may place any previously destroyed common Marro Squad figure from your army on an empty space adjacent to Marro Hive.</t>
  </si>
  <si>
    <t>After moving and before attacking, you may roll the 20-sided die. If you roll a 1-4, you must destroy a Marro Stinger you control and you cannot attack this turn. If you roll a 5-9, add 0 to the attack value of this card. If you roll 10 or higher, add 1 to the attack value of this card.</t>
  </si>
  <si>
    <t>Instead of attacking with all of the Marro Warriors, one at a time, roll the 20-sided die for each Marro Warrior in play. If you roll a 15 or higher, place a previously destroyed Marro Warrior on a same-level space adjacent to that Marro Warrior. Any Marro Warrior on a water space needs a 10 or higher to Water Clone. You may only Water Clone after you move.</t>
  </si>
  <si>
    <t>Master Woo may attack any or all figures adjacent to him. Roll each attack separately.</t>
  </si>
  <si>
    <t>After moving and before attacking, choose any small or medium figure within 6 clear sight spaces of Me-Burq-Sa. Roll the 20-sided die. If you roll 16 or higher, the chosen figure cannot roll any defense dice if attacked by Me-Burq-Sa this turn.</t>
  </si>
  <si>
    <t>When a Microcorp Agent receives one or more wounds, before removing that agent, roll the 20-sided die. If you roll an 15 or higher, ignore any wounds.</t>
  </si>
  <si>
    <t>Range Special, Attack 4. 
Choose 8 spaces in a straight line from Mimring. All figures on those spaces who are in line of sight are affected by Mimring's Fire Line Special Attack. Roll 4 attack dice once for all affected figures. Affected figures roll defense dice separately.</t>
  </si>
  <si>
    <t>Range 1. Attack 1, 2 or 3.
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t>
  </si>
  <si>
    <t>Start the game with 3 brown Negation Markers on this card. At the end of the turn, if you have at least 1 Negation Marker on this card, you may choose any opponents unique figure within 6 clear sight spaces of Morsbane. Roll the 20-sided die. If you roll a 1-15, nothing happens. If you roll a 16-19, place a Negation Marker on the chosen figure's Army Card. All of that figure's special powers are negated for the entire game. If you roll a 20, destroy the chosen figure.</t>
  </si>
  <si>
    <t>After moving and before attacking, you may choose any Unique figure adjacent to Ne-Gok-Sa. Roll the 20-sided die. If you roll a 20 or better, take control of the chosen figure and that figure's Army Card. You now control that Army Card and all figures on it. Remove any Order Markers on this card. If Ne-Gok-Sa is destroyed, you retain control of any previously Mind-Shackled Army Cards.</t>
  </si>
  <si>
    <t>All Orc creatures you control within 4 clear spaces of Nerak add 1 to their defense dice. Nerak's Defensive Aura does not affect Nerak.</t>
  </si>
  <si>
    <t>Range 5. Attack 4. 
When Nilfheim attacks with his Ice Shard Breath Special Attack, he may attack 2 additional times. He cannot attack the same figure more than once.</t>
  </si>
  <si>
    <t>If a Ninja of the Northern Wind is attacked with a normal attack and at least 1 skull is rolled, roll the 20-sided die to disappear. If you roll a 1-11, roll defense dice normally. If you roll a 12 or higher, that Ninja of the Northern Wind takes no damage and instead may move up to 4 spaces. Ninjas of the Northern Wind can disappear only if they end their disappearing move not adjacent to any enemy figures.</t>
  </si>
  <si>
    <t>At the start of the game, you may choose any unique Army Card you control. For this game the chosen card's personality is Disciplined, regardless of what is listed on the card.</t>
  </si>
  <si>
    <t>When an adjacent Sacred Band figure receives one or more wounds, roll the 20-sided die before removing that figure. If you roll a 15 or higher, ignore any wounds.</t>
  </si>
  <si>
    <t>When a Quasatch Hunter attacks, it may attack up to 2 additional times. A Quasatch Hunter cannot attack the same figure more than once per turn.</t>
  </si>
  <si>
    <t>All figures you control within 4 clear sight spaces of Raelin add 2 to their defense dice. Raelin's Defensive Aura does not affect Raelin.</t>
  </si>
  <si>
    <t>Raelin may attack any or all figures adjacent to her. Roll each attack separately.</t>
  </si>
  <si>
    <t>All figures you control within 6 clear sight spaces of Raelin add 1 to their defense dice. Raelin's Extended Defensive Aura does not affect Raelin.</t>
  </si>
  <si>
    <t>After moving and before attacking, roll the 20-sided die. If you roll a 14 or higher, any small or medium figure attacked by Retiarius this turn may roll no more than 1 die for defense.</t>
  </si>
  <si>
    <t>Special Attack - Range 6. Attack 6. 
Three unengaged adjacent Roman Archers on the same level may combine their attacks and roll their attack dice as one attack. All Roman Archers in the Arrow Volley must have a clear line of sight on the one target.</t>
  </si>
  <si>
    <t>After moving and before attacking, Runa may use her Helm Of Mitonsoul Aura. When using the Helm Of Mitonsoul Aura, you must roll the 20-sided die for all figures within 3 clear sight spaces of Runa, one at a time. If you roll a 20, destroy the figure. Runa's Helm Of Mitonsoul Aura does not affect Runa.</t>
  </si>
  <si>
    <t>After moving and before attacking, choose any figure you control on the battlefield, then roll a 20-sided die. If you roll a 1-8, nothing happens. If you roll a 9-20, move the chosen figure to any space adjacent to Saylind. If the summoned figure is engaged, the figure does not receive any leaving engagement attacks.</t>
  </si>
  <si>
    <t>Before moving, each Shade Of Bleakewoode you control may choose an adjacent unique hero. Roll the 20-sided die once for each Shade. If you roll 19 or 20, destroy the Shade Of Bleakewoode figure, then take control of the chosen unique hero and remove any Order Markers on its card. You now control that Army Card.</t>
  </si>
  <si>
    <t>A Shaolin Monk may attack any or all figures adjacent to it. Roll each attack separately.</t>
  </si>
  <si>
    <t>Range 5. Attack Special.
If Shiori is attacking a small or medium figure, roll 3 attack dice for Shuriken Special Attack. If Shiori is attacking a figure of a different size or a destructible object, roll 2 attack dice for Shuriken Special Attack.</t>
  </si>
  <si>
    <t>When Sir Dupruis receives one or more wounds from a leaving engagement attack, immediately roll the 20-sided die. If you roll a 7 or higher, ignore any wounds from that leaving engagement attack.</t>
  </si>
  <si>
    <t>Range 1. Attack 3. 
If Sir Hawthorne rolls at least 2 skulls with his Blind Rage Special Attack, Sir Hawthorne may attack again with his Blind Rage Special Attack. Sir Hawthorne may continue attacking with his Blind Rage Special Attack until he rolls fewer than 2 skulls.</t>
  </si>
  <si>
    <t>After you take a turn with Sir Hawthorne, you must roll the 20-sided die. If you roll a 1, choose an opponent. That opponent now controls Sir Hawthorne. Remove any Order Markers on this Army Card, then give the card to that opponent.</t>
  </si>
  <si>
    <t>Before moving, you may choose a wounded Hero figure within 4 clear sight spaces of Sonlen. Roll the 20-sided die. If you roll a 15 or higher, remove one wound marker from the chosen Hero's Army Card. Sonlen's Dragon can use its Dragon Healing on Sonlen.</t>
  </si>
  <si>
    <t>After moving and before attacking, you may choose any figure within 4 clear sight spaces of Sonlen. Roll the 20-sided die. If you roll a 15 or higher, the chosen figure receives one wound.</t>
  </si>
  <si>
    <t>Each time Sonya Esenwein destroys a figure, you may remove a wound marker from this Army Card. Sonya Esenwein cannot Life Drain destructible objects.</t>
  </si>
  <si>
    <t>If all Order Markers for a round are placed on Gladiator Army Cards, and at least one Order Marker is placed on Spartacus, then all Gladiators you control (except Spartacus) become inspired. Inspired Gladiators add one to their Move number and add 1 extra attack die and defense die for the rest of the round.</t>
  </si>
  <si>
    <t>Instead of attacking, choose any figure within 4 clear sight spaces of Sudema. Roll the 20-sided die. If the chosen figure is a Squad figure and you roll a 7 or higher, destroy it. If the chosen figure is a Hero figure and you roll a 17 or higher, destroy the chosen Hero.</t>
  </si>
  <si>
    <t>Range 1. Attack 4.
If Sujoah inflicts at least 1 wound with Poison Sting Special Attack, roll the 20-sided die for Poison Damage. If you roll 1-9, the defending figure receives no additional wounds for Poison Damage. If you roll 10-19, add 1 additional wound marker to the defending figure's Army Card, and roll again for Poison Damage. If you roll a 20, destroy the defending figure.</t>
  </si>
  <si>
    <t>For every opponent's figure a Tagawa Samurai destroys, place a purple Experience Marker on this card. When attacking with Tagawa Samurai, roll one additional attack die for each Experience Marker on this card. A maximum of 3 Experience Markers can be placed on this card.</t>
  </si>
  <si>
    <t>After moving and before attacking, roll the 20-sided die. If you roll a 15 or higher, you may move all Tarn Viking Warriors again.</t>
  </si>
  <si>
    <t>Before moving Theracus, choose an unengaged friendly Small or Medium figure adjacent to Theracus. After you move Theracus, place the chosen figure adjacent to Theracus.</t>
  </si>
  <si>
    <t>When Thorgrim is destroyed, place this figure on any unique Army Card. Thorgrim's Spirit adds 1 to the defense number on that card.</t>
  </si>
  <si>
    <t>At any point while moving, Tor-Kul-Na may choose a small or medium figure that is adjacent, on the same level, and on a space where Tor-Kul-Na may end his movement. Roll the 20-sided die. If you roll 1-7, the figure is safe and Tor-Kul-Na's movement ends. If you roll 8-20, the chosen figure receives one wound. If the wound destroys the figure, move Tor-Kul-Na onto the space that figure occupied, and you may continue Tor-Kul-Na's movement. If the chosen figure is not destroyed, Tor-Kul-Na's movement ends. Tor-Kul-Na must be on a space where he can end movement each time he uses this power.</t>
  </si>
  <si>
    <t>Instead of taking a turn with Ulginesh, you may take a turn with up to two different Elf Wizards you control. Ulginesh cannot be one of the two Elf Wizards. Any Elf Wizard that is taking a turn instead of Ulginesh must be within 6 clear sight spaces of Ulginesh before moving.</t>
  </si>
  <si>
    <t>After you take a turn with Venoc Vipers, roll the 20-sided die. If you roll a 16 or higher you may take another turn with Venoc Vipers.</t>
  </si>
  <si>
    <t>When a Warforged Soldier you control attacks an opponent's small or medium figure, before rolling the attack dice, you may switch that Warforged Soldier with the defending figure. After switching spaces, the Warforged Soldier must continue that attack, if possible, and cannot attack any other figure that turn. Figures moved by Tactical Switch never take any leaving engagement attacks. An opponent's figure may be moved by Tactical Switch only once per turn.</t>
  </si>
  <si>
    <t>When attacking a small, medium or large figure, if Wo-Sa-Ga inflicts at least 2 wounds, roll the 20-sided die. If you roll a 15 or higher, destroy the defending figure.</t>
  </si>
  <si>
    <t>HasFlying</t>
  </si>
  <si>
    <t>Delta Cost</t>
  </si>
  <si>
    <t>Letter Grade</t>
  </si>
  <si>
    <t>Order Marker</t>
  </si>
  <si>
    <t>A+</t>
  </si>
  <si>
    <t>A</t>
  </si>
  <si>
    <t>A-</t>
  </si>
  <si>
    <t>B-</t>
  </si>
  <si>
    <t>C-</t>
  </si>
  <si>
    <t>B+</t>
  </si>
  <si>
    <t>C</t>
  </si>
  <si>
    <t>B</t>
  </si>
  <si>
    <t>C+</t>
  </si>
  <si>
    <t>D</t>
  </si>
  <si>
    <t>Cheerleader</t>
  </si>
  <si>
    <t>Cleanup</t>
  </si>
  <si>
    <t>Niche</t>
  </si>
  <si>
    <t>F</t>
  </si>
  <si>
    <t>Samuel Brown</t>
  </si>
  <si>
    <t>Iskra Esenwein</t>
  </si>
  <si>
    <t>Sir Dupuis</t>
  </si>
  <si>
    <t>Templar Cavalry</t>
  </si>
  <si>
    <t>Sentinels Of Jandar</t>
  </si>
  <si>
    <t>HasSuperStrength</t>
  </si>
  <si>
    <t>Frigor</t>
  </si>
  <si>
    <t>Obal</t>
  </si>
  <si>
    <t>If Frigor begins its turn unengaged, add 2 to his Move value this turn. If he begins his turn engaged, add 2 to his Attack value this turn.</t>
  </si>
  <si>
    <t>After attacking with Frigor, roll the 20-sided die. If you roll a 16 or higher, you may attack again with Frigor.</t>
  </si>
  <si>
    <t>If Frigor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t>
  </si>
  <si>
    <t>Mok</t>
  </si>
  <si>
    <t>Bodolf</t>
  </si>
  <si>
    <t>Dünd</t>
  </si>
  <si>
    <t>Patriot</t>
  </si>
  <si>
    <t>C3V</t>
  </si>
  <si>
    <t>n/a</t>
  </si>
  <si>
    <t>Range 5. Attack 3.
After attacking normally, Mok may attack with Gunner Special attack once for each Dwarf figure on this card. While engaged, Mok may target and attack non-adjacent figures with Gunner Special Attack. Mok cannot attack the same figure twice with Gunner Special Attack.</t>
  </si>
  <si>
    <t>Zombie Hulk</t>
  </si>
  <si>
    <t>SoV</t>
  </si>
  <si>
    <t>Savage</t>
  </si>
  <si>
    <t>After revealing an order marker and before taking a turn with this Zombie Hulk, if this Zombie Hulk is not engaged, you may first take a turn with another Undead Savage Hero or Squad that you control.</t>
  </si>
  <si>
    <t>Figures attacked by any Undead sutract one from their defense for every Zombie Hulk they are engaged to.</t>
  </si>
  <si>
    <t>If an Undead Savage that you control destroys an opponent's large or huge figure, replace that figure immediately, if possible, with one of your own previously destroyed Zombie Hulks, and remove all markers other than order markers on that card. Undead are not affected by Zombie Rises Again.</t>
  </si>
  <si>
    <t>eBay</t>
  </si>
  <si>
    <t>xName</t>
  </si>
  <si>
    <t>xAbilities</t>
  </si>
  <si>
    <t>cAbility1</t>
  </si>
  <si>
    <t>cAbility2</t>
  </si>
  <si>
    <t>cAbility3</t>
  </si>
  <si>
    <t>ID</t>
  </si>
  <si>
    <t>xIllustration</t>
  </si>
  <si>
    <t>Each time Cyprien destroys a figure, you may remove a wound marker from this Army Card. Cyprien cannot Life Drain destructible objects.</t>
  </si>
  <si>
    <t>When Cyprien starts to fly, if he is engaged he will not take any leaving engagement attacks.</t>
  </si>
  <si>
    <t>When Empress Kiova starts to fly, if she is engaged she will not take any leaving engagement attacks.</t>
  </si>
  <si>
    <t>When a Shade Of Bleakewoode starts to fly, if it is engaged it will not take any leaving engagement attacks.</t>
  </si>
  <si>
    <t>When a member of The Einar Imperium starts to fly, if he is engaged he will not take any leaving engagement attacks.</t>
  </si>
  <si>
    <t>WAIT THEN FIRE</t>
  </si>
  <si>
    <t>LEAF OF THE HOME TREE AURA</t>
  </si>
  <si>
    <t>GHOST WALK</t>
  </si>
  <si>
    <t>DOUBLE ATTACK</t>
  </si>
  <si>
    <t>GRENADE SPECIAL ATTACK</t>
  </si>
  <si>
    <t>OVEREXTENDED ATTACK</t>
  </si>
  <si>
    <t>UNLEASHED FURY</t>
  </si>
  <si>
    <t>STAFF OF LERKINTIN</t>
  </si>
  <si>
    <t>ULLAR WARLORD BONDING</t>
  </si>
  <si>
    <t>BEAST BONDING</t>
  </si>
  <si>
    <t>ENCIRCLE SPECIAL ATTACK</t>
  </si>
  <si>
    <t>KYRIE LEADERSHIP</t>
  </si>
  <si>
    <t>FRENZY</t>
  </si>
  <si>
    <t>ORC CHAMPION BONDING</t>
  </si>
  <si>
    <t>GLADIATRON MOVEMENT BONDING</t>
  </si>
  <si>
    <t>LYCANTHROPY</t>
  </si>
  <si>
    <t>TRACKING</t>
  </si>
  <si>
    <t>POISONOUS ACID BREATH</t>
  </si>
  <si>
    <t>CARRY</t>
  </si>
  <si>
    <t>HUMAN GLADIATOR HERO BONDING</t>
  </si>
  <si>
    <t>FIRE STRIKE SPECIAL ATTACK</t>
  </si>
  <si>
    <t>COUNTER STRIKE</t>
  </si>
  <si>
    <t>KNIGHT AND SENTINEL ENHANCEMENT</t>
  </si>
  <si>
    <t>ONE SHIELD DEFENSE</t>
  </si>
  <si>
    <t>LIFE DRAIN</t>
  </si>
  <si>
    <t>ULLAR ENHANCED RIFLE SPECIAL ATTACK</t>
  </si>
  <si>
    <t>SCATTER</t>
  </si>
  <si>
    <t>MAUL</t>
  </si>
  <si>
    <t>SELF-DESTRUCT</t>
  </si>
  <si>
    <t>RAPID FIRE SPECIAL ATTACK</t>
  </si>
  <si>
    <t>EXPLOSION SPECIAL ATTACK</t>
  </si>
  <si>
    <t>ROAD STRENGTH</t>
  </si>
  <si>
    <t>CRIPPLING GAZE 15</t>
  </si>
  <si>
    <t>GLACIER TRAVERSE</t>
  </si>
  <si>
    <t>SLITHER</t>
  </si>
  <si>
    <t>ELVEN SUMMONING SPELL</t>
  </si>
  <si>
    <t>GIFT OF THE EMPRESS AURA</t>
  </si>
  <si>
    <t>VENOM RAY SPECIAL ATTACK</t>
  </si>
  <si>
    <t>HYDRA HEADS</t>
  </si>
  <si>
    <t>ATTACK AURA 1</t>
  </si>
  <si>
    <t>INDOMITABLE</t>
  </si>
  <si>
    <t>CLIMB X3</t>
  </si>
  <si>
    <t>CYBERCLAW</t>
  </si>
  <si>
    <t>TOUGH</t>
  </si>
  <si>
    <t>ROCK THROW</t>
  </si>
  <si>
    <t>CHOMP</t>
  </si>
  <si>
    <t>MARRO WARLORD BONDING</t>
  </si>
  <si>
    <t>EVIL EYE DEFENSE</t>
  </si>
  <si>
    <t>HEROIC DEFENSE AURA</t>
  </si>
  <si>
    <t>VANISH 9</t>
  </si>
  <si>
    <t>SHOTGUN BLAST SPECIAL ATTACK</t>
  </si>
  <si>
    <t>RAIN OF FLAME SPECIAL ATTACK</t>
  </si>
  <si>
    <t>WILD SWING SPECIAL ATTACK</t>
  </si>
  <si>
    <t>QUICK RELEASE SPECIAL ATTACK</t>
  </si>
  <si>
    <t>KATO KATSURO'S COMMAND</t>
  </si>
  <si>
    <t>MIND SHACKLE 19</t>
  </si>
  <si>
    <t>HEALING TOUCH</t>
  </si>
  <si>
    <t>RELENTLESS ASSAULT</t>
  </si>
  <si>
    <t>HUMAN CHAMPION BONDING</t>
  </si>
  <si>
    <t>CHARGING ASSAULT</t>
  </si>
  <si>
    <t>STEALTH DODGE</t>
  </si>
  <si>
    <t>WOUNDED SMASH</t>
  </si>
  <si>
    <t>NINJITSU BARRAGE SPECIAL ATTACK</t>
  </si>
  <si>
    <t>STRENGTH OF OAK AURA 1</t>
  </si>
  <si>
    <t>VYDAR'S RANGE ENHANCEMENT AURA</t>
  </si>
  <si>
    <t>HIGHLAND FURY</t>
  </si>
  <si>
    <t>MACHINE PISTOL SPECIAL ATTACK</t>
  </si>
  <si>
    <t>QUEGLIX GUN SPECIAL ATTACK</t>
  </si>
  <si>
    <t>IMPROVED CYBERCLAW</t>
  </si>
  <si>
    <t>SOLDIER LEADERSHIP</t>
  </si>
  <si>
    <t>WILD PACK MOVEMENT</t>
  </si>
  <si>
    <t>HIVELORD LIFE BONDING</t>
  </si>
  <si>
    <t>CELL DIVIDE</t>
  </si>
  <si>
    <t>HIVE SWARM</t>
  </si>
  <si>
    <t>SWAMP WATER STRENGTH</t>
  </si>
  <si>
    <t>HIVE MIND</t>
  </si>
  <si>
    <t>STINGER DRAIN</t>
  </si>
  <si>
    <t>WATER CLONE</t>
  </si>
  <si>
    <t>MASTER'S INFLUENCE</t>
  </si>
  <si>
    <t>PARALYZING STARE 16</t>
  </si>
  <si>
    <t>STEALTH ARMOR 15</t>
  </si>
  <si>
    <t>DEADLY STRIKE</t>
  </si>
  <si>
    <t>FIRE LINE SPECIAL ATTACK</t>
  </si>
  <si>
    <t>UTGAR'S ORDERS</t>
  </si>
  <si>
    <t>BATTLE FURY</t>
  </si>
  <si>
    <t>DWARVEN GUNNERS</t>
  </si>
  <si>
    <t>PHANTOM WALK</t>
  </si>
  <si>
    <t>ROD OF NEGATION</t>
  </si>
  <si>
    <t>SMOKE POWDER 13</t>
  </si>
  <si>
    <t>MIND SHACKLE 20</t>
  </si>
  <si>
    <t>DISENGAGE</t>
  </si>
  <si>
    <t>ICE SHARD BREATH SPECIAL ATTACK</t>
  </si>
  <si>
    <t>DISAPPEARING NINJA</t>
  </si>
  <si>
    <t>LAVA RESISTANT</t>
  </si>
  <si>
    <t>CIRCUITRY OVERLOAD</t>
  </si>
  <si>
    <t>DEADLY SHOT</t>
  </si>
  <si>
    <t>RED FLAG OF FURY AURA</t>
  </si>
  <si>
    <t>TRICKY SPEED 4</t>
  </si>
  <si>
    <t>DISCIPLINED INFLUENCE</t>
  </si>
  <si>
    <t>COMBINED ARBALEST</t>
  </si>
  <si>
    <t>FERAL RAGE</t>
  </si>
  <si>
    <t>DEFENSIVE AURA</t>
  </si>
  <si>
    <t>WHIRLWIND ASSAULT</t>
  </si>
  <si>
    <t>NET TRIP 14</t>
  </si>
  <si>
    <t>ARROW VOLLEY</t>
  </si>
  <si>
    <t>WARLORD BONDING</t>
  </si>
  <si>
    <t>HELM OF MITONSOUL AURA</t>
  </si>
  <si>
    <t>EINAR WARLORD BONDING</t>
  </si>
  <si>
    <t>FIRE AND RUSH SPECIAL ATTACK</t>
  </si>
  <si>
    <t>SPEAR OF SUMMONING</t>
  </si>
  <si>
    <t>SHIELDS OF VALOR</t>
  </si>
  <si>
    <t>THORIAN SPEED</t>
  </si>
  <si>
    <t>SOUL DEVOUR</t>
  </si>
  <si>
    <t>SHAOLIN ASSAULT</t>
  </si>
  <si>
    <t>CONCENTRATED WILL</t>
  </si>
  <si>
    <t>CRAG OF STEEL</t>
  </si>
  <si>
    <t>A COWARD'S REWARD</t>
  </si>
  <si>
    <t>KNIGHT'S COURAGE</t>
  </si>
  <si>
    <t>JANDAR'S DISPATCH</t>
  </si>
  <si>
    <t>BLIND RAGE SPECIAL ATTACK</t>
  </si>
  <si>
    <t>DRAGON HEALING</t>
  </si>
  <si>
    <t>GLADIATOR INSPIRATION</t>
  </si>
  <si>
    <t>HIVE SUPREMACY</t>
  </si>
  <si>
    <t>STARE OF STONE</t>
  </si>
  <si>
    <t>POISON STING SPECIAL ATTACK</t>
  </si>
  <si>
    <t>ATTACK AURA</t>
  </si>
  <si>
    <t>BESERKER CHARGE</t>
  </si>
  <si>
    <t>GALLOPING CHARGE</t>
  </si>
  <si>
    <t>DWARVEN STRATEGIC BONDING</t>
  </si>
  <si>
    <t>UNSTOPPABLE</t>
  </si>
  <si>
    <t>DEFENSIVE AURA 1</t>
  </si>
  <si>
    <t>TRAMPLE STOMP</t>
  </si>
  <si>
    <t>MIND BLAST SPECIAL ATTACK</t>
  </si>
  <si>
    <t>MIND LINK</t>
  </si>
  <si>
    <t>FIRST ASSAULT 3</t>
  </si>
  <si>
    <t>SCOUT LEADERSHIP</t>
  </si>
  <si>
    <t>TACTICAL SWITCH</t>
  </si>
  <si>
    <t>DEFENSIVE AGILITY</t>
  </si>
  <si>
    <t>DARKLORD BONDING</t>
  </si>
  <si>
    <t>COIL CRUSH</t>
  </si>
  <si>
    <t>MAJESTIC FIRES SPECIAL ATTACK</t>
  </si>
  <si>
    <t>ZETTIAN TARGETTING</t>
  </si>
  <si>
    <t>HORDE SHRIEK</t>
  </si>
  <si>
    <t>HORDE MOVEMENT</t>
  </si>
  <si>
    <t>MELEE DEFENSE 1</t>
  </si>
  <si>
    <t>VALIANT ARMY DEFENSE BONUS</t>
  </si>
  <si>
    <t>ULLAR'S AMULET</t>
  </si>
  <si>
    <t>SWORD OF RECKONING 4</t>
  </si>
  <si>
    <t>COVER FIRE</t>
  </si>
  <si>
    <t>THE DROP</t>
  </si>
  <si>
    <t>N/A</t>
  </si>
  <si>
    <t>ENGAGEMENT STRIKE 13</t>
  </si>
  <si>
    <t>ULLAR'S BOLT OF THE WITHERWOOD</t>
  </si>
  <si>
    <t>HOMING DEVICE</t>
  </si>
  <si>
    <t>MOON FRENZY</t>
  </si>
  <si>
    <t>SCOUT MELEE ATTACK ENHANCEMENT</t>
  </si>
  <si>
    <t>BLOOD HUNGRY SPECIAL ATTACK</t>
  </si>
  <si>
    <t>INITIATIVE ADVANTAGE</t>
  </si>
  <si>
    <t>CHILLING TOUCH</t>
  </si>
  <si>
    <t>SHARPSHOOTER</t>
  </si>
  <si>
    <t>RANGE ENHANCEMENT</t>
  </si>
  <si>
    <t>DEVOURER ATTACK ENHANCEMENT</t>
  </si>
  <si>
    <t>GLACIER CAMOUFLAGE</t>
  </si>
  <si>
    <t>WARRIOR'S SWIFTNESS SPIRIT</t>
  </si>
  <si>
    <t>STEALTH FLYING</t>
  </si>
  <si>
    <t>LOLTH'S JUDGEMENT AURA</t>
  </si>
  <si>
    <t>REACH</t>
  </si>
  <si>
    <t>WARRIOR'S ATTACK SPIRIT 1</t>
  </si>
  <si>
    <t>BATTLE FRENZY</t>
  </si>
  <si>
    <t>ENTANGLING WEB</t>
  </si>
  <si>
    <t>LANDSLIDE</t>
  </si>
  <si>
    <t>ORC WARRIOR ENHANCEMENT</t>
  </si>
  <si>
    <t>MARK OF THE WARLORD</t>
  </si>
  <si>
    <t>TETSUBO SPECIAL ATTACK</t>
  </si>
  <si>
    <t>ADJACENT TOUGH 1</t>
  </si>
  <si>
    <t>SUMMON THE RECHETS OF BOGDAN</t>
  </si>
  <si>
    <t>WHIP 12</t>
  </si>
  <si>
    <t>THROW 14</t>
  </si>
  <si>
    <t>TOXIC SKIN</t>
  </si>
  <si>
    <t>UNLEASHED FURY ENHANCEMENT</t>
  </si>
  <si>
    <t>AUTOLOAD SPECIAL ATTACK</t>
  </si>
  <si>
    <t>WRIST ROCKET SPECIAL ATTACK</t>
  </si>
  <si>
    <t>MELEE DEFENSE 4</t>
  </si>
  <si>
    <t>ETERNAL HATRED</t>
  </si>
  <si>
    <t>SOLDIER ATTACK ENHANCEMENT</t>
  </si>
  <si>
    <t>MARRO PLAGUE</t>
  </si>
  <si>
    <t>CLIMB X2</t>
  </si>
  <si>
    <t>SELF-REPLICATING</t>
  </si>
  <si>
    <t>SWAMP WATER TUNNEL</t>
  </si>
  <si>
    <t>MARRO REBIRTH</t>
  </si>
  <si>
    <t>MASTER'S ASSAULT</t>
  </si>
  <si>
    <t>WATER SUITS</t>
  </si>
  <si>
    <t>WAR CRY</t>
  </si>
  <si>
    <t>GUNNER CASUALTIES</t>
  </si>
  <si>
    <t>SABER STORM SPECIAL ATTACK</t>
  </si>
  <si>
    <t>ENGAGEMENT STRIKE 15</t>
  </si>
  <si>
    <t>LAVA THROW</t>
  </si>
  <si>
    <t>TARGETTING BEACON</t>
  </si>
  <si>
    <t>ORC BATTLE CRY AURA</t>
  </si>
  <si>
    <t>SACRED BAND DEFY DEATH 15</t>
  </si>
  <si>
    <t>TECHNO HATRED</t>
  </si>
  <si>
    <t>EXTENDED DEFENSIVE AURA</t>
  </si>
  <si>
    <t>LETHAL STING</t>
  </si>
  <si>
    <t>SHIELD WALL</t>
  </si>
  <si>
    <t>DISCIPLINED ARMY DEFENSE BONUS</t>
  </si>
  <si>
    <t>GRAPPLE GUN 25</t>
  </si>
  <si>
    <t>GRAPPLE ARM</t>
  </si>
  <si>
    <t>STEALTH LEAP</t>
  </si>
  <si>
    <t>GIANT KILLER</t>
  </si>
  <si>
    <t>TACTICAL DISENGAGEMENT 7</t>
  </si>
  <si>
    <t>STAB IN THE BACK</t>
  </si>
  <si>
    <t>DRAGON SWOOP</t>
  </si>
  <si>
    <t>ETERNAL STRENGTH</t>
  </si>
  <si>
    <t>ORC ARCHER ENHANCEMENT</t>
  </si>
  <si>
    <t>BLOODLUST</t>
  </si>
  <si>
    <t>DISMISS THE RABBLE</t>
  </si>
  <si>
    <t>FEARLESS ADVANTAGE</t>
  </si>
  <si>
    <t>WARRIOR'S ARMOR SPIRIT 1</t>
  </si>
  <si>
    <t>TELEPORTATION</t>
  </si>
  <si>
    <t>BESERKER CHARGE ENHANCEMENT</t>
  </si>
  <si>
    <t>FRENZY ENHANCEMENT</t>
  </si>
  <si>
    <t>GUARD LEADERSHIP</t>
  </si>
  <si>
    <t>WARFORGED RESOLVE</t>
  </si>
  <si>
    <t>PARALYZING FEAR</t>
  </si>
  <si>
    <t>ZOMBIE ONSLAUGHT SPECIAL ATTACK</t>
  </si>
  <si>
    <t>BAYONET ATTACK 1</t>
  </si>
  <si>
    <t>CONCEALMENT 10</t>
  </si>
  <si>
    <t>SNOW AND ICE ENHANCED MOVEMENT</t>
  </si>
  <si>
    <t>EVASIVE 8</t>
  </si>
  <si>
    <t>CLOUD OF DARKNESS</t>
  </si>
  <si>
    <t>DYING SWIPE</t>
  </si>
  <si>
    <t>PREDATOR BONDING</t>
  </si>
  <si>
    <t>GAIN HIGH GROUND</t>
  </si>
  <si>
    <t>GROK TRAINING</t>
  </si>
  <si>
    <t>DISHONORABLE ATTACK</t>
  </si>
  <si>
    <t>STEALTH LEAP 25</t>
  </si>
  <si>
    <t>SIGHTING</t>
  </si>
  <si>
    <t>CONCEALMENT 19</t>
  </si>
  <si>
    <t>GUNNER SPECIAL ATTACK</t>
  </si>
  <si>
    <t>SNOW STRENGTH</t>
  </si>
  <si>
    <t>WATER WEAKNESS</t>
  </si>
  <si>
    <t>EMP RESPONSE</t>
  </si>
  <si>
    <t>ATTACK OF THE WILD 2</t>
  </si>
  <si>
    <t>JUNGLE TRACKING</t>
  </si>
  <si>
    <t>PISTOL FIRE SPECIAL ATTACK</t>
  </si>
  <si>
    <t>CHALICE OF FORTITUDE</t>
  </si>
  <si>
    <t>ETERNAL HEARTBREAK</t>
  </si>
  <si>
    <t>RIGHTEOUS SMITE</t>
  </si>
  <si>
    <t>SLASHER CLAWS</t>
  </si>
  <si>
    <t>TELEPORT REINFORCEMENTS</t>
  </si>
  <si>
    <t>POUNCE SPECIAL ATTACK</t>
  </si>
  <si>
    <t>ZOMBIE RISES AGAIN</t>
  </si>
  <si>
    <t>ZOMBIES RISE AGAIN</t>
  </si>
  <si>
    <t>xFactionLogo</t>
  </si>
  <si>
    <t>xHitbox</t>
  </si>
  <si>
    <t>xProperties</t>
  </si>
  <si>
    <t>Bodolf starts the game with 3 green Lycanthropy markers on its Army Card. If an opponent's Unique Hero receives at least 1 wound from Bodolf, you may place a Lycanthropy marker on that figure's Army Card. For the duration of the game, that figure replaces its Species, Class, and Personality with Hybrid, Hunter and Tormented respectively. Lycanthropy never affects Constructs, Lycanthropes, Soulborgs, and destructible objects.</t>
  </si>
  <si>
    <t>After revealing an order marker on Bodolf, before taking Bodolf's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t>
  </si>
  <si>
    <t>Instead of attacking with a Dwarf Squad figure you control that is unengaged and adjacent to Mok, you may place that figure on this card. It holds a maximum of two Dwarf figures.</t>
  </si>
  <si>
    <t>If every Army Card you control has a Valiant personality, each soldier in the 4th Massachusetts Line receives 1 additional defense die.</t>
  </si>
  <si>
    <t>When attacking an opponent's figure, if Agent Skahen inflicts one or more wounds, you may move one Tricky figure you control who follows Vydar and is within 8 clear sight spaces of Agent Skahen up to 4 spaces. You cannot use Cover Fire to move Agent Skahen.</t>
  </si>
  <si>
    <t>Range 4. Lob 12. Attack 2. 
Use this power once per game. Start the game with a grenade marker on this card. Remove the grenade marker to throw grenades. One at a time do the following with each Airborne Elite: Choose a figure to attack. No clear line of sight is needed. Any figures adjacent to the chosen figure are also affected by the Grenade Special Attack. Roll 2 attack dice once for all affected figures. Each figure rolls defense dice separately.</t>
  </si>
  <si>
    <t>If there is at least one Dwarf on Mok's card when Mok receives one or more non-adjacent wounds, you must roll the d20. If you roll a 15 or higher, remove one Dwarf from Mok's card and ignore any wounds.</t>
  </si>
  <si>
    <t>xSubName</t>
  </si>
  <si>
    <t>ExcessName</t>
  </si>
  <si>
    <t>xSubNameBool</t>
  </si>
  <si>
    <t>The Werewolf Lord</t>
  </si>
  <si>
    <t>The Axegrinders</t>
  </si>
  <si>
    <t>Of Burning Forge</t>
  </si>
  <si>
    <t>Finn</t>
  </si>
  <si>
    <t>The Viking Champion</t>
  </si>
  <si>
    <t>Thorgrim</t>
  </si>
  <si>
    <t>Nerak</t>
  </si>
  <si>
    <t>The Glacian Swog Rider</t>
  </si>
  <si>
    <t>Raelin</t>
  </si>
  <si>
    <t>The Kyrie Warrior</t>
  </si>
  <si>
    <t>Eldgrim</t>
  </si>
  <si>
    <t>An Axegrinder of Burning Forge rolls an additional die when attacking or defending against Large or Huge creatures.</t>
  </si>
  <si>
    <t>When moving up or down levels of terrain, The Axegrinders of Burning Forge may double their Height.</t>
  </si>
  <si>
    <t>Before taking a turn with The Axegrinders of Burning Forge, you may first take a turn with any Dwarf Hero you control. If you do not take a turn with any Dwarf Hero you control, add 2 to the Axegrinders' move number.</t>
  </si>
  <si>
    <t>ORC DEFENSIVE AURA 1</t>
  </si>
  <si>
    <t xml:space="preserve">After taking a turn with Alastair MacDirk, you may place a wound marker on Alastair MacDirk and take another turn with him. You may only use this power once during a round.
</t>
  </si>
  <si>
    <t>The Fen Hydra</t>
  </si>
  <si>
    <t>Chelydrus</t>
  </si>
  <si>
    <t>When defending with Arkmer, add as many defense dice as the number of Elves you control adjacent to Arkmer.</t>
  </si>
  <si>
    <t>Range 1. Attack 6.
If 3 Ashigaru Yari you control are adjacent to the same enemy figure, they may roll their attack dice as one combined attack. The defending figure compares height to the lowest Ashigaru Yari to determine any height advantage. If Encircle Special Attack is used, the 4th figure that moved this turn cannot attack. (Moving 0 spaces is still considered a move.)</t>
  </si>
  <si>
    <t>Atlaga</t>
  </si>
  <si>
    <t>Concan</t>
  </si>
  <si>
    <t>Johnny Sullivan</t>
  </si>
  <si>
    <t>"Shotgun"</t>
  </si>
  <si>
    <t>Kelda</t>
  </si>
  <si>
    <t>Khosumet</t>
  </si>
  <si>
    <t>The Darklord</t>
  </si>
  <si>
    <t>Ninjas</t>
  </si>
  <si>
    <t>Of The Northern Wind</t>
  </si>
  <si>
    <t>illustrations/RaelinRotV.jpg</t>
  </si>
  <si>
    <t>hitboxes/RaelinRotV.jpg</t>
  </si>
  <si>
    <t>illustrations/RaelinSotM.jpg</t>
  </si>
  <si>
    <t>hitboxes/RaelinSotM.jpg</t>
  </si>
  <si>
    <t>Saylind</t>
  </si>
  <si>
    <t>illustrations/Sgt. Drake AlexanderRotV.jpg</t>
  </si>
  <si>
    <t>hitboxes/Sgt. Drake AlexanderRotV.jpg</t>
  </si>
  <si>
    <t>illustrations/Sgt. Drake AlexanderSotM.jpg</t>
  </si>
  <si>
    <t>hitboxes/Sgt. Drake AlexanderSotM.jpg</t>
  </si>
  <si>
    <t>Shades</t>
  </si>
  <si>
    <t>Taelord</t>
  </si>
  <si>
    <t>The Scarecrow</t>
  </si>
  <si>
    <t>Of Driftwood</t>
  </si>
  <si>
    <t>When Chelydrus attacks, it may attack up to 4 times. Reduce the number of times Chelydrus can attack by 1 for each wound marker on this Army Card.</t>
  </si>
  <si>
    <t>If an opponent's figure is within 2 spaces of Chelydrus, and its base is no more than 3 levels above Chelydrus's height or 3 levels below Chelydrus's base, Chelydrus may add 1 to its Range when attacking that figure.</t>
  </si>
  <si>
    <t>Chelydrus does not have to stop its movement when entering water spaces.</t>
  </si>
  <si>
    <t>You may move up to 6 Zombies Of Morindan that you control each turn. However, you may attack with only 3. You may attack with any 3 Zombies of Moridan, even those that you did not move this turn.</t>
  </si>
  <si>
    <t>Range 1. Attack 6.
Three Zombies Of Morindan on the same level may combine their attacks and roll their attack dice as one attack. All zombies in the attack must be engaged to the targeted figure.</t>
  </si>
  <si>
    <t>If a Zombie Of Morindan that you control destroys an opponent's small or medium figure, replace that figure, if possible, with one of your  previously destroyed Zombies. Newly placed Zombies cannot attack this turn. Undead are not affected by Zombies Rise Again.</t>
  </si>
  <si>
    <t>Range 1. Attack 4. 
If Brunak's Blood Hungry Special Attack destroyes a figure, Brunak may attack again with his Blood Hungry Special Attack. Brunak may continue attacking with his Blood Hungry Special Attack until he does not destroy a figure.</t>
  </si>
  <si>
    <t>When rolling defense dice against a normal attack from an adjacent attacking figure, all excess shields count as unblockable hits on the attacking figure.</t>
  </si>
  <si>
    <t>After a Deathreaver you control rolls defense dice against a normal attack, you may move any 2 Deathreavers you control up to 4 spaces each.</t>
  </si>
  <si>
    <t>After moving and before attacking, choose a figure adjacent to Cyprien and roll the 20-sided die. If you roll 1-12, nothing happens. If you roll 13-15, the chosen figure receives 1 wound. If you roll 16-17, the chosen figure receives 2 wounds. If you roll 18-19, the chosen figure receives 3 wounds. If you roll 20 or higher, the chosen figure receives 6 wounds. Cyprien's Chilling Touch does not affect Soulborgs or destructible objects.</t>
  </si>
  <si>
    <t>When rolling attack dice against a small or medium figure, if a Deathstalker rolls a skull on every die, the defending figure receives a wound for every skull, and cannot roll any defense dice.</t>
  </si>
  <si>
    <t>When Krug attacks, he receives one extra attack die for each wound marker he has.</t>
  </si>
  <si>
    <t>After moving and before attacking, you must roll the 20-sided dice once for each figure adjacent to any Marrden Hounds you control. If you roll a 16 or higher, that figure receives a wound. Soulborgs and Wulsinu are not affected by this Marro Plague.</t>
  </si>
  <si>
    <t>When a Marro Divider receives one or more wounds from a Normal or Special Attack by an opponent's figure, you may roll the 20 sided die before removing that figure. If you roll a 17 or higher, ignore any wounds that figure just received and, if possible, place one of your previously destroyed Marro Dividers on a same-level space adjacent to the Marro Divider.</t>
  </si>
  <si>
    <t>If you control Cyprien Esenwein and he is destroyed, Sonya Esenwein immediately receives 2 wounds.</t>
  </si>
  <si>
    <t>After moving and instead of attacking, Deathwalker 7000 may choose to self-destruct. Roll the 20-sided die to determine if any other figures are wounded. If you roll a 1-3, all adjacent figures are safe. If you roll a 4-15, each adjacent figure receive 2 wounds. If you roll a 16-19, each adjacent figure receives 4 wounds. If you roll a 20, each adjacent figure receives 8 wounds. After using this power, Deathwalker 7000 is always destroyed.</t>
  </si>
  <si>
    <t>Range 7. Attack 3. 
If Deathwalker 8000's Rapid Fire Special Attack inflicts a wound, he may attack again with it's Rapid Fire Special Attack. Deathwalker 8000 may continue attacking with it's Rapid Fire Special Attack until he does not inflict a wound.</t>
  </si>
  <si>
    <t>Range 7. Attack 3. 
Choose a figure to attack. Any figures adjacent to the chosen figure are also affected by the Explosion Special Attack. Deathwalker 9000 only needs a clear sight shot at the chosen figure. Roll 3 attack dice once for all affected figures. Each figure rolls defense dice seperately. Deathwalker 9000 can be affected by his own Explosion Special Attack.</t>
  </si>
  <si>
    <t>If a Dzu-Teh is adjacent to a Glacier Mountain, the Dzu-Teh may Glacier Traverse instead of moving normally. You may do this with any or all Dzu-Teh you control each turn. To Glacier Traverse, move to any unoccupied space adjacent to that Glacier Mountain.</t>
  </si>
  <si>
    <t xml:space="preserve">After Moving and before attacking, you may roll the 20-sided die. Add the number of Elves you control adjacent to Emirroon to your die roll.&lt;/p&gt;&lt;ul&gt;-&lt;li&gt;If you roll 1-4, nothing happens.&lt;/li&gt;&lt;li&gt;If you roll 5-11, you may place 1 Elf you control adjacent to Emirroon.&lt;/li&gt;&lt;li&gt;If you roll 12-17, you may place up to 2 Elves you control adjacent to Emirroon.&lt;/li&gt;&lt;li&gt;If you roll 18-20, you may place up to 3 Elves you control adjacent to Emirroon.&lt;/li&gt;&lt;/ul&gt;&lt;p&gt;If the summoned Elves are engaged, they will not take any leaving engagement attacks. Emirroon cannot summon an Elf that he is already adjacent to.
</t>
  </si>
  <si>
    <t>Range 5. Attack 3.
If Estivara inflicts at least 1 wound with Venom Ray Special Attack, roll the 20-sided die for Venom Damage. If you roll a 1-9, the defending figure receives no additional wounds. If you roll a 10-19, add 1 additional wound marker to the defending figure's Army Card, and roll again for Venom Damage. If you roll a 20, destroy the defending figure.</t>
  </si>
  <si>
    <t>If an opponent's small or medium figure move adjacent to Arkmer, roll the 20-sided die. If you roll a 13 or higher, the opponent's figure receives a wound. Figures may be targeted only as they move into engagement with Arkmer.</t>
  </si>
  <si>
    <t xml:space="preserve">If Brave Arrow is targeted and receives one or more wounds from an attacking figure who is not adjacent, you must roll the 20-sided die. Count the minimum number of spaces between the attacker and Brave Arrow. Add this number to your die roll. If you roll a 10 or higher, ignore any wounds Brave Arrow just received. </t>
  </si>
  <si>
    <t>Range 1. Attack 3.
Choose a figure to attack. You may also choose one figure adjacent to the targeted figure to be affected by the Tetsubo Special Attack as well. Roll attack dice once for all figures. Each figure rolls defense dice seperately.</t>
  </si>
  <si>
    <t xml:space="preserve">If a Mohican River Tribesman you control is targeted and receives one or more wounds from an attacking figure who is not adjacent, you must roll the 20 sided die. Count the minimum number of spaces between the attacker and the Mohican River Tribesman. Add this number to your die roll. If you roll a 19 or higher, ignore any wounds the Mohican River Tribesman just received. </t>
  </si>
  <si>
    <t>Range 7. Attack 3.
Choose a figure to attack. Any figures adjacent to the targeted figure are also affected by Majestic Fires Special Attack. Common squad figures roll 2 less defense dice against Majestic Fires Special Attack. Roll attack dice once for all affected figures. Each figure rolls defense dice seperately. Zelrig cannot be affected by his own Majestic Fires Special Attack.</t>
  </si>
  <si>
    <t>Range 7. Attack 1 + Special.
Choose a figure to attack. Any figures adjacent to the chosen figure are also affected by the Rain of Flame Special Attack. Add 1 to Jorhdawn's attack dice for every additional Elf Wizard you control within 3 clear sight spaces of Jorhdawn, up to a maximum of +3 dice. Roll attack dice once for all affected figures. Each affected figure rolls defence dice seperately. Jorhdawn cannot be affected by her own Rain of Flame Special Attack.</t>
  </si>
  <si>
    <t>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t>
  </si>
  <si>
    <t>Instead of taking a turn with Kato Katsuro, you may take a turn with one of the following that you control:&lt;/p&gt;&lt;ul type="disc"&gt;&lt;li&gt;1 Samurai Hero, or&lt;/li&gt;&lt;li&gt;1 Samurai Squad, or&lt;/li&gt;&lt;li&gt;1 Ashigaru Harquebus Squad and/or 1 Ashigaru Yari Squad. You may choose which squad to activate first.&lt;/li&gt;&lt;/ul&gt;&lt;p&gt;Any figure in the above list that is taking a turn instead of Kato Katsuro must be within clear sight of Kato Katsuro before moving.</t>
  </si>
  <si>
    <t>When a Krav Maga Agent rolls defense dice against an attacking figure who is not adjacent, one shield will block all damage.</t>
  </si>
  <si>
    <t>Range 1. Attack 3.
Instead of moving and attacking normally with Kumiko, you may move Kumiko up to 3 spaces. Kumiko can attack up to 3 times with Ninjitsu Barrage Special Attack at any point before, during, or after this move as long as Kumiko is on a space where she could end her movement. Kumiko cannot attack the same figure more than once on a single turn.</t>
  </si>
  <si>
    <t>After moving and before attacking, you may choose any one small or medium opponent's figure that is engaged with at least 3 Fyorlag Spiders that you control. Roll the 20-sided die. If you roll a 16 or higher, remove one unrevealed order marker at random from the chosen figure's Army Card (or cards if your opponent has more than one Common Army Card for that figure).</t>
  </si>
  <si>
    <t>Before taking a turn with the MacDirk Warriors, you may first take a turn with any Human Champion you control.</t>
  </si>
  <si>
    <t>At the start of the game, choose a Human Champion you control. While that Champion is in play, MacDirk Warriors roll one additional attack die for each wound marker on the chosen Hero. There can be only one Human Champion for all the MacDirk Warriors you control. MacDirk Warriors cannot attack its chosen Human Champion.</t>
  </si>
  <si>
    <t>Range 6. Attack 1, 2, or 3. 
Major Q9 starts each turn with 9 attack dice. Choose any figure within range and attack by rolling 1, 2, or 3 attack dice. Major Q9 may keep making special attacks with 1, 2, or 3 attack dice until he has rolled all 9 attack dice. Major Q9 may target the same or different figures with each attack.</t>
  </si>
  <si>
    <t>All small, medium, or large opponent's figures that enter or occupy a space adjacent to Major X17 may not move. Figures affected by the Cyberclaw cannot be moved by any special power on an Army Card or glyph.</t>
  </si>
  <si>
    <t>Marcus Decimus</t>
  </si>
  <si>
    <t>Gallus</t>
  </si>
  <si>
    <t>All friendly soldiers adjacent to Marcus Decimus Gallus receive an additional attack die.</t>
  </si>
  <si>
    <t>Instead of his normal move, Master Woo may use Stealth Leap 25. Stealth Leap 25 has a move of 3 and ignores elevations. Master Woo may leap over water without stopping, leap over figures without becoming engaged, and leap over obstacles. Master Woo may not leap more than 25 levels up or down in a single leap. Stealth Leap 25 avoids any leaving engagement attacks.</t>
  </si>
  <si>
    <t>All Monk Squad figures you control may leap an additional 13 levels up or down when using Stealth Leap. All Monks you control within 2 clear sight spaces of Master Woo add 1 to their attack and defense dice.</t>
  </si>
  <si>
    <t>Microcorp Agents do not have to stop their movement when entering a water space. Add 2 to a Microcorp Agent's defense while he is on a water space.</t>
  </si>
  <si>
    <t>Instead of taking a turn with the Minions of Utgar, you may take a turn with any Kyrie Warrior you control who follows Utgar.</t>
  </si>
  <si>
    <t>FLAIL HURRICANE</t>
  </si>
  <si>
    <t>When an Obsidian Guard is on a molten lava space it may add 2 to its range.</t>
  </si>
  <si>
    <t>Motarin</t>
  </si>
  <si>
    <t>After moving and before attacking, you must roll the d20 once for each Soulborg adjacent to any Omnicron Repulsors you control. If it is a Squad figure and you roll a 13 or higher, destroy that figure. If it is a Hero figure and you roll a 16 or higher, it receives a wound. Omnicron Repulsors are not affected by Circuitry Overload.</t>
  </si>
  <si>
    <t>If a Repulsor you control sucessfully defends against an attack by a Soulborg, you must roll the d20. On 14 or higher, the attacker must immediately end its turn and all its order markers must be removed.</t>
  </si>
  <si>
    <t>Range Special. Attack Special.
If Samuel Brown begins his turn unengaged, instead of moving normally, he may use his Fire and Rush Special Attack. Choose a figure within 5 spaces of Samuel Brown to attack and roll 3 attack dice. If the defending figure receives one or more wounds from that attack, you may move Samuel Brown up to 5 spaces. If Samuel Brown ends that move engaged, he may attack again by rolling 4 attack dice.</t>
  </si>
  <si>
    <t>When defending with Sentinels of Jandar, each shield rolled counts for one additional block.</t>
  </si>
  <si>
    <t>Instead of Sgt. Drake Alexander's normal move, he may move only one space. This space may be up to 25 levels higher. When using the Grapple Gun, all engagement rules still apply.</t>
  </si>
  <si>
    <t>Instead of his normal move, Sgt. Drake Alexander may use his Grapple Arm. Grapple Arm has a move of 4. When counting spaces for Grapple Arm, ignore elevations. Drake may grapple over water without stopping, over figures without becoming engaged, and over obstacles such as ruins. Drake may not grapple more than 45 levels up or down in a single Grapple Arm move. If Drake is engaged when he starts his Grapple Arm move, he will take any leaving engagement attacks.</t>
  </si>
  <si>
    <t>Range 5. Attack 3.
Drake may not use this to attack a figure that follows Jandar.</t>
  </si>
  <si>
    <t>of Bleakewoode</t>
  </si>
  <si>
    <t>SHURIKEN SPECIAL ATTACK</t>
  </si>
  <si>
    <t>When revealing a numbered order marker on Siege's Army Card, you may also reveal and "X" order marker that is on Seige's Army Card to activate Crag Of Steel for the duration of the round. While Crag Of Steel is active, add 3 to Siege's Defense value and subtract 2 from Siege's Attack and Move values. When Siege attacks while Crag Of Steel is active, he may attack any or all figures adjacent to him. Roll each attack separately.</t>
  </si>
  <si>
    <t>If Sir Dupuis has 4 or more wounds on his Army Card, add 1 to his defense dice.</t>
  </si>
  <si>
    <t>Add 1 to Sir Dupuis' attack dice for every Knight you control within 4 clear sight spaces of Sir Dupuis up to a maximum of +3 dice.</t>
  </si>
  <si>
    <t>Greenscale Warriors</t>
  </si>
  <si>
    <t>12,13,14/20</t>
  </si>
  <si>
    <t>Lizardfolk</t>
  </si>
  <si>
    <t>LOYALTY TO THE LIZARD KING</t>
  </si>
  <si>
    <t>At the start of the game, choose a unique Lizardfolk Hero you control, or a unique large or huge Dragon Hero you control, to be the Greenscale Warriors' Lizard King. A Greenscale Warrior rolls 1 additional attack and defense die when its chosen Lizard King is within 2 clear sight spaces. You can choose only one Lizard King for all the Greenscale Warriors you control.</t>
  </si>
  <si>
    <t>LIZARD KING BONDING</t>
  </si>
  <si>
    <t>Before taking a turn with the Greenscale Warriors, you may first take a turn with their chosen Lizard King if it is still under your control.</t>
  </si>
  <si>
    <t>Before moving, if The Scarecrow of Driftwood is not engaged, you must choose one opponent's figure to be The Scarecrow of Driftwood's target. After doing so, The Scarecrow of Driftwood cannot attack any other figure until the chosen figure is destroyed.</t>
  </si>
  <si>
    <t>The Scarecrow of Driftwood is never attacked when leaving an engagement.</t>
  </si>
  <si>
    <t>Figures subtract 1 from the defense dice when attacked by The Scarecrow of Driftwood. The Scarecrow of Driftwood's Slasher Claws does not affect Soulborgs or destructible objects.</t>
  </si>
  <si>
    <t>A Templar Cavalry Knight receives 2 additional attack dice when attacking any figure that was at least 4 clear sight spaces away from that Knight at the start of his turn.</t>
  </si>
  <si>
    <t>When rolling defense dice against adjacent attacking small or medium Squad figures, Templar Cavalry Knights receive 1 additional defense die.</t>
  </si>
  <si>
    <t>When attacking an opponent's figure who follows Utgar, Templar Cavalry Knights receive 1 additional attack die.</t>
  </si>
  <si>
    <t>Instead of moving Tul-Bak-Ra normally, you may choose any empty space that is on the same level and within 10 spaces of Tul-Bak-Ra. Place Tul-Bak-Ra on the chosen space. When Tul-Bak-Ra teleports, he will not take  leaving engagement attacks.</t>
  </si>
  <si>
    <t>When Tul-Bak-Ra receives one or more wounds from an opposing figure's Normal or Special Attack but is not destroyed, you may choose 1 friendly Marro Squad figure for every wound Tul-Bak-Ra just received. Place the chosen figure(s) on any empty space(s) adjacent to Tul-Bak-Ra. They will not take any leaving engagement attacks.</t>
  </si>
  <si>
    <t>Range 3. Attack 3.
Tul-Bak-Ra does not need clear line of sight to attack this way.</t>
  </si>
  <si>
    <t>If an opponent's small or medium figure move adjacent to a Nakita Agent, roll the d20. On a 15 or higher, the opponent's figure receives a wound.</t>
  </si>
  <si>
    <t>GORILLINATOR MOVEMENT BONDING</t>
  </si>
  <si>
    <t>When any Nakita Agent you control, or any figure you control that is adjacent to any Nakita Agent you control, is targeted for a normal attack from a non-adjacent opponent, you may roll the d20. On a 13 or higher, all Nakita Agents you control, and all figures you control that are adjacent to those Nakita Agents, no longer have any visible hit zones for the duration of the targetting figure's turn.</t>
  </si>
  <si>
    <t>EVISCERAXE SPECIAL ATTACK</t>
  </si>
  <si>
    <t>Range 1. Attack 5.
The Evisceraxe Special Attack cannot be used on small figures.</t>
  </si>
  <si>
    <t>Before taking a turn with Wolves of Badru, you may first take a turn with any Darklord you control.</t>
  </si>
  <si>
    <t>ISKRA'S SUMMONING</t>
  </si>
  <si>
    <t>Rechets Of Bogdan do not start the game on the battlefield. They must be summoned onto the battlefield by Iskra Esenwein.</t>
  </si>
  <si>
    <t>xOrderMarker</t>
  </si>
  <si>
    <t>Shark</t>
  </si>
  <si>
    <t>Defender</t>
  </si>
  <si>
    <t>Cheer/Cleanup</t>
  </si>
  <si>
    <t>Menacer</t>
  </si>
  <si>
    <t>Menacer/Cheer</t>
  </si>
  <si>
    <t>Niche/Cheer</t>
  </si>
  <si>
    <t>Cleanup/Cheer</t>
  </si>
  <si>
    <t>Cheer/Shark</t>
  </si>
  <si>
    <t>Shark/Cleanup</t>
  </si>
  <si>
    <t>Defender/Clean</t>
  </si>
  <si>
    <t>Niche/Defender</t>
  </si>
  <si>
    <t>Menacer/Shark</t>
  </si>
  <si>
    <t>Shark/Niche</t>
  </si>
  <si>
    <t>Niche/Cleanup</t>
  </si>
  <si>
    <t>Cleanup/Shark</t>
  </si>
  <si>
    <t>Niche/Shark</t>
  </si>
  <si>
    <t>B&amp;amp;B/Defender</t>
  </si>
  <si>
    <t>B&amp;amp;B/Shark</t>
  </si>
  <si>
    <t>B&amp;amp;B</t>
  </si>
  <si>
    <t>All figures you control within 4 clear sight spaces of Taelord get +1 to attack. Taelord's Attack Aura does not affect Taelord.</t>
  </si>
  <si>
    <t>AmountOwned</t>
  </si>
  <si>
    <t>Draft Ability 1</t>
  </si>
  <si>
    <t>Draft Ability 2</t>
  </si>
  <si>
    <t>Draft Ability 3</t>
  </si>
  <si>
    <t>Draft Ability 4</t>
  </si>
  <si>
    <t>Draft Iskra Esenwein</t>
  </si>
  <si>
    <t>Draft Cyprien Esenwein</t>
  </si>
  <si>
    <t>xDraft</t>
  </si>
  <si>
    <t>xAbilitiesNames</t>
  </si>
  <si>
    <t>Draft one Warlord Hero that follows Ullar</t>
  </si>
  <si>
    <t>Draft one Human Gladiator Hero</t>
  </si>
  <si>
    <t>Draft one Orc Champion Hero</t>
  </si>
  <si>
    <t>Draft one Elf Wizard Hero</t>
  </si>
  <si>
    <t>Sir Denrick rolls one additional die against figures leaving an engagement with him.</t>
  </si>
  <si>
    <t>Heirloom</t>
  </si>
  <si>
    <t>FORCE ORB SPECIAL ATTACK</t>
  </si>
  <si>
    <t>Range 5. Attack 3. 
Choose an opponent's figure to attack. Each opponent's figure adjacent to the chosen figure is also affected by Force Orb Special Attack. Roll attack dice once for all affected figures. Each figure rolls defense dice separately.</t>
  </si>
  <si>
    <t>MAGE HAND</t>
  </si>
  <si>
    <t>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t>
  </si>
  <si>
    <t>When rolling defense dice against a normal or special attack, Heirloom always adds 1 automatic shield to whatever is rolled.</t>
  </si>
  <si>
    <t>MINE!</t>
  </si>
  <si>
    <t>When you roll the 20-sided die for a Treasure Glyph trap with Obal, you must subtract 4 from your die roll.</t>
  </si>
  <si>
    <t>Draft one Large or Huge Dragon Hero</t>
  </si>
  <si>
    <t>Draft one Marro Warlord Hero</t>
  </si>
  <si>
    <t>Draft one Samurai Hero</t>
  </si>
  <si>
    <t>Draft the Rechets of Bogdan</t>
  </si>
  <si>
    <t>Draft one Human Champion Hero</t>
  </si>
  <si>
    <t>Draft one Hivelord Hero</t>
  </si>
  <si>
    <t>Draft one Unique Tribesman Hero</t>
  </si>
  <si>
    <t>Draft one Warlord Hero</t>
  </si>
  <si>
    <t>Draft one Warlord that follows Einar</t>
  </si>
  <si>
    <t>Draft one Dwarf Hero</t>
  </si>
  <si>
    <t>Draft one Darklord Hero</t>
  </si>
  <si>
    <t>Draft multiples of this Army Card</t>
  </si>
  <si>
    <t>Draft one Valiant Hero or one Valiant Squad&lt;br /&gt;(and then multiples if non-unique)</t>
  </si>
  <si>
    <t>Draft one Elf Hero or one Elf Squad&lt;br /&gt;(and then multiples if non-unique)</t>
  </si>
  <si>
    <t>Draft one Tricky Hero or one Tricky Squad&lt;br /&gt;(and then multiples if non-unique)</t>
  </si>
  <si>
    <t>Draft one Beast Hero or one Beast Squad&lt;br /&gt;(and then multiples if non-unique)</t>
  </si>
  <si>
    <t>Draft one Kyrie Hero or one Kyrie Squad&lt;br /&gt;(and then multiples if non-unique)</t>
  </si>
  <si>
    <t>Draft one Scout Hero or one Scout Squad&lt;br /&gt;(and then multiples if non-unique)</t>
  </si>
  <si>
    <t>Draft one Knight Hero or one Knight Squad&lt;br /&gt;(and then multiples if non-unique)</t>
  </si>
  <si>
    <t>Draft one Sentinel Hero or one Sentinel Squad&lt;br /&gt;(and then multiples if non-unique)</t>
  </si>
  <si>
    <t>Draft one Soulborg Hero or one Soulborg Squad&lt;br /&gt;(and then multiples if non-unique)</t>
  </si>
  <si>
    <t>Draft one Devourer Hero or one Devourer Squad&lt;br /&gt;(and then multiples if non-unique)</t>
  </si>
  <si>
    <t>Draft one Kyrie Hero that follows Einar&lt;br /&gt;or one Kyrie Squad that follows Einar&lt;br /&gt;(and then multiples if non-unique)</t>
  </si>
  <si>
    <t>Draft one Arachnid Hero&lt;br /&gt;or one Arachnid Squad&lt;br /&gt;(and then multiples if non-unique)</t>
  </si>
  <si>
    <t>Draft one Predator Hero or one Predator Squad&lt;br /&gt;(and then multiples if non-unique)</t>
  </si>
  <si>
    <t>Draft one Orc Warrior Hero or one Orc Warrior Squad&lt;br /&gt;(and then multiples if non-unique)</t>
  </si>
  <si>
    <t>Draft one Samurai Squad&lt;br /&gt;(and then multiples if non-unique)</t>
  </si>
  <si>
    <t>Draft one Ashigaru Harquebus Squad and/or one Ashigaru Yari Squad (and then multiples of both or either)</t>
  </si>
  <si>
    <t>Draft one Relentless Hero or one Relentless Squad&lt;br /&gt;(and then multiples if non-unique)</t>
  </si>
  <si>
    <t>Draft one Hero with the "Unleashed Fury" ability or one Squad with the "Unleashed Fury" ability&lt;br /&gt;(and then multiples if non-unique)</t>
  </si>
  <si>
    <t>Draft one Soldier Hero or one Soldier Squad&lt;br /&gt;(and then multiples if non-unique)</t>
  </si>
  <si>
    <t>Draft one Marro Squad&lt;br /&gt;(and then multiples if non-unique)</t>
  </si>
  <si>
    <t>Draft one Monk Squad&lt;br /&gt;(and then multiples if non-unique)</t>
  </si>
  <si>
    <t>Draft one Gorillinators Squad&lt;br /&gt;(and then multiples if non-unique)</t>
  </si>
  <si>
    <t>Draft one Orc Hero or one Orc Squad&lt;br /&gt;(and then multiples if non-unique)</t>
  </si>
  <si>
    <t>Draft one Sacred Band Squad&lt;br /&gt;(and then multiples if non-unique)</t>
  </si>
  <si>
    <t>Draft one Disciplined Hero or one Disciplined Squad&lt;br /&gt;(and then multiples if non-unique)</t>
  </si>
  <si>
    <t>Draft one Squad that follows Jandar&lt;br /&gt;(and then multiples if non-unique)</t>
  </si>
  <si>
    <t>Draft one Gladiator Hero or one Gladiator Squad&lt;br /&gt;(and then multiples if non-unique)</t>
  </si>
  <si>
    <t>Draft one Orc Archer Hero or one Orc Archer Squad&lt;br /&gt;(and then multiples if non-unique)</t>
  </si>
  <si>
    <t>Draft one Guard Hero one Guard Squad&lt;br /&gt;(and then multiples if non-unique)</t>
  </si>
  <si>
    <t>Skip this card&lt;br /&gt;(and ignore its points)</t>
  </si>
  <si>
    <t>Instead of their normal move, any or all Shaolin Monks may Stealth Leap. Stealth Leap has a move of 3. When counting spaces for a Monk's leaping movement, ignore elevations. A Monk may leap over water without stopping, Skip this card&lt;br /&gt;(and ignore its points) over figures without becoming engaged, and leap over obstacles such as ruins. A Monk may not leap more than 12 levels up or down in a single leap. If a monk is engaged when he starts to leap, he does not take any leaving engagement attacks.</t>
  </si>
  <si>
    <t>Iron Golem</t>
  </si>
  <si>
    <t>Mindless</t>
  </si>
  <si>
    <t>IRON TOUGH</t>
  </si>
  <si>
    <t>When rolling defense dice against a Special Attack, this Iron Golem always adds 2 automatic shields to whatever is rolled.</t>
  </si>
  <si>
    <t>This Iron Golem never rolls for molten lava damage or lava field damage, and it does not have to stop on molten lava spaces.</t>
  </si>
  <si>
    <t>Templars can move through all small and medium squad figures and are never attacked when leaving an engagement with those figures.</t>
  </si>
  <si>
    <t>Type</t>
  </si>
  <si>
    <t>Normal</t>
  </si>
  <si>
    <t>Modified</t>
  </si>
  <si>
    <t>When rolling defense dice against an attack, Gorillinators always add one automatic shield to whatever is rolled.</t>
  </si>
  <si>
    <t>Special Attack - Range 6. Attack 6. 
Three unengaged Roman Archers may combine their attacks and roll their attack dice as one attack. All Roman Archers in the Arrow Volley must have a clear line of sight on the one target. The Defending figure compares height to the Highest Roman Archer to determine height advantage.</t>
  </si>
  <si>
    <t>If Moriko is attacked with a normal attack and at least 1 skull is rolled, roll the d20 to disappear. If you roll 1-12, roll defense dice normally. If you roll 13 or higher, Moriko takes no damage and instead may move up to 4 spaces. Moriko can disappear only if she ends her disappearing move not adjacent to any enemy figures.</t>
  </si>
  <si>
    <t>EVASIVE 1</t>
  </si>
  <si>
    <t>When a Tagawa Samurai Archer rolls defense dice against an attacking figure who is not adjacent, add one defense dice to the defending Archer.</t>
  </si>
  <si>
    <t>EVASIVE 2</t>
  </si>
  <si>
    <t>When an Einar Imperium rolls defense dice against an attacking figure who is not adjacent, add two defense dice to the defending Kyrie.</t>
  </si>
  <si>
    <t>SACRED BAND DEFY DEATH 13</t>
  </si>
  <si>
    <t>When a Sacred Band figure within 3 clear sight spaces receives one or more wounds, roll the 20-sided die before removing that figure. If you roll a 13 or higher, ignore any wounds.</t>
  </si>
  <si>
    <t>Instead of attacking, choose any figure within 4 clear sight spaces of Sudema. Roll the 20-sided die. If the chosen figure is a Squad figure and you roll a 7 or higher, destroy it. If the chosen figure is a Hero figure and you roll a 17 or higher, destroy the chosen Hero. If Sudema destroys a figure with Stare of Stone, Sudema may use Stare of Stone again.</t>
  </si>
  <si>
    <t>Each friendly figure within 4 clear sight spaces of Khosumet with a Relentless personality receives an additional attack die.</t>
  </si>
  <si>
    <t>When rolling defense dice, if Khosumet rolls at least one shield, the most wounds Khosumet may take for this attack is one.</t>
  </si>
  <si>
    <t>WATER STRENGTH</t>
  </si>
  <si>
    <t xml:space="preserve">When a Marro Drudge is on a water space, add 1 to its attack and defense. </t>
  </si>
  <si>
    <t>DUAL WIELD</t>
  </si>
  <si>
    <t>When a Marro Drudge attacks, he may attack one additional time. When making attacks with Dual Wield, subtract 1 from his attack dice.</t>
  </si>
  <si>
    <t>Before or after their normal move, any or all Shaolin Monks may Stealth Leap. Stealth Leap has a move of 2. When counting spaces for a Monk's leaping movement, ignore elevations. A Monk may leap over water without stopping, Skip this card&lt;br /&gt;(and ignore its points) over figures without becoming engaged, and leap over obstacles such as ruins. A Monk may not leap more than 12 levels up or down in a single leap. If a monk is engaged when he starts to leap, he does not take any leaving engagement attacks.</t>
  </si>
  <si>
    <t>After moving and before attacking, Runa may use her Helm Of Mitonsoul Aura. When using the Helm Of Mitonsoul Aura, you must roll the 20-sided die for all figures within 3 clear sight spaces of Runa, one at a time. If the target is a squad figure and you roll a 15 or higher, destroy the figure. If the target is a hero figure and you roll a 20, destroy the figure. Runa's Helm Of Mitonsoul Aura does not affect Runa.</t>
  </si>
  <si>
    <t>TRIPLE ATTACK</t>
  </si>
  <si>
    <t>When Empress Kiova attacks, she may attack two additional times.</t>
  </si>
  <si>
    <t>When attacking a figure within 4 clear sight spaces of any Marro Warlord you control, Grok Riders add 2 to their attack dice.</t>
  </si>
  <si>
    <t>Before or after moving, you may choose a figure within 5 clear sight spaces of Dund. Roll the d20. If you roll a 1-8, nothing happens. If you roll a 9-13, remove 1 order marker from the chosen figure's army card. If you roll a 14-17, remove 2 order markers from the chosen figure's army card. If you roll an 18-20, remove all markers from the chosen figure's army card.</t>
  </si>
  <si>
    <t>CRIPPLING GAZE</t>
  </si>
  <si>
    <t>Range 1. Attack 4. 
Choose a figure to attack. Any figures adjacent to Jotun are affected by the Wild Swing Special Attack. Roll attack dice once for all affected figures. Each figure rolls defense dice seperately. Jotun cannot be affected by his own Wild Swing Special Attack.</t>
  </si>
  <si>
    <t>When any elf you control within 8 clear sight spaces of Acolarh receives enough wounds to be destroyed, you may roll 10 Ullar Valkyrie dice before removing the figure. If you roll at least 3 Ullar symbols, ignore any wounds that figure just received. Acolarh's Leaf Of The Home Tree Aura does not affect this Acolarh.</t>
  </si>
  <si>
    <t>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t>
  </si>
  <si>
    <t>When defending against a normal attack by an adjacent figure with any Samurai or Ashigaru figures you control within 8 clear sight spaces of Hatamoto Taro, you may roll Einar Valkyrie dice. Each Einar symbol rolled counts as an additional shield. Heroic Defense Aura does not affect Hatamoto Taro.</t>
  </si>
  <si>
    <t>When defending with any Samurai or Ashigaru figures you control within 8 clear sight spaces of Hatamoto Taro, you may roll Einar Valkyrie dice. Each Einar symbol rolled counts as an additional shield. Heroic Defense Aura does not affect Hatamoto Taro.</t>
  </si>
  <si>
    <t>All friendly figures with a Range number of 4 or more who follow Vydar and are within 4 clear sight spaces of Laglor add 2 to their Range number. Vydar's Range Enhancement Aura does not affect Laglor.</t>
  </si>
  <si>
    <t>If Order Marker 1 is placed on Ornak, then instead of taking that turn with Ornak, you may take a turn with up to 2 Unique Heroes you control who follow Utgar. Ornak cannot be one of the 2 Unique Heroes. Any Unique Hero that is taking a turn instead of Ornak must be within 8 clear sight spaces of Ornak prior to its movement.</t>
  </si>
  <si>
    <t>When attacking with any Orc Warrior figures you control within 2 clear sight spaces of Ornak, you may roll Utgar Valkyrie dice. Each Utgar symbol rolled counts for an additional skull.</t>
  </si>
  <si>
    <t>After you take a turn Sir Gilbert, you may roll 12 Jandar Valkyrie dice. Move up to 4 squad figures you control who follow Jandar up to X spaces. X equals the number of Jandar symbols rolled. Any squad figures moved with Jandar's Dispatch must be within 8 clear sight spaces of Sir Gilbert prior to moving.</t>
  </si>
  <si>
    <t>When any elf you control within 8 spaces of Acolarh receives enough wounds to be destroyed, you may roll 12 Ullar Valkyrie dice before removing the figure. If you roll at least 3 Ullar symbols, ignore any wounds that figure just received. Acolarh's Leaf Of The Home Tree Aura does not affect this Acolarh.</t>
  </si>
  <si>
    <t>MELEE DEFENSE 3</t>
  </si>
  <si>
    <t>When rolling defense dice against a normal attack from an adjacent attacking figure, Major X17 adds 3 dice.</t>
  </si>
  <si>
    <t>Range 3. Attack 5.
A Wolf of Badru that moved but did not attack normally may use Pounce Special Attack. To pounce, choose a non-adjacent small of medium figure whose  base is not higher or lower than 5 levels from the base of the attacking Wolf. If the figure is destroyed, immediately place the attacking Wolf on the space the figure occupied. If the figure is not destroyed, destroy the attacking Wolf.</t>
  </si>
  <si>
    <t>Draft one or more Gladiatron Squads</t>
  </si>
  <si>
    <t>Draft one Hero that follows Einar or one Squad that follows Einar&lt;br /&gt;(and then multiples if non-unique)</t>
  </si>
  <si>
    <t>Draft one Orc Champion Hero&lt;br /&gt;(and then multiples if non-unique)</t>
  </si>
  <si>
    <t>Draft one Hero with the "Unleashed Fury" ability or&lt;br /&gt;one Squad with the "Unleashed Fury" ability&lt;br /&gt;(and then multiples if non-unique)</t>
  </si>
  <si>
    <t>Draft one Hero with a range of 4+ that follows Vydar or&lt;br /&gt;one Squad with a range of 4+ that follows Vydar&lt;br /&gt;(and then multiples if non-unique)</t>
  </si>
  <si>
    <t>Draft one Kyrie Warrior Hero who follows Utgar</t>
  </si>
  <si>
    <t>Draft one Soulborg Hero that follows Jandar&lt;br /&gt;or one Soulborg Squad that follows Jandar&lt;br /&gt;(and then multiples if non-unique)</t>
  </si>
  <si>
    <t>Draft one Unique Hero who follows Utgar</t>
  </si>
  <si>
    <t>Draft one Marro or Wulsinu Hero with a d20 power or&lt;br /&gt;one Marro or Wulsinu Squad with a d20 power&lt;br /&gt;(and then multiples if non-unique)</t>
  </si>
  <si>
    <t>Draft one Hero with the "Berserker Charge" ability or&lt;br /&gt;one Squad with the "Berserker Charge" ability&lt;br /&gt;(and then multiples if non-unique)</t>
  </si>
  <si>
    <t>Draft one Hero with the "Frenzy" ability or&lt;br /&gt;one Squad with the "Frenzy" ability&lt;br /&gt;(and then multiples if non-unique)</t>
  </si>
  <si>
    <t>Werewolf Lord</t>
  </si>
  <si>
    <t>When you roll the 20-sided die for a Treasure Glyph trap with this Ogre Warhulk, you must subtract 4 from your die roll.</t>
  </si>
  <si>
    <t>After moving and before attacking with this Ogre Warhulk, you must roll the 20-sided die. If you roll a 1-10, it may attack normally. If you roll an 11 or higher, instead of attacking normally, it must attack each figure adjacent to it, if possible. Roll each attack separately.</t>
  </si>
  <si>
    <t>After moving and before attacking with Obal, you must roll the 20-sided die. If you roll a 1-10, Obal may attack normally. If you roll an 11 or higher, instead of attacking normally, Obal must attack each figure adjacent to it, if possible. Roll each attack separately.</t>
  </si>
  <si>
    <t>This Werewolf Lord starts the game with 3 green Lycanthropy markers. If an opponent's Unique Hero receives at least 1 wound from this Werewolf Lord, you may place a Lycanthropy marker on that figure's Card. For the duration of the game, that figure replaces its Species, Class, and Personality with Hybrid, Hunter and Tormented respectively. Lycanthropy never affects Constructs, Lycanthropes, Soulborgs, and destructible objects.</t>
  </si>
  <si>
    <t>After revealing an order marker on this Werewolf Lord, before taking a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t>
  </si>
  <si>
    <t>Ogre Warhulk</t>
  </si>
  <si>
    <t>Frost Giant of Morh</t>
  </si>
  <si>
    <t>If this Frost Giant of Morh begins its turn unengaged, add 2 to its Move value this turn. If it begins its turn engaged, add 2 to its Attack value this turn.</t>
  </si>
  <si>
    <t>After attacking with Frigor, roll the d20. If you roll a 16 or higher, you may attack again with this Frost Giant of Morh.</t>
  </si>
  <si>
    <t>If this Frost Giant of Morh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t>
  </si>
  <si>
    <t>The Frost Giant</t>
  </si>
  <si>
    <t>Faction</t>
  </si>
  <si>
    <t>Figures</t>
  </si>
  <si>
    <t>Owned</t>
  </si>
  <si>
    <t>Point Value</t>
  </si>
  <si>
    <t>Abilities</t>
  </si>
  <si>
    <t>Flying</t>
  </si>
  <si>
    <t>Usage</t>
  </si>
  <si>
    <t>Version</t>
  </si>
  <si>
    <t>Special Power 4</t>
  </si>
  <si>
    <t>Special Power Text 4</t>
  </si>
  <si>
    <t>cAbility4</t>
  </si>
  <si>
    <t>Koggo</t>
  </si>
  <si>
    <t>Bol</t>
  </si>
  <si>
    <t>Black Wyrmling</t>
  </si>
  <si>
    <t>White Wyrmling</t>
  </si>
  <si>
    <t>Red Wyrmling</t>
  </si>
  <si>
    <t>Blue Wyrmling</t>
  </si>
  <si>
    <t>Zogross Hardscale</t>
  </si>
  <si>
    <t>Talingul</t>
  </si>
  <si>
    <t>Boreos</t>
  </si>
  <si>
    <t>Avernus</t>
  </si>
  <si>
    <t>Augamo</t>
  </si>
  <si>
    <t>Curse of Stormtorn Peak</t>
  </si>
  <si>
    <t>Eladrin</t>
  </si>
  <si>
    <t>MASTER OF GREAT CONSTRUCTS</t>
  </si>
  <si>
    <t>After revealing an Order Marker on Talingul, instead of taking that turn with Talingul, you may take a turn with up to two large or huge Construct Heroes you control. A figure taking a turn with Master of Great Constructs must be within 8 clear sight spaces of Talingul before moving.</t>
  </si>
  <si>
    <t>Draft a Large or Huge Construct Hero</t>
  </si>
  <si>
    <t>Yngvild's Vision</t>
  </si>
  <si>
    <t>Goblin</t>
  </si>
  <si>
    <t>Skittish</t>
  </si>
  <si>
    <t>CLEAR SHOT</t>
  </si>
  <si>
    <t>When attacking a figure that is not engaged, Koggo rolls 1 additional attack die.</t>
  </si>
  <si>
    <t>COWER</t>
  </si>
  <si>
    <t>After Koggo rolls defense dice against a normal attack from an opponent's figure, you may move Koggo up to 3 spaces, and Koggo no longer has any visible Hit Zones for the duration of the attacking figure's turn while he remains unengaged. Koggo will never take any leaving engagement attacks while using Cower.</t>
  </si>
  <si>
    <t>Cleaner</t>
  </si>
  <si>
    <t>Soldiers of Valhalla</t>
  </si>
  <si>
    <t>Rogue</t>
  </si>
  <si>
    <t>OPPORTUNISTIC HERO</t>
  </si>
  <si>
    <t>ANKLE SHANK</t>
  </si>
  <si>
    <t>SCALE</t>
  </si>
  <si>
    <t>If a Unique Hero you control is destroyed, you may move all unrevealed Order Markers on that Hero's Army Card to Bol's Army Card.</t>
  </si>
  <si>
    <t>If Bol is attacking a large or huge figure, add 2 dice to Bol's attack.</t>
  </si>
  <si>
    <t>Bol is never attacked when leaving an engagement.</t>
  </si>
  <si>
    <t>When moving up or down levels of terrain, Bol may add 2 to his height.</t>
  </si>
  <si>
    <t>Draft one Warrior Hero who follos Ullar or&lt;br /&gt;one Warrior Squad who follows Ullar&lt;br /&gt;(and then multiples if non-unique)</t>
  </si>
  <si>
    <t>Draft one Protector Hero who follows Ullar or&lt;br /&gt;one Protector Squad who follows Ullar&lt;br /&gt;(and then multiples if non-unique)</t>
  </si>
  <si>
    <t>Thormun's Reprieve</t>
  </si>
  <si>
    <t>TRIBAL PROTECTION</t>
  </si>
  <si>
    <t>An opponent's figure that is engaged to one or more Warriors or Protectors you control who follow Ullar may not attack Zogross Hardscale.</t>
  </si>
  <si>
    <t>OPPORTUNITY STRIKE 15</t>
  </si>
  <si>
    <t>If an opponent's figure that is engaged with Zogross Hardscale targets any other figure you control with a normal attack, roll the 20-sided die. If you roll a 15 or higher, no dice are rolled for this attack, no defense dice are rolled, and the attacking figure receives one wound.</t>
  </si>
  <si>
    <t>Elemental</t>
  </si>
  <si>
    <t>VORTEX PULL</t>
  </si>
  <si>
    <t>While Boreos is flying during its turn, you may choose one non-flying small or medium figure that it passed over this turn. At the end of Boreos's move, the player who controls the chosen figure must place that figure, if possible, on an empty space adjacent to Boreos. If the chosen figure is engaged when it is moved by Vortex Pull, it will not take any leaving engagement attacks. Figures under overhangs can never be moved by Vortex Pull.</t>
  </si>
  <si>
    <t>SWIRLING VORTEX</t>
  </si>
  <si>
    <t>When an opponent's small or medium figure moves onto a space within 2 clear sight spaces of Boreos, that figure must end its move there. Figures can never move through any figure affected by Swirling Vortex.</t>
  </si>
  <si>
    <t>When Boreos starts to fly, if she is engaged she will not take any leaving engagement attacks.</t>
  </si>
  <si>
    <t>Navess's Repentance</t>
  </si>
  <si>
    <t>Ravenous</t>
  </si>
  <si>
    <t>WAVE OF FLAME</t>
  </si>
  <si>
    <t>Before moving normally with Avernus, and each time Avernus moves onto a space during normal movement, you must roll the 20-sided die once for each figure adjacent to Avernus. If you roll a 14 or higher, that figure receives 1 wound. Figures with the Lava Resistant special power are not affected by Wave of Flame. Avernus cannot roll for Wave of Flame against the same figure more than once per turn.</t>
  </si>
  <si>
    <t>Avernus never rolls for molten lava damage or lava field damage, and it does not have to stop on molten lava spaces.</t>
  </si>
  <si>
    <t>NEGATIVE ELEMENT</t>
  </si>
  <si>
    <t>Avernus can never roll defense dice while it is on a water space.</t>
  </si>
  <si>
    <t>Vydar's Betrayal</t>
  </si>
  <si>
    <t>RAMMING 6</t>
  </si>
  <si>
    <t>HEADLONG CHARGE SPECIAL ATTACK</t>
  </si>
  <si>
    <t>STONY RESISTANCE 3</t>
  </si>
  <si>
    <t>Darrak Ambershard</t>
  </si>
  <si>
    <t>Battle for the Underdark</t>
  </si>
  <si>
    <t>SNEAK ATTACK 2</t>
  </si>
  <si>
    <t>If Darrak Ambershard is attacking an opponent's figure that is adjacent to at least one other figure you control, add 2 dice to Darrak Ambershard's attack.</t>
  </si>
  <si>
    <t>HIDE IN DARKNESS</t>
  </si>
  <si>
    <t>If Darrak Ambershard is attacked with a normal attack and at least 1 skull is rolled, roll the 20-sided die. If you roll 1-15, roll defense dice normally. If you roll a 16 or higher, ignore all damage that would be inflicted by the attack</t>
  </si>
  <si>
    <t>Mogrimm Forgehammer</t>
  </si>
  <si>
    <t>Heroes of Faerun</t>
  </si>
  <si>
    <t>Inspiring</t>
  </si>
  <si>
    <t>COMBAT LEADER</t>
  </si>
  <si>
    <t>If at least one order marker is on Mogrimm Forgehammer, you may add 3 to your initiative roll.</t>
  </si>
  <si>
    <t>COMMANDER'S STRIKE</t>
  </si>
  <si>
    <t>After moving and before attacking with Mogrimm Forgehammer, you may choose any opponent's figure within 5 clear sight spaces that is engaged with any other figure you control. Roll the 20-sided die. If you roll a 15 or higher, the chosen figure receives 1 wound.</t>
  </si>
  <si>
    <t>When rolling defense dice against a normal attack, Mogrimm Forgehammer always adds 1 automatic shield to whatever is rolled.</t>
  </si>
  <si>
    <t>Draft one Knight Hero or one Knights Squad&lt;br /&gt;(and then multiples if non-unique)</t>
  </si>
  <si>
    <t>Golem &amp; the Wyrmlings</t>
  </si>
  <si>
    <t>Wyrmling</t>
  </si>
  <si>
    <t>FLEDGLING ACID BREATH</t>
  </si>
  <si>
    <t>Instead of attacking with a Black Wyrmling, you may choose one small or medium figure within 4 clear sight spaces of it. Roll the 20-sided die. If you roll a 1-10, nothing happens. If you roll an 11-15, the chosen figure receives 1 wound. If you roll a 16 or higher, the chosen figure receives 2 wounds.</t>
  </si>
  <si>
    <t>WYRMLING BONDING</t>
  </si>
  <si>
    <t>After revealing an order marker on a Black Wyrmling Army Card, before taking that Black Wyrmling's turn, you may take a turn with one other Wyrmling you control.</t>
  </si>
  <si>
    <t>FLEDGLING LIGHTNING BREATH SPECIAL ATTACK</t>
  </si>
  <si>
    <t>Range 4 + Special. Attack 2.
Choose a figure to attack. You may also choose one other figure within 3 clear sight spaces of the targeted figure to be affected by Fledgling Lightning Breath Special Attack. Roll attack dice once for both figures. Each figure rolls defense dice separately. Fledgling Lightning Breath Special Attack does not affect destructible objects.</t>
  </si>
  <si>
    <t>After revealing an order marker on a Blue Wyrmling Army Card, before taking that Blue Wyrmling's turn, you may take a turn with one other Wyrmling you control.</t>
  </si>
  <si>
    <t>FLEDGLING FIRES SPECIAL ATTACK</t>
  </si>
  <si>
    <t>Range 5 Attack 3
Common Squad figures roll 2 fewer defense dice against Fledgling Fires Special Attack.</t>
  </si>
  <si>
    <t>After revealing an order marker on a Red Wyrmling Army Card, before taking that Red Wyrmling's turn, you may take a turn with one other Wyrmling you control.</t>
  </si>
  <si>
    <t>FLEDGLING ICE SHARDS SPECIAL ATTACK</t>
  </si>
  <si>
    <t>Range 5 Attack 2
When a White Wyrmling attacks with its Fledgling Ice Shards Special Attack, it may attack 1 additional time. It cannot attack the same figure more than once this turn.</t>
  </si>
  <si>
    <t>After revealing an order marker on a White Wyrmling Army Card, before taking that White Wyrmling's turn, you may take a turn with one other Wyrmling you control.</t>
  </si>
  <si>
    <t>Sahuagin Raider</t>
  </si>
  <si>
    <t>Warriors of the Ghostlight Fen</t>
  </si>
  <si>
    <t>Sahuagin</t>
  </si>
  <si>
    <t>Raider</t>
  </si>
  <si>
    <t>BLOOD FRENZY</t>
  </si>
  <si>
    <t>When attacking with a Sahuagin Raider, it receives 1 additional attack die for each Wound Marker on the defending figure's Army Card, for a maximum of 3 additional attack dice for Blood Frenzy.</t>
  </si>
  <si>
    <t>AMPHIBIOUS</t>
  </si>
  <si>
    <t>While a Sahuagin Raider is on a water space, add 2 to its defense. If a Sahuagin Raider starts its turn on a water space, add 1 to its movement for that turn. A Sahuagin Raider does not have to stop its movement when entering a water space.</t>
  </si>
  <si>
    <t>Range 1. Attack 4.
Instead of moving and attacking normally with Augamo, you may move Augamo up to 4 spaces. Augamo may attack up to 2 times with this Attack at any point before, during or after this move as long as Augamo is on a space where he could end his movement.</t>
  </si>
  <si>
    <t>When a small/medium figure rolls defense die and is not destroyed by a normal or special attack from Augamo, roll the d20. On a 6+, you may Ram the figure. The player who controls the Rammed figure must place that figure, if possible, on an empty space within 2 spaces of its current location, within clear sight of Augamo, not adjacent to him, and on the same level as or lower then its current location. The figure never takes any leaving engagement attacks, but non-fliers may take falling damage.</t>
  </si>
  <si>
    <t>Roll 3 extra defense dice defending against special attacks.</t>
  </si>
  <si>
    <t>Draft one Black Wyrmling Hero,&lt;br /&gt;one Red Wyrmling Hero and/or&lt;br /&gt;one Blue Wyrmling Hero.</t>
  </si>
  <si>
    <t>Draft one White Wyrmling Hero,&lt;br /&gt;one Red Wyrmling Hero and/or&lt;br /&gt;one Blue Wyrmling Hero.</t>
  </si>
  <si>
    <t>Draft one White Wyrmling Hero,&lt;br /&gt;one Red Wyrmling Hero and/or one&lt;br /&gt;Black Wyrmling Hero.</t>
  </si>
  <si>
    <t>Draft one Black Wyrmling Hero,&lt;br /&gt;one White Wyrmling Hero and/or&lt;br /&gt;one Blue Wyrmling Hero.</t>
  </si>
  <si>
    <t>Greater Ice Elemental</t>
  </si>
  <si>
    <t>Skeletons of Annellintia</t>
  </si>
  <si>
    <t>Draft one Unique Lord, Lady, Duke or Duchess</t>
  </si>
  <si>
    <t>1, 2, 3, 4/18</t>
  </si>
  <si>
    <t>NECROMANCY</t>
  </si>
  <si>
    <t>When a Skeleton of Annellintia you control is destroyed, roll the 20-sided die. If you roll an 11 or higher, place that Skeleton of Annellintia on the army card of any Unique Lord, Lady, Duke or Duchess you control.</t>
  </si>
  <si>
    <t>After revealing an order marker on this Army Card, before taking a turn with the Skeletons of Annellintia, you may remove one previously destroyed Skeleton of Annellintia from the Army Card of one Unique Hero you control and place it on any empty space adjacent to that Hero.</t>
  </si>
  <si>
    <t>REANIMATION</t>
  </si>
  <si>
    <t>After taking a turn with the Skeletons of Annellintia, you may move two unengaged Skeletons of Annellintia you control who did not move or attack this turn up to 4 spaces each.</t>
  </si>
  <si>
    <t>UNDEAD LEGION</t>
  </si>
  <si>
    <t>Champions of the Forgotten Realms</t>
  </si>
  <si>
    <t>ICE COLD</t>
  </si>
  <si>
    <t>While a Greater Ice Elemental is on a water or ice space, that space and all same-level water spaces adjacent to that Greater Ice Elemental are considered normal ice spaces. Figures do not have to stop their movement on normal ice spaces</t>
  </si>
  <si>
    <t>ICE SPIKES 15</t>
  </si>
  <si>
    <t>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t>
  </si>
  <si>
    <t>COLD HEALING</t>
  </si>
  <si>
    <t>After taking a turn with this Greater Ice Elemental, if it is on at least one snow or ice space, remove 1 wound marker from this Greater Ice Elemental's Army Card</t>
  </si>
  <si>
    <t>The Greater Ice Elemental</t>
  </si>
  <si>
    <t>Himani</t>
  </si>
  <si>
    <t>checked</t>
  </si>
  <si>
    <t>Quahon</t>
  </si>
  <si>
    <t>Axentia</t>
  </si>
  <si>
    <t>Heroes of Braunglayde</t>
  </si>
  <si>
    <t>Heroes of Delford's Glade</t>
  </si>
  <si>
    <t>LIGHTNING BREATH SPECIAL ATTACK</t>
  </si>
  <si>
    <t>Phoenix</t>
  </si>
  <si>
    <t>Herald</t>
  </si>
  <si>
    <t>Noble</t>
  </si>
  <si>
    <t>IMMOLATION 14</t>
  </si>
  <si>
    <t>After moving and before attacking, you must roll the 20-sided die for Axentia and then once for each figure adjacent to Axentia. If you roll a 14 or higher, that figure receives 1 wound. Figures with the Lava Resistant special power are not affected by immolation.</t>
  </si>
  <si>
    <t>PHOENIX RISING</t>
  </si>
  <si>
    <t>Hrognak</t>
  </si>
  <si>
    <t>Oreld's Orders</t>
  </si>
  <si>
    <t>ORC MOVEMENT AURA</t>
  </si>
  <si>
    <t>If an Orc figure you control begins its turn within 2 clear sight spaces of Hrognak, it may move 1 additional space. Hrognak's Orc Movement Aura does not affect Hrognak.</t>
  </si>
  <si>
    <t>Hrognak is never attacked when leaving an engagement.</t>
  </si>
  <si>
    <t>TRIHORN CHARGE 3</t>
  </si>
  <si>
    <t>Hrognak rolls 3 additional attack dice when attacking any figure that was at least 3 clear sight spaces away from Hrognak at the start of his turn.</t>
  </si>
  <si>
    <t>HOWDAH ARCHER SPECIAL ATTACK</t>
  </si>
  <si>
    <t>Range 6. Attack 2.
After attacking normally, Hrognak may attack with Howdah Archer Special Attack. Hrognak may target and attack non-adjacent figures with Howdah Archer Special Attack while engaged.</t>
  </si>
  <si>
    <t>Range 4 + Special. Attack 4.
Choose a figure to attack. You may also chose a second figure within 3 clear sight spaces of the targeted figure and a third figure within 2 clear sight spaces of the second figure to be affected by Lightning Breath Special Attack. Roll attack dice once for all figures. Each figure rolls defense dice seperately. Lightning Breath Special Attack does not affect destructable objects.</t>
  </si>
  <si>
    <t>When Axentia would be destroyed, do not destroy Axentia. If it is Axentia's turn, her turn ends immediately. Before the next Order Marker is revealed by any player, remove all wound markers from this Army Card and roll the 20-sided die for all figures within 2 clear sight spaces of Axentia, one at a time. If you roll a 7 or higher, the figure receives a wound. After using Phoenix Rising, negate both powers on this card for the rest of the game.</t>
  </si>
  <si>
    <t>hitboxes/HrognakMounted.jpg</t>
  </si>
  <si>
    <t>illustrations/HrognakMounted.jpg</t>
  </si>
  <si>
    <t>Ulfrid Hornwrangler</t>
  </si>
  <si>
    <t>Ranjit Singh</t>
  </si>
  <si>
    <t>Heracles</t>
  </si>
  <si>
    <t>Asterios</t>
  </si>
  <si>
    <t>Rygarn</t>
  </si>
  <si>
    <t>Age of Chaos</t>
  </si>
  <si>
    <t>Lodin's Discord</t>
  </si>
  <si>
    <t>Range 1. Attack 4.
If Grim Determination Special Attack does not destroy a figure, Ulfrid Hornwrangler receives a wound and must attack that figure again with his Grim Determination Special Attack, if possible.</t>
  </si>
  <si>
    <t>GRIM DETERMINATION SPECIAL ATTACK</t>
  </si>
  <si>
    <t>SHIELD OF VALOR</t>
  </si>
  <si>
    <t>When defending with Ulfrid Hornwrangler, each shield rolled counts for one additional block.</t>
  </si>
  <si>
    <t>Toral</t>
  </si>
  <si>
    <t>9, 18</t>
  </si>
  <si>
    <t>Maharaja</t>
  </si>
  <si>
    <t>LION OF PUNJAB</t>
  </si>
  <si>
    <t>Before rolling for initiative, you may reveal the 'X' Order Marker on this Army Card. If you do, while your other three Order Markers are on Army Cards you control that follow three different Valkyrie Generals, every Unique figure you control with an Order Marker on its card adds 1 to its Move and Attack.</t>
  </si>
  <si>
    <t>DIPLOMATIC SUBTERFUGE</t>
  </si>
  <si>
    <t>Once per round, after moving and before attacking, you may choose a figure within 4 clear sight spaces of Ranjit Singh and roll the 20-sided die. If you roll an 8 or higher, remove one unrevealed Order Marker at random from the chosen figure's Army Card (or Cards if your opponent has more than one Common card for that figure).</t>
  </si>
  <si>
    <t>Legend</t>
  </si>
  <si>
    <t>LABORS</t>
  </si>
  <si>
    <t>After taking a turn with Heracles, you may reveal an "X" Order Marker that is on Heracles's Army Card and take another turn with Heracles. During this additional turn, Heracles cannot attack a small or medium figure.</t>
  </si>
  <si>
    <t>Heracles rolls an additional die when attacking or defending against large or huge figures.</t>
  </si>
  <si>
    <t>After moving and before attacking, choose one small or medium non-flying figure adjacent to Heracles. Roll the d20. On 14 or higher, you may throw the figure by placing it on any empty space with clear sight and within 4 spaces of Heracles. After the figure is placed, roll the d20 for throwing damage unless the figure is thrown onto a level higher than the height of Jotun or onto water. On 11 or higher, the thrown figure receives 2 wounds. The thrown figure does not take any leaving engagement attacks.</t>
  </si>
  <si>
    <t>Minotaur</t>
  </si>
  <si>
    <t>FURIOUS CHARGE SPECIAL ATTACK</t>
  </si>
  <si>
    <t>LEGENDARY CREATURE 3</t>
  </si>
  <si>
    <t>Range 1. Attack 3.
Instead of moving and attacking normally with Asterios, you may move Asterios up to 5 spaces. Asterios can attack up to 3 times with Furious Charge Special Attack at any point before, during, or after this move as long as Asterios is on a space where he can end his movement. Asterios cannot attack the same figure more than once on a single turn. Asterios will never take any leaving engagement attacks from small or medium Squad figures while using Furious Charge Special Attack.</t>
  </si>
  <si>
    <t>When rolling defense dice against a normal attack from small or medium Squad figures, Asterios receives 3 additional defense dice.</t>
  </si>
  <si>
    <t>Arctorus</t>
  </si>
  <si>
    <t>Tempovar</t>
  </si>
  <si>
    <t>Chrono-Mage</t>
  </si>
  <si>
    <t>CHRONO-KEY</t>
  </si>
  <si>
    <t>TEMPORAL JUMP</t>
  </si>
  <si>
    <t>Once per round, before revealing a numbered marker on an Army Card in your army, you may choose this Army Card or an Army Card that has at least one figure you control within 6 spaces of Rygarn. Move that numbered Order Marker to the chosen Army Card and reveal it on that Army Card instead.</t>
  </si>
  <si>
    <t>When Rygarn receives one or more wounds from a normal or special attack by an opponent's figure, you may roll the 20-sided die. If you roll a 15 or higher, choose an empty space within 4 spaces of Rygarn. Place Rygarn on the chosen space to ignore any wounds he just received. If Rygarn is engaged when he uses Temporal Jump, he will not take any leaving engagement attacks.</t>
  </si>
  <si>
    <t>Spider-man</t>
  </si>
  <si>
    <t>The Conflict Begins</t>
  </si>
  <si>
    <t>Marvel</t>
  </si>
  <si>
    <t>Crimefighter</t>
  </si>
  <si>
    <t>SPIDEY SENSE 11</t>
  </si>
  <si>
    <t>If Spider-Man is attacked and at least 1 skull is rolled, roll the d20. 1-10: roll defense dice normally. 11-20: Spider-Man takes no damage and may immediately move using his Swing Line 4 Special Power.</t>
  </si>
  <si>
    <t>SWING LINE 4</t>
  </si>
  <si>
    <t>WEB SPECIAL ATTACK</t>
  </si>
  <si>
    <t>Range 4. Attack 3.
Figures roll 1 less defense die when defending against Spider-Man's Web Special Attack.</t>
  </si>
  <si>
    <t>SUPER STRENGTH</t>
  </si>
  <si>
    <t>Do not take fall damage from less than 20 above the figure's height.</t>
  </si>
  <si>
    <t>Earth Elemental</t>
  </si>
  <si>
    <t>EARTH SLAM SPECIAL ATTACK</t>
  </si>
  <si>
    <t>Range 1 Attack 3
Any non-flying figures adjacent to this Earth Elemental are affected by Earth Slam Special Attack. Roll attack dice once for all affected figures. Each figure rolls defense separately.</t>
  </si>
  <si>
    <t>UNDERGROUND MOVEMENT</t>
  </si>
  <si>
    <t>Instead of moving normally with an Earth Elemental, you may immediately place it on any empty non-water space that is within 4 spaces of that Earth Elemental and is no higher than 1 level above that Earth Elemental's height or 3 levels below that Earth Elemental's base. If an Earth Elemental is engaged when it starts its Underground Movement, it will take any leaving engagement attacks.</t>
  </si>
  <si>
    <t>Venom</t>
  </si>
  <si>
    <t>Symbiote</t>
  </si>
  <si>
    <t>Vigilante</t>
  </si>
  <si>
    <t>SPIDER SENSE 14</t>
  </si>
  <si>
    <t>If Venom is attacked and at least 1 skull is rolled, roll the d20. 1-13: roll defense dice normally. 14-20: Venom takes no damage and may immediately move using his Swing Line 4 Special Power.</t>
  </si>
  <si>
    <t>Use instead of a normal move. Swing Line has a move of 4. When counting spaces for Venon's Swing Line movement, ignore elevations, water, figures and obstacles. Venom may not Swing-Line more than 40 levels up or down in a single Swing Line. Do not take any leaving engagement attacks when using this.</t>
  </si>
  <si>
    <t>Use instead of a normal move. Swing Line has a move of 4. When counting spaces for Spider-Man's Swing Line movement, ignore elevations, water, figures and obstacles. Spider-Man may not Swing-Line more than 40 levels up or down in a single Swing Line. Do not take any leaving engagement attacks when using this.</t>
  </si>
  <si>
    <t>Range 4. Attack 3.
Figures roll 1 less defense die when defending against Venom's Web Special Attack.</t>
  </si>
  <si>
    <t>Incredible Hulk</t>
  </si>
  <si>
    <t>Creature</t>
  </si>
  <si>
    <t>Angry</t>
  </si>
  <si>
    <t>RAGE SMASH 5</t>
  </si>
  <si>
    <t>SUPER LEAP</t>
  </si>
  <si>
    <t>STOMP SPECIAL ATTACK</t>
  </si>
  <si>
    <t>Use instead of normal move. Super Leap has a move of 10. When counting spaces for Hulk’s Super Leap movement, ignore elevations, water, figures and obstacles. Do not leap more than 50 levels up or down in a single leap. Do not take any leaving engagement attacks. Roll 3 less attack dice on a Super Leap turn.</t>
  </si>
  <si>
    <t>Range 1. Attack 3.
Any adjacent figure is affected by this attack. Roll 3 attack dice once for all affected figures. Roll defense separately. Hulk cannot attack using this on a Super Leap turn.</t>
  </si>
  <si>
    <t>On a normal attack, receive one extra attack die for each Wound Marker, up to a maximum of 5 extra.</t>
  </si>
  <si>
    <t>Trihorn</t>
  </si>
  <si>
    <t>HOWDAH RIDER</t>
  </si>
  <si>
    <t>Trihorn rolls 3 additional attack dice when attacking any figure that was at least 3 clear sight spaces away from Trihorn at the start of his turn.</t>
  </si>
  <si>
    <t>HOWDAH SPECIAL ATTACK</t>
  </si>
  <si>
    <t>Range 4 + Special. Attack Special.
If the figure riding Trihorn has a range of 4 or higher, Trihorn may attack with Howdah Special Attack. Trihorn may target and attack non-adjacent figures with Howdah Archer Special Attack while engaged. Howdah Special Attack's range is equal to the range of the rider + 1. Howdah Special Attack rolls attack dice equal to the rider's attack value. Use the green target point of the rider to determine line of sight.</t>
  </si>
  <si>
    <t>Trihorn has all Aura special attacks from the figure that rides it. It also adds the hitzones of its rider to its own. A figure can move on to Trihorn's Howdah for 1 move, but it must end its move on the Howdah. A figure can leave the Howdah for 1 move.</t>
  </si>
  <si>
    <t>Silver Surfer</t>
  </si>
  <si>
    <t>Zenn-La</t>
  </si>
  <si>
    <t>Zenn-Lavian</t>
  </si>
  <si>
    <t>When Silver Surfer starts to fly, if he is engaged he will not take any leaving engagement attacks.</t>
  </si>
  <si>
    <t>COSMIC FORCE BLAST SPECIAL ATTACK</t>
  </si>
  <si>
    <t>Range 6 Attack 6
If an opponent's Unique Hero recieves at least one wound from the Cosmic Force Blast Special Attack, roll the 20-sided die. If you roll a 16 or higher, you may remove one unrevealed order marker from that Unique Hero's Army Card.</t>
  </si>
  <si>
    <t>HYPER SPEED 5</t>
  </si>
  <si>
    <t>After Taking a turn with Silver Surfer, Silver Surfer may move up to 5 spaces. Silver Surfer cannot use Hyper Speed 5 if he attacked with his Cosmic Force Blast Special Attack during that turn.</t>
  </si>
  <si>
    <t>Thanos</t>
  </si>
  <si>
    <t>Titan</t>
  </si>
  <si>
    <t>Eternal</t>
  </si>
  <si>
    <t>Conqueror</t>
  </si>
  <si>
    <t>Nihilist</t>
  </si>
  <si>
    <t>REJECTED BY DEATH</t>
  </si>
  <si>
    <t>At the start of each of your turns after Thanos has been destroyed, roll the 20-sided die. If you roll a 19 or higher, immediately place Thanos on a space adjacent to any figure you control and remove all Wound Markers on Thanos' card.</t>
  </si>
  <si>
    <t>Red Skull</t>
  </si>
  <si>
    <t>Clone</t>
  </si>
  <si>
    <t>Mastermind</t>
  </si>
  <si>
    <t>Ruthless</t>
  </si>
  <si>
    <t>MASTER MANIPULATOR</t>
  </si>
  <si>
    <t>After revealing an Order Marker on Red Skull's card, instead of taking that turn with Red Skull, you may take a turn with any Unique Hero you control within clear sight of Red Skull.</t>
  </si>
  <si>
    <t>DUST OF DEATH</t>
  </si>
  <si>
    <t>Captain America</t>
  </si>
  <si>
    <t>SHIELD THROW SPECIAL ATTACK</t>
  </si>
  <si>
    <t>TACTICIAN</t>
  </si>
  <si>
    <t>All friendly figures adjacent to Captain America add 1 extra die to their attack, and 1 extra die to their defense.</t>
  </si>
  <si>
    <t>Iron Man</t>
  </si>
  <si>
    <t>Adventurer</t>
  </si>
  <si>
    <t>Arrogant</t>
  </si>
  <si>
    <t>When Iron Man attacks, he may attack one additional time.</t>
  </si>
  <si>
    <t>Abomination</t>
  </si>
  <si>
    <t>Use instead of normal move. Super Leap has a move of 10. When counting spaces for Abomination's Super Leap movement, ignore elevations, water, figures and obstacles. Do not leap more than 50 levels up or down in a single leap. Do not take any leaving engagement attacks. Roll 3 less attack dice on a Super Leap turn.</t>
  </si>
  <si>
    <t>After Moving and before attacking you may either:&lt;/p&gt;&lt;ul type="disc"&gt;&lt;li&gt;Roll the 20-sided die once for each figure adjacent to Red Skull, or&lt;/li&gt;&lt;li&gt;Roll the 20-sided die once for any one figure up to 3 clear sight spaces away.&lt;/li&gt;&lt;/ul&gt;&lt;p&gt;If you roll a 19 or higher, that figure is destroyed.</t>
  </si>
  <si>
    <t>Range 5. Attack 4.
When Captain America attacks with his Shield Throw Special Attack, he may attack 2 additional times. He cannot attack the same figure more than once.</t>
  </si>
  <si>
    <t>Cheer/Menacer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</si>
</sst>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sz val="10"/>
      <name val="Arial"/>
      <family val="2"/>
    </font>
    <font>
      <b/>
      <sz val="10"/>
      <name val="Arial"/>
      <family val="2"/>
    </font>
    <font>
      <sz val="10"/>
      <color theme="1"/>
      <name val="Arial"/>
      <family val="2"/>
    </font>
    <font>
      <b/>
      <sz val="10"/>
      <color theme="1"/>
      <name val="Arial"/>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4" fillId="2" borderId="0" xfId="0" applyFont="1" applyFill="1" applyAlignment="1">
      <alignment horizontal="center" vertical="center"/>
    </xf>
    <xf numFmtId="0" fontId="3" fillId="2" borderId="0" xfId="0" applyFont="1" applyFill="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left" vertical="center"/>
    </xf>
    <xf numFmtId="0" fontId="0" fillId="0" borderId="0" xfId="0" applyAlignment="1">
      <alignment horizontal="left" vertical="center"/>
    </xf>
    <xf numFmtId="16" fontId="1"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J231"/>
  <sheetViews>
    <sheetView tabSelected="1" zoomScaleNormal="100" workbookViewId="0">
      <pane ySplit="1" topLeftCell="A3" activePane="bottomLeft" state="frozen"/>
      <selection pane="bottomLeft" activeCell="T3" sqref="T3"/>
    </sheetView>
  </sheetViews>
  <sheetFormatPr defaultColWidth="9.140625" defaultRowHeight="57.75" customHeight="1" x14ac:dyDescent="0.2"/>
  <cols>
    <col min="1" max="1" width="9.140625" style="2"/>
    <col min="2" max="8" width="34" style="2" customWidth="1"/>
    <col min="9" max="20" width="19.28515625" style="2" customWidth="1"/>
    <col min="21" max="21" width="19.28515625" style="8" customWidth="1"/>
    <col min="22" max="39" width="19.28515625" style="2" customWidth="1"/>
    <col min="40" max="40" width="19.28515625" style="8" customWidth="1"/>
    <col min="41" max="41" width="19.28515625" style="2" customWidth="1"/>
    <col min="42" max="44" width="21" style="2" customWidth="1"/>
    <col min="45" max="54" width="19.28515625" style="2" customWidth="1"/>
    <col min="55" max="55" width="34" style="2" customWidth="1"/>
    <col min="56" max="56" width="49.42578125" style="2" customWidth="1"/>
    <col min="57" max="252" width="19.28515625" style="2" customWidth="1"/>
    <col min="253" max="16384" width="9.140625" style="2"/>
  </cols>
  <sheetData>
    <row r="1" spans="1:56" s="1" customFormat="1" ht="25.5" customHeight="1" x14ac:dyDescent="0.2">
      <c r="A1" s="1" t="s">
        <v>615</v>
      </c>
      <c r="B1" s="1" t="s">
        <v>128</v>
      </c>
      <c r="C1" s="1" t="s">
        <v>886</v>
      </c>
      <c r="D1" s="1" t="s">
        <v>1104</v>
      </c>
      <c r="E1" s="1" t="s">
        <v>1034</v>
      </c>
      <c r="F1" s="1" t="s">
        <v>1035</v>
      </c>
      <c r="G1" s="1" t="s">
        <v>1036</v>
      </c>
      <c r="H1" s="1" t="s">
        <v>1037</v>
      </c>
      <c r="I1" s="1" t="s">
        <v>242</v>
      </c>
      <c r="J1" s="1" t="s">
        <v>148</v>
      </c>
      <c r="K1" s="1" t="s">
        <v>213</v>
      </c>
      <c r="L1" s="1" t="s">
        <v>337</v>
      </c>
      <c r="M1" s="1" t="s">
        <v>349</v>
      </c>
      <c r="N1" s="1" t="s">
        <v>131</v>
      </c>
      <c r="O1" s="1" t="s">
        <v>134</v>
      </c>
      <c r="P1" s="1" t="s">
        <v>350</v>
      </c>
      <c r="Q1" s="1" t="s">
        <v>184</v>
      </c>
      <c r="R1" s="1" t="s">
        <v>63</v>
      </c>
      <c r="S1" s="1" t="s">
        <v>138</v>
      </c>
      <c r="T1" s="1" t="s">
        <v>139</v>
      </c>
      <c r="U1" s="1" t="s">
        <v>1033</v>
      </c>
      <c r="V1" s="1" t="s">
        <v>175</v>
      </c>
      <c r="W1" s="1" t="s">
        <v>140</v>
      </c>
      <c r="X1" s="1" t="s">
        <v>141</v>
      </c>
      <c r="Y1" s="1" t="s">
        <v>142</v>
      </c>
      <c r="Z1" s="1" t="s">
        <v>143</v>
      </c>
      <c r="AA1" s="1" t="s">
        <v>146</v>
      </c>
      <c r="AB1" s="1" t="s">
        <v>568</v>
      </c>
      <c r="AC1" s="1" t="s">
        <v>144</v>
      </c>
      <c r="AD1" s="1" t="s">
        <v>356</v>
      </c>
      <c r="AE1" s="1" t="s">
        <v>145</v>
      </c>
      <c r="AF1" s="1" t="s">
        <v>357</v>
      </c>
      <c r="AG1" s="1" t="s">
        <v>183</v>
      </c>
      <c r="AH1" s="1" t="s">
        <v>358</v>
      </c>
      <c r="AI1" s="1" t="s">
        <v>1174</v>
      </c>
      <c r="AJ1" s="1" t="s">
        <v>1175</v>
      </c>
      <c r="AK1" s="1" t="s">
        <v>567</v>
      </c>
      <c r="AL1" s="1" t="s">
        <v>590</v>
      </c>
      <c r="AM1" s="1" t="s">
        <v>570</v>
      </c>
      <c r="AN1" s="1" t="s">
        <v>569</v>
      </c>
      <c r="AO1" s="6" t="s">
        <v>601</v>
      </c>
      <c r="AP1" s="1" t="s">
        <v>610</v>
      </c>
      <c r="AQ1" s="1" t="s">
        <v>887</v>
      </c>
      <c r="AR1" s="1" t="s">
        <v>885</v>
      </c>
      <c r="AS1" s="1" t="s">
        <v>612</v>
      </c>
      <c r="AT1" s="1" t="s">
        <v>613</v>
      </c>
      <c r="AU1" s="1" t="s">
        <v>614</v>
      </c>
      <c r="AV1" s="1" t="s">
        <v>1176</v>
      </c>
      <c r="AW1" s="1" t="s">
        <v>611</v>
      </c>
      <c r="AX1" s="1" t="s">
        <v>616</v>
      </c>
      <c r="AY1" s="1" t="s">
        <v>876</v>
      </c>
      <c r="AZ1" s="1" t="s">
        <v>875</v>
      </c>
      <c r="BA1" s="1" t="s">
        <v>877</v>
      </c>
      <c r="BB1" s="1" t="s">
        <v>1012</v>
      </c>
      <c r="BC1" s="1" t="s">
        <v>1040</v>
      </c>
      <c r="BD1" s="1" t="s">
        <v>1041</v>
      </c>
    </row>
    <row r="2" spans="1:56" ht="57.75" customHeight="1" x14ac:dyDescent="0.2">
      <c r="A2" s="2">
        <v>1</v>
      </c>
      <c r="B2" s="2" t="s">
        <v>295</v>
      </c>
      <c r="C2" s="2" t="s">
        <v>601</v>
      </c>
      <c r="D2" s="2" t="s">
        <v>1105</v>
      </c>
      <c r="E2" s="2" t="s">
        <v>1066</v>
      </c>
      <c r="F2" s="2" t="s">
        <v>601</v>
      </c>
      <c r="G2" s="2" t="s">
        <v>601</v>
      </c>
      <c r="H2" s="2" t="s">
        <v>601</v>
      </c>
      <c r="I2" s="2" t="s">
        <v>299</v>
      </c>
      <c r="J2" s="2" t="s">
        <v>101</v>
      </c>
      <c r="K2" s="2" t="s">
        <v>197</v>
      </c>
      <c r="L2" s="2" t="s">
        <v>171</v>
      </c>
      <c r="M2" s="2" t="s">
        <v>172</v>
      </c>
      <c r="N2" s="2" t="s">
        <v>132</v>
      </c>
      <c r="O2" s="2" t="s">
        <v>133</v>
      </c>
      <c r="P2" s="2" t="s">
        <v>218</v>
      </c>
      <c r="Q2" s="2" t="s">
        <v>174</v>
      </c>
      <c r="R2" s="2" t="s">
        <v>137</v>
      </c>
      <c r="S2" s="2">
        <v>5</v>
      </c>
      <c r="T2" s="2">
        <v>4</v>
      </c>
      <c r="U2" s="2">
        <v>0</v>
      </c>
      <c r="V2" s="2">
        <v>1</v>
      </c>
      <c r="W2" s="2">
        <v>5</v>
      </c>
      <c r="X2" s="2">
        <v>6</v>
      </c>
      <c r="Y2" s="2">
        <v>2</v>
      </c>
      <c r="Z2" s="2">
        <v>2</v>
      </c>
      <c r="AA2" s="2">
        <v>75</v>
      </c>
      <c r="AB2" s="2">
        <v>95</v>
      </c>
      <c r="AC2" s="3" t="s">
        <v>622</v>
      </c>
      <c r="AD2" s="2" t="s">
        <v>359</v>
      </c>
      <c r="AE2" s="2" t="s">
        <v>766</v>
      </c>
      <c r="AF2" s="2" t="s">
        <v>360</v>
      </c>
      <c r="AG2" s="2" t="s">
        <v>847</v>
      </c>
      <c r="AH2" s="2" t="s">
        <v>479</v>
      </c>
      <c r="AI2" s="2" t="s">
        <v>772</v>
      </c>
      <c r="AJ2" s="2" t="s">
        <v>772</v>
      </c>
      <c r="AK2" s="2" t="b">
        <v>0</v>
      </c>
      <c r="AL2" s="2" t="b">
        <v>0</v>
      </c>
      <c r="AM2" s="2" t="s">
        <v>1031</v>
      </c>
      <c r="AN2" s="2" t="s">
        <v>572</v>
      </c>
      <c r="AO2" s="7" t="s">
        <v>601</v>
      </c>
      <c r="AP2" s="2" t="str">
        <f t="shared" ref="AP2:AP65" si="0">UPPER(B2)</f>
        <v>10TH REGIMENT OF FOOT</v>
      </c>
      <c r="AQ2" s="2" t="b">
        <f t="shared" ref="AQ2:AQ65" si="1">IF(AR2&lt;&gt;"N/A",TRUE,FALSE)</f>
        <v>0</v>
      </c>
      <c r="AR2" s="2" t="str">
        <f t="shared" ref="AR2:AR65" si="2">UPPER(C2)</f>
        <v>N/A</v>
      </c>
      <c r="AS2" s="4" t="str">
        <f t="shared" ref="AS2:AS65" si="3">IF(AC2&lt;&gt;"n/a",IF(AND(LEFT(AD2,5)&lt;&gt;"Range",LEFT(AD2,7)&lt;&gt;"Special"), _xlfn.CONCAT("&lt;p&gt;&lt;b&gt;&lt;i&gt;",AC2,"&lt;/i&gt;&lt;/b&gt;&lt;br /&gt;", SUBSTITUTE(AD2,CHAR(10),"&lt;br /&gt;"), "&lt;/p&gt;"),_xlfn.CONCAT("&lt;p&gt;&lt;b&gt;&lt;i&gt;",AC2,"&lt;/i&gt;&lt;/b&gt;&lt;br /&gt;&lt;i&gt;", SUBSTITUTE(AD2,CHAR(10),"&lt;/i&gt;&lt;br /&gt;"), "&lt;/p&gt;")), "n/a")</f>
        <v>&lt;p&gt;&lt;b&gt;&lt;i&gt;WAIT THEN FIRE&lt;/i&gt;&lt;/b&gt;&lt;br /&gt;If none of the 10th Regiment Of Foot move this turn, add 1 die to their attack.&lt;/p&gt;</v>
      </c>
      <c r="AT2" s="4" t="str">
        <f t="shared" ref="AT2:AT27" si="4">IF(AE2&lt;&gt;"n/a",IF(AND(LEFT(AF2,5)&lt;&gt;"Range",LEFT(AF2,7)&lt;&gt;"Special"), _xlfn.CONCAT("&lt;p&gt;&lt;b&gt;&lt;i&gt;",AE2,"&lt;/i&gt;&lt;/b&gt;&lt;br /&gt;", SUBSTITUTE(AF2,CHAR(10),"&lt;br /&gt;"), "&lt;/p&gt;"),_xlfn.CONCAT("&lt;p&gt;&lt;b&gt;&lt;i&gt;",AE2,"&lt;/i&gt;&lt;/b&gt;&lt;br /&gt;&lt;i&gt;", SUBSTITUTE(AF2,CHAR(10),"&lt;/i&gt;&lt;br /&gt;"), "&lt;/p&gt;")), "n/a")</f>
        <v>&lt;p&gt;&lt;b&gt;&lt;i&gt;MELEE DEFENSE 1&lt;/i&gt;&lt;/b&gt;&lt;br /&gt;When rolling defense dice against a normal attack from an adjacent figure, a soldier in the 10th Regiment Of Foot adds 1 to his defense dice.&lt;/p&gt;</v>
      </c>
      <c r="AU2" s="4" t="str">
        <f t="shared" ref="AU2:AU65" si="5">IF(AG2&lt;&gt;"n/a",IF(AND(LEFT(AH2,5)&lt;&gt;"Range",LEFT(AH2,7)&lt;&gt;"Special"), _xlfn.CONCAT("&lt;p&gt;&lt;b&gt;&lt;i&gt;",AG2,"&lt;/i&gt;&lt;/b&gt;&lt;br /&gt;", SUBSTITUTE(AH2,CHAR(10),"&lt;br /&gt;"), "&lt;/p&gt;"),_xlfn.CONCAT("&lt;p&gt;&lt;b&gt;&lt;i&gt;",AG2,"&lt;/i&gt;&lt;/b&gt;&lt;br /&gt;&lt;i&gt;", SUBSTITUTE(AH2,CHAR(10),"&lt;/i&gt;&lt;br /&gt;"), "&lt;/p&gt;")), "n/a")</f>
        <v>&lt;p&gt;&lt;b&gt;&lt;i&gt;BAYONET ATTACK 1&lt;/i&gt;&lt;/b&gt;&lt;br /&gt;When rolling attack dice against an adjacent figure, a soldier in the 10th Regiment Of Foot adds 1 to his attack dice. A soldier in the 10th Regiment Of Foot can only use Bayonet Attack if he moved at least one space this turn.&lt;/p&gt;</v>
      </c>
      <c r="AV2" s="4" t="str">
        <f t="shared" ref="AV2:AV65" si="6">IF(AI2&lt;&gt;"n/a",IF(AND(LEFT(AJ2,5)&lt;&gt;"Range",LEFT(AJ2,7)&lt;&gt;"Special"), _xlfn.CONCAT("&lt;p&gt;&lt;b&gt;&lt;i&gt;",AI2,"&lt;/i&gt;&lt;/b&gt;&lt;br /&gt;", SUBSTITUTE(AJ2,CHAR(10),"&lt;br /&gt;"), "&lt;/p&gt;"),_xlfn.CONCAT("&lt;p&gt;&lt;b&gt;&lt;i&gt;",AI2,"&lt;/i&gt;&lt;/b&gt;&lt;br /&gt;&lt;i&gt;", SUBSTITUTE(AJ2,CHAR(10),"&lt;/i&gt;&lt;br /&gt;"), "&lt;/p&gt;")), "n/a")</f>
        <v>n/a</v>
      </c>
      <c r="AW2" s="4" t="str">
        <f t="shared" ref="AW2:AW65" si="7">SUBSTITUTE(_xlfn.CONCAT(AS2:AV2),"n/a","")</f>
        <v>&lt;p&gt;&lt;b&gt;&lt;i&gt;WAIT THEN FIRE&lt;/i&gt;&lt;/b&gt;&lt;br /&gt;If none of the 10th Regiment Of Foot move this turn, add 1 die to their attack.&lt;/p&gt;&lt;p&gt;&lt;b&gt;&lt;i&gt;MELEE DEFENSE 1&lt;/i&gt;&lt;/b&gt;&lt;br /&gt;When rolling defense dice against a normal attack from an adjacent figure, a soldier in the 10th Regiment Of Foot adds 1 to his defense dice.&lt;/p&gt;&lt;p&gt;&lt;b&gt;&lt;i&gt;BAYONET ATTACK 1&lt;/i&gt;&lt;/b&gt;&lt;br /&gt;When rolling attack dice against an adjacent figure, a soldier in the 10th Regiment Of Foot adds 1 to his attack dice. A soldier in the 10th Regiment Of Foot can only use Bayonet Attack if he moved at least one space this turn.&lt;/p&gt;</v>
      </c>
      <c r="AX2" s="2" t="str">
        <f t="shared" ref="AX2:AX33" si="8">_xlfn.CONCAT("illustrations/",B2,".jpg")</f>
        <v>illustrations/10th Regiment Of Foot.jpg</v>
      </c>
      <c r="AY2" s="2" t="str">
        <f t="shared" ref="AY2:AY33" si="9">_xlfn.CONCAT("hitboxes/",B2,".jpg")</f>
        <v>hitboxes/10th Regiment Of Foot.jpg</v>
      </c>
      <c r="AZ2" s="2" t="str">
        <f t="shared" ref="AZ2:AZ65" si="10">_xlfn.CONCAT("icons/",L2,".svg")</f>
        <v>icons/Einar.svg</v>
      </c>
      <c r="BA2" s="2" t="str">
        <f t="shared" ref="BA2:BA65" si="11">_xlfn.CONCAT(UPPER(N2)," ", UPPER(O2), " // ", UPPER(R2), " ", UPPER(S2), "&lt;br /&gt;", UPPER(M2), " // ", UPPER(P2), " // ", UPPER(Q2))</f>
        <v>COMMON SQUAD // MEDIUM 5&lt;br /&gt;HUMAN // SOLDIERS // DISCIPLINED</v>
      </c>
      <c r="BB2" s="2" t="str">
        <f t="shared" ref="BB2:BB65" si="12">SUBSTITUTE(UPPER(AM2),"&amp;AMP;","&amp;amp;")</f>
        <v>B&amp;amp;B</v>
      </c>
      <c r="BC2" s="2" t="str">
        <f t="shared" ref="BC2:BC65" si="13">SUBSTITUTE(SUBSTITUTE(_xlfn.CONCAT("&lt;p&gt;",E2,"&lt;/p&gt;&lt;p&gt;",F2,"&lt;/p&gt;&lt;p&gt;",G2,"&lt;/p&gt;&lt;p&gt;",H2,"&lt;/p&gt;"),"&lt;/p&gt;&lt;p&gt;n/a",""), "&lt;p&gt;n/a&lt;/p&gt;","None")</f>
        <v>&lt;p&gt;Draft multiples of this Army Card&lt;/p&gt;</v>
      </c>
      <c r="BD2" s="2" t="str">
        <f t="shared" ref="BD2:BD65" si="14">SUBSTITUTE(SUBSTITUTE(_xlfn.CONCAT("&lt;p&gt;",PROPER(AC2),"&lt;/p&gt;&lt;p&gt;",PROPER(AE2),"&lt;/p&gt;&lt;p&gt;",PROPER(AG2),"&lt;/p&gt;"), "&lt;p&gt;N/A&lt;/p&gt;", ""), "'S", "'s")</f>
        <v>&lt;p&gt;Wait Then Fire&lt;/p&gt;&lt;p&gt;Melee Defense 1&lt;/p&gt;&lt;p&gt;Bayonet Attack 1&lt;/p&gt;</v>
      </c>
    </row>
    <row r="3" spans="1:56" ht="57.75" customHeight="1" x14ac:dyDescent="0.2">
      <c r="A3" s="2">
        <v>2</v>
      </c>
      <c r="B3" s="2" t="s">
        <v>185</v>
      </c>
      <c r="C3" s="2" t="s">
        <v>601</v>
      </c>
      <c r="D3" s="2" t="s">
        <v>1105</v>
      </c>
      <c r="E3" s="2" t="s">
        <v>1066</v>
      </c>
      <c r="F3" s="2" t="s">
        <v>1067</v>
      </c>
      <c r="G3" s="2" t="s">
        <v>601</v>
      </c>
      <c r="H3" s="2" t="s">
        <v>601</v>
      </c>
      <c r="I3" s="2" t="s">
        <v>177</v>
      </c>
      <c r="J3" s="2" t="s">
        <v>186</v>
      </c>
      <c r="K3" s="2" t="s">
        <v>197</v>
      </c>
      <c r="L3" s="2" t="s">
        <v>158</v>
      </c>
      <c r="M3" s="2" t="s">
        <v>172</v>
      </c>
      <c r="N3" s="2" t="s">
        <v>132</v>
      </c>
      <c r="O3" s="2" t="s">
        <v>133</v>
      </c>
      <c r="P3" s="2" t="s">
        <v>173</v>
      </c>
      <c r="Q3" s="2" t="s">
        <v>187</v>
      </c>
      <c r="R3" s="2" t="s">
        <v>137</v>
      </c>
      <c r="S3" s="2">
        <v>5</v>
      </c>
      <c r="T3" s="2">
        <v>4</v>
      </c>
      <c r="U3" s="2">
        <v>0</v>
      </c>
      <c r="V3" s="2">
        <v>1</v>
      </c>
      <c r="W3" s="2">
        <v>5</v>
      </c>
      <c r="X3" s="2">
        <v>6</v>
      </c>
      <c r="Y3" s="2">
        <v>2</v>
      </c>
      <c r="Z3" s="2">
        <v>2</v>
      </c>
      <c r="AA3" s="2">
        <v>70</v>
      </c>
      <c r="AB3" s="2">
        <v>105</v>
      </c>
      <c r="AC3" s="2" t="s">
        <v>622</v>
      </c>
      <c r="AD3" s="2" t="s">
        <v>361</v>
      </c>
      <c r="AE3" s="2" t="s">
        <v>767</v>
      </c>
      <c r="AF3" s="2" t="s">
        <v>881</v>
      </c>
      <c r="AG3" s="2" t="s">
        <v>772</v>
      </c>
      <c r="AH3" s="2" t="s">
        <v>601</v>
      </c>
      <c r="AI3" s="2" t="s">
        <v>772</v>
      </c>
      <c r="AJ3" s="2" t="s">
        <v>772</v>
      </c>
      <c r="AK3" s="2" t="b">
        <v>0</v>
      </c>
      <c r="AL3" s="2" t="b">
        <v>0</v>
      </c>
      <c r="AM3" s="2" t="s">
        <v>1030</v>
      </c>
      <c r="AN3" s="2" t="s">
        <v>572</v>
      </c>
      <c r="AO3" s="7" t="s">
        <v>601</v>
      </c>
      <c r="AP3" s="2" t="str">
        <f t="shared" si="0"/>
        <v>4TH MASSACHUSETTS LINE</v>
      </c>
      <c r="AQ3" s="2" t="b">
        <f t="shared" si="1"/>
        <v>0</v>
      </c>
      <c r="AR3" s="2" t="str">
        <f t="shared" si="2"/>
        <v>N/A</v>
      </c>
      <c r="AS3" s="4" t="str">
        <f t="shared" si="3"/>
        <v>&lt;p&gt;&lt;b&gt;&lt;i&gt;WAIT THEN FIRE&lt;/i&gt;&lt;/b&gt;&lt;br /&gt;If none of the 4th Massachusetts Line move this turn, add 1 die to their attack.&lt;/p&gt;</v>
      </c>
      <c r="AT3" s="4" t="str">
        <f t="shared" si="4"/>
        <v>&lt;p&gt;&lt;b&gt;&lt;i&gt;VALIANT ARMY DEFENSE BONUS&lt;/i&gt;&lt;/b&gt;&lt;br /&gt;If every Army Card you control has a Valiant personality, each soldier in the 4th Massachusetts Line receives 1 additional defense die.&lt;/p&gt;</v>
      </c>
      <c r="AU3" s="4" t="str">
        <f t="shared" si="5"/>
        <v>n/a</v>
      </c>
      <c r="AV3" s="4" t="str">
        <f t="shared" si="6"/>
        <v>n/a</v>
      </c>
      <c r="AW3" s="4" t="str">
        <f t="shared" si="7"/>
        <v>&lt;p&gt;&lt;b&gt;&lt;i&gt;WAIT THEN FIRE&lt;/i&gt;&lt;/b&gt;&lt;br /&gt;If none of the 4th Massachusetts Line move this turn, add 1 die to their attack.&lt;/p&gt;&lt;p&gt;&lt;b&gt;&lt;i&gt;VALIANT ARMY DEFENSE BONUS&lt;/i&gt;&lt;/b&gt;&lt;br /&gt;If every Army Card you control has a Valiant personality, each soldier in the 4th Massachusetts Line receives 1 additional defense die.&lt;/p&gt;</v>
      </c>
      <c r="AX3" s="2" t="str">
        <f t="shared" si="8"/>
        <v>illustrations/4th Massachusetts Line.jpg</v>
      </c>
      <c r="AY3" s="2" t="str">
        <f t="shared" si="9"/>
        <v>hitboxes/4th Massachusetts Line.jpg</v>
      </c>
      <c r="AZ3" s="2" t="str">
        <f t="shared" si="10"/>
        <v>icons/Jandar.svg</v>
      </c>
      <c r="BA3" s="2" t="str">
        <f t="shared" si="11"/>
        <v>COMMON SQUAD // MEDIUM 5&lt;br /&gt;HUMAN // SOLDIER // VALIANT</v>
      </c>
      <c r="BB3" s="2" t="str">
        <f t="shared" si="12"/>
        <v>B&amp;amp;B/SHARK</v>
      </c>
      <c r="BC3" s="2" t="str">
        <f t="shared" si="13"/>
        <v>&lt;p&gt;Draft multiples of this Army Card&lt;/p&gt;&lt;p&gt;Draft one Valiant Hero or one Valiant Squad&lt;br /&gt;(and then multiples if non-unique)&lt;/p&gt;</v>
      </c>
      <c r="BD3" s="2" t="str">
        <f t="shared" si="14"/>
        <v>&lt;p&gt;Wait Then Fire&lt;/p&gt;&lt;p&gt;Valiant Army Defense Bonus&lt;/p&gt;</v>
      </c>
    </row>
    <row r="4" spans="1:56" ht="57.75" customHeight="1" x14ac:dyDescent="0.2">
      <c r="A4" s="2">
        <v>3</v>
      </c>
      <c r="B4" s="2" t="s">
        <v>1427</v>
      </c>
      <c r="C4" s="2" t="s">
        <v>601</v>
      </c>
      <c r="D4" s="2" t="s">
        <v>1105</v>
      </c>
      <c r="E4" s="2" t="s">
        <v>601</v>
      </c>
      <c r="F4" s="2" t="s">
        <v>601</v>
      </c>
      <c r="G4" s="2" t="s">
        <v>601</v>
      </c>
      <c r="H4" s="2" t="s">
        <v>601</v>
      </c>
      <c r="I4" s="2" t="s">
        <v>1359</v>
      </c>
      <c r="J4" s="2">
        <v>6</v>
      </c>
      <c r="K4" s="2" t="s">
        <v>197</v>
      </c>
      <c r="L4" s="2" t="s">
        <v>1360</v>
      </c>
      <c r="M4" s="2" t="s">
        <v>172</v>
      </c>
      <c r="N4" s="2" t="s">
        <v>166</v>
      </c>
      <c r="O4" s="2" t="s">
        <v>167</v>
      </c>
      <c r="P4" s="2" t="s">
        <v>1383</v>
      </c>
      <c r="Q4" s="2" t="s">
        <v>236</v>
      </c>
      <c r="R4" s="2" t="s">
        <v>137</v>
      </c>
      <c r="S4" s="2">
        <v>6</v>
      </c>
      <c r="T4" s="2">
        <v>1</v>
      </c>
      <c r="U4" s="2">
        <v>0</v>
      </c>
      <c r="V4" s="2">
        <v>8</v>
      </c>
      <c r="W4" s="2">
        <v>5</v>
      </c>
      <c r="X4" s="2">
        <v>1</v>
      </c>
      <c r="Y4" s="2">
        <v>7</v>
      </c>
      <c r="Z4" s="2">
        <v>6</v>
      </c>
      <c r="AA4" s="2">
        <v>320</v>
      </c>
      <c r="AB4" s="2">
        <v>320</v>
      </c>
      <c r="AC4" s="2" t="s">
        <v>1386</v>
      </c>
      <c r="AD4" s="2" t="s">
        <v>1428</v>
      </c>
      <c r="AE4" s="2" t="s">
        <v>1387</v>
      </c>
      <c r="AF4" s="4" t="s">
        <v>1389</v>
      </c>
      <c r="AG4" s="2" t="s">
        <v>1367</v>
      </c>
      <c r="AH4" s="2" t="s">
        <v>1368</v>
      </c>
      <c r="AI4" s="2" t="s">
        <v>772</v>
      </c>
      <c r="AJ4" s="4" t="s">
        <v>772</v>
      </c>
      <c r="AK4" s="2" t="b">
        <v>0</v>
      </c>
      <c r="AL4" s="2" t="b">
        <v>1</v>
      </c>
      <c r="AM4" s="2" t="s">
        <v>1016</v>
      </c>
      <c r="AN4" s="2" t="s">
        <v>572</v>
      </c>
      <c r="AO4" s="7" t="s">
        <v>601</v>
      </c>
      <c r="AP4" s="2" t="str">
        <f t="shared" si="0"/>
        <v>ABOMINATION</v>
      </c>
      <c r="AQ4" s="2" t="b">
        <f t="shared" si="1"/>
        <v>0</v>
      </c>
      <c r="AR4" s="2" t="str">
        <f t="shared" si="2"/>
        <v>N/A</v>
      </c>
      <c r="AS4" s="4" t="str">
        <f t="shared" si="3"/>
        <v>&lt;p&gt;&lt;b&gt;&lt;i&gt;SUPER LEAP&lt;/i&gt;&lt;/b&gt;&lt;br /&gt;Use instead of normal move. Super Leap has a move of 10. When counting spaces for Abomination's Super Leap movement, ignore elevations, water, figures and obstacles. Do not leap more than 50 levels up or down in a single leap. Do not take any leaving engagement attacks. Roll 3 less attack dice on a Super Leap turn.&lt;/p&gt;</v>
      </c>
      <c r="AT4" s="4" t="str">
        <f t="shared" si="4"/>
        <v>&lt;p&gt;&lt;b&gt;&lt;i&gt;STOMP SPECIAL ATTACK&lt;/i&gt;&lt;/b&gt;&lt;br /&gt;&lt;i&gt;Range 1. Attack 3.&lt;/i&gt;&lt;br /&gt;Any adjacent figure is affected by this attack. Roll 3 attack dice once for all affected figures. Roll defense separately. Hulk cannot attack using this on a Super Leap turn.&lt;/p&gt;</v>
      </c>
      <c r="AU4" s="4" t="str">
        <f t="shared" si="5"/>
        <v>&lt;p&gt;&lt;b&gt;&lt;i&gt;SUPER STRENGTH&lt;/i&gt;&lt;/b&gt;&lt;br /&gt;Do not take fall damage from less than 20 above the figure's height.&lt;/p&gt;</v>
      </c>
      <c r="AV4" s="4" t="str">
        <f t="shared" si="6"/>
        <v>n/a</v>
      </c>
      <c r="AW4" s="4" t="str">
        <f t="shared" si="7"/>
        <v>&lt;p&gt;&lt;b&gt;&lt;i&gt;SUPER LEAP&lt;/i&gt;&lt;/b&gt;&lt;br /&gt;Use instead of normal move. Super Leap has a move of 10. When counting spaces for Abomination's Super Leap movement, ignore elevations, water, figures and obstacles. Do not leap more than 50 levels up or down in a single leap. Do not take any leaving engagement attacks. Roll 3 less attack dice on a Super Leap turn.&lt;/p&gt;&lt;p&gt;&lt;b&gt;&lt;i&gt;STOMP SPECIAL ATTACK&lt;/i&gt;&lt;/b&gt;&lt;br /&gt;&lt;i&gt;Range 1. Attack 3.&lt;/i&gt;&lt;br /&gt;Any adjacent figure is affected by this attack. Roll 3 attack dice once for all affected figures. Roll defense separately. Hulk cannot attack using this on a Super Leap turn.&lt;/p&gt;&lt;p&gt;&lt;b&gt;&lt;i&gt;SUPER STRENGTH&lt;/i&gt;&lt;/b&gt;&lt;br /&gt;Do not take fall damage from less than 20 above the figure's height.&lt;/p&gt;</v>
      </c>
      <c r="AX4" s="2" t="str">
        <f t="shared" si="8"/>
        <v>illustrations/Abomination.jpg</v>
      </c>
      <c r="AY4" s="2" t="str">
        <f t="shared" si="9"/>
        <v>hitboxes/Abomination.jpg</v>
      </c>
      <c r="AZ4" s="2" t="str">
        <f t="shared" si="10"/>
        <v>icons/Marvel.svg</v>
      </c>
      <c r="BA4" s="2" t="str">
        <f t="shared" si="11"/>
        <v>UNIQUE HERO // MEDIUM 6&lt;br /&gt;HUMAN // CREATURE // FEROCIOUS</v>
      </c>
      <c r="BB4" s="2" t="str">
        <f t="shared" si="12"/>
        <v>MENACER</v>
      </c>
      <c r="BC4" s="2" t="str">
        <f t="shared" si="13"/>
        <v>None</v>
      </c>
      <c r="BD4" s="2" t="str">
        <f t="shared" si="14"/>
        <v>&lt;p&gt;Super Leap&lt;/p&gt;&lt;p&gt;Stomp Special Attack&lt;/p&gt;&lt;p&gt;Super Strength&lt;/p&gt;</v>
      </c>
    </row>
    <row r="5" spans="1:56" ht="57.75" customHeight="1" x14ac:dyDescent="0.2">
      <c r="A5" s="2">
        <v>4</v>
      </c>
      <c r="B5" s="2" t="s">
        <v>124</v>
      </c>
      <c r="C5" s="2" t="s">
        <v>601</v>
      </c>
      <c r="D5" s="2" t="s">
        <v>1105</v>
      </c>
      <c r="E5" s="2" t="s">
        <v>1096</v>
      </c>
      <c r="F5" s="2" t="s">
        <v>1068</v>
      </c>
      <c r="G5" s="2" t="s">
        <v>601</v>
      </c>
      <c r="H5" s="2" t="s">
        <v>601</v>
      </c>
      <c r="I5" s="2" t="s">
        <v>121</v>
      </c>
      <c r="J5" s="2">
        <v>5</v>
      </c>
      <c r="K5" s="2" t="s">
        <v>198</v>
      </c>
      <c r="L5" s="2" t="s">
        <v>129</v>
      </c>
      <c r="M5" s="2" t="s">
        <v>214</v>
      </c>
      <c r="N5" s="2" t="s">
        <v>166</v>
      </c>
      <c r="O5" s="2" t="s">
        <v>167</v>
      </c>
      <c r="P5" s="2" t="s">
        <v>79</v>
      </c>
      <c r="Q5" s="2" t="s">
        <v>187</v>
      </c>
      <c r="R5" s="2" t="s">
        <v>137</v>
      </c>
      <c r="S5" s="2">
        <v>5</v>
      </c>
      <c r="T5" s="2">
        <v>1</v>
      </c>
      <c r="U5" s="2">
        <v>0</v>
      </c>
      <c r="V5" s="2">
        <v>5</v>
      </c>
      <c r="W5" s="2">
        <v>5</v>
      </c>
      <c r="X5" s="2">
        <v>1</v>
      </c>
      <c r="Y5" s="2">
        <v>3</v>
      </c>
      <c r="Z5" s="2">
        <v>2</v>
      </c>
      <c r="AA5" s="2">
        <v>110</v>
      </c>
      <c r="AB5" s="2">
        <v>85</v>
      </c>
      <c r="AC5" s="2" t="s">
        <v>623</v>
      </c>
      <c r="AD5" s="2" t="s">
        <v>1131</v>
      </c>
      <c r="AE5" s="2" t="s">
        <v>768</v>
      </c>
      <c r="AF5" s="2" t="s">
        <v>362</v>
      </c>
      <c r="AG5" s="2" t="s">
        <v>772</v>
      </c>
      <c r="AH5" s="2" t="s">
        <v>601</v>
      </c>
      <c r="AI5" s="2" t="s">
        <v>772</v>
      </c>
      <c r="AJ5" s="2" t="s">
        <v>772</v>
      </c>
      <c r="AK5" s="2" t="b">
        <v>0</v>
      </c>
      <c r="AL5" s="2" t="b">
        <v>0</v>
      </c>
      <c r="AM5" s="2" t="s">
        <v>581</v>
      </c>
      <c r="AN5" s="2" t="s">
        <v>575</v>
      </c>
      <c r="AO5" s="7" t="s">
        <v>601</v>
      </c>
      <c r="AP5" s="2" t="str">
        <f t="shared" si="0"/>
        <v>ACOLARH</v>
      </c>
      <c r="AQ5" s="2" t="b">
        <f t="shared" si="1"/>
        <v>0</v>
      </c>
      <c r="AR5" s="2" t="str">
        <f t="shared" si="2"/>
        <v>N/A</v>
      </c>
      <c r="AS5" s="4" t="str">
        <f t="shared" si="3"/>
        <v>&lt;p&gt;&lt;b&gt;&lt;i&gt;LEAF OF THE HOME TREE AURA&lt;/i&gt;&lt;/b&gt;&lt;br /&gt;When any elf you control within 8 clear sight spaces of Acolarh receives enough wounds to be destroyed, you may roll 10 Ullar Valkyrie dice before removing the figure. If you roll at least 3 Ullar symbols, ignore any wounds that figure just received. Acolarh's Leaf Of The Home Tree Aura does not affect this Acolarh.&lt;/p&gt;</v>
      </c>
      <c r="AT5" s="4" t="str">
        <f t="shared" si="4"/>
        <v>&lt;p&gt;&lt;b&gt;&lt;i&gt;ULLAR'S AMULET&lt;/i&gt;&lt;/b&gt;&lt;br /&gt;All friendly figures who follow Ullar and start their turn adjacent to Acolarh may move 2 additional spaces.&lt;/p&gt;</v>
      </c>
      <c r="AU5" s="4" t="str">
        <f t="shared" si="5"/>
        <v>n/a</v>
      </c>
      <c r="AV5" s="4" t="str">
        <f t="shared" si="6"/>
        <v>n/a</v>
      </c>
      <c r="AW5" s="4" t="str">
        <f t="shared" si="7"/>
        <v>&lt;p&gt;&lt;b&gt;&lt;i&gt;LEAF OF THE HOME TREE AURA&lt;/i&gt;&lt;/b&gt;&lt;br /&gt;When any elf you control within 8 clear sight spaces of Acolarh receives enough wounds to be destroyed, you may roll 10 Ullar Valkyrie dice before removing the figure. If you roll at least 3 Ullar symbols, ignore any wounds that figure just received. Acolarh's Leaf Of The Home Tree Aura does not affect this Acolarh.&lt;/p&gt;&lt;p&gt;&lt;b&gt;&lt;i&gt;ULLAR'S AMULET&lt;/i&gt;&lt;/b&gt;&lt;br /&gt;All friendly figures who follow Ullar and start their turn adjacent to Acolarh may move 2 additional spaces.&lt;/p&gt;</v>
      </c>
      <c r="AX5" s="2" t="str">
        <f t="shared" si="8"/>
        <v>illustrations/Acolarh.jpg</v>
      </c>
      <c r="AY5" s="2" t="str">
        <f t="shared" si="9"/>
        <v>hitboxes/Acolarh.jpg</v>
      </c>
      <c r="AZ5" s="2" t="str">
        <f t="shared" si="10"/>
        <v>icons/Ullar.svg</v>
      </c>
      <c r="BA5" s="2" t="str">
        <f t="shared" si="11"/>
        <v>UNIQUE HERO // MEDIUM 5&lt;br /&gt;ELF // WIZARD // VALIANT</v>
      </c>
      <c r="BB5" s="2" t="str">
        <f t="shared" si="12"/>
        <v>CHEERLEADER</v>
      </c>
      <c r="BC5" s="2" t="str">
        <f t="shared" si="13"/>
        <v>&lt;p&gt;Skip this card&lt;br /&gt;(and ignore its points)&lt;/p&gt;&lt;p&gt;Draft one Elf Hero or one Elf Squad&lt;br /&gt;(and then multiples if non-unique)&lt;/p&gt;</v>
      </c>
      <c r="BD5" s="2" t="str">
        <f t="shared" si="14"/>
        <v>&lt;p&gt;Leaf Of The Home Tree Aura&lt;/p&gt;&lt;p&gt;Ullar's Amulet&lt;/p&gt;</v>
      </c>
    </row>
    <row r="6" spans="1:56" ht="57.75" customHeight="1" x14ac:dyDescent="0.2">
      <c r="A6" s="2">
        <v>5</v>
      </c>
      <c r="B6" s="2" t="s">
        <v>124</v>
      </c>
      <c r="C6" s="2" t="s">
        <v>601</v>
      </c>
      <c r="D6" s="3" t="s">
        <v>1106</v>
      </c>
      <c r="E6" s="2" t="s">
        <v>1096</v>
      </c>
      <c r="F6" s="2" t="s">
        <v>1068</v>
      </c>
      <c r="G6" s="2" t="s">
        <v>601</v>
      </c>
      <c r="H6" s="2" t="s">
        <v>601</v>
      </c>
      <c r="I6" s="2" t="s">
        <v>121</v>
      </c>
      <c r="J6" s="2">
        <v>5</v>
      </c>
      <c r="K6" s="2" t="s">
        <v>198</v>
      </c>
      <c r="L6" s="2" t="s">
        <v>129</v>
      </c>
      <c r="M6" s="2" t="s">
        <v>214</v>
      </c>
      <c r="N6" s="2" t="s">
        <v>166</v>
      </c>
      <c r="O6" s="2" t="s">
        <v>167</v>
      </c>
      <c r="P6" s="2" t="s">
        <v>79</v>
      </c>
      <c r="Q6" s="2" t="s">
        <v>187</v>
      </c>
      <c r="R6" s="2" t="s">
        <v>137</v>
      </c>
      <c r="S6" s="2">
        <v>5</v>
      </c>
      <c r="T6" s="2">
        <v>1</v>
      </c>
      <c r="U6" s="2">
        <v>0</v>
      </c>
      <c r="V6" s="2">
        <v>5</v>
      </c>
      <c r="W6" s="2">
        <v>5</v>
      </c>
      <c r="X6" s="2">
        <v>1</v>
      </c>
      <c r="Y6" s="2">
        <v>3</v>
      </c>
      <c r="Z6" s="2">
        <v>2</v>
      </c>
      <c r="AA6" s="2">
        <v>80</v>
      </c>
      <c r="AB6" s="2">
        <v>80</v>
      </c>
      <c r="AC6" s="2" t="s">
        <v>623</v>
      </c>
      <c r="AD6" s="3" t="s">
        <v>1139</v>
      </c>
      <c r="AE6" s="2" t="s">
        <v>768</v>
      </c>
      <c r="AF6" s="2" t="s">
        <v>362</v>
      </c>
      <c r="AG6" s="2" t="s">
        <v>772</v>
      </c>
      <c r="AH6" s="2" t="s">
        <v>601</v>
      </c>
      <c r="AI6" s="2" t="s">
        <v>772</v>
      </c>
      <c r="AJ6" s="2" t="s">
        <v>772</v>
      </c>
      <c r="AK6" s="2" t="b">
        <v>0</v>
      </c>
      <c r="AL6" s="2" t="b">
        <v>0</v>
      </c>
      <c r="AM6" s="2" t="s">
        <v>581</v>
      </c>
      <c r="AN6" s="2" t="s">
        <v>575</v>
      </c>
      <c r="AO6" s="7" t="s">
        <v>601</v>
      </c>
      <c r="AP6" s="2" t="str">
        <f t="shared" si="0"/>
        <v>ACOLARH</v>
      </c>
      <c r="AQ6" s="2" t="b">
        <f t="shared" si="1"/>
        <v>0</v>
      </c>
      <c r="AR6" s="2" t="str">
        <f t="shared" si="2"/>
        <v>N/A</v>
      </c>
      <c r="AS6" s="4" t="str">
        <f t="shared" si="3"/>
        <v>&lt;p&gt;&lt;b&gt;&lt;i&gt;LEAF OF THE HOME TREE AURA&lt;/i&gt;&lt;/b&gt;&lt;br /&gt;When any elf you control within 8 spaces of Acolarh receives enough wounds to be destroyed, you may roll 12 Ullar Valkyrie dice before removing the figure. If you roll at least 3 Ullar symbols, ignore any wounds that figure just received. Acolarh's Leaf Of The Home Tree Aura does not affect this Acolarh.&lt;/p&gt;</v>
      </c>
      <c r="AT6" s="4" t="str">
        <f t="shared" si="4"/>
        <v>&lt;p&gt;&lt;b&gt;&lt;i&gt;ULLAR'S AMULET&lt;/i&gt;&lt;/b&gt;&lt;br /&gt;All friendly figures who follow Ullar and start their turn adjacent to Acolarh may move 2 additional spaces.&lt;/p&gt;</v>
      </c>
      <c r="AU6" s="4" t="str">
        <f t="shared" si="5"/>
        <v>n/a</v>
      </c>
      <c r="AV6" s="4" t="str">
        <f t="shared" si="6"/>
        <v>n/a</v>
      </c>
      <c r="AW6" s="4" t="str">
        <f t="shared" si="7"/>
        <v>&lt;p&gt;&lt;b&gt;&lt;i&gt;LEAF OF THE HOME TREE AURA&lt;/i&gt;&lt;/b&gt;&lt;br /&gt;When any elf you control within 8 spaces of Acolarh receives enough wounds to be destroyed, you may roll 12 Ullar Valkyrie dice before removing the figure. If you roll at least 3 Ullar symbols, ignore any wounds that figure just received. Acolarh's Leaf Of The Home Tree Aura does not affect this Acolarh.&lt;/p&gt;&lt;p&gt;&lt;b&gt;&lt;i&gt;ULLAR'S AMULET&lt;/i&gt;&lt;/b&gt;&lt;br /&gt;All friendly figures who follow Ullar and start their turn adjacent to Acolarh may move 2 additional spaces.&lt;/p&gt;</v>
      </c>
      <c r="AX6" s="2" t="str">
        <f t="shared" si="8"/>
        <v>illustrations/Acolarh.jpg</v>
      </c>
      <c r="AY6" s="2" t="str">
        <f t="shared" si="9"/>
        <v>hitboxes/Acolarh.jpg</v>
      </c>
      <c r="AZ6" s="2" t="str">
        <f t="shared" si="10"/>
        <v>icons/Ullar.svg</v>
      </c>
      <c r="BA6" s="2" t="str">
        <f t="shared" si="11"/>
        <v>UNIQUE HERO // MEDIUM 5&lt;br /&gt;ELF // WIZARD // VALIANT</v>
      </c>
      <c r="BB6" s="2" t="str">
        <f t="shared" si="12"/>
        <v>CHEERLEADER</v>
      </c>
      <c r="BC6" s="2" t="str">
        <f t="shared" si="13"/>
        <v>&lt;p&gt;Skip this card&lt;br /&gt;(and ignore its points)&lt;/p&gt;&lt;p&gt;Draft one Elf Hero or one Elf Squad&lt;br /&gt;(and then multiples if non-unique)&lt;/p&gt;</v>
      </c>
      <c r="BD6" s="2" t="str">
        <f t="shared" si="14"/>
        <v>&lt;p&gt;Leaf Of The Home Tree Aura&lt;/p&gt;&lt;p&gt;Ullar's Amulet&lt;/p&gt;</v>
      </c>
    </row>
    <row r="7" spans="1:56" ht="57.75" customHeight="1" x14ac:dyDescent="0.2">
      <c r="A7" s="2">
        <v>6</v>
      </c>
      <c r="B7" s="2" t="s">
        <v>239</v>
      </c>
      <c r="C7" s="2" t="s">
        <v>601</v>
      </c>
      <c r="D7" s="2" t="s">
        <v>1105</v>
      </c>
      <c r="E7" s="2" t="s">
        <v>601</v>
      </c>
      <c r="F7" s="2" t="s">
        <v>601</v>
      </c>
      <c r="G7" s="2" t="s">
        <v>601</v>
      </c>
      <c r="H7" s="2" t="s">
        <v>601</v>
      </c>
      <c r="I7" s="2" t="s">
        <v>207</v>
      </c>
      <c r="J7" s="2">
        <v>8</v>
      </c>
      <c r="K7" s="2" t="s">
        <v>197</v>
      </c>
      <c r="L7" s="2" t="s">
        <v>240</v>
      </c>
      <c r="M7" s="2" t="s">
        <v>172</v>
      </c>
      <c r="N7" s="2" t="s">
        <v>166</v>
      </c>
      <c r="O7" s="2" t="s">
        <v>167</v>
      </c>
      <c r="P7" s="2" t="s">
        <v>241</v>
      </c>
      <c r="Q7" s="2" t="s">
        <v>204</v>
      </c>
      <c r="R7" s="2" t="s">
        <v>137</v>
      </c>
      <c r="S7" s="2">
        <v>5</v>
      </c>
      <c r="T7" s="2">
        <v>1</v>
      </c>
      <c r="U7" s="2">
        <v>0</v>
      </c>
      <c r="V7" s="2">
        <v>4</v>
      </c>
      <c r="W7" s="2">
        <v>5</v>
      </c>
      <c r="X7" s="2">
        <v>6</v>
      </c>
      <c r="Y7" s="2">
        <v>2</v>
      </c>
      <c r="Z7" s="2">
        <v>4</v>
      </c>
      <c r="AA7" s="2">
        <v>100</v>
      </c>
      <c r="AB7" s="2">
        <v>80</v>
      </c>
      <c r="AC7" s="2" t="s">
        <v>624</v>
      </c>
      <c r="AD7" s="2" t="s">
        <v>363</v>
      </c>
      <c r="AE7" s="2" t="s">
        <v>769</v>
      </c>
      <c r="AF7" s="2" t="s">
        <v>364</v>
      </c>
      <c r="AG7" s="2" t="s">
        <v>712</v>
      </c>
      <c r="AH7" s="2" t="s">
        <v>365</v>
      </c>
      <c r="AI7" s="2" t="s">
        <v>772</v>
      </c>
      <c r="AJ7" s="2" t="s">
        <v>772</v>
      </c>
      <c r="AK7" s="2" t="b">
        <v>0</v>
      </c>
      <c r="AL7" s="2" t="b">
        <v>0</v>
      </c>
      <c r="AM7" s="2" t="s">
        <v>582</v>
      </c>
      <c r="AN7" s="2" t="s">
        <v>579</v>
      </c>
      <c r="AO7" s="7" t="s">
        <v>601</v>
      </c>
      <c r="AP7" s="2" t="str">
        <f t="shared" si="0"/>
        <v>AGENT CARR</v>
      </c>
      <c r="AQ7" s="2" t="b">
        <f t="shared" si="1"/>
        <v>0</v>
      </c>
      <c r="AR7" s="2" t="str">
        <f t="shared" si="2"/>
        <v>N/A</v>
      </c>
      <c r="AS7" s="4" t="str">
        <f t="shared" si="3"/>
        <v>&lt;p&gt;&lt;b&gt;&lt;i&gt;GHOST WALK&lt;/i&gt;&lt;/b&gt;&lt;br /&gt;Agent Carr can move through all figures.&lt;/p&gt;</v>
      </c>
      <c r="AT7" s="4" t="str">
        <f t="shared" si="4"/>
        <v>&lt;p&gt;&lt;b&gt;&lt;i&gt;SWORD OF RECKONING 4&lt;/i&gt;&lt;/b&gt;&lt;br /&gt;If Agent Carr is attacking an adjacent figure, add 4 dice to Agent Carr's attack.&lt;/p&gt;</v>
      </c>
      <c r="AU7" s="4" t="str">
        <f t="shared" si="5"/>
        <v>&lt;p&gt;&lt;b&gt;&lt;i&gt;DISENGAGE&lt;/i&gt;&lt;/b&gt;&lt;br /&gt;Agent Carr is never attacked when leaving an engagement.&lt;/p&gt;</v>
      </c>
      <c r="AV7" s="4" t="str">
        <f t="shared" si="6"/>
        <v>n/a</v>
      </c>
      <c r="AW7" s="4" t="str">
        <f t="shared" si="7"/>
        <v>&lt;p&gt;&lt;b&gt;&lt;i&gt;GHOST WALK&lt;/i&gt;&lt;/b&gt;&lt;br /&gt;Agent Carr can move through all figures.&lt;/p&gt;&lt;p&gt;&lt;b&gt;&lt;i&gt;SWORD OF RECKONING 4&lt;/i&gt;&lt;/b&gt;&lt;br /&gt;If Agent Carr is attacking an adjacent figure, add 4 dice to Agent Carr's attack.&lt;/p&gt;&lt;p&gt;&lt;b&gt;&lt;i&gt;DISENGAGE&lt;/i&gt;&lt;/b&gt;&lt;br /&gt;Agent Carr is never attacked when leaving an engagement.&lt;/p&gt;</v>
      </c>
      <c r="AX7" s="2" t="str">
        <f t="shared" si="8"/>
        <v>illustrations/Agent Carr.jpg</v>
      </c>
      <c r="AY7" s="2" t="str">
        <f t="shared" si="9"/>
        <v>hitboxes/Agent Carr.jpg</v>
      </c>
      <c r="AZ7" s="2" t="str">
        <f t="shared" si="10"/>
        <v>icons/Vydar.svg</v>
      </c>
      <c r="BA7" s="2" t="str">
        <f t="shared" si="11"/>
        <v>UNIQUE HERO // MEDIUM 5&lt;br /&gt;HUMAN // AGENT // TRICKY</v>
      </c>
      <c r="BB7" s="2" t="str">
        <f t="shared" si="12"/>
        <v>CLEANUP</v>
      </c>
      <c r="BC7" s="2" t="str">
        <f t="shared" si="13"/>
        <v>None</v>
      </c>
      <c r="BD7" s="2" t="str">
        <f t="shared" si="14"/>
        <v>&lt;p&gt;Ghost Walk&lt;/p&gt;&lt;p&gt;Sword Of Reckoning 4&lt;/p&gt;&lt;p&gt;Disengage&lt;/p&gt;</v>
      </c>
    </row>
    <row r="8" spans="1:56" ht="57.75" customHeight="1" x14ac:dyDescent="0.2">
      <c r="A8" s="2">
        <v>7</v>
      </c>
      <c r="B8" s="2" t="s">
        <v>302</v>
      </c>
      <c r="C8" s="2" t="s">
        <v>601</v>
      </c>
      <c r="D8" s="2" t="s">
        <v>1105</v>
      </c>
      <c r="E8" s="2" t="s">
        <v>1069</v>
      </c>
      <c r="F8" s="2" t="s">
        <v>601</v>
      </c>
      <c r="G8" s="2" t="s">
        <v>601</v>
      </c>
      <c r="H8" s="2" t="s">
        <v>601</v>
      </c>
      <c r="I8" s="2" t="s">
        <v>326</v>
      </c>
      <c r="J8" s="2">
        <v>14</v>
      </c>
      <c r="K8" s="2" t="s">
        <v>197</v>
      </c>
      <c r="L8" s="2" t="s">
        <v>240</v>
      </c>
      <c r="M8" s="2" t="s">
        <v>172</v>
      </c>
      <c r="N8" s="2" t="s">
        <v>166</v>
      </c>
      <c r="O8" s="2" t="s">
        <v>167</v>
      </c>
      <c r="P8" s="2" t="s">
        <v>241</v>
      </c>
      <c r="Q8" s="2" t="s">
        <v>204</v>
      </c>
      <c r="R8" s="2" t="s">
        <v>137</v>
      </c>
      <c r="S8" s="2">
        <v>4</v>
      </c>
      <c r="T8" s="2">
        <v>1</v>
      </c>
      <c r="U8" s="2">
        <v>0</v>
      </c>
      <c r="V8" s="2">
        <v>3</v>
      </c>
      <c r="W8" s="2">
        <v>6</v>
      </c>
      <c r="X8" s="2">
        <v>7</v>
      </c>
      <c r="Y8" s="2">
        <v>3</v>
      </c>
      <c r="Z8" s="2">
        <v>3</v>
      </c>
      <c r="AA8" s="2">
        <v>120</v>
      </c>
      <c r="AB8" s="2">
        <v>100</v>
      </c>
      <c r="AC8" s="2" t="s">
        <v>625</v>
      </c>
      <c r="AD8" s="2" t="s">
        <v>366</v>
      </c>
      <c r="AE8" s="2" t="s">
        <v>770</v>
      </c>
      <c r="AF8" s="2" t="s">
        <v>882</v>
      </c>
      <c r="AG8" s="2" t="s">
        <v>682</v>
      </c>
      <c r="AH8" s="2" t="s">
        <v>367</v>
      </c>
      <c r="AI8" s="2" t="s">
        <v>772</v>
      </c>
      <c r="AJ8" s="2" t="s">
        <v>772</v>
      </c>
      <c r="AK8" s="2" t="b">
        <v>0</v>
      </c>
      <c r="AL8" s="2" t="b">
        <v>0</v>
      </c>
      <c r="AM8" s="2" t="s">
        <v>582</v>
      </c>
      <c r="AN8" s="2" t="s">
        <v>573</v>
      </c>
      <c r="AO8" s="7" t="s">
        <v>601</v>
      </c>
      <c r="AP8" s="2" t="str">
        <f t="shared" si="0"/>
        <v>AGENT SKAHEN</v>
      </c>
      <c r="AQ8" s="2" t="b">
        <f t="shared" si="1"/>
        <v>0</v>
      </c>
      <c r="AR8" s="2" t="str">
        <f t="shared" si="2"/>
        <v>N/A</v>
      </c>
      <c r="AS8" s="4" t="str">
        <f t="shared" si="3"/>
        <v>&lt;p&gt;&lt;b&gt;&lt;i&gt;DOUBLE ATTACK&lt;/i&gt;&lt;/b&gt;&lt;br /&gt;When Agent Skahen attacks, she may attack one additional time.&lt;/p&gt;</v>
      </c>
      <c r="AT8" s="4" t="str">
        <f t="shared" si="4"/>
        <v>&lt;p&gt;&lt;b&gt;&lt;i&gt;COVER FIRE&lt;/i&gt;&lt;/b&gt;&lt;br /&gt;When attacking an opponent's figure, if Agent Skahen inflicts one or more wounds, you may move one Tricky figure you control who follows Vydar and is within 8 clear sight spaces of Agent Skahen up to 4 spaces. You cannot use Cover Fire to move Agent Skahen.&lt;/p&gt;</v>
      </c>
      <c r="AU8" s="4" t="str">
        <f t="shared" si="5"/>
        <v>&lt;p&gt;&lt;b&gt;&lt;i&gt;STEALTH DODGE&lt;/i&gt;&lt;/b&gt;&lt;br /&gt;When Agent Skahen rolls defense dice against an attacking figure who is not adjacent, one shield will block all damage.&lt;/p&gt;</v>
      </c>
      <c r="AV8" s="4" t="str">
        <f t="shared" si="6"/>
        <v>n/a</v>
      </c>
      <c r="AW8" s="4" t="str">
        <f t="shared" si="7"/>
        <v>&lt;p&gt;&lt;b&gt;&lt;i&gt;DOUBLE ATTACK&lt;/i&gt;&lt;/b&gt;&lt;br /&gt;When Agent Skahen attacks, she may attack one additional time.&lt;/p&gt;&lt;p&gt;&lt;b&gt;&lt;i&gt;COVER FIRE&lt;/i&gt;&lt;/b&gt;&lt;br /&gt;When attacking an opponent's figure, if Agent Skahen inflicts one or more wounds, you may move one Tricky figure you control who follows Vydar and is within 8 clear sight spaces of Agent Skahen up to 4 spaces. You cannot use Cover Fire to move Agent Skahen.&lt;/p&gt;&lt;p&gt;&lt;b&gt;&lt;i&gt;STEALTH DODGE&lt;/i&gt;&lt;/b&gt;&lt;br /&gt;When Agent Skahen rolls defense dice against an attacking figure who is not adjacent, one shield will block all damage.&lt;/p&gt;</v>
      </c>
      <c r="AX8" s="2" t="str">
        <f t="shared" si="8"/>
        <v>illustrations/Agent Skahen.jpg</v>
      </c>
      <c r="AY8" s="2" t="str">
        <f t="shared" si="9"/>
        <v>hitboxes/Agent Skahen.jpg</v>
      </c>
      <c r="AZ8" s="2" t="str">
        <f t="shared" si="10"/>
        <v>icons/Vydar.svg</v>
      </c>
      <c r="BA8" s="2" t="str">
        <f t="shared" si="11"/>
        <v>UNIQUE HERO // MEDIUM 4&lt;br /&gt;HUMAN // AGENT // TRICKY</v>
      </c>
      <c r="BB8" s="2" t="str">
        <f t="shared" si="12"/>
        <v>CLEANUP</v>
      </c>
      <c r="BC8" s="2" t="str">
        <f t="shared" si="13"/>
        <v>&lt;p&gt;Draft one Tricky Hero or one Tricky Squad&lt;br /&gt;(and then multiples if non-unique)&lt;/p&gt;</v>
      </c>
      <c r="BD8" s="2" t="str">
        <f t="shared" si="14"/>
        <v>&lt;p&gt;Double Attack&lt;/p&gt;&lt;p&gt;Cover Fire&lt;/p&gt;&lt;p&gt;Stealth Dodge&lt;/p&gt;</v>
      </c>
    </row>
    <row r="9" spans="1:56" ht="57.75" customHeight="1" x14ac:dyDescent="0.2">
      <c r="A9" s="2">
        <v>8</v>
      </c>
      <c r="B9" s="2" t="s">
        <v>216</v>
      </c>
      <c r="C9" s="2" t="s">
        <v>601</v>
      </c>
      <c r="D9" s="2" t="s">
        <v>1105</v>
      </c>
      <c r="E9" s="2" t="s">
        <v>601</v>
      </c>
      <c r="F9" s="2" t="s">
        <v>601</v>
      </c>
      <c r="G9" s="2" t="s">
        <v>601</v>
      </c>
      <c r="H9" s="2" t="s">
        <v>601</v>
      </c>
      <c r="I9" s="2" t="s">
        <v>207</v>
      </c>
      <c r="J9" s="2" t="s">
        <v>217</v>
      </c>
      <c r="K9" s="2" t="s">
        <v>197</v>
      </c>
      <c r="L9" s="2" t="s">
        <v>158</v>
      </c>
      <c r="M9" s="2" t="s">
        <v>172</v>
      </c>
      <c r="N9" s="2" t="s">
        <v>166</v>
      </c>
      <c r="O9" s="2" t="s">
        <v>133</v>
      </c>
      <c r="P9" s="2" t="s">
        <v>218</v>
      </c>
      <c r="Q9" s="2" t="s">
        <v>174</v>
      </c>
      <c r="R9" s="2" t="s">
        <v>137</v>
      </c>
      <c r="S9" s="2">
        <v>5</v>
      </c>
      <c r="T9" s="2">
        <v>4</v>
      </c>
      <c r="U9" s="2">
        <v>0</v>
      </c>
      <c r="V9" s="2">
        <v>1</v>
      </c>
      <c r="W9" s="2">
        <v>4</v>
      </c>
      <c r="X9" s="2">
        <v>8</v>
      </c>
      <c r="Y9" s="2">
        <v>3</v>
      </c>
      <c r="Z9" s="2">
        <v>2</v>
      </c>
      <c r="AA9" s="2">
        <v>110</v>
      </c>
      <c r="AB9" s="2">
        <v>120</v>
      </c>
      <c r="AC9" s="2" t="s">
        <v>626</v>
      </c>
      <c r="AD9" s="5" t="s">
        <v>883</v>
      </c>
      <c r="AE9" s="2" t="s">
        <v>771</v>
      </c>
      <c r="AF9" s="2" t="s">
        <v>480</v>
      </c>
      <c r="AG9" s="2" t="s">
        <v>772</v>
      </c>
      <c r="AH9" s="2" t="s">
        <v>601</v>
      </c>
      <c r="AI9" s="2" t="s">
        <v>772</v>
      </c>
      <c r="AJ9" s="2" t="s">
        <v>772</v>
      </c>
      <c r="AK9" s="2" t="b">
        <v>0</v>
      </c>
      <c r="AL9" s="2" t="b">
        <v>0</v>
      </c>
      <c r="AM9" s="2" t="s">
        <v>1013</v>
      </c>
      <c r="AN9" s="2" t="s">
        <v>573</v>
      </c>
      <c r="AO9" s="7" t="s">
        <v>601</v>
      </c>
      <c r="AP9" s="2" t="str">
        <f t="shared" si="0"/>
        <v>AIRBORNE ELITE</v>
      </c>
      <c r="AQ9" s="2" t="b">
        <f t="shared" si="1"/>
        <v>0</v>
      </c>
      <c r="AR9" s="2" t="str">
        <f t="shared" si="2"/>
        <v>N/A</v>
      </c>
      <c r="AS9" s="4" t="str">
        <f t="shared" si="3"/>
        <v>&lt;p&gt;&lt;b&gt;&lt;i&gt;GRENADE SPECIAL ATTACK&lt;/i&gt;&lt;/b&gt;&lt;br /&gt;&lt;i&gt;Range 4. Lob 12. Attack 2. &lt;/i&gt;&lt;br /&gt;Use this power once per game. Start the game with a grenade marker on this card. Remove the grenade marker to throw grenades. One at a time do the following with each Airborne Elite: Choose a figure to attack. No clear line of sight is needed. Any figures adjacent to the chosen figure are also affected by the Grenade Special Attack. Roll 2 attack dice once for all affected figures. Each figure rolls defense dice separately.&lt;/p&gt;</v>
      </c>
      <c r="AT9" s="4" t="str">
        <f t="shared" si="4"/>
        <v>&lt;p&gt;&lt;b&gt;&lt;i&gt;THE DROP&lt;/i&gt;&lt;/b&gt;&lt;br /&gt;Airborne Elite do not start the game on the battlefield. At the start of each round, before you place Order Markers, roll the 20-sided die. If you roll a 13 or higher you may place all 4 Airborne Elite figures on any empty spaces. You cannot place them adjacent to each other or other figures, or on glyphs.&lt;/p&gt;</v>
      </c>
      <c r="AU9" s="4" t="str">
        <f t="shared" si="5"/>
        <v>n/a</v>
      </c>
      <c r="AV9" s="4" t="str">
        <f t="shared" si="6"/>
        <v>n/a</v>
      </c>
      <c r="AW9" s="4" t="str">
        <f t="shared" si="7"/>
        <v>&lt;p&gt;&lt;b&gt;&lt;i&gt;GRENADE SPECIAL ATTACK&lt;/i&gt;&lt;/b&gt;&lt;br /&gt;&lt;i&gt;Range 4. Lob 12. Attack 2. &lt;/i&gt;&lt;br /&gt;Use this power once per game. Start the game with a grenade marker on this card. Remove the grenade marker to throw grenades. One at a time do the following with each Airborne Elite: Choose a figure to attack. No clear line of sight is needed. Any figures adjacent to the chosen figure are also affected by the Grenade Special Attack. Roll 2 attack dice once for all affected figures. Each figure rolls defense dice separately.&lt;/p&gt;&lt;p&gt;&lt;b&gt;&lt;i&gt;THE DROP&lt;/i&gt;&lt;/b&gt;&lt;br /&gt;Airborne Elite do not start the game on the battlefield. At the start of each round, before you place Order Markers, roll the 20-sided die. If you roll a 13 or higher you may place all 4 Airborne Elite figures on any empty spaces. You cannot place them adjacent to each other or other figures, or on glyphs.&lt;/p&gt;</v>
      </c>
      <c r="AX9" s="2" t="str">
        <f t="shared" si="8"/>
        <v>illustrations/Airborne Elite.jpg</v>
      </c>
      <c r="AY9" s="2" t="str">
        <f t="shared" si="9"/>
        <v>hitboxes/Airborne Elite.jpg</v>
      </c>
      <c r="AZ9" s="2" t="str">
        <f t="shared" si="10"/>
        <v>icons/Jandar.svg</v>
      </c>
      <c r="BA9" s="2" t="str">
        <f t="shared" si="11"/>
        <v>UNIQUE SQUAD // MEDIUM 5&lt;br /&gt;HUMAN // SOLDIERS // DISCIPLINED</v>
      </c>
      <c r="BB9" s="2" t="str">
        <f t="shared" si="12"/>
        <v>SHARK</v>
      </c>
      <c r="BC9" s="2" t="str">
        <f t="shared" si="13"/>
        <v>None</v>
      </c>
      <c r="BD9" s="2" t="str">
        <f t="shared" si="14"/>
        <v>&lt;p&gt;Grenade Special Attack&lt;/p&gt;&lt;p&gt;The Drop&lt;/p&gt;</v>
      </c>
    </row>
    <row r="10" spans="1:56" ht="57.75" customHeight="1" x14ac:dyDescent="0.2">
      <c r="A10" s="2">
        <v>9</v>
      </c>
      <c r="B10" s="2" t="s">
        <v>49</v>
      </c>
      <c r="C10" s="2" t="s">
        <v>601</v>
      </c>
      <c r="D10" s="2" t="s">
        <v>1105</v>
      </c>
      <c r="E10" s="2" t="s">
        <v>601</v>
      </c>
      <c r="F10" s="2" t="s">
        <v>601</v>
      </c>
      <c r="G10" s="2" t="s">
        <v>601</v>
      </c>
      <c r="H10" s="2" t="s">
        <v>601</v>
      </c>
      <c r="I10" s="2" t="s">
        <v>4</v>
      </c>
      <c r="J10" s="2">
        <v>22</v>
      </c>
      <c r="K10" s="2" t="s">
        <v>197</v>
      </c>
      <c r="L10" s="2" t="s">
        <v>158</v>
      </c>
      <c r="M10" s="2" t="s">
        <v>172</v>
      </c>
      <c r="N10" s="2" t="s">
        <v>166</v>
      </c>
      <c r="O10" s="2" t="s">
        <v>167</v>
      </c>
      <c r="P10" s="2" t="s">
        <v>203</v>
      </c>
      <c r="Q10" s="2" t="s">
        <v>187</v>
      </c>
      <c r="R10" s="2" t="s">
        <v>137</v>
      </c>
      <c r="S10" s="2">
        <v>5</v>
      </c>
      <c r="T10" s="2">
        <v>1</v>
      </c>
      <c r="U10" s="2">
        <v>0</v>
      </c>
      <c r="V10" s="2">
        <v>6</v>
      </c>
      <c r="W10" s="2">
        <v>5</v>
      </c>
      <c r="X10" s="2">
        <v>1</v>
      </c>
      <c r="Y10" s="2">
        <v>5</v>
      </c>
      <c r="Z10" s="2">
        <v>3</v>
      </c>
      <c r="AA10" s="2">
        <v>110</v>
      </c>
      <c r="AB10" s="2">
        <v>115</v>
      </c>
      <c r="AC10" s="2" t="s">
        <v>627</v>
      </c>
      <c r="AD10" s="4" t="s">
        <v>903</v>
      </c>
      <c r="AE10" s="2" t="s">
        <v>772</v>
      </c>
      <c r="AF10" s="2" t="s">
        <v>601</v>
      </c>
      <c r="AG10" s="2" t="s">
        <v>772</v>
      </c>
      <c r="AH10" s="2" t="s">
        <v>601</v>
      </c>
      <c r="AI10" s="2" t="s">
        <v>772</v>
      </c>
      <c r="AJ10" s="2" t="s">
        <v>772</v>
      </c>
      <c r="AK10" s="2" t="b">
        <v>0</v>
      </c>
      <c r="AL10" s="2" t="b">
        <v>0</v>
      </c>
      <c r="AM10" s="2" t="s">
        <v>1013</v>
      </c>
      <c r="AN10" s="2" t="s">
        <v>573</v>
      </c>
      <c r="AO10" s="7" t="s">
        <v>601</v>
      </c>
      <c r="AP10" s="2" t="str">
        <f t="shared" si="0"/>
        <v>ALASTAIR MACDIRK</v>
      </c>
      <c r="AQ10" s="2" t="b">
        <f t="shared" si="1"/>
        <v>0</v>
      </c>
      <c r="AR10" s="2" t="str">
        <f t="shared" si="2"/>
        <v>N/A</v>
      </c>
      <c r="AS10" s="4" t="str">
        <f t="shared" si="3"/>
        <v>&lt;p&gt;&lt;b&gt;&lt;i&gt;OVEREXTENDED ATTACK&lt;/i&gt;&lt;/b&gt;&lt;br /&gt;After taking a turn with Alastair MacDirk, you may place a wound marker on Alastair MacDirk and take another turn with him. You may only use this power once during a round.&lt;br /&gt;&lt;/p&gt;</v>
      </c>
      <c r="AT10" s="4" t="str">
        <f t="shared" si="4"/>
        <v>n/a</v>
      </c>
      <c r="AU10" s="4" t="str">
        <f t="shared" si="5"/>
        <v>n/a</v>
      </c>
      <c r="AV10" s="4" t="str">
        <f t="shared" si="6"/>
        <v>n/a</v>
      </c>
      <c r="AW10" s="4" t="str">
        <f t="shared" si="7"/>
        <v>&lt;p&gt;&lt;b&gt;&lt;i&gt;OVEREXTENDED ATTACK&lt;/i&gt;&lt;/b&gt;&lt;br /&gt;After taking a turn with Alastair MacDirk, you may place a wound marker on Alastair MacDirk and take another turn with him. You may only use this power once during a round.&lt;br /&gt;&lt;/p&gt;</v>
      </c>
      <c r="AX10" s="2" t="str">
        <f t="shared" si="8"/>
        <v>illustrations/Alastair Macdirk.jpg</v>
      </c>
      <c r="AY10" s="2" t="str">
        <f t="shared" si="9"/>
        <v>hitboxes/Alastair Macdirk.jpg</v>
      </c>
      <c r="AZ10" s="2" t="str">
        <f t="shared" si="10"/>
        <v>icons/Jandar.svg</v>
      </c>
      <c r="BA10" s="2" t="str">
        <f t="shared" si="11"/>
        <v>UNIQUE HERO // MEDIUM 5&lt;br /&gt;HUMAN // CHAMPION // VALIANT</v>
      </c>
      <c r="BB10" s="2" t="str">
        <f t="shared" si="12"/>
        <v>SHARK</v>
      </c>
      <c r="BC10" s="2" t="str">
        <f t="shared" si="13"/>
        <v>None</v>
      </c>
      <c r="BD10" s="2" t="str">
        <f t="shared" si="14"/>
        <v>&lt;p&gt;Overextended Attack&lt;/p&gt;</v>
      </c>
    </row>
    <row r="11" spans="1:56" ht="57.75" customHeight="1" x14ac:dyDescent="0.2">
      <c r="A11" s="2">
        <v>10</v>
      </c>
      <c r="B11" s="2" t="s">
        <v>188</v>
      </c>
      <c r="C11" s="2" t="s">
        <v>601</v>
      </c>
      <c r="D11" s="2" t="s">
        <v>1105</v>
      </c>
      <c r="E11" s="2" t="s">
        <v>1066</v>
      </c>
      <c r="F11" s="2" t="s">
        <v>601</v>
      </c>
      <c r="G11" s="2" t="s">
        <v>601</v>
      </c>
      <c r="H11" s="2" t="s">
        <v>601</v>
      </c>
      <c r="I11" s="2" t="s">
        <v>177</v>
      </c>
      <c r="J11" s="2" t="s">
        <v>189</v>
      </c>
      <c r="K11" s="2" t="s">
        <v>198</v>
      </c>
      <c r="L11" s="2" t="s">
        <v>152</v>
      </c>
      <c r="M11" s="2" t="s">
        <v>190</v>
      </c>
      <c r="N11" s="2" t="s">
        <v>132</v>
      </c>
      <c r="O11" s="2" t="s">
        <v>133</v>
      </c>
      <c r="P11" s="2" t="s">
        <v>191</v>
      </c>
      <c r="Q11" s="2" t="s">
        <v>136</v>
      </c>
      <c r="R11" s="2" t="s">
        <v>137</v>
      </c>
      <c r="S11" s="2">
        <v>5</v>
      </c>
      <c r="T11" s="2">
        <v>3</v>
      </c>
      <c r="U11" s="2">
        <v>0</v>
      </c>
      <c r="V11" s="2">
        <v>1</v>
      </c>
      <c r="W11" s="2">
        <v>6</v>
      </c>
      <c r="X11" s="2">
        <v>1</v>
      </c>
      <c r="Y11" s="2">
        <v>1</v>
      </c>
      <c r="Z11" s="2">
        <v>4</v>
      </c>
      <c r="AA11" s="2">
        <v>75</v>
      </c>
      <c r="AB11" s="2">
        <v>70</v>
      </c>
      <c r="AC11" s="2" t="s">
        <v>628</v>
      </c>
      <c r="AD11" s="2" t="s">
        <v>481</v>
      </c>
      <c r="AE11" s="2" t="s">
        <v>772</v>
      </c>
      <c r="AF11" s="2" t="s">
        <v>601</v>
      </c>
      <c r="AG11" s="2" t="s">
        <v>772</v>
      </c>
      <c r="AH11" s="2" t="s">
        <v>601</v>
      </c>
      <c r="AI11" s="2" t="s">
        <v>772</v>
      </c>
      <c r="AJ11" s="2" t="s">
        <v>772</v>
      </c>
      <c r="AK11" s="2" t="b">
        <v>0</v>
      </c>
      <c r="AL11" s="2" t="b">
        <v>0</v>
      </c>
      <c r="AM11" s="2" t="s">
        <v>1024</v>
      </c>
      <c r="AN11" s="2" t="s">
        <v>574</v>
      </c>
      <c r="AO11" s="7" t="s">
        <v>601</v>
      </c>
      <c r="AP11" s="2" t="str">
        <f t="shared" si="0"/>
        <v>ANUBIAN WOLVES</v>
      </c>
      <c r="AQ11" s="2" t="b">
        <f t="shared" si="1"/>
        <v>0</v>
      </c>
      <c r="AR11" s="2" t="str">
        <f t="shared" si="2"/>
        <v>N/A</v>
      </c>
      <c r="AS11" s="4" t="str">
        <f t="shared" si="3"/>
        <v>&lt;p&gt;&lt;b&gt;&lt;i&gt;UNLEASHED FURY&lt;/i&gt;&lt;/b&gt;&lt;br /&gt;Before moving, roll the 20-sided die. If you roll a 1, choose an Anubian Wolf and destroy it. If you roll a 2-6, add 1 to the attack value of this card. If you roll a 7-11, add 2 to the attack value of this card. If you roll a 12-15, add 3 to the attack value of this card. If you roll a 16-19, add 4 to the attack value of this card. If you roll a 20, add 8 to the attack value of this card.&lt;/p&gt;</v>
      </c>
      <c r="AT11" s="4" t="str">
        <f t="shared" si="4"/>
        <v>n/a</v>
      </c>
      <c r="AU11" s="4" t="str">
        <f t="shared" si="5"/>
        <v>n/a</v>
      </c>
      <c r="AV11" s="4" t="str">
        <f t="shared" si="6"/>
        <v>n/a</v>
      </c>
      <c r="AW11" s="4" t="str">
        <f t="shared" si="7"/>
        <v>&lt;p&gt;&lt;b&gt;&lt;i&gt;UNLEASHED FURY&lt;/i&gt;&lt;/b&gt;&lt;br /&gt;Before moving, roll the 20-sided die. If you roll a 1, choose an Anubian Wolf and destroy it. If you roll a 2-6, add 1 to the attack value of this card. If you roll a 7-11, add 2 to the attack value of this card. If you roll a 12-15, add 3 to the attack value of this card. If you roll a 16-19, add 4 to the attack value of this card. If you roll a 20, add 8 to the attack value of this card.&lt;/p&gt;</v>
      </c>
      <c r="AX11" s="2" t="str">
        <f t="shared" si="8"/>
        <v>illustrations/Anubian Wolves.jpg</v>
      </c>
      <c r="AY11" s="2" t="str">
        <f t="shared" si="9"/>
        <v>hitboxes/Anubian Wolves.jpg</v>
      </c>
      <c r="AZ11" s="2" t="str">
        <f t="shared" si="10"/>
        <v>icons/Utgar.svg</v>
      </c>
      <c r="BA11" s="2" t="str">
        <f t="shared" si="11"/>
        <v>COMMON SQUAD // MEDIUM 5&lt;br /&gt;WOLVES // DEVOURERS // RELENTLESS</v>
      </c>
      <c r="BB11" s="2" t="str">
        <f t="shared" si="12"/>
        <v>MENACER/SHARK</v>
      </c>
      <c r="BC11" s="2" t="str">
        <f t="shared" si="13"/>
        <v>&lt;p&gt;Draft multiples of this Army Card&lt;/p&gt;</v>
      </c>
      <c r="BD11" s="2" t="str">
        <f t="shared" si="14"/>
        <v>&lt;p&gt;Unleashed Fury&lt;/p&gt;</v>
      </c>
    </row>
    <row r="12" spans="1:56" ht="57.75" customHeight="1" x14ac:dyDescent="0.2">
      <c r="A12" s="2">
        <v>11</v>
      </c>
      <c r="B12" s="2" t="s">
        <v>279</v>
      </c>
      <c r="C12" s="2" t="s">
        <v>601</v>
      </c>
      <c r="D12" s="2" t="s">
        <v>1105</v>
      </c>
      <c r="E12" s="2" t="s">
        <v>1068</v>
      </c>
      <c r="F12" s="2" t="s">
        <v>601</v>
      </c>
      <c r="G12" s="2" t="s">
        <v>601</v>
      </c>
      <c r="H12" s="2" t="s">
        <v>601</v>
      </c>
      <c r="I12" s="2" t="s">
        <v>299</v>
      </c>
      <c r="J12" s="2">
        <v>12</v>
      </c>
      <c r="K12" s="2" t="s">
        <v>198</v>
      </c>
      <c r="L12" s="2" t="s">
        <v>129</v>
      </c>
      <c r="M12" s="2" t="s">
        <v>214</v>
      </c>
      <c r="N12" s="2" t="s">
        <v>166</v>
      </c>
      <c r="O12" s="2" t="s">
        <v>167</v>
      </c>
      <c r="P12" s="2" t="s">
        <v>79</v>
      </c>
      <c r="Q12" s="2" t="s">
        <v>204</v>
      </c>
      <c r="R12" s="2" t="s">
        <v>137</v>
      </c>
      <c r="S12" s="2">
        <v>5</v>
      </c>
      <c r="T12" s="2">
        <v>1</v>
      </c>
      <c r="U12" s="2">
        <v>0</v>
      </c>
      <c r="V12" s="2">
        <v>3</v>
      </c>
      <c r="W12" s="2">
        <v>5</v>
      </c>
      <c r="X12" s="2">
        <v>5</v>
      </c>
      <c r="Y12" s="2">
        <v>4</v>
      </c>
      <c r="Z12" s="2">
        <v>2</v>
      </c>
      <c r="AA12" s="2">
        <v>50</v>
      </c>
      <c r="AB12" s="2">
        <v>50</v>
      </c>
      <c r="AC12" s="2" t="s">
        <v>629</v>
      </c>
      <c r="AD12" s="2" t="s">
        <v>906</v>
      </c>
      <c r="AE12" s="2" t="s">
        <v>773</v>
      </c>
      <c r="AF12" s="2" t="s">
        <v>951</v>
      </c>
      <c r="AG12" s="2" t="s">
        <v>772</v>
      </c>
      <c r="AH12" s="2" t="s">
        <v>601</v>
      </c>
      <c r="AI12" s="2" t="s">
        <v>772</v>
      </c>
      <c r="AJ12" s="2" t="s">
        <v>772</v>
      </c>
      <c r="AK12" s="2" t="b">
        <v>0</v>
      </c>
      <c r="AL12" s="2" t="b">
        <v>0</v>
      </c>
      <c r="AM12" s="2" t="s">
        <v>582</v>
      </c>
      <c r="AN12" s="2" t="s">
        <v>576</v>
      </c>
      <c r="AO12" s="7" t="s">
        <v>601</v>
      </c>
      <c r="AP12" s="2" t="str">
        <f t="shared" si="0"/>
        <v>ARKMER</v>
      </c>
      <c r="AQ12" s="2" t="b">
        <f t="shared" si="1"/>
        <v>0</v>
      </c>
      <c r="AR12" s="2" t="str">
        <f t="shared" si="2"/>
        <v>N/A</v>
      </c>
      <c r="AS12" s="4" t="str">
        <f t="shared" si="3"/>
        <v>&lt;p&gt;&lt;b&gt;&lt;i&gt;STAFF OF LERKINTIN&lt;/i&gt;&lt;/b&gt;&lt;br /&gt;When defending with Arkmer, add as many defense dice as the number of Elves you control adjacent to Arkmer.&lt;/p&gt;</v>
      </c>
      <c r="AT12" s="4" t="str">
        <f t="shared" si="4"/>
        <v>&lt;p&gt;&lt;b&gt;&lt;i&gt;ENGAGEMENT STRIKE 13&lt;/i&gt;&lt;/b&gt;&lt;br /&gt;If an opponent's small or medium figure move adjacent to Arkmer, roll the 20-sided die. If you roll a 13 or higher, the opponent's figure receives a wound. Figures may be targeted only as they move into engagement with Arkmer.&lt;/p&gt;</v>
      </c>
      <c r="AU12" s="4" t="str">
        <f t="shared" si="5"/>
        <v>n/a</v>
      </c>
      <c r="AV12" s="4" t="str">
        <f t="shared" si="6"/>
        <v>n/a</v>
      </c>
      <c r="AW12" s="4" t="str">
        <f t="shared" si="7"/>
        <v>&lt;p&gt;&lt;b&gt;&lt;i&gt;STAFF OF LERKINTIN&lt;/i&gt;&lt;/b&gt;&lt;br /&gt;When defending with Arkmer, add as many defense dice as the number of Elves you control adjacent to Arkmer.&lt;/p&gt;&lt;p&gt;&lt;b&gt;&lt;i&gt;ENGAGEMENT STRIKE 13&lt;/i&gt;&lt;/b&gt;&lt;br /&gt;If an opponent's small or medium figure move adjacent to Arkmer, roll the 20-sided die. If you roll a 13 or higher, the opponent's figure receives a wound. Figures may be targeted only as they move into engagement with Arkmer.&lt;/p&gt;</v>
      </c>
      <c r="AX12" s="2" t="str">
        <f t="shared" si="8"/>
        <v>illustrations/Arkmer.jpg</v>
      </c>
      <c r="AY12" s="2" t="str">
        <f t="shared" si="9"/>
        <v>hitboxes/Arkmer.jpg</v>
      </c>
      <c r="AZ12" s="2" t="str">
        <f t="shared" si="10"/>
        <v>icons/Ullar.svg</v>
      </c>
      <c r="BA12" s="2" t="str">
        <f t="shared" si="11"/>
        <v>UNIQUE HERO // MEDIUM 5&lt;br /&gt;ELF // WIZARD // TRICKY</v>
      </c>
      <c r="BB12" s="2" t="str">
        <f t="shared" si="12"/>
        <v>CLEANUP</v>
      </c>
      <c r="BC12" s="2" t="str">
        <f t="shared" si="13"/>
        <v>&lt;p&gt;Draft one Elf Hero or one Elf Squad&lt;br /&gt;(and then multiples if non-unique)&lt;/p&gt;</v>
      </c>
      <c r="BD12" s="2" t="str">
        <f t="shared" si="14"/>
        <v>&lt;p&gt;Staff Of Lerkintin&lt;/p&gt;&lt;p&gt;Engagement Strike 13&lt;/p&gt;</v>
      </c>
    </row>
    <row r="13" spans="1:56" ht="57.75" customHeight="1" x14ac:dyDescent="0.2">
      <c r="A13" s="2">
        <v>12</v>
      </c>
      <c r="B13" s="2" t="s">
        <v>85</v>
      </c>
      <c r="C13" s="2" t="s">
        <v>601</v>
      </c>
      <c r="D13" s="2" t="s">
        <v>1105</v>
      </c>
      <c r="E13" s="2" t="s">
        <v>1066</v>
      </c>
      <c r="F13" s="2" t="s">
        <v>1042</v>
      </c>
      <c r="G13" s="2" t="s">
        <v>601</v>
      </c>
      <c r="H13" s="2" t="s">
        <v>601</v>
      </c>
      <c r="I13" s="2" t="s">
        <v>67</v>
      </c>
      <c r="J13" s="2" t="s">
        <v>54</v>
      </c>
      <c r="K13" s="2" t="s">
        <v>193</v>
      </c>
      <c r="L13" s="2" t="s">
        <v>129</v>
      </c>
      <c r="M13" s="2" t="s">
        <v>130</v>
      </c>
      <c r="N13" s="2" t="s">
        <v>132</v>
      </c>
      <c r="O13" s="2" t="s">
        <v>133</v>
      </c>
      <c r="P13" s="2" t="s">
        <v>86</v>
      </c>
      <c r="Q13" s="2" t="s">
        <v>136</v>
      </c>
      <c r="R13" s="2" t="s">
        <v>137</v>
      </c>
      <c r="S13" s="2">
        <v>5</v>
      </c>
      <c r="T13" s="2">
        <v>3</v>
      </c>
      <c r="U13" s="2">
        <v>0</v>
      </c>
      <c r="V13" s="2">
        <v>1</v>
      </c>
      <c r="W13" s="2">
        <v>7</v>
      </c>
      <c r="X13" s="2">
        <v>1</v>
      </c>
      <c r="Y13" s="2">
        <v>3</v>
      </c>
      <c r="Z13" s="2">
        <v>3</v>
      </c>
      <c r="AA13" s="2">
        <v>65</v>
      </c>
      <c r="AB13" s="2">
        <v>55</v>
      </c>
      <c r="AC13" s="2" t="s">
        <v>630</v>
      </c>
      <c r="AD13" s="2" t="s">
        <v>368</v>
      </c>
      <c r="AE13" s="2" t="s">
        <v>656</v>
      </c>
      <c r="AF13" s="2" t="s">
        <v>369</v>
      </c>
      <c r="AG13" s="2" t="s">
        <v>772</v>
      </c>
      <c r="AH13" s="2" t="s">
        <v>601</v>
      </c>
      <c r="AI13" s="2" t="s">
        <v>772</v>
      </c>
      <c r="AJ13" s="2" t="s">
        <v>772</v>
      </c>
      <c r="AK13" s="2" t="b">
        <v>0</v>
      </c>
      <c r="AL13" s="2" t="b">
        <v>0</v>
      </c>
      <c r="AM13" s="2" t="s">
        <v>1027</v>
      </c>
      <c r="AN13" s="2" t="s">
        <v>574</v>
      </c>
      <c r="AO13" s="7" t="s">
        <v>601</v>
      </c>
      <c r="AP13" s="2" t="str">
        <f t="shared" si="0"/>
        <v>ARMOC VIPERS</v>
      </c>
      <c r="AQ13" s="2" t="b">
        <f t="shared" si="1"/>
        <v>0</v>
      </c>
      <c r="AR13" s="2" t="str">
        <f t="shared" si="2"/>
        <v>N/A</v>
      </c>
      <c r="AS13" s="4" t="str">
        <f t="shared" si="3"/>
        <v>&lt;p&gt;&lt;b&gt;&lt;i&gt;ULLAR WARLORD BONDING&lt;/i&gt;&lt;/b&gt;&lt;br /&gt;Before taking a turn with Armoc Vipers, you may first take a turn with any Warlord you control that follows Ullar.&lt;/p&gt;</v>
      </c>
      <c r="AT13" s="4" t="str">
        <f t="shared" si="4"/>
        <v>&lt;p&gt;&lt;b&gt;&lt;i&gt;SLITHER&lt;/i&gt;&lt;/b&gt;&lt;br /&gt;Armoc Vipers do not have to stop their movement when entering water spaces.&lt;/p&gt;</v>
      </c>
      <c r="AU13" s="4" t="str">
        <f t="shared" si="5"/>
        <v>n/a</v>
      </c>
      <c r="AV13" s="4" t="str">
        <f t="shared" si="6"/>
        <v>n/a</v>
      </c>
      <c r="AW13" s="4" t="str">
        <f t="shared" si="7"/>
        <v>&lt;p&gt;&lt;b&gt;&lt;i&gt;ULLAR WARLORD BONDING&lt;/i&gt;&lt;/b&gt;&lt;br /&gt;Before taking a turn with Armoc Vipers, you may first take a turn with any Warlord you control that follows Ullar.&lt;/p&gt;&lt;p&gt;&lt;b&gt;&lt;i&gt;SLITHER&lt;/i&gt;&lt;/b&gt;&lt;br /&gt;Armoc Vipers do not have to stop their movement when entering water spaces.&lt;/p&gt;</v>
      </c>
      <c r="AX13" s="2" t="str">
        <f t="shared" si="8"/>
        <v>illustrations/Armoc Vipers.jpg</v>
      </c>
      <c r="AY13" s="2" t="str">
        <f t="shared" si="9"/>
        <v>hitboxes/Armoc Vipers.jpg</v>
      </c>
      <c r="AZ13" s="2" t="str">
        <f t="shared" si="10"/>
        <v>icons/Ullar.svg</v>
      </c>
      <c r="BA13" s="2" t="str">
        <f t="shared" si="11"/>
        <v>COMMON SQUAD // MEDIUM 5&lt;br /&gt;VIPERS // PROTECTORS // RELENTLESS</v>
      </c>
      <c r="BB13" s="2" t="str">
        <f t="shared" si="12"/>
        <v>CLEANUP/SHARK</v>
      </c>
      <c r="BC13" s="2" t="str">
        <f t="shared" si="13"/>
        <v>&lt;p&gt;Draft multiples of this Army Card&lt;/p&gt;&lt;p&gt;Draft one Warlord Hero that follows Ullar&lt;/p&gt;</v>
      </c>
      <c r="BD13" s="2" t="str">
        <f t="shared" si="14"/>
        <v>&lt;p&gt;Ullar Warlord Bonding&lt;/p&gt;&lt;p&gt;Slither&lt;/p&gt;</v>
      </c>
    </row>
    <row r="14" spans="1:56" ht="57.75" customHeight="1" x14ac:dyDescent="0.2">
      <c r="A14" s="2">
        <v>13</v>
      </c>
      <c r="B14" s="2" t="s">
        <v>150</v>
      </c>
      <c r="C14" s="2" t="s">
        <v>601</v>
      </c>
      <c r="D14" s="2" t="s">
        <v>1105</v>
      </c>
      <c r="E14" s="2" t="s">
        <v>1066</v>
      </c>
      <c r="F14" s="2" t="s">
        <v>1070</v>
      </c>
      <c r="G14" s="2" t="s">
        <v>601</v>
      </c>
      <c r="H14" s="2" t="s">
        <v>601</v>
      </c>
      <c r="I14" s="2" t="s">
        <v>147</v>
      </c>
      <c r="J14" s="2" t="s">
        <v>151</v>
      </c>
      <c r="K14" s="2" t="s">
        <v>194</v>
      </c>
      <c r="L14" s="2" t="s">
        <v>152</v>
      </c>
      <c r="M14" s="2" t="s">
        <v>153</v>
      </c>
      <c r="N14" s="2" t="s">
        <v>132</v>
      </c>
      <c r="O14" s="2" t="s">
        <v>133</v>
      </c>
      <c r="P14" s="2" t="s">
        <v>154</v>
      </c>
      <c r="Q14" s="2" t="s">
        <v>155</v>
      </c>
      <c r="R14" s="2" t="s">
        <v>137</v>
      </c>
      <c r="S14" s="2">
        <v>4</v>
      </c>
      <c r="T14" s="2">
        <v>3</v>
      </c>
      <c r="U14" s="2">
        <v>0</v>
      </c>
      <c r="V14" s="2">
        <v>1</v>
      </c>
      <c r="W14" s="2">
        <v>6</v>
      </c>
      <c r="X14" s="2">
        <v>6</v>
      </c>
      <c r="Y14" s="2">
        <v>1</v>
      </c>
      <c r="Z14" s="2">
        <v>1</v>
      </c>
      <c r="AA14" s="2">
        <v>40</v>
      </c>
      <c r="AB14" s="2">
        <v>45</v>
      </c>
      <c r="AC14" s="2" t="s">
        <v>631</v>
      </c>
      <c r="AD14" s="2" t="s">
        <v>370</v>
      </c>
      <c r="AE14" s="2" t="s">
        <v>712</v>
      </c>
      <c r="AF14" s="2" t="s">
        <v>371</v>
      </c>
      <c r="AG14" s="2" t="s">
        <v>772</v>
      </c>
      <c r="AH14" s="2" t="s">
        <v>601</v>
      </c>
      <c r="AI14" s="2" t="s">
        <v>772</v>
      </c>
      <c r="AJ14" s="2" t="s">
        <v>772</v>
      </c>
      <c r="AK14" s="2" t="b">
        <v>0</v>
      </c>
      <c r="AL14" s="2" t="b">
        <v>0</v>
      </c>
      <c r="AM14" s="2" t="s">
        <v>1031</v>
      </c>
      <c r="AN14" s="2" t="s">
        <v>576</v>
      </c>
      <c r="AO14" s="7" t="s">
        <v>601</v>
      </c>
      <c r="AP14" s="2" t="str">
        <f t="shared" si="0"/>
        <v>ARROW GRUTS</v>
      </c>
      <c r="AQ14" s="2" t="b">
        <f t="shared" si="1"/>
        <v>0</v>
      </c>
      <c r="AR14" s="2" t="str">
        <f t="shared" si="2"/>
        <v>N/A</v>
      </c>
      <c r="AS14" s="4" t="str">
        <f t="shared" si="3"/>
        <v>&lt;p&gt;&lt;b&gt;&lt;i&gt;BEAST BONDING&lt;/i&gt;&lt;/b&gt;&lt;br /&gt;Before taking a turn with Arrow Gruts, you can take a turn with any Beast you control.&lt;/p&gt;</v>
      </c>
      <c r="AT14" s="4" t="str">
        <f t="shared" si="4"/>
        <v>&lt;p&gt;&lt;b&gt;&lt;i&gt;DISENGAGE&lt;/i&gt;&lt;/b&gt;&lt;br /&gt;Arrow Gruts are never attacked when leaving an engagement.&lt;/p&gt;</v>
      </c>
      <c r="AU14" s="4" t="str">
        <f t="shared" si="5"/>
        <v>n/a</v>
      </c>
      <c r="AV14" s="4" t="str">
        <f t="shared" si="6"/>
        <v>n/a</v>
      </c>
      <c r="AW14" s="4" t="str">
        <f t="shared" si="7"/>
        <v>&lt;p&gt;&lt;b&gt;&lt;i&gt;BEAST BONDING&lt;/i&gt;&lt;/b&gt;&lt;br /&gt;Before taking a turn with Arrow Gruts, you can take a turn with any Beast you control.&lt;/p&gt;&lt;p&gt;&lt;b&gt;&lt;i&gt;DISENGAGE&lt;/i&gt;&lt;/b&gt;&lt;br /&gt;Arrow Gruts are never attacked when leaving an engagement.&lt;/p&gt;</v>
      </c>
      <c r="AX14" s="2" t="str">
        <f t="shared" si="8"/>
        <v>illustrations/Arrow Gruts.jpg</v>
      </c>
      <c r="AY14" s="2" t="str">
        <f t="shared" si="9"/>
        <v>hitboxes/Arrow Gruts.jpg</v>
      </c>
      <c r="AZ14" s="2" t="str">
        <f t="shared" si="10"/>
        <v>icons/Utgar.svg</v>
      </c>
      <c r="BA14" s="2" t="str">
        <f t="shared" si="11"/>
        <v>COMMON SQUAD // MEDIUM 4&lt;br /&gt;ORC // ARCHERS // WILD</v>
      </c>
      <c r="BB14" s="2" t="str">
        <f t="shared" si="12"/>
        <v>B&amp;amp;B</v>
      </c>
      <c r="BC14" s="2" t="str">
        <f t="shared" si="13"/>
        <v>&lt;p&gt;Draft multiples of this Army Card&lt;/p&gt;&lt;p&gt;Draft one Beast Hero or one Beast Squad&lt;br /&gt;(and then multiples if non-unique)&lt;/p&gt;</v>
      </c>
      <c r="BD14" s="2" t="str">
        <f t="shared" si="14"/>
        <v>&lt;p&gt;Beast Bonding&lt;/p&gt;&lt;p&gt;Disengage&lt;/p&gt;</v>
      </c>
    </row>
    <row r="15" spans="1:56" ht="57.75" customHeight="1" x14ac:dyDescent="0.2">
      <c r="A15" s="2">
        <v>14</v>
      </c>
      <c r="B15" s="2" t="s">
        <v>26</v>
      </c>
      <c r="C15" s="2" t="s">
        <v>601</v>
      </c>
      <c r="D15" s="2" t="s">
        <v>1105</v>
      </c>
      <c r="E15" s="2" t="s">
        <v>1066</v>
      </c>
      <c r="F15" s="2" t="s">
        <v>601</v>
      </c>
      <c r="G15" s="2" t="s">
        <v>601</v>
      </c>
      <c r="H15" s="2" t="s">
        <v>601</v>
      </c>
      <c r="I15" s="2" t="s">
        <v>246</v>
      </c>
      <c r="J15" s="2" t="s">
        <v>253</v>
      </c>
      <c r="K15" s="2" t="s">
        <v>197</v>
      </c>
      <c r="L15" s="2" t="s">
        <v>171</v>
      </c>
      <c r="M15" s="2" t="s">
        <v>172</v>
      </c>
      <c r="N15" s="2" t="s">
        <v>132</v>
      </c>
      <c r="O15" s="2" t="s">
        <v>133</v>
      </c>
      <c r="P15" s="2" t="s">
        <v>247</v>
      </c>
      <c r="Q15" s="2" t="s">
        <v>174</v>
      </c>
      <c r="R15" s="2" t="s">
        <v>137</v>
      </c>
      <c r="S15" s="2">
        <v>5</v>
      </c>
      <c r="T15" s="2">
        <v>4</v>
      </c>
      <c r="U15" s="2">
        <v>0</v>
      </c>
      <c r="V15" s="2">
        <v>1</v>
      </c>
      <c r="W15" s="2">
        <v>5</v>
      </c>
      <c r="X15" s="2">
        <v>6</v>
      </c>
      <c r="Y15" s="2">
        <v>2</v>
      </c>
      <c r="Z15" s="2">
        <v>1</v>
      </c>
      <c r="AA15" s="2">
        <v>60</v>
      </c>
      <c r="AB15" s="2">
        <v>65</v>
      </c>
      <c r="AC15" s="2" t="s">
        <v>622</v>
      </c>
      <c r="AD15" s="2" t="s">
        <v>372</v>
      </c>
      <c r="AE15" s="2" t="s">
        <v>772</v>
      </c>
      <c r="AF15" s="2" t="s">
        <v>601</v>
      </c>
      <c r="AG15" s="2" t="s">
        <v>772</v>
      </c>
      <c r="AH15" s="2" t="s">
        <v>601</v>
      </c>
      <c r="AI15" s="2" t="s">
        <v>772</v>
      </c>
      <c r="AJ15" s="2" t="s">
        <v>772</v>
      </c>
      <c r="AK15" s="2" t="b">
        <v>0</v>
      </c>
      <c r="AL15" s="2" t="b">
        <v>0</v>
      </c>
      <c r="AM15" s="2" t="s">
        <v>1013</v>
      </c>
      <c r="AN15" s="2" t="s">
        <v>576</v>
      </c>
      <c r="AO15" s="7" t="s">
        <v>601</v>
      </c>
      <c r="AP15" s="2" t="str">
        <f t="shared" si="0"/>
        <v>ASHIGARU HARQUEBUS</v>
      </c>
      <c r="AQ15" s="2" t="b">
        <f t="shared" si="1"/>
        <v>0</v>
      </c>
      <c r="AR15" s="2" t="str">
        <f t="shared" si="2"/>
        <v>N/A</v>
      </c>
      <c r="AS15" s="4" t="str">
        <f t="shared" si="3"/>
        <v>&lt;p&gt;&lt;b&gt;&lt;i&gt;WAIT THEN FIRE&lt;/i&gt;&lt;/b&gt;&lt;br /&gt;If none of the Ashigaru Harquebus move this turn, add 1 die to their attack.&lt;/p&gt;</v>
      </c>
      <c r="AT15" s="4" t="str">
        <f t="shared" si="4"/>
        <v>n/a</v>
      </c>
      <c r="AU15" s="4" t="str">
        <f t="shared" si="5"/>
        <v>n/a</v>
      </c>
      <c r="AV15" s="4" t="str">
        <f t="shared" si="6"/>
        <v>n/a</v>
      </c>
      <c r="AW15" s="4" t="str">
        <f t="shared" si="7"/>
        <v>&lt;p&gt;&lt;b&gt;&lt;i&gt;WAIT THEN FIRE&lt;/i&gt;&lt;/b&gt;&lt;br /&gt;If none of the Ashigaru Harquebus move this turn, add 1 die to their attack.&lt;/p&gt;</v>
      </c>
      <c r="AX15" s="2" t="str">
        <f t="shared" si="8"/>
        <v>illustrations/Ashigaru Harquebus.jpg</v>
      </c>
      <c r="AY15" s="2" t="str">
        <f t="shared" si="9"/>
        <v>hitboxes/Ashigaru Harquebus.jpg</v>
      </c>
      <c r="AZ15" s="2" t="str">
        <f t="shared" si="10"/>
        <v>icons/Einar.svg</v>
      </c>
      <c r="BA15" s="2" t="str">
        <f t="shared" si="11"/>
        <v>COMMON SQUAD // MEDIUM 5&lt;br /&gt;HUMAN // ASHIGARU // DISCIPLINED</v>
      </c>
      <c r="BB15" s="2" t="str">
        <f t="shared" si="12"/>
        <v>SHARK</v>
      </c>
      <c r="BC15" s="2" t="str">
        <f t="shared" si="13"/>
        <v>&lt;p&gt;Draft multiples of this Army Card&lt;/p&gt;</v>
      </c>
      <c r="BD15" s="2" t="str">
        <f t="shared" si="14"/>
        <v>&lt;p&gt;Wait Then Fire&lt;/p&gt;</v>
      </c>
    </row>
    <row r="16" spans="1:56" ht="57.75" customHeight="1" x14ac:dyDescent="0.2">
      <c r="A16" s="2">
        <v>15</v>
      </c>
      <c r="B16" s="2" t="s">
        <v>25</v>
      </c>
      <c r="C16" s="2" t="s">
        <v>601</v>
      </c>
      <c r="D16" s="2" t="s">
        <v>1105</v>
      </c>
      <c r="E16" s="2" t="s">
        <v>1066</v>
      </c>
      <c r="F16" s="2" t="s">
        <v>601</v>
      </c>
      <c r="G16" s="2" t="s">
        <v>601</v>
      </c>
      <c r="H16" s="2" t="s">
        <v>601</v>
      </c>
      <c r="I16" s="2" t="s">
        <v>246</v>
      </c>
      <c r="J16" s="2" t="s">
        <v>101</v>
      </c>
      <c r="K16" s="2" t="s">
        <v>197</v>
      </c>
      <c r="L16" s="2" t="s">
        <v>171</v>
      </c>
      <c r="M16" s="2" t="s">
        <v>172</v>
      </c>
      <c r="N16" s="2" t="s">
        <v>132</v>
      </c>
      <c r="O16" s="2" t="s">
        <v>133</v>
      </c>
      <c r="P16" s="2" t="s">
        <v>247</v>
      </c>
      <c r="Q16" s="2" t="s">
        <v>174</v>
      </c>
      <c r="R16" s="2" t="s">
        <v>137</v>
      </c>
      <c r="S16" s="2">
        <v>5</v>
      </c>
      <c r="T16" s="2">
        <v>4</v>
      </c>
      <c r="U16" s="2">
        <v>0</v>
      </c>
      <c r="V16" s="2">
        <v>1</v>
      </c>
      <c r="W16" s="2">
        <v>5</v>
      </c>
      <c r="X16" s="2">
        <v>1</v>
      </c>
      <c r="Y16" s="2">
        <v>2</v>
      </c>
      <c r="Z16" s="2">
        <v>1</v>
      </c>
      <c r="AA16" s="2">
        <v>40</v>
      </c>
      <c r="AB16" s="2">
        <v>35</v>
      </c>
      <c r="AC16" s="2" t="s">
        <v>632</v>
      </c>
      <c r="AD16" s="4" t="s">
        <v>907</v>
      </c>
      <c r="AE16" s="2" t="s">
        <v>772</v>
      </c>
      <c r="AF16" s="2" t="s">
        <v>601</v>
      </c>
      <c r="AG16" s="2" t="s">
        <v>772</v>
      </c>
      <c r="AH16" s="2" t="s">
        <v>601</v>
      </c>
      <c r="AI16" s="2" t="s">
        <v>772</v>
      </c>
      <c r="AJ16" s="2" t="s">
        <v>772</v>
      </c>
      <c r="AK16" s="2" t="b">
        <v>0</v>
      </c>
      <c r="AL16" s="2" t="b">
        <v>0</v>
      </c>
      <c r="AM16" s="2" t="s">
        <v>1013</v>
      </c>
      <c r="AN16" s="2" t="s">
        <v>574</v>
      </c>
      <c r="AO16" s="7" t="s">
        <v>601</v>
      </c>
      <c r="AP16" s="2" t="str">
        <f t="shared" si="0"/>
        <v>ASHIGARU YARI</v>
      </c>
      <c r="AQ16" s="2" t="b">
        <f t="shared" si="1"/>
        <v>0</v>
      </c>
      <c r="AR16" s="2" t="str">
        <f t="shared" si="2"/>
        <v>N/A</v>
      </c>
      <c r="AS16" s="4" t="str">
        <f t="shared" si="3"/>
        <v>&lt;p&gt;&lt;b&gt;&lt;i&gt;ENCIRCLE SPECIAL ATTACK&lt;/i&gt;&lt;/b&gt;&lt;br /&gt;&lt;i&gt;Range 1. Attack 6.&lt;/i&gt;&lt;br /&gt;If 3 Ashigaru Yari you control are adjacent to the same enemy figure, they may roll their attack dice as one combined attack. The defending figure compares height to the lowest Ashigaru Yari to determine any height advantage. If Encircle Special Attack is used, the 4th figure that moved this turn cannot attack. (Moving 0 spaces is still considered a move.)&lt;/p&gt;</v>
      </c>
      <c r="AT16" s="4" t="str">
        <f t="shared" si="4"/>
        <v>n/a</v>
      </c>
      <c r="AU16" s="4" t="str">
        <f t="shared" si="5"/>
        <v>n/a</v>
      </c>
      <c r="AV16" s="4" t="str">
        <f t="shared" si="6"/>
        <v>n/a</v>
      </c>
      <c r="AW16" s="4" t="str">
        <f t="shared" si="7"/>
        <v>&lt;p&gt;&lt;b&gt;&lt;i&gt;ENCIRCLE SPECIAL ATTACK&lt;/i&gt;&lt;/b&gt;&lt;br /&gt;&lt;i&gt;Range 1. Attack 6.&lt;/i&gt;&lt;br /&gt;If 3 Ashigaru Yari you control are adjacent to the same enemy figure, they may roll their attack dice as one combined attack. The defending figure compares height to the lowest Ashigaru Yari to determine any height advantage. If Encircle Special Attack is used, the 4th figure that moved this turn cannot attack. (Moving 0 spaces is still considered a move.)&lt;/p&gt;</v>
      </c>
      <c r="AX16" s="2" t="str">
        <f t="shared" si="8"/>
        <v>illustrations/Ashigaru Yari.jpg</v>
      </c>
      <c r="AY16" s="2" t="str">
        <f t="shared" si="9"/>
        <v>hitboxes/Ashigaru Yari.jpg</v>
      </c>
      <c r="AZ16" s="2" t="str">
        <f t="shared" si="10"/>
        <v>icons/Einar.svg</v>
      </c>
      <c r="BA16" s="2" t="str">
        <f t="shared" si="11"/>
        <v>COMMON SQUAD // MEDIUM 5&lt;br /&gt;HUMAN // ASHIGARU // DISCIPLINED</v>
      </c>
      <c r="BB16" s="2" t="str">
        <f t="shared" si="12"/>
        <v>SHARK</v>
      </c>
      <c r="BC16" s="2" t="str">
        <f t="shared" si="13"/>
        <v>&lt;p&gt;Draft multiples of this Army Card&lt;/p&gt;</v>
      </c>
      <c r="BD16" s="2" t="str">
        <f t="shared" si="14"/>
        <v>&lt;p&gt;Encircle Special Attack&lt;/p&gt;</v>
      </c>
    </row>
    <row r="17" spans="1:62" ht="57.75" customHeight="1" x14ac:dyDescent="0.2">
      <c r="A17" s="2">
        <v>16</v>
      </c>
      <c r="B17" s="3" t="s">
        <v>1326</v>
      </c>
      <c r="C17" s="2" t="s">
        <v>601</v>
      </c>
      <c r="D17" s="2" t="s">
        <v>1105</v>
      </c>
      <c r="E17" s="2" t="s">
        <v>601</v>
      </c>
      <c r="F17" s="2" t="s">
        <v>601</v>
      </c>
      <c r="G17" s="2" t="s">
        <v>601</v>
      </c>
      <c r="H17" s="2" t="s">
        <v>601</v>
      </c>
      <c r="I17" s="3" t="s">
        <v>1201</v>
      </c>
      <c r="J17" s="2">
        <v>1</v>
      </c>
      <c r="K17" s="3" t="s">
        <v>198</v>
      </c>
      <c r="L17" s="3" t="s">
        <v>171</v>
      </c>
      <c r="M17" s="3" t="s">
        <v>1346</v>
      </c>
      <c r="N17" s="3" t="s">
        <v>166</v>
      </c>
      <c r="O17" s="3" t="s">
        <v>167</v>
      </c>
      <c r="P17" s="3" t="s">
        <v>341</v>
      </c>
      <c r="Q17" s="3" t="s">
        <v>330</v>
      </c>
      <c r="R17" s="3" t="s">
        <v>205</v>
      </c>
      <c r="S17" s="2">
        <v>6</v>
      </c>
      <c r="T17" s="2">
        <v>1</v>
      </c>
      <c r="U17" s="2">
        <v>0</v>
      </c>
      <c r="V17" s="2">
        <v>6</v>
      </c>
      <c r="W17" s="2">
        <v>6</v>
      </c>
      <c r="X17" s="2">
        <v>1</v>
      </c>
      <c r="Y17" s="2">
        <v>4</v>
      </c>
      <c r="Z17" s="2">
        <v>3</v>
      </c>
      <c r="AA17" s="2">
        <v>120</v>
      </c>
      <c r="AB17" s="2">
        <v>130</v>
      </c>
      <c r="AC17" s="3" t="s">
        <v>1347</v>
      </c>
      <c r="AD17" s="5" t="s">
        <v>1349</v>
      </c>
      <c r="AE17" s="3" t="s">
        <v>1348</v>
      </c>
      <c r="AF17" s="3" t="s">
        <v>1350</v>
      </c>
      <c r="AG17" s="2" t="s">
        <v>772</v>
      </c>
      <c r="AH17" s="2" t="s">
        <v>772</v>
      </c>
      <c r="AI17" s="2" t="s">
        <v>772</v>
      </c>
      <c r="AJ17" s="2" t="s">
        <v>772</v>
      </c>
      <c r="AK17" s="2" t="b">
        <v>0</v>
      </c>
      <c r="AL17" s="2" t="b">
        <v>0</v>
      </c>
      <c r="AM17" s="3" t="s">
        <v>1016</v>
      </c>
      <c r="AN17" s="3" t="s">
        <v>576</v>
      </c>
      <c r="AO17" s="7" t="s">
        <v>601</v>
      </c>
      <c r="AP17" s="2" t="str">
        <f t="shared" si="0"/>
        <v>ASTERIOS</v>
      </c>
      <c r="AQ17" s="2" t="b">
        <f t="shared" si="1"/>
        <v>0</v>
      </c>
      <c r="AR17" s="2" t="str">
        <f t="shared" si="2"/>
        <v>N/A</v>
      </c>
      <c r="AS17" s="4" t="str">
        <f t="shared" si="3"/>
        <v>&lt;p&gt;&lt;b&gt;&lt;i&gt;FURIOUS CHARGE SPECIAL ATTACK&lt;/i&gt;&lt;/b&gt;&lt;br /&gt;&lt;i&gt;Range 1. Attack 3.&lt;/i&gt;&lt;br /&gt;Instead of moving and attacking normally with Asterios, you may move Asterios up to 5 spaces. Asterios can attack up to 3 times with Furious Charge Special Attack at any point before, during, or after this move as long as Asterios is on a space where he can end his movement. Asterios cannot attack the same figure more than once on a single turn. Asterios will never take any leaving engagement attacks from small or medium Squad figures while using Furious Charge Special Attack.&lt;/p&gt;</v>
      </c>
      <c r="AT17" s="4" t="str">
        <f t="shared" si="4"/>
        <v>&lt;p&gt;&lt;b&gt;&lt;i&gt;LEGENDARY CREATURE 3&lt;/i&gt;&lt;/b&gt;&lt;br /&gt;When rolling defense dice against a normal attack from small or medium Squad figures, Asterios receives 3 additional defense dice.&lt;/p&gt;</v>
      </c>
      <c r="AU17" s="4" t="str">
        <f t="shared" si="5"/>
        <v>n/a</v>
      </c>
      <c r="AV17" s="4" t="str">
        <f t="shared" si="6"/>
        <v>n/a</v>
      </c>
      <c r="AW17" s="4" t="str">
        <f t="shared" si="7"/>
        <v>&lt;p&gt;&lt;b&gt;&lt;i&gt;FURIOUS CHARGE SPECIAL ATTACK&lt;/i&gt;&lt;/b&gt;&lt;br /&gt;&lt;i&gt;Range 1. Attack 3.&lt;/i&gt;&lt;br /&gt;Instead of moving and attacking normally with Asterios, you may move Asterios up to 5 spaces. Asterios can attack up to 3 times with Furious Charge Special Attack at any point before, during, or after this move as long as Asterios is on a space where he can end his movement. Asterios cannot attack the same figure more than once on a single turn. Asterios will never take any leaving engagement attacks from small or medium Squad figures while using Furious Charge Special Attack.&lt;/p&gt;&lt;p&gt;&lt;b&gt;&lt;i&gt;LEGENDARY CREATURE 3&lt;/i&gt;&lt;/b&gt;&lt;br /&gt;When rolling defense dice against a normal attack from small or medium Squad figures, Asterios receives 3 additional defense dice.&lt;/p&gt;</v>
      </c>
      <c r="AX17" s="2" t="str">
        <f t="shared" si="8"/>
        <v>illustrations/Asterios.jpg</v>
      </c>
      <c r="AY17" s="2" t="str">
        <f t="shared" si="9"/>
        <v>hitboxes/Asterios.jpg</v>
      </c>
      <c r="AZ17" s="2" t="str">
        <f t="shared" si="10"/>
        <v>icons/Einar.svg</v>
      </c>
      <c r="BA17" s="2" t="str">
        <f t="shared" si="11"/>
        <v>UNIQUE HERO // LARGE 6&lt;br /&gt;MINOTAUR // MARAUDER // DAUNTLESS</v>
      </c>
      <c r="BB17" s="2" t="str">
        <f t="shared" si="12"/>
        <v>MENACER</v>
      </c>
      <c r="BC17" s="2" t="str">
        <f t="shared" si="13"/>
        <v>None</v>
      </c>
      <c r="BD17" s="2" t="str">
        <f t="shared" si="14"/>
        <v>&lt;p&gt;Furious Charge Special Attack&lt;/p&gt;&lt;p&gt;Legendary Creature 3&lt;/p&gt;</v>
      </c>
    </row>
    <row r="18" spans="1:62" ht="57.75" customHeight="1" x14ac:dyDescent="0.2">
      <c r="A18" s="2">
        <v>17</v>
      </c>
      <c r="B18" s="2" t="s">
        <v>908</v>
      </c>
      <c r="C18" s="2" t="s">
        <v>897</v>
      </c>
      <c r="D18" s="2" t="s">
        <v>1105</v>
      </c>
      <c r="E18" s="2" t="s">
        <v>1071</v>
      </c>
      <c r="F18" s="2" t="s">
        <v>601</v>
      </c>
      <c r="G18" s="2" t="s">
        <v>601</v>
      </c>
      <c r="H18" s="2" t="s">
        <v>601</v>
      </c>
      <c r="I18" s="2" t="s">
        <v>324</v>
      </c>
      <c r="J18" s="2">
        <v>22</v>
      </c>
      <c r="K18" s="2" t="s">
        <v>196</v>
      </c>
      <c r="L18" s="2" t="s">
        <v>129</v>
      </c>
      <c r="M18" s="2" t="s">
        <v>165</v>
      </c>
      <c r="N18" s="2" t="s">
        <v>166</v>
      </c>
      <c r="O18" s="2" t="s">
        <v>167</v>
      </c>
      <c r="P18" s="2" t="s">
        <v>168</v>
      </c>
      <c r="Q18" s="2" t="s">
        <v>320</v>
      </c>
      <c r="R18" s="2" t="s">
        <v>137</v>
      </c>
      <c r="S18" s="2">
        <v>6</v>
      </c>
      <c r="T18" s="2">
        <v>1</v>
      </c>
      <c r="U18" s="2">
        <v>0</v>
      </c>
      <c r="V18" s="2">
        <v>4</v>
      </c>
      <c r="W18" s="2">
        <v>5</v>
      </c>
      <c r="X18" s="2">
        <v>5</v>
      </c>
      <c r="Y18" s="2">
        <v>4</v>
      </c>
      <c r="Z18" s="2">
        <v>3</v>
      </c>
      <c r="AA18" s="2">
        <v>90</v>
      </c>
      <c r="AB18" s="2">
        <v>100</v>
      </c>
      <c r="AC18" s="2" t="s">
        <v>633</v>
      </c>
      <c r="AD18" s="2" t="s">
        <v>373</v>
      </c>
      <c r="AE18" s="2" t="s">
        <v>774</v>
      </c>
      <c r="AF18" s="2" t="s">
        <v>482</v>
      </c>
      <c r="AG18" s="2" t="s">
        <v>772</v>
      </c>
      <c r="AH18" s="2" t="s">
        <v>601</v>
      </c>
      <c r="AI18" s="2" t="s">
        <v>772</v>
      </c>
      <c r="AJ18" s="2" t="s">
        <v>772</v>
      </c>
      <c r="AK18" s="2" t="b">
        <v>1</v>
      </c>
      <c r="AL18" s="2" t="b">
        <v>0</v>
      </c>
      <c r="AM18" s="2" t="s">
        <v>1015</v>
      </c>
      <c r="AN18" s="2" t="s">
        <v>576</v>
      </c>
      <c r="AO18" s="7" t="s">
        <v>601</v>
      </c>
      <c r="AP18" s="2" t="str">
        <f t="shared" si="0"/>
        <v>ATLAGA</v>
      </c>
      <c r="AQ18" s="2" t="b">
        <f t="shared" si="1"/>
        <v>1</v>
      </c>
      <c r="AR18" s="2" t="str">
        <f t="shared" si="2"/>
        <v>THE KYRIE WARRIOR</v>
      </c>
      <c r="AS18" s="4" t="str">
        <f t="shared" si="3"/>
        <v>&lt;p&gt;&lt;b&gt;&lt;i&gt;KYRIE LEADERSHIP&lt;/i&gt;&lt;/b&gt;&lt;br /&gt;All Kyrie you control, except Atlaga, move one additional space.&lt;/p&gt;</v>
      </c>
      <c r="AT18" s="4" t="str">
        <f t="shared" si="4"/>
        <v>&lt;p&gt;&lt;b&gt;&lt;i&gt;ULLAR'S BOLT OF THE WITHERWOOD&lt;/i&gt;&lt;/b&gt;&lt;br /&gt;After moving and before attacking with Atlaga, you may choose any opponent's figure within 5 clear sight spaces of Atlaga. Roll the 20-sided die. If you roll a 1-15, nothing happens. If you roll a 16 or higher, the chosen figure is destroyed. Atlaga may attempt to use this power only once per game.&lt;/p&gt;</v>
      </c>
      <c r="AU18" s="4" t="str">
        <f t="shared" si="5"/>
        <v>n/a</v>
      </c>
      <c r="AV18" s="4" t="str">
        <f t="shared" si="6"/>
        <v>n/a</v>
      </c>
      <c r="AW18" s="4" t="str">
        <f t="shared" si="7"/>
        <v>&lt;p&gt;&lt;b&gt;&lt;i&gt;KYRIE LEADERSHIP&lt;/i&gt;&lt;/b&gt;&lt;br /&gt;All Kyrie you control, except Atlaga, move one additional space.&lt;/p&gt;&lt;p&gt;&lt;b&gt;&lt;i&gt;ULLAR'S BOLT OF THE WITHERWOOD&lt;/i&gt;&lt;/b&gt;&lt;br /&gt;After moving and before attacking with Atlaga, you may choose any opponent's figure within 5 clear sight spaces of Atlaga. Roll the 20-sided die. If you roll a 1-15, nothing happens. If you roll a 16 or higher, the chosen figure is destroyed. Atlaga may attempt to use this power only once per game.&lt;/p&gt;</v>
      </c>
      <c r="AX18" s="2" t="str">
        <f t="shared" si="8"/>
        <v>illustrations/Atlaga.jpg</v>
      </c>
      <c r="AY18" s="2" t="str">
        <f t="shared" si="9"/>
        <v>hitboxes/Atlaga.jpg</v>
      </c>
      <c r="AZ18" s="2" t="str">
        <f t="shared" si="10"/>
        <v>icons/Ullar.svg</v>
      </c>
      <c r="BA18" s="2" t="str">
        <f t="shared" si="11"/>
        <v>UNIQUE HERO // MEDIUM 6&lt;br /&gt;KYRIE // WARRIOR // CONFIDENT</v>
      </c>
      <c r="BB18" s="2" t="str">
        <f t="shared" si="12"/>
        <v>CHEER/CLEANUP</v>
      </c>
      <c r="BC18" s="2" t="str">
        <f t="shared" si="13"/>
        <v>&lt;p&gt;Draft one Kyrie Hero or one Kyrie Squad&lt;br /&gt;(and then multiples if non-unique)&lt;/p&gt;</v>
      </c>
      <c r="BD18" s="2" t="str">
        <f t="shared" si="14"/>
        <v>&lt;p&gt;Kyrie Leadership&lt;/p&gt;&lt;p&gt;Ullar's Bolt Of The Witherwood&lt;/p&gt;</v>
      </c>
    </row>
    <row r="19" spans="1:62" ht="57.75" customHeight="1" x14ac:dyDescent="0.2">
      <c r="A19" s="2">
        <v>18</v>
      </c>
      <c r="B19" s="2" t="s">
        <v>75</v>
      </c>
      <c r="C19" s="2" t="s">
        <v>601</v>
      </c>
      <c r="D19" s="2" t="s">
        <v>1105</v>
      </c>
      <c r="E19" s="2" t="s">
        <v>1066</v>
      </c>
      <c r="F19" s="2" t="s">
        <v>601</v>
      </c>
      <c r="G19" s="2" t="s">
        <v>601</v>
      </c>
      <c r="H19" s="2" t="s">
        <v>601</v>
      </c>
      <c r="I19" s="2" t="s">
        <v>67</v>
      </c>
      <c r="J19" s="2" t="s">
        <v>151</v>
      </c>
      <c r="K19" s="2" t="s">
        <v>198</v>
      </c>
      <c r="L19" s="2" t="s">
        <v>129</v>
      </c>
      <c r="M19" s="2" t="s">
        <v>214</v>
      </c>
      <c r="N19" s="2" t="s">
        <v>132</v>
      </c>
      <c r="O19" s="2" t="s">
        <v>133</v>
      </c>
      <c r="P19" s="2" t="s">
        <v>154</v>
      </c>
      <c r="Q19" s="2" t="s">
        <v>161</v>
      </c>
      <c r="R19" s="2" t="s">
        <v>137</v>
      </c>
      <c r="S19" s="2">
        <v>4</v>
      </c>
      <c r="T19" s="2">
        <v>3</v>
      </c>
      <c r="U19" s="2">
        <v>0</v>
      </c>
      <c r="V19" s="2">
        <v>1</v>
      </c>
      <c r="W19" s="2">
        <v>5</v>
      </c>
      <c r="X19" s="2">
        <v>7</v>
      </c>
      <c r="Y19" s="2">
        <v>2</v>
      </c>
      <c r="Z19" s="2">
        <v>2</v>
      </c>
      <c r="AA19" s="2">
        <v>70</v>
      </c>
      <c r="AB19" s="2">
        <v>70</v>
      </c>
      <c r="AC19" s="2" t="s">
        <v>634</v>
      </c>
      <c r="AD19" s="2" t="s">
        <v>483</v>
      </c>
      <c r="AE19" s="2" t="s">
        <v>772</v>
      </c>
      <c r="AF19" s="2" t="s">
        <v>601</v>
      </c>
      <c r="AG19" s="2" t="s">
        <v>772</v>
      </c>
      <c r="AH19" s="2" t="s">
        <v>601</v>
      </c>
      <c r="AI19" s="2" t="s">
        <v>772</v>
      </c>
      <c r="AJ19" s="2" t="s">
        <v>772</v>
      </c>
      <c r="AK19" s="2" t="b">
        <v>0</v>
      </c>
      <c r="AL19" s="2" t="b">
        <v>0</v>
      </c>
      <c r="AM19" s="2" t="s">
        <v>1013</v>
      </c>
      <c r="AN19" s="2" t="s">
        <v>578</v>
      </c>
      <c r="AO19" s="7" t="s">
        <v>601</v>
      </c>
      <c r="AP19" s="2" t="str">
        <f t="shared" si="0"/>
        <v>AUBRIEN ARCHERS</v>
      </c>
      <c r="AQ19" s="2" t="b">
        <f t="shared" si="1"/>
        <v>0</v>
      </c>
      <c r="AR19" s="2" t="str">
        <f t="shared" si="2"/>
        <v>N/A</v>
      </c>
      <c r="AS19" s="4" t="str">
        <f t="shared" si="3"/>
        <v>&lt;p&gt;&lt;b&gt;&lt;i&gt;FRENZY&lt;/i&gt;&lt;/b&gt;&lt;br /&gt;After you take a turn with Aubrien Archers, roll the 20-sided die. If you roll a 16 or higher you may take another turn with Aubrien Archers.&lt;/p&gt;</v>
      </c>
      <c r="AT19" s="4" t="str">
        <f t="shared" si="4"/>
        <v>n/a</v>
      </c>
      <c r="AU19" s="4" t="str">
        <f t="shared" si="5"/>
        <v>n/a</v>
      </c>
      <c r="AV19" s="4" t="str">
        <f t="shared" si="6"/>
        <v>n/a</v>
      </c>
      <c r="AW19" s="4" t="str">
        <f t="shared" si="7"/>
        <v>&lt;p&gt;&lt;b&gt;&lt;i&gt;FRENZY&lt;/i&gt;&lt;/b&gt;&lt;br /&gt;After you take a turn with Aubrien Archers, roll the 20-sided die. If you roll a 16 or higher you may take another turn with Aubrien Archers.&lt;/p&gt;</v>
      </c>
      <c r="AX19" s="2" t="str">
        <f t="shared" si="8"/>
        <v>illustrations/Aubrien Archers.jpg</v>
      </c>
      <c r="AY19" s="2" t="str">
        <f t="shared" si="9"/>
        <v>hitboxes/Aubrien Archers.jpg</v>
      </c>
      <c r="AZ19" s="2" t="str">
        <f t="shared" si="10"/>
        <v>icons/Ullar.svg</v>
      </c>
      <c r="BA19" s="2" t="str">
        <f t="shared" si="11"/>
        <v>COMMON SQUAD // MEDIUM 4&lt;br /&gt;ELF // ARCHERS // PRECISE</v>
      </c>
      <c r="BB19" s="2" t="str">
        <f t="shared" si="12"/>
        <v>SHARK</v>
      </c>
      <c r="BC19" s="2" t="str">
        <f t="shared" si="13"/>
        <v>&lt;p&gt;Draft multiples of this Army Card&lt;/p&gt;</v>
      </c>
      <c r="BD19" s="2" t="str">
        <f t="shared" si="14"/>
        <v>&lt;p&gt;Frenzy&lt;/p&gt;</v>
      </c>
      <c r="BF19" s="4"/>
      <c r="BG19" s="4"/>
      <c r="BH19" s="4"/>
      <c r="BI19" s="4"/>
      <c r="BJ19" s="4"/>
    </row>
    <row r="20" spans="1:62" ht="57.75" customHeight="1" x14ac:dyDescent="0.2">
      <c r="A20" s="2">
        <v>19</v>
      </c>
      <c r="B20" s="3" t="s">
        <v>1187</v>
      </c>
      <c r="C20" s="2" t="s">
        <v>601</v>
      </c>
      <c r="D20" s="2" t="s">
        <v>1105</v>
      </c>
      <c r="E20" s="2" t="s">
        <v>601</v>
      </c>
      <c r="F20" s="2" t="s">
        <v>601</v>
      </c>
      <c r="G20" s="2" t="s">
        <v>601</v>
      </c>
      <c r="H20" s="2" t="s">
        <v>601</v>
      </c>
      <c r="I20" s="2" t="s">
        <v>1230</v>
      </c>
      <c r="J20" s="2">
        <v>1</v>
      </c>
      <c r="K20" s="2" t="s">
        <v>343</v>
      </c>
      <c r="L20" s="2" t="s">
        <v>240</v>
      </c>
      <c r="M20" s="2" t="s">
        <v>344</v>
      </c>
      <c r="N20" s="2" t="s">
        <v>166</v>
      </c>
      <c r="O20" s="2" t="s">
        <v>167</v>
      </c>
      <c r="P20" s="2" t="s">
        <v>338</v>
      </c>
      <c r="Q20" s="2" t="s">
        <v>136</v>
      </c>
      <c r="R20" s="2" t="s">
        <v>226</v>
      </c>
      <c r="S20" s="2">
        <v>8</v>
      </c>
      <c r="T20" s="2">
        <v>1</v>
      </c>
      <c r="U20" s="2">
        <v>0</v>
      </c>
      <c r="V20" s="2">
        <v>4</v>
      </c>
      <c r="W20" s="2">
        <v>5</v>
      </c>
      <c r="X20" s="2">
        <v>1</v>
      </c>
      <c r="Y20" s="2">
        <v>6</v>
      </c>
      <c r="Z20" s="2">
        <v>6</v>
      </c>
      <c r="AA20" s="2">
        <v>155</v>
      </c>
      <c r="AB20" s="2">
        <v>165</v>
      </c>
      <c r="AC20" s="2" t="s">
        <v>1231</v>
      </c>
      <c r="AD20" s="2" t="s">
        <v>1273</v>
      </c>
      <c r="AE20" s="2" t="s">
        <v>1232</v>
      </c>
      <c r="AF20" s="4" t="s">
        <v>1272</v>
      </c>
      <c r="AG20" s="2" t="s">
        <v>1233</v>
      </c>
      <c r="AH20" s="2" t="s">
        <v>1274</v>
      </c>
      <c r="AI20" s="2" t="s">
        <v>772</v>
      </c>
      <c r="AJ20" s="2" t="s">
        <v>772</v>
      </c>
      <c r="AK20" s="2" t="b">
        <v>0</v>
      </c>
      <c r="AL20" s="2" t="b">
        <v>0</v>
      </c>
      <c r="AM20" s="2" t="s">
        <v>583</v>
      </c>
      <c r="AN20" s="2" t="s">
        <v>573</v>
      </c>
      <c r="AO20" s="7" t="s">
        <v>601</v>
      </c>
      <c r="AP20" s="2" t="str">
        <f t="shared" si="0"/>
        <v>AUGAMO</v>
      </c>
      <c r="AQ20" s="2" t="b">
        <f t="shared" si="1"/>
        <v>0</v>
      </c>
      <c r="AR20" s="2" t="str">
        <f t="shared" si="2"/>
        <v>N/A</v>
      </c>
      <c r="AS20" s="4" t="str">
        <f t="shared" si="3"/>
        <v>&lt;p&gt;&lt;b&gt;&lt;i&gt;RAMMING 6&lt;/i&gt;&lt;/b&gt;&lt;br /&gt;When a small/medium figure rolls defense die and is not destroyed by a normal or special attack from Augamo, roll the d20. On a 6+, you may Ram the figure. The player who controls the Rammed figure must place that figure, if possible, on an empty space within 2 spaces of its current location, within clear sight of Augamo, not adjacent to him, and on the same level as or lower then its current location. The figure never takes any leaving engagement attacks, but non-fliers may take falling damage.&lt;/p&gt;</v>
      </c>
      <c r="AT20" s="4" t="str">
        <f t="shared" si="4"/>
        <v>&lt;p&gt;&lt;b&gt;&lt;i&gt;HEADLONG CHARGE SPECIAL ATTACK&lt;/i&gt;&lt;/b&gt;&lt;br /&gt;&lt;i&gt;Range 1. Attack 4.&lt;/i&gt;&lt;br /&gt;Instead of moving and attacking normally with Augamo, you may move Augamo up to 4 spaces. Augamo may attack up to 2 times with this Attack at any point before, during or after this move as long as Augamo is on a space where he could end his movement.&lt;/p&gt;</v>
      </c>
      <c r="AU20" s="4" t="str">
        <f t="shared" si="5"/>
        <v>&lt;p&gt;&lt;b&gt;&lt;i&gt;STONY RESISTANCE 3&lt;/i&gt;&lt;/b&gt;&lt;br /&gt;Roll 3 extra defense dice defending against special attacks.&lt;/p&gt;</v>
      </c>
      <c r="AV20" s="4" t="str">
        <f t="shared" si="6"/>
        <v>n/a</v>
      </c>
      <c r="AW20" s="4" t="str">
        <f t="shared" si="7"/>
        <v>&lt;p&gt;&lt;b&gt;&lt;i&gt;RAMMING 6&lt;/i&gt;&lt;/b&gt;&lt;br /&gt;When a small/medium figure rolls defense die and is not destroyed by a normal or special attack from Augamo, roll the d20. On a 6+, you may Ram the figure. The player who controls the Rammed figure must place that figure, if possible, on an empty space within 2 spaces of its current location, within clear sight of Augamo, not adjacent to him, and on the same level as or lower then its current location. The figure never takes any leaving engagement attacks, but non-fliers may take falling damage.&lt;/p&gt;&lt;p&gt;&lt;b&gt;&lt;i&gt;HEADLONG CHARGE SPECIAL ATTACK&lt;/i&gt;&lt;/b&gt;&lt;br /&gt;&lt;i&gt;Range 1. Attack 4.&lt;/i&gt;&lt;br /&gt;Instead of moving and attacking normally with Augamo, you may move Augamo up to 4 spaces. Augamo may attack up to 2 times with this Attack at any point before, during or after this move as long as Augamo is on a space where he could end his movement.&lt;/p&gt;&lt;p&gt;&lt;b&gt;&lt;i&gt;STONY RESISTANCE 3&lt;/i&gt;&lt;/b&gt;&lt;br /&gt;Roll 3 extra defense dice defending against special attacks.&lt;/p&gt;</v>
      </c>
      <c r="AX20" s="2" t="str">
        <f t="shared" si="8"/>
        <v>illustrations/Augamo.jpg</v>
      </c>
      <c r="AY20" s="2" t="str">
        <f t="shared" si="9"/>
        <v>hitboxes/Augamo.jpg</v>
      </c>
      <c r="AZ20" s="2" t="str">
        <f t="shared" si="10"/>
        <v>icons/Vydar.svg</v>
      </c>
      <c r="BA20" s="2" t="str">
        <f t="shared" si="11"/>
        <v>UNIQUE HERO // HUGE 8&lt;br /&gt;GOLEM // CONSTRUCT // RELENTLESS</v>
      </c>
      <c r="BB20" s="2" t="str">
        <f t="shared" si="12"/>
        <v>NICHE</v>
      </c>
      <c r="BC20" s="2" t="str">
        <f t="shared" si="13"/>
        <v>None</v>
      </c>
      <c r="BD20" s="2" t="str">
        <f t="shared" si="14"/>
        <v>&lt;p&gt;Ramming 6&lt;/p&gt;&lt;p&gt;Headlong Charge Special Attack&lt;/p&gt;&lt;p&gt;Stony Resistance 3&lt;/p&gt;</v>
      </c>
      <c r="BF20" s="4"/>
      <c r="BG20" s="4"/>
      <c r="BH20" s="4"/>
      <c r="BI20" s="4"/>
      <c r="BJ20" s="4"/>
    </row>
    <row r="21" spans="1:62" ht="57.75" customHeight="1" x14ac:dyDescent="0.2">
      <c r="A21" s="2">
        <v>20</v>
      </c>
      <c r="B21" s="3" t="s">
        <v>1186</v>
      </c>
      <c r="C21" s="2" t="s">
        <v>601</v>
      </c>
      <c r="D21" s="2" t="s">
        <v>1105</v>
      </c>
      <c r="E21" s="2" t="s">
        <v>601</v>
      </c>
      <c r="F21" s="2" t="s">
        <v>601</v>
      </c>
      <c r="G21" s="2" t="s">
        <v>601</v>
      </c>
      <c r="H21" s="2" t="s">
        <v>601</v>
      </c>
      <c r="I21" s="2" t="s">
        <v>1223</v>
      </c>
      <c r="J21" s="2">
        <v>1</v>
      </c>
      <c r="K21" s="2" t="s">
        <v>332</v>
      </c>
      <c r="L21" s="2" t="s">
        <v>152</v>
      </c>
      <c r="M21" s="2" t="s">
        <v>1217</v>
      </c>
      <c r="N21" s="2" t="s">
        <v>166</v>
      </c>
      <c r="O21" s="2" t="s">
        <v>167</v>
      </c>
      <c r="P21" s="2" t="s">
        <v>338</v>
      </c>
      <c r="Q21" s="2" t="s">
        <v>1224</v>
      </c>
      <c r="R21" s="2" t="s">
        <v>226</v>
      </c>
      <c r="S21" s="2">
        <v>8</v>
      </c>
      <c r="T21" s="2">
        <v>1</v>
      </c>
      <c r="U21" s="2">
        <v>0</v>
      </c>
      <c r="V21" s="2">
        <v>7</v>
      </c>
      <c r="W21" s="2">
        <v>6</v>
      </c>
      <c r="X21" s="2">
        <v>1</v>
      </c>
      <c r="Y21" s="2">
        <v>4</v>
      </c>
      <c r="Z21" s="2">
        <v>4</v>
      </c>
      <c r="AA21" s="2">
        <v>135</v>
      </c>
      <c r="AB21" s="2">
        <v>135</v>
      </c>
      <c r="AC21" s="2" t="s">
        <v>1225</v>
      </c>
      <c r="AD21" s="2" t="s">
        <v>1226</v>
      </c>
      <c r="AE21" s="2" t="s">
        <v>715</v>
      </c>
      <c r="AF21" s="2" t="s">
        <v>1227</v>
      </c>
      <c r="AG21" s="2" t="s">
        <v>1228</v>
      </c>
      <c r="AH21" s="2" t="s">
        <v>1229</v>
      </c>
      <c r="AI21" s="2" t="s">
        <v>772</v>
      </c>
      <c r="AJ21" s="2" t="s">
        <v>772</v>
      </c>
      <c r="AK21" s="2" t="b">
        <v>0</v>
      </c>
      <c r="AL21" s="2" t="b">
        <v>0</v>
      </c>
      <c r="AM21" s="2" t="s">
        <v>583</v>
      </c>
      <c r="AN21" s="2" t="s">
        <v>576</v>
      </c>
      <c r="AO21" s="7" t="s">
        <v>601</v>
      </c>
      <c r="AP21" s="2" t="str">
        <f t="shared" si="0"/>
        <v>AVERNUS</v>
      </c>
      <c r="AQ21" s="2" t="b">
        <f t="shared" si="1"/>
        <v>0</v>
      </c>
      <c r="AR21" s="2" t="str">
        <f t="shared" si="2"/>
        <v>N/A</v>
      </c>
      <c r="AS21" s="4" t="str">
        <f t="shared" si="3"/>
        <v>&lt;p&gt;&lt;b&gt;&lt;i&gt;WAVE OF FLAME&lt;/i&gt;&lt;/b&gt;&lt;br /&gt;Before moving normally with Avernus, and each time Avernus moves onto a space during normal movement, you must roll the 20-sided die once for each figure adjacent to Avernus. If you roll a 14 or higher, that figure receives 1 wound. Figures with the Lava Resistant special power are not affected by Wave of Flame. Avernus cannot roll for Wave of Flame against the same figure more than once per turn.&lt;/p&gt;</v>
      </c>
      <c r="AT21" s="4" t="str">
        <f t="shared" si="4"/>
        <v>&lt;p&gt;&lt;b&gt;&lt;i&gt;LAVA RESISTANT&lt;/i&gt;&lt;/b&gt;&lt;br /&gt;Avernus never rolls for molten lava damage or lava field damage, and it does not have to stop on molten lava spaces.&lt;/p&gt;</v>
      </c>
      <c r="AU21" s="4" t="str">
        <f t="shared" si="5"/>
        <v>&lt;p&gt;&lt;b&gt;&lt;i&gt;NEGATIVE ELEMENT&lt;/i&gt;&lt;/b&gt;&lt;br /&gt;Avernus can never roll defense dice while it is on a water space.&lt;/p&gt;</v>
      </c>
      <c r="AV21" s="4" t="str">
        <f t="shared" si="6"/>
        <v>n/a</v>
      </c>
      <c r="AW21" s="4" t="str">
        <f t="shared" si="7"/>
        <v>&lt;p&gt;&lt;b&gt;&lt;i&gt;WAVE OF FLAME&lt;/i&gt;&lt;/b&gt;&lt;br /&gt;Before moving normally with Avernus, and each time Avernus moves onto a space during normal movement, you must roll the 20-sided die once for each figure adjacent to Avernus. If you roll a 14 or higher, that figure receives 1 wound. Figures with the Lava Resistant special power are not affected by Wave of Flame. Avernus cannot roll for Wave of Flame against the same figure more than once per turn.&lt;/p&gt;&lt;p&gt;&lt;b&gt;&lt;i&gt;LAVA RESISTANT&lt;/i&gt;&lt;/b&gt;&lt;br /&gt;Avernus never rolls for molten lava damage or lava field damage, and it does not have to stop on molten lava spaces.&lt;/p&gt;&lt;p&gt;&lt;b&gt;&lt;i&gt;NEGATIVE ELEMENT&lt;/i&gt;&lt;/b&gt;&lt;br /&gt;Avernus can never roll defense dice while it is on a water space.&lt;/p&gt;</v>
      </c>
      <c r="AX21" s="2" t="str">
        <f t="shared" si="8"/>
        <v>illustrations/Avernus.jpg</v>
      </c>
      <c r="AY21" s="2" t="str">
        <f t="shared" si="9"/>
        <v>hitboxes/Avernus.jpg</v>
      </c>
      <c r="AZ21" s="2" t="str">
        <f t="shared" si="10"/>
        <v>icons/Utgar.svg</v>
      </c>
      <c r="BA21" s="2" t="str">
        <f t="shared" si="11"/>
        <v>UNIQUE HERO // HUGE 8&lt;br /&gt;ELEMENTAL // CONSTRUCT // RAVENOUS</v>
      </c>
      <c r="BB21" s="2" t="str">
        <f t="shared" si="12"/>
        <v>NICHE</v>
      </c>
      <c r="BC21" s="2" t="str">
        <f t="shared" si="13"/>
        <v>None</v>
      </c>
      <c r="BD21" s="2" t="str">
        <f t="shared" si="14"/>
        <v>&lt;p&gt;Wave Of Flame&lt;/p&gt;&lt;p&gt;Lava Resistant&lt;/p&gt;&lt;p&gt;Negative Element&lt;/p&gt;</v>
      </c>
    </row>
    <row r="22" spans="1:62" ht="57.75" customHeight="1" x14ac:dyDescent="0.2">
      <c r="A22" s="2">
        <v>21</v>
      </c>
      <c r="B22" s="2" t="s">
        <v>1300</v>
      </c>
      <c r="C22" s="2" t="s">
        <v>601</v>
      </c>
      <c r="D22" s="2" t="s">
        <v>1105</v>
      </c>
      <c r="E22" s="2" t="s">
        <v>601</v>
      </c>
      <c r="F22" s="2" t="s">
        <v>601</v>
      </c>
      <c r="G22" s="2" t="s">
        <v>601</v>
      </c>
      <c r="H22" s="2" t="s">
        <v>601</v>
      </c>
      <c r="I22" s="2" t="s">
        <v>1302</v>
      </c>
      <c r="J22" s="2">
        <v>1</v>
      </c>
      <c r="K22" s="2" t="s">
        <v>198</v>
      </c>
      <c r="L22" s="2" t="s">
        <v>158</v>
      </c>
      <c r="M22" s="2" t="s">
        <v>1304</v>
      </c>
      <c r="N22" s="2" t="s">
        <v>166</v>
      </c>
      <c r="O22" s="2" t="s">
        <v>167</v>
      </c>
      <c r="P22" s="2" t="s">
        <v>1305</v>
      </c>
      <c r="Q22" s="2" t="s">
        <v>1306</v>
      </c>
      <c r="R22" s="2" t="s">
        <v>226</v>
      </c>
      <c r="S22" s="2">
        <v>11</v>
      </c>
      <c r="T22" s="2">
        <v>1</v>
      </c>
      <c r="U22" s="2">
        <v>0</v>
      </c>
      <c r="V22" s="2">
        <v>6</v>
      </c>
      <c r="W22" s="2">
        <v>6</v>
      </c>
      <c r="X22" s="2">
        <v>1</v>
      </c>
      <c r="Y22" s="2">
        <v>5</v>
      </c>
      <c r="Z22" s="2">
        <v>3</v>
      </c>
      <c r="AA22" s="2">
        <v>180</v>
      </c>
      <c r="AB22" s="2">
        <v>180</v>
      </c>
      <c r="AC22" s="3" t="s">
        <v>1307</v>
      </c>
      <c r="AD22" s="2" t="s">
        <v>1308</v>
      </c>
      <c r="AE22" s="2" t="s">
        <v>1309</v>
      </c>
      <c r="AF22" s="2" t="s">
        <v>1320</v>
      </c>
      <c r="AG22" s="2" t="s">
        <v>772</v>
      </c>
      <c r="AH22" s="2" t="s">
        <v>772</v>
      </c>
      <c r="AI22" s="2" t="s">
        <v>772</v>
      </c>
      <c r="AJ22" s="2" t="s">
        <v>772</v>
      </c>
      <c r="AK22" s="2" t="b">
        <v>1</v>
      </c>
      <c r="AL22" s="2" t="b">
        <v>0</v>
      </c>
      <c r="AM22" s="2" t="s">
        <v>1013</v>
      </c>
      <c r="AN22" s="2" t="s">
        <v>578</v>
      </c>
      <c r="AO22" s="7" t="s">
        <v>601</v>
      </c>
      <c r="AP22" s="2" t="str">
        <f t="shared" si="0"/>
        <v>AXENTIA</v>
      </c>
      <c r="AQ22" s="2" t="b">
        <f t="shared" si="1"/>
        <v>0</v>
      </c>
      <c r="AR22" s="2" t="str">
        <f t="shared" si="2"/>
        <v>N/A</v>
      </c>
      <c r="AS22" s="4" t="str">
        <f t="shared" si="3"/>
        <v>&lt;p&gt;&lt;b&gt;&lt;i&gt;IMMOLATION 14&lt;/i&gt;&lt;/b&gt;&lt;br /&gt;After moving and before attacking, you must roll the 20-sided die for Axentia and then once for each figure adjacent to Axentia. If you roll a 14 or higher, that figure receives 1 wound. Figures with the Lava Resistant special power are not affected by immolation.&lt;/p&gt;</v>
      </c>
      <c r="AT22" s="4" t="str">
        <f t="shared" si="4"/>
        <v>&lt;p&gt;&lt;b&gt;&lt;i&gt;PHOENIX RISING&lt;/i&gt;&lt;/b&gt;&lt;br /&gt;When Axentia would be destroyed, do not destroy Axentia. If it is Axentia's turn, her turn ends immediately. Before the next Order Marker is revealed by any player, remove all wound markers from this Army Card and roll the 20-sided die for all figures within 2 clear sight spaces of Axentia, one at a time. If you roll a 7 or higher, the figure receives a wound. After using Phoenix Rising, negate both powers on this card for the rest of the game.&lt;/p&gt;</v>
      </c>
      <c r="AU22" s="4" t="str">
        <f t="shared" si="5"/>
        <v>n/a</v>
      </c>
      <c r="AV22" s="4" t="str">
        <f t="shared" si="6"/>
        <v>n/a</v>
      </c>
      <c r="AW22" s="4" t="str">
        <f t="shared" si="7"/>
        <v>&lt;p&gt;&lt;b&gt;&lt;i&gt;IMMOLATION 14&lt;/i&gt;&lt;/b&gt;&lt;br /&gt;After moving and before attacking, you must roll the 20-sided die for Axentia and then once for each figure adjacent to Axentia. If you roll a 14 or higher, that figure receives 1 wound. Figures with the Lava Resistant special power are not affected by immolation.&lt;/p&gt;&lt;p&gt;&lt;b&gt;&lt;i&gt;PHOENIX RISING&lt;/i&gt;&lt;/b&gt;&lt;br /&gt;When Axentia would be destroyed, do not destroy Axentia. If it is Axentia's turn, her turn ends immediately. Before the next Order Marker is revealed by any player, remove all wound markers from this Army Card and roll the 20-sided die for all figures within 2 clear sight spaces of Axentia, one at a time. If you roll a 7 or higher, the figure receives a wound. After using Phoenix Rising, negate both powers on this card for the rest of the game.&lt;/p&gt;</v>
      </c>
      <c r="AX22" s="2" t="str">
        <f t="shared" si="8"/>
        <v>illustrations/Axentia.jpg</v>
      </c>
      <c r="AY22" s="2" t="str">
        <f t="shared" si="9"/>
        <v>hitboxes/Axentia.jpg</v>
      </c>
      <c r="AZ22" s="2" t="str">
        <f t="shared" si="10"/>
        <v>icons/Jandar.svg</v>
      </c>
      <c r="BA22" s="2" t="str">
        <f t="shared" si="11"/>
        <v>UNIQUE HERO // HUGE 11&lt;br /&gt;PHOENIX // HERALD // NOBLE</v>
      </c>
      <c r="BB22" s="2" t="str">
        <f t="shared" si="12"/>
        <v>SHARK</v>
      </c>
      <c r="BC22" s="2" t="str">
        <f t="shared" si="13"/>
        <v>None</v>
      </c>
      <c r="BD22" s="2" t="str">
        <f t="shared" si="14"/>
        <v>&lt;p&gt;Immolation 14&lt;/p&gt;&lt;p&gt;Phoenix Rising&lt;/p&gt;</v>
      </c>
      <c r="BF22" s="4"/>
      <c r="BG22" s="4"/>
      <c r="BH22" s="4"/>
      <c r="BI22" s="4"/>
      <c r="BJ22" s="4"/>
    </row>
    <row r="23" spans="1:62" ht="57.75" customHeight="1" x14ac:dyDescent="0.2">
      <c r="A23" s="2">
        <v>22</v>
      </c>
      <c r="B23" s="3" t="s">
        <v>1179</v>
      </c>
      <c r="C23" s="2" t="s">
        <v>601</v>
      </c>
      <c r="D23" s="2" t="s">
        <v>1105</v>
      </c>
      <c r="E23" s="2" t="s">
        <v>1276</v>
      </c>
      <c r="F23" s="2" t="s">
        <v>601</v>
      </c>
      <c r="G23" s="2" t="s">
        <v>601</v>
      </c>
      <c r="H23" s="2" t="s">
        <v>601</v>
      </c>
      <c r="I23" s="2" t="s">
        <v>1249</v>
      </c>
      <c r="J23" s="2">
        <v>2</v>
      </c>
      <c r="K23" s="2" t="s">
        <v>343</v>
      </c>
      <c r="L23" s="2" t="s">
        <v>240</v>
      </c>
      <c r="M23" s="2" t="s">
        <v>2</v>
      </c>
      <c r="N23" s="2" t="s">
        <v>132</v>
      </c>
      <c r="O23" s="2" t="s">
        <v>167</v>
      </c>
      <c r="P23" s="2" t="s">
        <v>1250</v>
      </c>
      <c r="Q23" s="2" t="s">
        <v>155</v>
      </c>
      <c r="R23" s="2" t="s">
        <v>114</v>
      </c>
      <c r="S23" s="2">
        <v>3</v>
      </c>
      <c r="T23" s="2">
        <v>1</v>
      </c>
      <c r="U23" s="2">
        <v>0</v>
      </c>
      <c r="V23" s="2">
        <v>1</v>
      </c>
      <c r="W23" s="2">
        <v>6</v>
      </c>
      <c r="X23" s="2">
        <v>1</v>
      </c>
      <c r="Y23" s="2">
        <v>3</v>
      </c>
      <c r="Z23" s="2">
        <v>3</v>
      </c>
      <c r="AA23" s="2">
        <v>30</v>
      </c>
      <c r="AB23" s="2">
        <v>35</v>
      </c>
      <c r="AC23" s="2" t="s">
        <v>1251</v>
      </c>
      <c r="AD23" s="2" t="s">
        <v>1252</v>
      </c>
      <c r="AE23" s="2" t="s">
        <v>1253</v>
      </c>
      <c r="AF23" s="2" t="s">
        <v>1254</v>
      </c>
      <c r="AG23" s="2" t="s">
        <v>772</v>
      </c>
      <c r="AH23" s="2" t="s">
        <v>772</v>
      </c>
      <c r="AI23" s="2" t="s">
        <v>772</v>
      </c>
      <c r="AJ23" s="2" t="s">
        <v>772</v>
      </c>
      <c r="AK23" s="2" t="b">
        <v>1</v>
      </c>
      <c r="AL23" s="2" t="b">
        <v>0</v>
      </c>
      <c r="AM23" s="2" t="s">
        <v>583</v>
      </c>
      <c r="AN23" s="2" t="s">
        <v>573</v>
      </c>
      <c r="AO23" s="7" t="s">
        <v>601</v>
      </c>
      <c r="AP23" s="2" t="str">
        <f t="shared" si="0"/>
        <v>BLACK WYRMLING</v>
      </c>
      <c r="AQ23" s="2" t="b">
        <f t="shared" si="1"/>
        <v>0</v>
      </c>
      <c r="AR23" s="2" t="str">
        <f t="shared" si="2"/>
        <v>N/A</v>
      </c>
      <c r="AS23" s="4" t="str">
        <f t="shared" si="3"/>
        <v>&lt;p&gt;&lt;b&gt;&lt;i&gt;FLEDGLING ACID BREATH&lt;/i&gt;&lt;/b&gt;&lt;br /&gt;Instead of attacking with a Black Wyrmling, you may choose one small or medium figure within 4 clear sight spaces of it. Roll the 20-sided die. If you roll a 1-10, nothing happens. If you roll an 11-15, the chosen figure receives 1 wound. If you roll a 16 or higher, the chosen figure receives 2 wounds.&lt;/p&gt;</v>
      </c>
      <c r="AT23" s="4" t="str">
        <f t="shared" si="4"/>
        <v>&lt;p&gt;&lt;b&gt;&lt;i&gt;WYRMLING BONDING&lt;/i&gt;&lt;/b&gt;&lt;br /&gt;After revealing an order marker on a Black Wyrmling Army Card, before taking that Black Wyrmling's turn, you may take a turn with one other Wyrmling you control.&lt;/p&gt;</v>
      </c>
      <c r="AU23" s="4" t="str">
        <f t="shared" si="5"/>
        <v>n/a</v>
      </c>
      <c r="AV23" s="4" t="str">
        <f t="shared" si="6"/>
        <v>n/a</v>
      </c>
      <c r="AW23" s="4" t="str">
        <f t="shared" si="7"/>
        <v>&lt;p&gt;&lt;b&gt;&lt;i&gt;FLEDGLING ACID BREATH&lt;/i&gt;&lt;/b&gt;&lt;br /&gt;Instead of attacking with a Black Wyrmling, you may choose one small or medium figure within 4 clear sight spaces of it. Roll the 20-sided die. If you roll a 1-10, nothing happens. If you roll an 11-15, the chosen figure receives 1 wound. If you roll a 16 or higher, the chosen figure receives 2 wounds.&lt;/p&gt;&lt;p&gt;&lt;b&gt;&lt;i&gt;WYRMLING BONDING&lt;/i&gt;&lt;/b&gt;&lt;br /&gt;After revealing an order marker on a Black Wyrmling Army Card, before taking that Black Wyrmling's turn, you may take a turn with one other Wyrmling you control.&lt;/p&gt;</v>
      </c>
      <c r="AX23" s="2" t="str">
        <f t="shared" si="8"/>
        <v>illustrations/Black Wyrmling.jpg</v>
      </c>
      <c r="AY23" s="2" t="str">
        <f t="shared" si="9"/>
        <v>hitboxes/Black Wyrmling.jpg</v>
      </c>
      <c r="AZ23" s="2" t="str">
        <f t="shared" si="10"/>
        <v>icons/Vydar.svg</v>
      </c>
      <c r="BA23" s="2" t="str">
        <f t="shared" si="11"/>
        <v>COMMON HERO // SMALL 3&lt;br /&gt;DRAGON // WYRMLING // WILD</v>
      </c>
      <c r="BB23" s="2" t="str">
        <f t="shared" si="12"/>
        <v>NICHE</v>
      </c>
      <c r="BC23" s="2" t="str">
        <f t="shared" si="13"/>
        <v>&lt;p&gt;Draft one White Wyrmling Hero,&lt;br /&gt;one Red Wyrmling Hero and/or&lt;br /&gt;one Blue Wyrmling Hero.&lt;/p&gt;</v>
      </c>
      <c r="BD23" s="2" t="str">
        <f t="shared" si="14"/>
        <v>&lt;p&gt;Fledgling Acid Breath&lt;/p&gt;&lt;p&gt;Wyrmling Bonding&lt;/p&gt;</v>
      </c>
    </row>
    <row r="24" spans="1:62" ht="57.75" customHeight="1" x14ac:dyDescent="0.2">
      <c r="A24" s="2">
        <v>23</v>
      </c>
      <c r="B24" s="2" t="s">
        <v>162</v>
      </c>
      <c r="C24" s="2" t="s">
        <v>601</v>
      </c>
      <c r="D24" s="2" t="s">
        <v>1105</v>
      </c>
      <c r="E24" s="2" t="s">
        <v>1066</v>
      </c>
      <c r="F24" s="2" t="s">
        <v>1044</v>
      </c>
      <c r="G24" s="2" t="s">
        <v>601</v>
      </c>
      <c r="H24" s="2" t="s">
        <v>601</v>
      </c>
      <c r="I24" s="2" t="s">
        <v>147</v>
      </c>
      <c r="J24" s="2" t="s">
        <v>163</v>
      </c>
      <c r="K24" s="2" t="s">
        <v>194</v>
      </c>
      <c r="L24" s="2" t="s">
        <v>152</v>
      </c>
      <c r="M24" s="2" t="s">
        <v>153</v>
      </c>
      <c r="N24" s="2" t="s">
        <v>132</v>
      </c>
      <c r="O24" s="2" t="s">
        <v>133</v>
      </c>
      <c r="P24" s="2" t="s">
        <v>164</v>
      </c>
      <c r="Q24" s="2" t="s">
        <v>155</v>
      </c>
      <c r="R24" s="2" t="s">
        <v>137</v>
      </c>
      <c r="S24" s="2">
        <v>4</v>
      </c>
      <c r="T24" s="2">
        <v>4</v>
      </c>
      <c r="U24" s="2">
        <v>0</v>
      </c>
      <c r="V24" s="2">
        <v>1</v>
      </c>
      <c r="W24" s="2">
        <v>6</v>
      </c>
      <c r="X24" s="2">
        <v>1</v>
      </c>
      <c r="Y24" s="2">
        <v>2</v>
      </c>
      <c r="Z24" s="2">
        <v>2</v>
      </c>
      <c r="AA24" s="2">
        <v>40</v>
      </c>
      <c r="AB24" s="2">
        <v>50</v>
      </c>
      <c r="AC24" s="2" t="s">
        <v>635</v>
      </c>
      <c r="AD24" s="2" t="s">
        <v>374</v>
      </c>
      <c r="AE24" s="2" t="s">
        <v>712</v>
      </c>
      <c r="AF24" s="2" t="s">
        <v>375</v>
      </c>
      <c r="AG24" s="2" t="s">
        <v>772</v>
      </c>
      <c r="AH24" s="2" t="s">
        <v>601</v>
      </c>
      <c r="AI24" s="2" t="s">
        <v>772</v>
      </c>
      <c r="AJ24" s="2" t="s">
        <v>772</v>
      </c>
      <c r="AK24" s="2" t="b">
        <v>0</v>
      </c>
      <c r="AL24" s="2" t="b">
        <v>0</v>
      </c>
      <c r="AM24" s="2" t="s">
        <v>1031</v>
      </c>
      <c r="AN24" s="2" t="s">
        <v>576</v>
      </c>
      <c r="AO24" s="7" t="s">
        <v>601</v>
      </c>
      <c r="AP24" s="2" t="str">
        <f t="shared" si="0"/>
        <v>BLADE GRUTS</v>
      </c>
      <c r="AQ24" s="2" t="b">
        <f t="shared" si="1"/>
        <v>0</v>
      </c>
      <c r="AR24" s="2" t="str">
        <f t="shared" si="2"/>
        <v>N/A</v>
      </c>
      <c r="AS24" s="4" t="str">
        <f t="shared" si="3"/>
        <v>&lt;p&gt;&lt;b&gt;&lt;i&gt;ORC CHAMPION BONDING&lt;/i&gt;&lt;/b&gt;&lt;br /&gt;Before Taking a turn with Blade Gruts, you may first take a turn with any Orc Champion you control.&lt;/p&gt;</v>
      </c>
      <c r="AT24" s="4" t="str">
        <f t="shared" si="4"/>
        <v>&lt;p&gt;&lt;b&gt;&lt;i&gt;DISENGAGE&lt;/i&gt;&lt;/b&gt;&lt;br /&gt;Blade Gruts are never attacked when leaving an engagement.&lt;/p&gt;</v>
      </c>
      <c r="AU24" s="4" t="str">
        <f t="shared" si="5"/>
        <v>n/a</v>
      </c>
      <c r="AV24" s="4" t="str">
        <f t="shared" si="6"/>
        <v>n/a</v>
      </c>
      <c r="AW24" s="4" t="str">
        <f t="shared" si="7"/>
        <v>&lt;p&gt;&lt;b&gt;&lt;i&gt;ORC CHAMPION BONDING&lt;/i&gt;&lt;/b&gt;&lt;br /&gt;Before Taking a turn with Blade Gruts, you may first take a turn with any Orc Champion you control.&lt;/p&gt;&lt;p&gt;&lt;b&gt;&lt;i&gt;DISENGAGE&lt;/i&gt;&lt;/b&gt;&lt;br /&gt;Blade Gruts are never attacked when leaving an engagement.&lt;/p&gt;</v>
      </c>
      <c r="AX24" s="2" t="str">
        <f t="shared" si="8"/>
        <v>illustrations/Blade Gruts.jpg</v>
      </c>
      <c r="AY24" s="2" t="str">
        <f t="shared" si="9"/>
        <v>hitboxes/Blade Gruts.jpg</v>
      </c>
      <c r="AZ24" s="2" t="str">
        <f t="shared" si="10"/>
        <v>icons/Utgar.svg</v>
      </c>
      <c r="BA24" s="2" t="str">
        <f t="shared" si="11"/>
        <v>COMMON SQUAD // MEDIUM 4&lt;br /&gt;ORC // WARRIORS // WILD</v>
      </c>
      <c r="BB24" s="2" t="str">
        <f t="shared" si="12"/>
        <v>B&amp;amp;B</v>
      </c>
      <c r="BC24" s="2" t="str">
        <f t="shared" si="13"/>
        <v>&lt;p&gt;Draft multiples of this Army Card&lt;/p&gt;&lt;p&gt;Draft one Orc Champion Hero&lt;/p&gt;</v>
      </c>
      <c r="BD24" s="2" t="str">
        <f t="shared" si="14"/>
        <v>&lt;p&gt;Orc Champion Bonding&lt;/p&gt;&lt;p&gt;Disengage&lt;/p&gt;</v>
      </c>
    </row>
    <row r="25" spans="1:62" ht="57.75" customHeight="1" x14ac:dyDescent="0.2">
      <c r="A25" s="2">
        <v>24</v>
      </c>
      <c r="B25" s="2" t="s">
        <v>99</v>
      </c>
      <c r="C25" s="2" t="s">
        <v>601</v>
      </c>
      <c r="D25" s="2" t="s">
        <v>1105</v>
      </c>
      <c r="E25" s="2" t="s">
        <v>1066</v>
      </c>
      <c r="F25" s="2" t="s">
        <v>1143</v>
      </c>
      <c r="G25" s="2" t="s">
        <v>601</v>
      </c>
      <c r="H25" s="2" t="s">
        <v>601</v>
      </c>
      <c r="I25" s="2" t="s">
        <v>100</v>
      </c>
      <c r="J25" s="2" t="s">
        <v>101</v>
      </c>
      <c r="K25" s="2" t="s">
        <v>195</v>
      </c>
      <c r="L25" s="2" t="s">
        <v>240</v>
      </c>
      <c r="M25" s="2" t="s">
        <v>159</v>
      </c>
      <c r="N25" s="2" t="s">
        <v>132</v>
      </c>
      <c r="O25" s="2" t="s">
        <v>133</v>
      </c>
      <c r="P25" s="2" t="s">
        <v>211</v>
      </c>
      <c r="Q25" s="2" t="s">
        <v>174</v>
      </c>
      <c r="R25" s="2" t="s">
        <v>137</v>
      </c>
      <c r="S25" s="2">
        <v>4</v>
      </c>
      <c r="T25" s="2">
        <v>4</v>
      </c>
      <c r="U25" s="2">
        <v>0</v>
      </c>
      <c r="V25" s="2">
        <v>1</v>
      </c>
      <c r="W25" s="2">
        <v>5</v>
      </c>
      <c r="X25" s="2">
        <v>7</v>
      </c>
      <c r="Y25" s="2">
        <v>1</v>
      </c>
      <c r="Z25" s="2">
        <v>2</v>
      </c>
      <c r="AA25" s="2">
        <v>60</v>
      </c>
      <c r="AB25" s="2">
        <v>70</v>
      </c>
      <c r="AC25" s="2" t="s">
        <v>636</v>
      </c>
      <c r="AD25" s="2" t="s">
        <v>376</v>
      </c>
      <c r="AE25" s="2" t="s">
        <v>775</v>
      </c>
      <c r="AF25" s="2" t="s">
        <v>377</v>
      </c>
      <c r="AG25" s="2" t="s">
        <v>772</v>
      </c>
      <c r="AH25" s="2" t="s">
        <v>601</v>
      </c>
      <c r="AI25" s="2" t="s">
        <v>772</v>
      </c>
      <c r="AJ25" s="2" t="s">
        <v>772</v>
      </c>
      <c r="AK25" s="2" t="b">
        <v>0</v>
      </c>
      <c r="AL25" s="2" t="b">
        <v>0</v>
      </c>
      <c r="AM25" s="2" t="s">
        <v>1031</v>
      </c>
      <c r="AN25" s="2" t="s">
        <v>572</v>
      </c>
      <c r="AO25" s="7" t="s">
        <v>601</v>
      </c>
      <c r="AP25" s="2" t="str">
        <f t="shared" si="0"/>
        <v>BLASTATRONS</v>
      </c>
      <c r="AQ25" s="2" t="b">
        <f t="shared" si="1"/>
        <v>0</v>
      </c>
      <c r="AR25" s="2" t="str">
        <f t="shared" si="2"/>
        <v>N/A</v>
      </c>
      <c r="AS25" s="4" t="str">
        <f t="shared" si="3"/>
        <v>&lt;p&gt;&lt;b&gt;&lt;i&gt;GLADIATRON MOVEMENT BONDING&lt;/i&gt;&lt;/b&gt;&lt;br /&gt;Before Taking a turn with Blastatrons, you may move 4 Gladiatrons you control up to 5 spaces each.&lt;/p&gt;</v>
      </c>
      <c r="AT25" s="4" t="str">
        <f t="shared" si="4"/>
        <v>&lt;p&gt;&lt;b&gt;&lt;i&gt;HOMING DEVICE&lt;/i&gt;&lt;/b&gt;&lt;br /&gt;When attacking a non-adjacent figure, add 1 attack die for every Soulborg who follows Vydar that is adjacent to the defending figure.&lt;/p&gt;</v>
      </c>
      <c r="AU25" s="4" t="str">
        <f t="shared" si="5"/>
        <v>n/a</v>
      </c>
      <c r="AV25" s="4" t="str">
        <f t="shared" si="6"/>
        <v>n/a</v>
      </c>
      <c r="AW25" s="4" t="str">
        <f t="shared" si="7"/>
        <v>&lt;p&gt;&lt;b&gt;&lt;i&gt;GLADIATRON MOVEMENT BONDING&lt;/i&gt;&lt;/b&gt;&lt;br /&gt;Before Taking a turn with Blastatrons, you may move 4 Gladiatrons you control up to 5 spaces each.&lt;/p&gt;&lt;p&gt;&lt;b&gt;&lt;i&gt;HOMING DEVICE&lt;/i&gt;&lt;/b&gt;&lt;br /&gt;When attacking a non-adjacent figure, add 1 attack die for every Soulborg who follows Vydar that is adjacent to the defending figure.&lt;/p&gt;</v>
      </c>
      <c r="AX25" s="2" t="str">
        <f t="shared" si="8"/>
        <v>illustrations/Blastatrons.jpg</v>
      </c>
      <c r="AY25" s="2" t="str">
        <f t="shared" si="9"/>
        <v>hitboxes/Blastatrons.jpg</v>
      </c>
      <c r="AZ25" s="2" t="str">
        <f t="shared" si="10"/>
        <v>icons/Vydar.svg</v>
      </c>
      <c r="BA25" s="2" t="str">
        <f t="shared" si="11"/>
        <v>COMMON SQUAD // MEDIUM 4&lt;br /&gt;SOULBORG // GUARDS // DISCIPLINED</v>
      </c>
      <c r="BB25" s="2" t="str">
        <f t="shared" si="12"/>
        <v>B&amp;amp;B</v>
      </c>
      <c r="BC25" s="2" t="str">
        <f t="shared" si="13"/>
        <v>&lt;p&gt;Draft multiples of this Army Card&lt;/p&gt;&lt;p&gt;Draft one or more Gladiatron Squads&lt;/p&gt;</v>
      </c>
      <c r="BD25" s="2" t="str">
        <f t="shared" si="14"/>
        <v>&lt;p&gt;Gladiatron Movement Bonding&lt;/p&gt;&lt;p&gt;Homing Device&lt;/p&gt;</v>
      </c>
      <c r="BF25" s="4"/>
      <c r="BG25" s="4"/>
      <c r="BH25" s="4"/>
      <c r="BI25" s="4"/>
      <c r="BJ25" s="4"/>
    </row>
    <row r="26" spans="1:62" ht="57.75" customHeight="1" x14ac:dyDescent="0.2">
      <c r="A26" s="2">
        <v>25</v>
      </c>
      <c r="B26" s="3" t="s">
        <v>1182</v>
      </c>
      <c r="C26" s="2" t="s">
        <v>601</v>
      </c>
      <c r="D26" s="2" t="s">
        <v>1105</v>
      </c>
      <c r="E26" s="2" t="s">
        <v>1277</v>
      </c>
      <c r="F26" s="2" t="s">
        <v>601</v>
      </c>
      <c r="G26" s="2" t="s">
        <v>601</v>
      </c>
      <c r="H26" s="2" t="s">
        <v>601</v>
      </c>
      <c r="I26" s="2" t="s">
        <v>1249</v>
      </c>
      <c r="J26" s="2">
        <v>5</v>
      </c>
      <c r="K26" s="2" t="s">
        <v>343</v>
      </c>
      <c r="L26" s="2" t="s">
        <v>271</v>
      </c>
      <c r="M26" s="2" t="s">
        <v>2</v>
      </c>
      <c r="N26" s="2" t="s">
        <v>132</v>
      </c>
      <c r="O26" s="2" t="s">
        <v>167</v>
      </c>
      <c r="P26" s="2" t="s">
        <v>1250</v>
      </c>
      <c r="Q26" s="2" t="s">
        <v>161</v>
      </c>
      <c r="R26" s="2" t="s">
        <v>114</v>
      </c>
      <c r="S26" s="2">
        <v>3</v>
      </c>
      <c r="T26" s="2">
        <v>1</v>
      </c>
      <c r="U26" s="2">
        <v>0</v>
      </c>
      <c r="V26" s="2">
        <v>1</v>
      </c>
      <c r="W26" s="2">
        <v>5</v>
      </c>
      <c r="X26" s="2">
        <v>1</v>
      </c>
      <c r="Y26" s="2">
        <v>4</v>
      </c>
      <c r="Z26" s="2">
        <v>3</v>
      </c>
      <c r="AA26" s="2">
        <v>35</v>
      </c>
      <c r="AB26" s="2">
        <v>30</v>
      </c>
      <c r="AC26" s="2" t="s">
        <v>1255</v>
      </c>
      <c r="AD26" s="4" t="s">
        <v>1256</v>
      </c>
      <c r="AE26" s="2" t="s">
        <v>1253</v>
      </c>
      <c r="AF26" s="2" t="s">
        <v>1257</v>
      </c>
      <c r="AG26" s="2" t="s">
        <v>772</v>
      </c>
      <c r="AH26" s="2" t="s">
        <v>772</v>
      </c>
      <c r="AI26" s="2" t="s">
        <v>772</v>
      </c>
      <c r="AJ26" s="2" t="s">
        <v>772</v>
      </c>
      <c r="AK26" s="2" t="b">
        <v>1</v>
      </c>
      <c r="AL26" s="2" t="b">
        <v>0</v>
      </c>
      <c r="AM26" s="2" t="s">
        <v>583</v>
      </c>
      <c r="AN26" s="2" t="s">
        <v>574</v>
      </c>
      <c r="AO26" s="7" t="s">
        <v>601</v>
      </c>
      <c r="AP26" s="2" t="str">
        <f t="shared" si="0"/>
        <v>BLUE WYRMLING</v>
      </c>
      <c r="AQ26" s="2" t="b">
        <f t="shared" si="1"/>
        <v>0</v>
      </c>
      <c r="AR26" s="2" t="str">
        <f t="shared" si="2"/>
        <v>N/A</v>
      </c>
      <c r="AS26" s="4" t="str">
        <f t="shared" si="3"/>
        <v>&lt;p&gt;&lt;b&gt;&lt;i&gt;FLEDGLING LIGHTNING BREATH SPECIAL ATTACK&lt;/i&gt;&lt;/b&gt;&lt;br /&gt;&lt;i&gt;Range 4 + Special. Attack 2.&lt;/i&gt;&lt;br /&gt;Choose a figure to attack. You may also choose one other figure within 3 clear sight spaces of the targeted figure to be affected by Fledgling Lightning Breath Special Attack. Roll attack dice once for both figures. Each figure rolls defense dice separately. Fledgling Lightning Breath Special Attack does not affect destructible objects.&lt;/p&gt;</v>
      </c>
      <c r="AT26" s="4" t="str">
        <f t="shared" si="4"/>
        <v>&lt;p&gt;&lt;b&gt;&lt;i&gt;WYRMLING BONDING&lt;/i&gt;&lt;/b&gt;&lt;br /&gt;After revealing an order marker on a Blue Wyrmling Army Card, before taking that Blue Wyrmling's turn, you may take a turn with one other Wyrmling you control.&lt;/p&gt;</v>
      </c>
      <c r="AU26" s="4" t="str">
        <f t="shared" si="5"/>
        <v>n/a</v>
      </c>
      <c r="AV26" s="4" t="str">
        <f t="shared" si="6"/>
        <v>n/a</v>
      </c>
      <c r="AW26" s="4" t="str">
        <f t="shared" si="7"/>
        <v>&lt;p&gt;&lt;b&gt;&lt;i&gt;FLEDGLING LIGHTNING BREATH SPECIAL ATTACK&lt;/i&gt;&lt;/b&gt;&lt;br /&gt;&lt;i&gt;Range 4 + Special. Attack 2.&lt;/i&gt;&lt;br /&gt;Choose a figure to attack. You may also choose one other figure within 3 clear sight spaces of the targeted figure to be affected by Fledgling Lightning Breath Special Attack. Roll attack dice once for both figures. Each figure rolls defense dice separately. Fledgling Lightning Breath Special Attack does not affect destructible objects.&lt;/p&gt;&lt;p&gt;&lt;b&gt;&lt;i&gt;WYRMLING BONDING&lt;/i&gt;&lt;/b&gt;&lt;br /&gt;After revealing an order marker on a Blue Wyrmling Army Card, before taking that Blue Wyrmling's turn, you may take a turn with one other Wyrmling you control.&lt;/p&gt;</v>
      </c>
      <c r="AX26" s="2" t="str">
        <f t="shared" si="8"/>
        <v>illustrations/Blue Wyrmling.jpg</v>
      </c>
      <c r="AY26" s="2" t="str">
        <f t="shared" si="9"/>
        <v>hitboxes/Blue Wyrmling.jpg</v>
      </c>
      <c r="AZ26" s="2" t="str">
        <f t="shared" si="10"/>
        <v>icons/Aquilla.svg</v>
      </c>
      <c r="BA26" s="2" t="str">
        <f t="shared" si="11"/>
        <v>COMMON HERO // SMALL 3&lt;br /&gt;DRAGON // WYRMLING // PRECISE</v>
      </c>
      <c r="BB26" s="2" t="str">
        <f t="shared" si="12"/>
        <v>NICHE</v>
      </c>
      <c r="BC26" s="2" t="str">
        <f t="shared" si="13"/>
        <v>&lt;p&gt;Draft one White Wyrmling Hero,&lt;br /&gt;one Red Wyrmling Hero and/or one&lt;br /&gt;Black Wyrmling Hero.&lt;/p&gt;</v>
      </c>
      <c r="BD26" s="2" t="str">
        <f t="shared" si="14"/>
        <v>&lt;p&gt;Fledgling Lightning Breath Special Attack&lt;/p&gt;&lt;p&gt;Wyrmling Bonding&lt;/p&gt;</v>
      </c>
    </row>
    <row r="27" spans="1:62" ht="57.75" customHeight="1" x14ac:dyDescent="0.2">
      <c r="A27" s="2">
        <v>26</v>
      </c>
      <c r="B27" s="2" t="s">
        <v>597</v>
      </c>
      <c r="C27" s="2" t="s">
        <v>888</v>
      </c>
      <c r="D27" s="2" t="s">
        <v>1106</v>
      </c>
      <c r="E27" s="2" t="s">
        <v>601</v>
      </c>
      <c r="F27" s="2" t="s">
        <v>601</v>
      </c>
      <c r="G27" s="2" t="s">
        <v>601</v>
      </c>
      <c r="H27" s="2" t="s">
        <v>601</v>
      </c>
      <c r="I27" s="2" t="s">
        <v>342</v>
      </c>
      <c r="J27" s="2">
        <v>6</v>
      </c>
      <c r="K27" s="2" t="s">
        <v>343</v>
      </c>
      <c r="L27" s="2" t="s">
        <v>152</v>
      </c>
      <c r="M27" s="2" t="s">
        <v>346</v>
      </c>
      <c r="N27" s="2" t="s">
        <v>166</v>
      </c>
      <c r="O27" s="2" t="s">
        <v>167</v>
      </c>
      <c r="P27" s="2" t="s">
        <v>230</v>
      </c>
      <c r="Q27" s="2" t="s">
        <v>136</v>
      </c>
      <c r="R27" s="2" t="s">
        <v>226</v>
      </c>
      <c r="S27" s="2">
        <v>9</v>
      </c>
      <c r="T27" s="2">
        <v>1</v>
      </c>
      <c r="U27" s="2">
        <v>0</v>
      </c>
      <c r="V27" s="2">
        <v>6</v>
      </c>
      <c r="W27" s="2">
        <v>6</v>
      </c>
      <c r="X27" s="2">
        <v>1</v>
      </c>
      <c r="Y27" s="2">
        <v>4</v>
      </c>
      <c r="Z27" s="2">
        <v>4</v>
      </c>
      <c r="AA27" s="2">
        <v>140</v>
      </c>
      <c r="AB27" s="2">
        <v>130</v>
      </c>
      <c r="AC27" s="2" t="s">
        <v>637</v>
      </c>
      <c r="AD27" s="4" t="s">
        <v>878</v>
      </c>
      <c r="AE27" s="2" t="s">
        <v>776</v>
      </c>
      <c r="AF27" s="2" t="s">
        <v>879</v>
      </c>
      <c r="AG27" s="2" t="s">
        <v>772</v>
      </c>
      <c r="AH27" s="2" t="s">
        <v>601</v>
      </c>
      <c r="AI27" s="2" t="s">
        <v>772</v>
      </c>
      <c r="AJ27" s="2" t="s">
        <v>772</v>
      </c>
      <c r="AK27" s="2" t="b">
        <v>0</v>
      </c>
      <c r="AL27" s="2" t="b">
        <v>0</v>
      </c>
      <c r="AM27" s="2" t="s">
        <v>1013</v>
      </c>
      <c r="AN27" s="2" t="s">
        <v>574</v>
      </c>
      <c r="AO27" s="7" t="s">
        <v>601</v>
      </c>
      <c r="AP27" s="2" t="str">
        <f t="shared" si="0"/>
        <v>BODOLF</v>
      </c>
      <c r="AQ27" s="2" t="b">
        <f t="shared" si="1"/>
        <v>1</v>
      </c>
      <c r="AR27" s="2" t="str">
        <f t="shared" si="2"/>
        <v>THE WEREWOLF LORD</v>
      </c>
      <c r="AS27" s="4" t="str">
        <f t="shared" si="3"/>
        <v>&lt;p&gt;&lt;b&gt;&lt;i&gt;LYCANTHROPY&lt;/i&gt;&lt;/b&gt;&lt;br /&gt;Bodolf starts the game with 3 green Lycanthropy markers on its Army Card. If an opponent's Unique Hero receives at least 1 wound from Bodolf, you may place a Lycanthropy marker on that figure's Army Card. For the duration of the game, that figure replaces its Species, Class, and Personality with Hybrid, Hunter and Tormented respectively. Lycanthropy never affects Constructs, Lycanthropes, Soulborgs, and destructible objects.&lt;/p&gt;</v>
      </c>
      <c r="AT27" s="4" t="str">
        <f t="shared" si="4"/>
        <v>&lt;p&gt;&lt;b&gt;&lt;i&gt;MOON FRENZY&lt;/i&gt;&lt;/b&gt;&lt;br /&gt;After revealing an order marker on Bodolf, before taking Bodolf's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stay.&lt;/p&gt;</v>
      </c>
      <c r="AU27" s="4" t="str">
        <f t="shared" si="5"/>
        <v>n/a</v>
      </c>
      <c r="AV27" s="4" t="str">
        <f t="shared" si="6"/>
        <v>n/a</v>
      </c>
      <c r="AW27" s="4" t="str">
        <f t="shared" si="7"/>
        <v>&lt;p&gt;&lt;b&gt;&lt;i&gt;LYCANTHROPY&lt;/i&gt;&lt;/b&gt;&lt;br /&gt;Bodolf starts the game with 3 green Lycanthropy markers on its Army Card. If an opponent's Unique Hero receives at least 1 wound from Bodolf, you may place a Lycanthropy marker on that figure's Army Card. For the duration of the game, that figure replaces its Species, Class, and Personality with Hybrid, Hunter and Tormented respectively. Lycanthropy never affects Constructs, Lycanthropes, Soulborgs, and destructible objects.&lt;/p&gt;&lt;p&gt;&lt;b&gt;&lt;i&gt;MOON FRENZY&lt;/i&gt;&lt;/b&gt;&lt;br /&gt;After revealing an order marker on Bodolf, before taking Bodolf's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stay.&lt;/p&gt;</v>
      </c>
      <c r="AX27" s="2" t="str">
        <f t="shared" si="8"/>
        <v>illustrations/Bodolf.jpg</v>
      </c>
      <c r="AY27" s="2" t="str">
        <f t="shared" si="9"/>
        <v>hitboxes/Bodolf.jpg</v>
      </c>
      <c r="AZ27" s="2" t="str">
        <f t="shared" si="10"/>
        <v>icons/Utgar.svg</v>
      </c>
      <c r="BA27" s="2" t="str">
        <f t="shared" si="11"/>
        <v>UNIQUE HERO // HUGE 9&lt;br /&gt;LYCANTHROPE // DARKLORD // RELENTLESS</v>
      </c>
      <c r="BB27" s="2" t="str">
        <f t="shared" si="12"/>
        <v>SHARK</v>
      </c>
      <c r="BC27" s="2" t="str">
        <f t="shared" si="13"/>
        <v>None</v>
      </c>
      <c r="BD27" s="2" t="str">
        <f t="shared" si="14"/>
        <v>&lt;p&gt;Lycanthropy&lt;/p&gt;&lt;p&gt;Moon Frenzy&lt;/p&gt;</v>
      </c>
      <c r="BF27" s="4"/>
      <c r="BG27" s="4"/>
      <c r="BH27" s="4"/>
      <c r="BI27" s="4"/>
      <c r="BJ27" s="4"/>
    </row>
    <row r="28" spans="1:62" ht="51.75" customHeight="1" x14ac:dyDescent="0.2">
      <c r="A28" s="2">
        <v>27</v>
      </c>
      <c r="B28" s="3" t="s">
        <v>1178</v>
      </c>
      <c r="C28" s="2" t="s">
        <v>601</v>
      </c>
      <c r="D28" s="2" t="s">
        <v>1105</v>
      </c>
      <c r="E28" s="2" t="s">
        <v>601</v>
      </c>
      <c r="F28" s="2" t="s">
        <v>601</v>
      </c>
      <c r="G28" s="2" t="s">
        <v>601</v>
      </c>
      <c r="H28" s="2" t="s">
        <v>601</v>
      </c>
      <c r="I28" s="2" t="s">
        <v>1201</v>
      </c>
      <c r="J28" s="2">
        <v>1</v>
      </c>
      <c r="K28" s="2" t="s">
        <v>343</v>
      </c>
      <c r="L28" s="2" t="s">
        <v>271</v>
      </c>
      <c r="M28" s="2" t="s">
        <v>1194</v>
      </c>
      <c r="N28" s="2" t="s">
        <v>166</v>
      </c>
      <c r="O28" s="2" t="s">
        <v>167</v>
      </c>
      <c r="P28" s="2" t="s">
        <v>1202</v>
      </c>
      <c r="Q28" s="2" t="s">
        <v>204</v>
      </c>
      <c r="R28" s="2" t="s">
        <v>114</v>
      </c>
      <c r="S28" s="2">
        <v>3</v>
      </c>
      <c r="T28" s="2">
        <v>1</v>
      </c>
      <c r="U28" s="2">
        <v>0</v>
      </c>
      <c r="V28" s="2">
        <v>1</v>
      </c>
      <c r="W28" s="2">
        <v>6</v>
      </c>
      <c r="X28" s="2">
        <v>1</v>
      </c>
      <c r="Y28" s="2">
        <v>2</v>
      </c>
      <c r="Z28" s="2">
        <v>3</v>
      </c>
      <c r="AA28" s="2">
        <v>10</v>
      </c>
      <c r="AB28" s="2">
        <v>10</v>
      </c>
      <c r="AC28" s="2" t="s">
        <v>1203</v>
      </c>
      <c r="AD28" s="2" t="s">
        <v>1206</v>
      </c>
      <c r="AE28" s="2" t="s">
        <v>1204</v>
      </c>
      <c r="AF28" s="2" t="s">
        <v>1207</v>
      </c>
      <c r="AG28" s="2" t="s">
        <v>712</v>
      </c>
      <c r="AH28" s="2" t="s">
        <v>1208</v>
      </c>
      <c r="AI28" s="2" t="s">
        <v>1205</v>
      </c>
      <c r="AJ28" s="2" t="s">
        <v>1209</v>
      </c>
      <c r="AK28" s="2" t="b">
        <v>0</v>
      </c>
      <c r="AL28" s="2" t="b">
        <v>0</v>
      </c>
      <c r="AM28" s="2" t="s">
        <v>1200</v>
      </c>
      <c r="AN28" s="2" t="s">
        <v>577</v>
      </c>
      <c r="AO28" s="7" t="s">
        <v>601</v>
      </c>
      <c r="AP28" s="2" t="str">
        <f t="shared" si="0"/>
        <v>BOL</v>
      </c>
      <c r="AQ28" s="2" t="b">
        <f t="shared" si="1"/>
        <v>0</v>
      </c>
      <c r="AR28" s="2" t="str">
        <f t="shared" si="2"/>
        <v>N/A</v>
      </c>
      <c r="AS28" s="4" t="str">
        <f t="shared" si="3"/>
        <v>&lt;p&gt;&lt;b&gt;&lt;i&gt;OPPORTUNISTIC HERO&lt;/i&gt;&lt;/b&gt;&lt;br /&gt;If a Unique Hero you control is destroyed, you may move all unrevealed Order Markers on that Hero's Army Card to Bol's Army Card.&lt;/p&gt;</v>
      </c>
      <c r="AT28" s="4" t="str">
        <f>IF(AG28&lt;&gt;"n/a",IF(AND(LEFT(AH28,5)&lt;&gt;"Range",LEFT(AH28,7)&lt;&gt;"Special"), _xlfn.CONCAT("&lt;p&gt;&lt;b&gt;&lt;i&gt;",AG28,"&lt;/i&gt;&lt;/b&gt;&lt;br /&gt;", SUBSTITUTE(AH28,CHAR(10),"&lt;br /&gt;"), "&lt;/p&gt;"),_xlfn.CONCAT("&lt;p&gt;&lt;b&gt;&lt;i&gt;",AG28,"&lt;/i&gt;&lt;/b&gt;&lt;br /&gt;&lt;i&gt;", SUBSTITUTE(AH28,CHAR(10),"&lt;/i&gt;&lt;br /&gt;"), "&lt;/p&gt;")), "n/a")</f>
        <v>&lt;p&gt;&lt;b&gt;&lt;i&gt;DISENGAGE&lt;/i&gt;&lt;/b&gt;&lt;br /&gt;Bol is never attacked when leaving an engagement.&lt;/p&gt;</v>
      </c>
      <c r="AU28" s="4" t="str">
        <f t="shared" si="5"/>
        <v>&lt;p&gt;&lt;b&gt;&lt;i&gt;DISENGAGE&lt;/i&gt;&lt;/b&gt;&lt;br /&gt;Bol is never attacked when leaving an engagement.&lt;/p&gt;</v>
      </c>
      <c r="AV28" s="4" t="str">
        <f t="shared" si="6"/>
        <v>&lt;p&gt;&lt;b&gt;&lt;i&gt;SCALE&lt;/i&gt;&lt;/b&gt;&lt;br /&gt;When moving up or down levels of terrain, Bol may add 2 to his height.&lt;/p&gt;</v>
      </c>
      <c r="AW28" s="4" t="str">
        <f t="shared" si="7"/>
        <v>&lt;p&gt;&lt;b&gt;&lt;i&gt;OPPORTUNISTIC HERO&lt;/i&gt;&lt;/b&gt;&lt;br /&gt;If a Unique Hero you control is destroyed, you may move all unrevealed Order Markers on that Hero's Army Card to Bol's Army Card.&lt;/p&gt;&lt;p&gt;&lt;b&gt;&lt;i&gt;DISENGAGE&lt;/i&gt;&lt;/b&gt;&lt;br /&gt;Bol is never attacked when leaving an engagement.&lt;/p&gt;&lt;p&gt;&lt;b&gt;&lt;i&gt;DISENGAGE&lt;/i&gt;&lt;/b&gt;&lt;br /&gt;Bol is never attacked when leaving an engagement.&lt;/p&gt;&lt;p&gt;&lt;b&gt;&lt;i&gt;SCALE&lt;/i&gt;&lt;/b&gt;&lt;br /&gt;When moving up or down levels of terrain, Bol may add 2 to his height.&lt;/p&gt;</v>
      </c>
      <c r="AX28" s="2" t="str">
        <f t="shared" si="8"/>
        <v>illustrations/Bol.jpg</v>
      </c>
      <c r="AY28" s="2" t="str">
        <f t="shared" si="9"/>
        <v>hitboxes/Bol.jpg</v>
      </c>
      <c r="AZ28" s="2" t="str">
        <f t="shared" si="10"/>
        <v>icons/Aquilla.svg</v>
      </c>
      <c r="BA28" s="2" t="str">
        <f t="shared" si="11"/>
        <v>UNIQUE HERO // SMALL 3&lt;br /&gt;GOBLIN // ROGUE // TRICKY</v>
      </c>
      <c r="BB28" s="2" t="str">
        <f t="shared" si="12"/>
        <v>CLEANER</v>
      </c>
      <c r="BC28" s="2" t="str">
        <f t="shared" si="13"/>
        <v>None</v>
      </c>
      <c r="BD28" s="2" t="str">
        <f t="shared" si="14"/>
        <v>&lt;p&gt;Opportunistic Hero&lt;/p&gt;&lt;p&gt;Ankle Shank&lt;/p&gt;&lt;p&gt;Disengage&lt;/p&gt;</v>
      </c>
      <c r="BF28" s="4"/>
      <c r="BG28" s="4"/>
      <c r="BH28" s="4"/>
      <c r="BI28" s="4"/>
      <c r="BJ28" s="4"/>
    </row>
    <row r="29" spans="1:62" ht="57.75" customHeight="1" x14ac:dyDescent="0.2">
      <c r="A29" s="2">
        <v>28</v>
      </c>
      <c r="B29" s="3" t="s">
        <v>1185</v>
      </c>
      <c r="C29" s="2" t="s">
        <v>601</v>
      </c>
      <c r="D29" s="2" t="s">
        <v>1105</v>
      </c>
      <c r="E29" s="2" t="s">
        <v>601</v>
      </c>
      <c r="F29" s="2" t="s">
        <v>601</v>
      </c>
      <c r="G29" s="2" t="s">
        <v>601</v>
      </c>
      <c r="H29" s="2" t="s">
        <v>601</v>
      </c>
      <c r="I29" s="2" t="s">
        <v>1188</v>
      </c>
      <c r="J29" s="2">
        <v>1</v>
      </c>
      <c r="K29" s="2" t="s">
        <v>332</v>
      </c>
      <c r="L29" s="2" t="s">
        <v>158</v>
      </c>
      <c r="M29" s="2" t="s">
        <v>1217</v>
      </c>
      <c r="N29" s="2" t="s">
        <v>166</v>
      </c>
      <c r="O29" s="2" t="s">
        <v>167</v>
      </c>
      <c r="P29" s="2" t="s">
        <v>338</v>
      </c>
      <c r="Q29" s="2" t="s">
        <v>136</v>
      </c>
      <c r="R29" s="2" t="s">
        <v>205</v>
      </c>
      <c r="S29" s="2">
        <v>6</v>
      </c>
      <c r="T29" s="2">
        <v>1</v>
      </c>
      <c r="U29" s="2">
        <v>0</v>
      </c>
      <c r="V29" s="2">
        <v>4</v>
      </c>
      <c r="W29" s="2">
        <v>6</v>
      </c>
      <c r="X29" s="2">
        <v>2</v>
      </c>
      <c r="Y29" s="2">
        <v>4</v>
      </c>
      <c r="Z29" s="2">
        <v>4</v>
      </c>
      <c r="AA29" s="2">
        <v>115</v>
      </c>
      <c r="AB29" s="2">
        <v>125</v>
      </c>
      <c r="AC29" s="2" t="s">
        <v>1218</v>
      </c>
      <c r="AD29" s="2" t="s">
        <v>1219</v>
      </c>
      <c r="AE29" s="2" t="s">
        <v>1220</v>
      </c>
      <c r="AF29" s="2" t="s">
        <v>1221</v>
      </c>
      <c r="AG29" s="2" t="s">
        <v>786</v>
      </c>
      <c r="AH29" s="2" t="s">
        <v>1222</v>
      </c>
      <c r="AI29" s="2" t="s">
        <v>772</v>
      </c>
      <c r="AJ29" s="2" t="s">
        <v>772</v>
      </c>
      <c r="AK29" s="2" t="b">
        <v>1</v>
      </c>
      <c r="AL29" s="2" t="b">
        <v>0</v>
      </c>
      <c r="AM29" s="2" t="s">
        <v>583</v>
      </c>
      <c r="AN29" s="2" t="s">
        <v>573</v>
      </c>
      <c r="AO29" s="7" t="s">
        <v>601</v>
      </c>
      <c r="AP29" s="2" t="str">
        <f t="shared" si="0"/>
        <v>BOREOS</v>
      </c>
      <c r="AQ29" s="2" t="b">
        <f t="shared" si="1"/>
        <v>0</v>
      </c>
      <c r="AR29" s="2" t="str">
        <f t="shared" si="2"/>
        <v>N/A</v>
      </c>
      <c r="AS29" s="4" t="str">
        <f t="shared" si="3"/>
        <v>&lt;p&gt;&lt;b&gt;&lt;i&gt;VORTEX PULL&lt;/i&gt;&lt;/b&gt;&lt;br /&gt;While Boreos is flying during its turn, you may choose one non-flying small or medium figure that it passed over this turn. At the end of Boreos's move, the player who controls the chosen figure must place that figure, if possible, on an empty space adjacent to Boreos. If the chosen figure is engaged when it is moved by Vortex Pull, it will not take any leaving engagement attacks. Figures under overhangs can never be moved by Vortex Pull.&lt;/p&gt;</v>
      </c>
      <c r="AT29" s="4" t="str">
        <f t="shared" ref="AT29:AT56" si="15">IF(AE29&lt;&gt;"n/a",IF(AND(LEFT(AF29,5)&lt;&gt;"Range",LEFT(AF29,7)&lt;&gt;"Special"), _xlfn.CONCAT("&lt;p&gt;&lt;b&gt;&lt;i&gt;",AE29,"&lt;/i&gt;&lt;/b&gt;&lt;br /&gt;", SUBSTITUTE(AF29,CHAR(10),"&lt;br /&gt;"), "&lt;/p&gt;"),_xlfn.CONCAT("&lt;p&gt;&lt;b&gt;&lt;i&gt;",AE29,"&lt;/i&gt;&lt;/b&gt;&lt;br /&gt;&lt;i&gt;", SUBSTITUTE(AF29,CHAR(10),"&lt;/i&gt;&lt;br /&gt;"), "&lt;/p&gt;")), "n/a")</f>
        <v>&lt;p&gt;&lt;b&gt;&lt;i&gt;SWIRLING VORTEX&lt;/i&gt;&lt;/b&gt;&lt;br /&gt;When an opponent's small or medium figure moves onto a space within 2 clear sight spaces of Boreos, that figure must end its move there. Figures can never move through any figure affected by Swirling Vortex.&lt;/p&gt;</v>
      </c>
      <c r="AU29" s="4" t="str">
        <f t="shared" si="5"/>
        <v>&lt;p&gt;&lt;b&gt;&lt;i&gt;STEALTH FLYING&lt;/i&gt;&lt;/b&gt;&lt;br /&gt;When Boreos starts to fly, if she is engaged she will not take any leaving engagement attacks.&lt;/p&gt;</v>
      </c>
      <c r="AV29" s="4" t="str">
        <f t="shared" si="6"/>
        <v>n/a</v>
      </c>
      <c r="AW29" s="4" t="str">
        <f t="shared" si="7"/>
        <v>&lt;p&gt;&lt;b&gt;&lt;i&gt;VORTEX PULL&lt;/i&gt;&lt;/b&gt;&lt;br /&gt;While Boreos is flying during its turn, you may choose one non-flying small or medium figure that it passed over this turn. At the end of Boreos's move, the player who controls the chosen figure must place that figure, if possible, on an empty space adjacent to Boreos. If the chosen figure is engaged when it is moved by Vortex Pull, it will not take any leaving engagement attacks. Figures under overhangs can never be moved by Vortex Pull.&lt;/p&gt;&lt;p&gt;&lt;b&gt;&lt;i&gt;SWIRLING VORTEX&lt;/i&gt;&lt;/b&gt;&lt;br /&gt;When an opponent's small or medium figure moves onto a space within 2 clear sight spaces of Boreos, that figure must end its move there. Figures can never move through any figure affected by Swirling Vortex.&lt;/p&gt;&lt;p&gt;&lt;b&gt;&lt;i&gt;STEALTH FLYING&lt;/i&gt;&lt;/b&gt;&lt;br /&gt;When Boreos starts to fly, if she is engaged she will not take any leaving engagement attacks.&lt;/p&gt;</v>
      </c>
      <c r="AX29" s="2" t="str">
        <f t="shared" si="8"/>
        <v>illustrations/Boreos.jpg</v>
      </c>
      <c r="AY29" s="2" t="str">
        <f t="shared" si="9"/>
        <v>hitboxes/Boreos.jpg</v>
      </c>
      <c r="AZ29" s="2" t="str">
        <f t="shared" si="10"/>
        <v>icons/Jandar.svg</v>
      </c>
      <c r="BA29" s="2" t="str">
        <f t="shared" si="11"/>
        <v>UNIQUE HERO // LARGE 6&lt;br /&gt;ELEMENTAL // CONSTRUCT // RELENTLESS</v>
      </c>
      <c r="BB29" s="2" t="str">
        <f t="shared" si="12"/>
        <v>NICHE</v>
      </c>
      <c r="BC29" s="2" t="str">
        <f t="shared" si="13"/>
        <v>None</v>
      </c>
      <c r="BD29" s="2" t="str">
        <f t="shared" si="14"/>
        <v>&lt;p&gt;Vortex Pull&lt;/p&gt;&lt;p&gt;Swirling Vortex&lt;/p&gt;&lt;p&gt;Stealth Flying&lt;/p&gt;</v>
      </c>
    </row>
    <row r="30" spans="1:62" ht="57.75" customHeight="1" x14ac:dyDescent="0.2">
      <c r="A30" s="2">
        <v>29</v>
      </c>
      <c r="B30" s="2" t="s">
        <v>303</v>
      </c>
      <c r="C30" s="2" t="s">
        <v>601</v>
      </c>
      <c r="D30" s="2" t="s">
        <v>1105</v>
      </c>
      <c r="E30" s="2" t="s">
        <v>1072</v>
      </c>
      <c r="F30" s="2" t="s">
        <v>601</v>
      </c>
      <c r="G30" s="2" t="s">
        <v>601</v>
      </c>
      <c r="H30" s="2" t="s">
        <v>601</v>
      </c>
      <c r="I30" s="2" t="s">
        <v>324</v>
      </c>
      <c r="J30" s="2">
        <v>21</v>
      </c>
      <c r="K30" s="2" t="s">
        <v>197</v>
      </c>
      <c r="L30" s="2" t="s">
        <v>271</v>
      </c>
      <c r="M30" s="2" t="s">
        <v>172</v>
      </c>
      <c r="N30" s="2" t="s">
        <v>166</v>
      </c>
      <c r="O30" s="2" t="s">
        <v>167</v>
      </c>
      <c r="P30" s="2" t="s">
        <v>304</v>
      </c>
      <c r="Q30" s="2" t="s">
        <v>305</v>
      </c>
      <c r="R30" s="2" t="s">
        <v>137</v>
      </c>
      <c r="S30" s="2">
        <v>5</v>
      </c>
      <c r="T30" s="2">
        <v>1</v>
      </c>
      <c r="U30" s="2">
        <v>0</v>
      </c>
      <c r="V30" s="2">
        <v>4</v>
      </c>
      <c r="W30" s="2">
        <v>5</v>
      </c>
      <c r="X30" s="2">
        <v>1</v>
      </c>
      <c r="Y30" s="2">
        <v>4</v>
      </c>
      <c r="Z30" s="2">
        <v>3</v>
      </c>
      <c r="AA30" s="2">
        <v>50</v>
      </c>
      <c r="AB30" s="2">
        <v>50</v>
      </c>
      <c r="AC30" s="2" t="s">
        <v>638</v>
      </c>
      <c r="AD30" s="2" t="s">
        <v>484</v>
      </c>
      <c r="AE30" s="2" t="s">
        <v>777</v>
      </c>
      <c r="AF30" s="2" t="s">
        <v>378</v>
      </c>
      <c r="AG30" s="2" t="s">
        <v>848</v>
      </c>
      <c r="AH30" s="2" t="s">
        <v>952</v>
      </c>
      <c r="AI30" s="2" t="s">
        <v>772</v>
      </c>
      <c r="AJ30" s="2" t="s">
        <v>772</v>
      </c>
      <c r="AK30" s="2" t="b">
        <v>0</v>
      </c>
      <c r="AL30" s="2" t="b">
        <v>0</v>
      </c>
      <c r="AM30" s="2" t="s">
        <v>582</v>
      </c>
      <c r="AN30" s="2" t="s">
        <v>576</v>
      </c>
      <c r="AO30" s="7" t="s">
        <v>601</v>
      </c>
      <c r="AP30" s="2" t="str">
        <f t="shared" si="0"/>
        <v>BRAVE ARROW</v>
      </c>
      <c r="AQ30" s="2" t="b">
        <f t="shared" si="1"/>
        <v>0</v>
      </c>
      <c r="AR30" s="2" t="str">
        <f t="shared" si="2"/>
        <v>N/A</v>
      </c>
      <c r="AS30" s="4" t="str">
        <f t="shared" si="3"/>
        <v>&lt;p&gt;&lt;b&gt;&lt;i&gt;TRACKING&lt;/i&gt;&lt;/b&gt;&lt;br /&gt;While Moving, Brave Arrow may add 2 to his move number. If he does, he cannot attack this turn.&lt;/p&gt;</v>
      </c>
      <c r="AT30" s="4" t="str">
        <f t="shared" si="15"/>
        <v>&lt;p&gt;&lt;b&gt;&lt;i&gt;SCOUT MELEE ATTACK ENHANCEMENT&lt;/i&gt;&lt;/b&gt;&lt;br /&gt;All friendly Scounts adjacent to Brave Arrow receive and additional attack die when attacking a figure adjacent to them.&lt;/p&gt;</v>
      </c>
      <c r="AU30" s="4" t="str">
        <f t="shared" si="5"/>
        <v>&lt;p&gt;&lt;b&gt;&lt;i&gt;CONCEALMENT 10&lt;/i&gt;&lt;/b&gt;&lt;br /&gt;If Brave Arrow is targeted and receives one or more wounds from an attacking figure who is not adjacent, you must roll the 20-sided die. Count the minimum number of spaces between the attacker and Brave Arrow. Add this number to your die roll. If you roll a 10 or higher, ignore any wounds Brave Arrow just received. &lt;/p&gt;</v>
      </c>
      <c r="AV30" s="4" t="str">
        <f t="shared" si="6"/>
        <v>n/a</v>
      </c>
      <c r="AW30" s="4" t="str">
        <f t="shared" si="7"/>
        <v>&lt;p&gt;&lt;b&gt;&lt;i&gt;TRACKING&lt;/i&gt;&lt;/b&gt;&lt;br /&gt;While Moving, Brave Arrow may add 2 to his move number. If he does, he cannot attack this turn.&lt;/p&gt;&lt;p&gt;&lt;b&gt;&lt;i&gt;SCOUT MELEE ATTACK ENHANCEMENT&lt;/i&gt;&lt;/b&gt;&lt;br /&gt;All friendly Scounts adjacent to Brave Arrow receive and additional attack die when attacking a figure adjacent to them.&lt;/p&gt;&lt;p&gt;&lt;b&gt;&lt;i&gt;CONCEALMENT 10&lt;/i&gt;&lt;/b&gt;&lt;br /&gt;If Brave Arrow is targeted and receives one or more wounds from an attacking figure who is not adjacent, you must roll the 20-sided die. Count the minimum number of spaces between the attacker and Brave Arrow. Add this number to your die roll. If you roll a 10 or higher, ignore any wounds Brave Arrow just received. &lt;/p&gt;</v>
      </c>
      <c r="AX30" s="2" t="str">
        <f t="shared" si="8"/>
        <v>illustrations/Brave Arrow.jpg</v>
      </c>
      <c r="AY30" s="2" t="str">
        <f t="shared" si="9"/>
        <v>hitboxes/Brave Arrow.jpg</v>
      </c>
      <c r="AZ30" s="2" t="str">
        <f t="shared" si="10"/>
        <v>icons/Aquilla.svg</v>
      </c>
      <c r="BA30" s="2" t="str">
        <f t="shared" si="11"/>
        <v>UNIQUE HERO // MEDIUM 5&lt;br /&gt;HUMAN // TRIBESMAN // FEARSOME</v>
      </c>
      <c r="BB30" s="2" t="str">
        <f t="shared" si="12"/>
        <v>CLEANUP</v>
      </c>
      <c r="BC30" s="2" t="str">
        <f t="shared" si="13"/>
        <v>&lt;p&gt;Draft one Scout Hero or one Scout Squad&lt;br /&gt;(and then multiples if non-unique)&lt;/p&gt;</v>
      </c>
      <c r="BD30" s="2" t="str">
        <f t="shared" si="14"/>
        <v>&lt;p&gt;Tracking&lt;/p&gt;&lt;p&gt;Scout Melee Attack Enhancement&lt;/p&gt;&lt;p&gt;Concealment 10&lt;/p&gt;</v>
      </c>
    </row>
    <row r="31" spans="1:62" ht="57.75" customHeight="1" x14ac:dyDescent="0.2">
      <c r="A31" s="2">
        <v>30</v>
      </c>
      <c r="B31" s="2" t="s">
        <v>92</v>
      </c>
      <c r="C31" s="2" t="s">
        <v>601</v>
      </c>
      <c r="D31" s="2" t="s">
        <v>1105</v>
      </c>
      <c r="E31" s="2" t="s">
        <v>601</v>
      </c>
      <c r="F31" s="2" t="s">
        <v>601</v>
      </c>
      <c r="G31" s="2" t="s">
        <v>601</v>
      </c>
      <c r="H31" s="2" t="s">
        <v>601</v>
      </c>
      <c r="I31" s="2" t="s">
        <v>88</v>
      </c>
      <c r="J31" s="2">
        <v>1</v>
      </c>
      <c r="K31" s="2" t="s">
        <v>1</v>
      </c>
      <c r="L31" s="2" t="s">
        <v>240</v>
      </c>
      <c r="M31" s="2" t="s">
        <v>2</v>
      </c>
      <c r="N31" s="2" t="s">
        <v>166</v>
      </c>
      <c r="O31" s="2" t="s">
        <v>167</v>
      </c>
      <c r="P31" s="2" t="s">
        <v>84</v>
      </c>
      <c r="Q31" s="2" t="s">
        <v>155</v>
      </c>
      <c r="R31" s="2" t="s">
        <v>226</v>
      </c>
      <c r="S31" s="2">
        <v>13</v>
      </c>
      <c r="T31" s="2">
        <v>1</v>
      </c>
      <c r="U31" s="2">
        <v>0</v>
      </c>
      <c r="V31" s="2">
        <v>8</v>
      </c>
      <c r="W31" s="2">
        <v>6</v>
      </c>
      <c r="X31" s="2">
        <v>1</v>
      </c>
      <c r="Y31" s="2">
        <v>5</v>
      </c>
      <c r="Z31" s="2">
        <v>3</v>
      </c>
      <c r="AA31" s="2">
        <v>210</v>
      </c>
      <c r="AB31" s="2">
        <v>215</v>
      </c>
      <c r="AC31" s="2" t="s">
        <v>639</v>
      </c>
      <c r="AD31" s="2" t="s">
        <v>485</v>
      </c>
      <c r="AE31" s="2" t="s">
        <v>772</v>
      </c>
      <c r="AF31" s="2" t="s">
        <v>601</v>
      </c>
      <c r="AG31" s="2" t="s">
        <v>772</v>
      </c>
      <c r="AH31" s="2" t="s">
        <v>601</v>
      </c>
      <c r="AI31" s="2" t="s">
        <v>772</v>
      </c>
      <c r="AJ31" s="2" t="s">
        <v>772</v>
      </c>
      <c r="AK31" s="2" t="b">
        <v>1</v>
      </c>
      <c r="AL31" s="2" t="b">
        <v>0</v>
      </c>
      <c r="AM31" s="2" t="s">
        <v>1013</v>
      </c>
      <c r="AN31" s="2" t="s">
        <v>573</v>
      </c>
      <c r="AO31" s="7" t="s">
        <v>601</v>
      </c>
      <c r="AP31" s="2" t="str">
        <f t="shared" si="0"/>
        <v>BRAXAS</v>
      </c>
      <c r="AQ31" s="2" t="b">
        <f t="shared" si="1"/>
        <v>0</v>
      </c>
      <c r="AR31" s="2" t="str">
        <f t="shared" si="2"/>
        <v>N/A</v>
      </c>
      <c r="AS31" s="4" t="str">
        <f t="shared" si="3"/>
        <v>&lt;p&gt;&lt;b&gt;&lt;i&gt;POISONOUS ACID BREATH&lt;/i&gt;&lt;/b&gt;&lt;br /&gt;Instead of attacking, you may choose up to 3 different small or medium figures within 4 clear sight spaces of Braxas. One at a time, roll the 20-sided die for each chosen figure. If the chosen figure is a Squad figure and you roll a 8 or higher, destroy it. If the chosen figure is a Hero figure and you roll a 17 or higher, destroy the chosen Hero.&lt;/p&gt;</v>
      </c>
      <c r="AT31" s="4" t="str">
        <f t="shared" si="15"/>
        <v>n/a</v>
      </c>
      <c r="AU31" s="4" t="str">
        <f t="shared" si="5"/>
        <v>n/a</v>
      </c>
      <c r="AV31" s="4" t="str">
        <f t="shared" si="6"/>
        <v>n/a</v>
      </c>
      <c r="AW31" s="4" t="str">
        <f t="shared" si="7"/>
        <v>&lt;p&gt;&lt;b&gt;&lt;i&gt;POISONOUS ACID BREATH&lt;/i&gt;&lt;/b&gt;&lt;br /&gt;Instead of attacking, you may choose up to 3 different small or medium figures within 4 clear sight spaces of Braxas. One at a time, roll the 20-sided die for each chosen figure. If the chosen figure is a Squad figure and you roll a 8 or higher, destroy it. If the chosen figure is a Hero figure and you roll a 17 or higher, destroy the chosen Hero.&lt;/p&gt;</v>
      </c>
      <c r="AX31" s="2" t="str">
        <f t="shared" si="8"/>
        <v>illustrations/Braxas.jpg</v>
      </c>
      <c r="AY31" s="2" t="str">
        <f t="shared" si="9"/>
        <v>hitboxes/Braxas.jpg</v>
      </c>
      <c r="AZ31" s="2" t="str">
        <f t="shared" si="10"/>
        <v>icons/Vydar.svg</v>
      </c>
      <c r="BA31" s="2" t="str">
        <f t="shared" si="11"/>
        <v>UNIQUE HERO // HUGE 13&lt;br /&gt;DRAGON // QUEEN // WILD</v>
      </c>
      <c r="BB31" s="2" t="str">
        <f t="shared" si="12"/>
        <v>SHARK</v>
      </c>
      <c r="BC31" s="2" t="str">
        <f t="shared" si="13"/>
        <v>None</v>
      </c>
      <c r="BD31" s="2" t="str">
        <f t="shared" si="14"/>
        <v>&lt;p&gt;Poisonous Acid Breath&lt;/p&gt;</v>
      </c>
    </row>
    <row r="32" spans="1:62" ht="57.75" customHeight="1" x14ac:dyDescent="0.2">
      <c r="A32" s="2">
        <v>31</v>
      </c>
      <c r="B32" s="2" t="s">
        <v>36</v>
      </c>
      <c r="C32" s="2" t="s">
        <v>601</v>
      </c>
      <c r="D32" s="2" t="s">
        <v>1105</v>
      </c>
      <c r="E32" s="2" t="s">
        <v>601</v>
      </c>
      <c r="F32" s="2" t="s">
        <v>601</v>
      </c>
      <c r="G32" s="2" t="s">
        <v>601</v>
      </c>
      <c r="H32" s="2" t="s">
        <v>601</v>
      </c>
      <c r="I32" s="2" t="s">
        <v>8</v>
      </c>
      <c r="J32" s="2">
        <v>5</v>
      </c>
      <c r="K32" s="2" t="s">
        <v>198</v>
      </c>
      <c r="L32" s="2" t="s">
        <v>152</v>
      </c>
      <c r="M32" s="2" t="s">
        <v>37</v>
      </c>
      <c r="N32" s="2" t="s">
        <v>166</v>
      </c>
      <c r="O32" s="2" t="s">
        <v>167</v>
      </c>
      <c r="P32" s="2" t="s">
        <v>38</v>
      </c>
      <c r="Q32" s="2" t="s">
        <v>236</v>
      </c>
      <c r="R32" s="2" t="s">
        <v>226</v>
      </c>
      <c r="S32" s="2">
        <v>8</v>
      </c>
      <c r="T32" s="2">
        <v>1</v>
      </c>
      <c r="U32" s="2">
        <v>0</v>
      </c>
      <c r="V32" s="2">
        <v>3</v>
      </c>
      <c r="W32" s="2">
        <v>6</v>
      </c>
      <c r="X32" s="2">
        <v>1</v>
      </c>
      <c r="Y32" s="2">
        <v>4</v>
      </c>
      <c r="Z32" s="2">
        <v>7</v>
      </c>
      <c r="AA32" s="2">
        <v>110</v>
      </c>
      <c r="AB32" s="2">
        <v>110</v>
      </c>
      <c r="AC32" s="2" t="s">
        <v>640</v>
      </c>
      <c r="AD32" s="2" t="s">
        <v>486</v>
      </c>
      <c r="AE32" s="2" t="s">
        <v>778</v>
      </c>
      <c r="AF32" s="4" t="s">
        <v>936</v>
      </c>
      <c r="AG32" s="2" t="s">
        <v>715</v>
      </c>
      <c r="AH32" s="2" t="s">
        <v>379</v>
      </c>
      <c r="AI32" s="2" t="s">
        <v>772</v>
      </c>
      <c r="AJ32" s="2" t="s">
        <v>772</v>
      </c>
      <c r="AK32" s="2" t="b">
        <v>0</v>
      </c>
      <c r="AL32" s="2" t="b">
        <v>0</v>
      </c>
      <c r="AM32" s="2" t="s">
        <v>1014</v>
      </c>
      <c r="AN32" s="2" t="s">
        <v>578</v>
      </c>
      <c r="AO32" s="7" t="s">
        <v>601</v>
      </c>
      <c r="AP32" s="2" t="str">
        <f t="shared" si="0"/>
        <v>BRUNAK</v>
      </c>
      <c r="AQ32" s="2" t="b">
        <f t="shared" si="1"/>
        <v>0</v>
      </c>
      <c r="AR32" s="2" t="str">
        <f t="shared" si="2"/>
        <v>N/A</v>
      </c>
      <c r="AS32" s="4" t="str">
        <f t="shared" si="3"/>
        <v>&lt;p&gt;&lt;b&gt;&lt;i&gt;CARRY&lt;/i&gt;&lt;/b&gt;&lt;br /&gt;Before moving Brunak, choose an unengaged friendly Small or Medium figure adjacent to Brunak. After you move Brunak, place the chosen figure adjacent to Brunak.&lt;/p&gt;</v>
      </c>
      <c r="AT32" s="4" t="str">
        <f t="shared" si="15"/>
        <v>&lt;p&gt;&lt;b&gt;&lt;i&gt;BLOOD HUNGRY SPECIAL ATTACK&lt;/i&gt;&lt;/b&gt;&lt;br /&gt;&lt;i&gt;Range 1. Attack 4. &lt;/i&gt;&lt;br /&gt;If Brunak's Blood Hungry Special Attack destroyes a figure, Brunak may attack again with his Blood Hungry Special Attack. Brunak may continue attacking with his Blood Hungry Special Attack until he does not destroy a figure.&lt;/p&gt;</v>
      </c>
      <c r="AU32" s="4" t="str">
        <f t="shared" si="5"/>
        <v>&lt;p&gt;&lt;b&gt;&lt;i&gt;LAVA RESISTANT&lt;/i&gt;&lt;/b&gt;&lt;br /&gt;Brunak never rolls for molten lava damage or lava field damage and he do not have to stop on molten lava spaces.&lt;/p&gt;</v>
      </c>
      <c r="AV32" s="4" t="str">
        <f t="shared" si="6"/>
        <v>n/a</v>
      </c>
      <c r="AW32" s="4" t="str">
        <f t="shared" si="7"/>
        <v>&lt;p&gt;&lt;b&gt;&lt;i&gt;CARRY&lt;/i&gt;&lt;/b&gt;&lt;br /&gt;Before moving Brunak, choose an unengaged friendly Small or Medium figure adjacent to Brunak. After you move Brunak, place the chosen figure adjacent to Brunak.&lt;/p&gt;&lt;p&gt;&lt;b&gt;&lt;i&gt;BLOOD HUNGRY SPECIAL ATTACK&lt;/i&gt;&lt;/b&gt;&lt;br /&gt;&lt;i&gt;Range 1. Attack 4. &lt;/i&gt;&lt;br /&gt;If Brunak's Blood Hungry Special Attack destroyes a figure, Brunak may attack again with his Blood Hungry Special Attack. Brunak may continue attacking with his Blood Hungry Special Attack until he does not destroy a figure.&lt;/p&gt;&lt;p&gt;&lt;b&gt;&lt;i&gt;LAVA RESISTANT&lt;/i&gt;&lt;/b&gt;&lt;br /&gt;Brunak never rolls for molten lava damage or lava field damage and he do not have to stop on molten lava spaces.&lt;/p&gt;</v>
      </c>
      <c r="AX32" s="2" t="str">
        <f t="shared" si="8"/>
        <v>illustrations/Brunak.jpg</v>
      </c>
      <c r="AY32" s="2" t="str">
        <f t="shared" si="9"/>
        <v>hitboxes/Brunak.jpg</v>
      </c>
      <c r="AZ32" s="2" t="str">
        <f t="shared" si="10"/>
        <v>icons/Utgar.svg</v>
      </c>
      <c r="BA32" s="2" t="str">
        <f t="shared" si="11"/>
        <v>UNIQUE HERO // HUGE 8&lt;br /&gt;TROLTICOR // MOUNT // FEROCIOUS</v>
      </c>
      <c r="BB32" s="2" t="str">
        <f t="shared" si="12"/>
        <v>DEFENDER</v>
      </c>
      <c r="BC32" s="2" t="str">
        <f t="shared" si="13"/>
        <v>None</v>
      </c>
      <c r="BD32" s="2" t="str">
        <f t="shared" si="14"/>
        <v>&lt;p&gt;Carry&lt;/p&gt;&lt;p&gt;Blood Hungry Special Attack&lt;/p&gt;&lt;p&gt;Lava Resistant&lt;/p&gt;</v>
      </c>
    </row>
    <row r="33" spans="1:62" ht="57.75" customHeight="1" x14ac:dyDescent="0.2">
      <c r="A33" s="2">
        <v>32</v>
      </c>
      <c r="B33" s="2" t="s">
        <v>1419</v>
      </c>
      <c r="C33" s="2" t="s">
        <v>601</v>
      </c>
      <c r="D33" s="2" t="s">
        <v>1105</v>
      </c>
      <c r="E33" s="2" t="s">
        <v>601</v>
      </c>
      <c r="F33" s="2" t="s">
        <v>601</v>
      </c>
      <c r="G33" s="2" t="s">
        <v>601</v>
      </c>
      <c r="H33" s="2" t="s">
        <v>601</v>
      </c>
      <c r="I33" s="2" t="s">
        <v>1359</v>
      </c>
      <c r="J33" s="2">
        <v>1</v>
      </c>
      <c r="K33" s="2" t="s">
        <v>197</v>
      </c>
      <c r="L33" s="2" t="s">
        <v>1360</v>
      </c>
      <c r="M33" s="2" t="s">
        <v>172</v>
      </c>
      <c r="N33" s="2" t="s">
        <v>166</v>
      </c>
      <c r="O33" s="2" t="s">
        <v>167</v>
      </c>
      <c r="P33" s="2" t="s">
        <v>173</v>
      </c>
      <c r="Q33" s="2" t="s">
        <v>187</v>
      </c>
      <c r="R33" s="2" t="s">
        <v>137</v>
      </c>
      <c r="S33" s="2">
        <v>5</v>
      </c>
      <c r="T33" s="2">
        <v>1</v>
      </c>
      <c r="U33" s="2">
        <v>0</v>
      </c>
      <c r="V33" s="2">
        <v>5</v>
      </c>
      <c r="W33" s="2">
        <v>5</v>
      </c>
      <c r="X33" s="2">
        <v>1</v>
      </c>
      <c r="Y33" s="2">
        <v>6</v>
      </c>
      <c r="Z33" s="2">
        <v>6</v>
      </c>
      <c r="AA33" s="2">
        <v>220</v>
      </c>
      <c r="AB33" s="2">
        <v>250</v>
      </c>
      <c r="AC33" s="2" t="s">
        <v>1420</v>
      </c>
      <c r="AD33" s="4" t="s">
        <v>1430</v>
      </c>
      <c r="AE33" s="2" t="s">
        <v>1421</v>
      </c>
      <c r="AF33" s="4" t="s">
        <v>1422</v>
      </c>
      <c r="AG33" s="2" t="s">
        <v>643</v>
      </c>
      <c r="AH33" s="2" t="s">
        <v>937</v>
      </c>
      <c r="AI33" s="2" t="s">
        <v>772</v>
      </c>
      <c r="AJ33" s="4" t="s">
        <v>772</v>
      </c>
      <c r="AK33" s="2" t="b">
        <v>0</v>
      </c>
      <c r="AL33" s="2" t="b">
        <v>0</v>
      </c>
      <c r="AM33" s="2" t="s">
        <v>1431</v>
      </c>
      <c r="AN33" s="2" t="s">
        <v>572</v>
      </c>
      <c r="AO33" s="7" t="s">
        <v>601</v>
      </c>
      <c r="AP33" s="2" t="str">
        <f t="shared" si="0"/>
        <v>CAPTAIN AMERICA</v>
      </c>
      <c r="AQ33" s="2" t="b">
        <f t="shared" si="1"/>
        <v>0</v>
      </c>
      <c r="AR33" s="2" t="str">
        <f t="shared" si="2"/>
        <v>N/A</v>
      </c>
      <c r="AS33" s="4" t="str">
        <f t="shared" si="3"/>
        <v>&lt;p&gt;&lt;b&gt;&lt;i&gt;SHIELD THROW SPECIAL ATTACK&lt;/i&gt;&lt;/b&gt;&lt;br /&gt;&lt;i&gt;Range 5. Attack 4.&lt;/i&gt;&lt;br /&gt;When Captain America attacks with his Shield Throw Special Attack, he may attack 2 additional times. He cannot attack the same figure more than once.&lt;/p&gt;</v>
      </c>
      <c r="AT33" s="4" t="str">
        <f t="shared" si="15"/>
        <v>&lt;p&gt;&lt;b&gt;&lt;i&gt;TACTICIAN&lt;/i&gt;&lt;/b&gt;&lt;br /&gt;All friendly figures adjacent to Captain America add 1 extra die to their attack, and 1 extra die to their defense.&lt;/p&gt;</v>
      </c>
      <c r="AU33" s="4" t="str">
        <f t="shared" si="5"/>
        <v>&lt;p&gt;&lt;b&gt;&lt;i&gt;COUNTER STRIKE&lt;/i&gt;&lt;/b&gt;&lt;br /&gt;When rolling defense dice against a normal attack from an adjacent attacking figure, all excess shields count as unblockable hits on the attacking figure.&lt;/p&gt;</v>
      </c>
      <c r="AV33" s="4" t="str">
        <f t="shared" si="6"/>
        <v>n/a</v>
      </c>
      <c r="AW33" s="4" t="str">
        <f t="shared" si="7"/>
        <v>&lt;p&gt;&lt;b&gt;&lt;i&gt;SHIELD THROW SPECIAL ATTACK&lt;/i&gt;&lt;/b&gt;&lt;br /&gt;&lt;i&gt;Range 5. Attack 4.&lt;/i&gt;&lt;br /&gt;When Captain America attacks with his Shield Throw Special Attack, he may attack 2 additional times. He cannot attack the same figure more than once.&lt;/p&gt;&lt;p&gt;&lt;b&gt;&lt;i&gt;TACTICIAN&lt;/i&gt;&lt;/b&gt;&lt;br /&gt;All friendly figures adjacent to Captain America add 1 extra die to their attack, and 1 extra die to their defense.&lt;/p&gt;&lt;p&gt;&lt;b&gt;&lt;i&gt;COUNTER STRIKE&lt;/i&gt;&lt;/b&gt;&lt;br /&gt;When rolling defense dice against a normal attack from an adjacent attacking figure, all excess shields count as unblockable hits on the attacking figure.&lt;/p&gt;</v>
      </c>
      <c r="AX33" s="2" t="str">
        <f t="shared" si="8"/>
        <v>illustrations/Captain America.jpg</v>
      </c>
      <c r="AY33" s="2" t="str">
        <f t="shared" si="9"/>
        <v>hitboxes/Captain America.jpg</v>
      </c>
      <c r="AZ33" s="2" t="str">
        <f t="shared" si="10"/>
        <v>icons/Marvel.svg</v>
      </c>
      <c r="BA33" s="2" t="str">
        <f t="shared" si="11"/>
        <v>UNIQUE HERO // MEDIUM 5&lt;br /&gt;HUMAN // SOLDIER // VALIANT</v>
      </c>
      <c r="BB33" s="2" t="str">
        <f t="shared" si="12"/>
        <v>CHEER/MENACER</v>
      </c>
      <c r="BC33" s="2" t="str">
        <f t="shared" si="13"/>
        <v>None</v>
      </c>
      <c r="BD33" s="2" t="str">
        <f t="shared" si="14"/>
        <v>&lt;p&gt;Shield Throw Special Attack&lt;/p&gt;&lt;p&gt;Tactician&lt;/p&gt;&lt;p&gt;Counter Strike&lt;/p&gt;</v>
      </c>
    </row>
    <row r="34" spans="1:62" ht="57.75" customHeight="1" x14ac:dyDescent="0.2">
      <c r="A34" s="2">
        <v>33</v>
      </c>
      <c r="B34" s="2" t="s">
        <v>322</v>
      </c>
      <c r="C34" s="2" t="s">
        <v>601</v>
      </c>
      <c r="D34" s="2" t="s">
        <v>1105</v>
      </c>
      <c r="E34" s="2" t="s">
        <v>1066</v>
      </c>
      <c r="F34" s="2" t="s">
        <v>1043</v>
      </c>
      <c r="G34" s="2" t="s">
        <v>601</v>
      </c>
      <c r="H34" s="2" t="s">
        <v>601</v>
      </c>
      <c r="I34" s="2" t="s">
        <v>324</v>
      </c>
      <c r="J34" s="2" t="s">
        <v>181</v>
      </c>
      <c r="K34" s="2" t="s">
        <v>197</v>
      </c>
      <c r="L34" s="2" t="s">
        <v>171</v>
      </c>
      <c r="M34" s="2" t="s">
        <v>172</v>
      </c>
      <c r="N34" s="2" t="s">
        <v>132</v>
      </c>
      <c r="O34" s="2" t="s">
        <v>133</v>
      </c>
      <c r="P34" s="2" t="s">
        <v>323</v>
      </c>
      <c r="Q34" s="2" t="s">
        <v>106</v>
      </c>
      <c r="R34" s="2" t="s">
        <v>137</v>
      </c>
      <c r="S34" s="2">
        <v>5</v>
      </c>
      <c r="T34" s="2">
        <v>3</v>
      </c>
      <c r="U34" s="2">
        <v>0</v>
      </c>
      <c r="V34" s="2">
        <v>1</v>
      </c>
      <c r="W34" s="2">
        <v>5</v>
      </c>
      <c r="X34" s="2">
        <v>1</v>
      </c>
      <c r="Y34" s="2">
        <v>3</v>
      </c>
      <c r="Z34" s="2">
        <v>3</v>
      </c>
      <c r="AA34" s="2">
        <v>70</v>
      </c>
      <c r="AB34" s="2">
        <v>70</v>
      </c>
      <c r="AC34" s="2" t="s">
        <v>641</v>
      </c>
      <c r="AD34" s="2" t="s">
        <v>380</v>
      </c>
      <c r="AE34" s="2" t="s">
        <v>779</v>
      </c>
      <c r="AF34" s="2" t="s">
        <v>381</v>
      </c>
      <c r="AG34" s="2" t="s">
        <v>772</v>
      </c>
      <c r="AH34" s="2" t="s">
        <v>601</v>
      </c>
      <c r="AI34" s="2" t="s">
        <v>772</v>
      </c>
      <c r="AJ34" s="2" t="s">
        <v>772</v>
      </c>
      <c r="AK34" s="2" t="b">
        <v>0</v>
      </c>
      <c r="AL34" s="2" t="b">
        <v>0</v>
      </c>
      <c r="AM34" s="2" t="s">
        <v>1031</v>
      </c>
      <c r="AN34" s="2" t="s">
        <v>578</v>
      </c>
      <c r="AO34" s="7" t="s">
        <v>601</v>
      </c>
      <c r="AP34" s="2" t="str">
        <f t="shared" si="0"/>
        <v>CAPUAN GLADIATORS</v>
      </c>
      <c r="AQ34" s="2" t="b">
        <f t="shared" si="1"/>
        <v>0</v>
      </c>
      <c r="AR34" s="2" t="str">
        <f t="shared" si="2"/>
        <v>N/A</v>
      </c>
      <c r="AS34" s="4" t="str">
        <f t="shared" si="3"/>
        <v>&lt;p&gt;&lt;b&gt;&lt;i&gt;HUMAN GLADIATOR HERO BONDING&lt;/i&gt;&lt;/b&gt;&lt;br /&gt;Before taking a turn with the Capuan Gladiators, you may first take a turn with any Human Gladiator Hero you control.&lt;/p&gt;</v>
      </c>
      <c r="AT34" s="4" t="str">
        <f t="shared" si="15"/>
        <v>&lt;p&gt;&lt;b&gt;&lt;i&gt;INITIATIVE ADVANTAGE&lt;/i&gt;&lt;/b&gt;&lt;br /&gt;If all of your order markers are on Gladiator Army Cards, you may add 1 to your initiative roll for every order marker on the Capuan Gladiators Army Card, up to a maximum of +3 for Initiative Advantage.&lt;/p&gt;</v>
      </c>
      <c r="AU34" s="4" t="str">
        <f t="shared" si="5"/>
        <v>n/a</v>
      </c>
      <c r="AV34" s="4" t="str">
        <f t="shared" si="6"/>
        <v>n/a</v>
      </c>
      <c r="AW34" s="4" t="str">
        <f t="shared" si="7"/>
        <v>&lt;p&gt;&lt;b&gt;&lt;i&gt;HUMAN GLADIATOR HERO BONDING&lt;/i&gt;&lt;/b&gt;&lt;br /&gt;Before taking a turn with the Capuan Gladiators, you may first take a turn with any Human Gladiator Hero you control.&lt;/p&gt;&lt;p&gt;&lt;b&gt;&lt;i&gt;INITIATIVE ADVANTAGE&lt;/i&gt;&lt;/b&gt;&lt;br /&gt;If all of your order markers are on Gladiator Army Cards, you may add 1 to your initiative roll for every order marker on the Capuan Gladiators Army Card, up to a maximum of +3 for Initiative Advantage.&lt;/p&gt;</v>
      </c>
      <c r="AX34" s="2" t="str">
        <f t="shared" ref="AX34:AX65" si="16">_xlfn.CONCAT("illustrations/",B34,".jpg")</f>
        <v>illustrations/Capuan Gladiators.jpg</v>
      </c>
      <c r="AY34" s="2" t="str">
        <f t="shared" ref="AY34:AY65" si="17">_xlfn.CONCAT("hitboxes/",B34,".jpg")</f>
        <v>hitboxes/Capuan Gladiators.jpg</v>
      </c>
      <c r="AZ34" s="2" t="str">
        <f t="shared" si="10"/>
        <v>icons/Einar.svg</v>
      </c>
      <c r="BA34" s="2" t="str">
        <f t="shared" si="11"/>
        <v>COMMON SQUAD // MEDIUM 5&lt;br /&gt;HUMAN // GLADIATORS // REBELLIOUS</v>
      </c>
      <c r="BB34" s="2" t="str">
        <f t="shared" si="12"/>
        <v>B&amp;amp;B</v>
      </c>
      <c r="BC34" s="2" t="str">
        <f t="shared" si="13"/>
        <v>&lt;p&gt;Draft multiples of this Army Card&lt;/p&gt;&lt;p&gt;Draft one Human Gladiator Hero&lt;/p&gt;</v>
      </c>
      <c r="BD34" s="2" t="str">
        <f t="shared" si="14"/>
        <v>&lt;p&gt;Human Gladiator Hero Bonding&lt;/p&gt;&lt;p&gt;Initiative Advantage&lt;/p&gt;</v>
      </c>
    </row>
    <row r="35" spans="1:62" ht="57.75" customHeight="1" x14ac:dyDescent="0.2">
      <c r="A35" s="2">
        <v>34</v>
      </c>
      <c r="B35" s="2" t="s">
        <v>291</v>
      </c>
      <c r="C35" s="2" t="s">
        <v>601</v>
      </c>
      <c r="D35" s="2" t="s">
        <v>1105</v>
      </c>
      <c r="E35" s="2" t="s">
        <v>1045</v>
      </c>
      <c r="F35" s="2" t="s">
        <v>601</v>
      </c>
      <c r="G35" s="2" t="s">
        <v>601</v>
      </c>
      <c r="H35" s="2" t="s">
        <v>601</v>
      </c>
      <c r="I35" s="2" t="s">
        <v>299</v>
      </c>
      <c r="J35" s="2">
        <v>18</v>
      </c>
      <c r="K35" s="2" t="s">
        <v>198</v>
      </c>
      <c r="L35" s="2" t="s">
        <v>129</v>
      </c>
      <c r="M35" s="2" t="s">
        <v>214</v>
      </c>
      <c r="N35" s="2" t="s">
        <v>166</v>
      </c>
      <c r="O35" s="2" t="s">
        <v>167</v>
      </c>
      <c r="P35" s="2" t="s">
        <v>79</v>
      </c>
      <c r="Q35" s="2" t="s">
        <v>187</v>
      </c>
      <c r="R35" s="2" t="s">
        <v>137</v>
      </c>
      <c r="S35" s="2">
        <v>5</v>
      </c>
      <c r="T35" s="2">
        <v>1</v>
      </c>
      <c r="U35" s="2">
        <v>0</v>
      </c>
      <c r="V35" s="2">
        <v>6</v>
      </c>
      <c r="W35" s="2">
        <v>5</v>
      </c>
      <c r="X35" s="2">
        <v>1</v>
      </c>
      <c r="Y35" s="2">
        <v>3</v>
      </c>
      <c r="Z35" s="2">
        <v>2</v>
      </c>
      <c r="AA35" s="2">
        <v>90</v>
      </c>
      <c r="AB35" s="2">
        <v>80</v>
      </c>
      <c r="AC35" s="2" t="s">
        <v>642</v>
      </c>
      <c r="AD35" s="4" t="s">
        <v>487</v>
      </c>
      <c r="AE35" s="2" t="s">
        <v>772</v>
      </c>
      <c r="AF35" s="2" t="s">
        <v>601</v>
      </c>
      <c r="AG35" s="2" t="s">
        <v>772</v>
      </c>
      <c r="AH35" s="2" t="s">
        <v>601</v>
      </c>
      <c r="AI35" s="2" t="s">
        <v>772</v>
      </c>
      <c r="AJ35" s="2" t="s">
        <v>772</v>
      </c>
      <c r="AK35" s="2" t="b">
        <v>0</v>
      </c>
      <c r="AL35" s="2" t="b">
        <v>0</v>
      </c>
      <c r="AM35" s="2" t="s">
        <v>582</v>
      </c>
      <c r="AN35" s="2" t="s">
        <v>574</v>
      </c>
      <c r="AO35" s="7" t="s">
        <v>601</v>
      </c>
      <c r="AP35" s="2" t="str">
        <f t="shared" si="0"/>
        <v>CHARDRIS</v>
      </c>
      <c r="AQ35" s="2" t="b">
        <f t="shared" si="1"/>
        <v>0</v>
      </c>
      <c r="AR35" s="2" t="str">
        <f t="shared" si="2"/>
        <v>N/A</v>
      </c>
      <c r="AS35" s="4" t="str">
        <f t="shared" si="3"/>
        <v>&lt;p&gt;&lt;b&gt;&lt;i&gt;FIRE STRIKE SPECIAL ATTACK&lt;/i&gt;&lt;/b&gt;&lt;br /&gt;&lt;i&gt;Range 6. Attack 2 + Special.&lt;/i&gt;&lt;br /&gt;When Chardris attacks with Fire Strike Special Attack, add 1 to Chardris' attack dice for every additional Elf Wizard you control within 3 clear sight spaces of Chardris, up to a maximum of +3 dice.&lt;/p&gt;</v>
      </c>
      <c r="AT35" s="4" t="str">
        <f t="shared" si="15"/>
        <v>n/a</v>
      </c>
      <c r="AU35" s="4" t="str">
        <f t="shared" si="5"/>
        <v>n/a</v>
      </c>
      <c r="AV35" s="4" t="str">
        <f t="shared" si="6"/>
        <v>n/a</v>
      </c>
      <c r="AW35" s="4" t="str">
        <f t="shared" si="7"/>
        <v>&lt;p&gt;&lt;b&gt;&lt;i&gt;FIRE STRIKE SPECIAL ATTACK&lt;/i&gt;&lt;/b&gt;&lt;br /&gt;&lt;i&gt;Range 6. Attack 2 + Special.&lt;/i&gt;&lt;br /&gt;When Chardris attacks with Fire Strike Special Attack, add 1 to Chardris' attack dice for every additional Elf Wizard you control within 3 clear sight spaces of Chardris, up to a maximum of +3 dice.&lt;/p&gt;</v>
      </c>
      <c r="AX35" s="2" t="str">
        <f t="shared" si="16"/>
        <v>illustrations/Chardris.jpg</v>
      </c>
      <c r="AY35" s="2" t="str">
        <f t="shared" si="17"/>
        <v>hitboxes/Chardris.jpg</v>
      </c>
      <c r="AZ35" s="2" t="str">
        <f t="shared" si="10"/>
        <v>icons/Ullar.svg</v>
      </c>
      <c r="BA35" s="2" t="str">
        <f t="shared" si="11"/>
        <v>UNIQUE HERO // MEDIUM 5&lt;br /&gt;ELF // WIZARD // VALIANT</v>
      </c>
      <c r="BB35" s="2" t="str">
        <f t="shared" si="12"/>
        <v>CLEANUP</v>
      </c>
      <c r="BC35" s="2" t="str">
        <f t="shared" si="13"/>
        <v>&lt;p&gt;Draft one Elf Wizard Hero&lt;/p&gt;</v>
      </c>
      <c r="BD35" s="2" t="str">
        <f t="shared" si="14"/>
        <v>&lt;p&gt;Fire Strike Special Attack&lt;/p&gt;</v>
      </c>
    </row>
    <row r="36" spans="1:62" ht="57.75" customHeight="1" x14ac:dyDescent="0.2">
      <c r="A36" s="2">
        <v>35</v>
      </c>
      <c r="B36" s="2" t="s">
        <v>7</v>
      </c>
      <c r="C36" s="2" t="s">
        <v>601</v>
      </c>
      <c r="D36" s="2" t="s">
        <v>1105</v>
      </c>
      <c r="E36" s="2" t="s">
        <v>601</v>
      </c>
      <c r="F36" s="2" t="s">
        <v>601</v>
      </c>
      <c r="G36" s="2" t="s">
        <v>601</v>
      </c>
      <c r="H36" s="2" t="s">
        <v>601</v>
      </c>
      <c r="I36" s="2" t="s">
        <v>8</v>
      </c>
      <c r="J36" s="2">
        <v>4</v>
      </c>
      <c r="K36" s="2" t="s">
        <v>1</v>
      </c>
      <c r="L36" s="2" t="s">
        <v>129</v>
      </c>
      <c r="M36" s="2" t="s">
        <v>2</v>
      </c>
      <c r="N36" s="2" t="s">
        <v>166</v>
      </c>
      <c r="O36" s="2" t="s">
        <v>167</v>
      </c>
      <c r="P36" s="2" t="s">
        <v>9</v>
      </c>
      <c r="Q36" s="2" t="s">
        <v>187</v>
      </c>
      <c r="R36" s="2" t="s">
        <v>226</v>
      </c>
      <c r="S36" s="2">
        <v>9</v>
      </c>
      <c r="T36" s="2">
        <v>1</v>
      </c>
      <c r="U36" s="2">
        <v>0</v>
      </c>
      <c r="V36" s="2">
        <v>9</v>
      </c>
      <c r="W36" s="2">
        <v>5</v>
      </c>
      <c r="X36" s="2">
        <v>1</v>
      </c>
      <c r="Y36" s="2">
        <v>5</v>
      </c>
      <c r="Z36" s="2">
        <v>5</v>
      </c>
      <c r="AA36" s="2">
        <v>210</v>
      </c>
      <c r="AB36" s="2">
        <v>210</v>
      </c>
      <c r="AC36" s="2" t="s">
        <v>643</v>
      </c>
      <c r="AD36" s="2" t="s">
        <v>937</v>
      </c>
      <c r="AE36" s="2" t="s">
        <v>772</v>
      </c>
      <c r="AF36" s="2" t="s">
        <v>601</v>
      </c>
      <c r="AG36" s="2" t="s">
        <v>772</v>
      </c>
      <c r="AH36" s="2" t="s">
        <v>601</v>
      </c>
      <c r="AI36" s="2" t="s">
        <v>772</v>
      </c>
      <c r="AJ36" s="2" t="s">
        <v>772</v>
      </c>
      <c r="AK36" s="2" t="b">
        <v>1</v>
      </c>
      <c r="AL36" s="2" t="b">
        <v>0</v>
      </c>
      <c r="AM36" s="2" t="s">
        <v>1022</v>
      </c>
      <c r="AN36" s="2" t="s">
        <v>576</v>
      </c>
      <c r="AO36" s="7" t="s">
        <v>601</v>
      </c>
      <c r="AP36" s="2" t="str">
        <f t="shared" si="0"/>
        <v>CHAROS</v>
      </c>
      <c r="AQ36" s="2" t="b">
        <f t="shared" si="1"/>
        <v>0</v>
      </c>
      <c r="AR36" s="2" t="str">
        <f t="shared" si="2"/>
        <v>N/A</v>
      </c>
      <c r="AS36" s="4" t="str">
        <f t="shared" si="3"/>
        <v>&lt;p&gt;&lt;b&gt;&lt;i&gt;COUNTER STRIKE&lt;/i&gt;&lt;/b&gt;&lt;br /&gt;When rolling defense dice against a normal attack from an adjacent attacking figure, all excess shields count as unblockable hits on the attacking figure.&lt;/p&gt;</v>
      </c>
      <c r="AT36" s="4" t="str">
        <f t="shared" si="15"/>
        <v>n/a</v>
      </c>
      <c r="AU36" s="4" t="str">
        <f t="shared" si="5"/>
        <v>n/a</v>
      </c>
      <c r="AV36" s="4" t="str">
        <f t="shared" si="6"/>
        <v>n/a</v>
      </c>
      <c r="AW36" s="4" t="str">
        <f t="shared" si="7"/>
        <v>&lt;p&gt;&lt;b&gt;&lt;i&gt;COUNTER STRIKE&lt;/i&gt;&lt;/b&gt;&lt;br /&gt;When rolling defense dice against a normal attack from an adjacent attacking figure, all excess shields count as unblockable hits on the attacking figure.&lt;/p&gt;</v>
      </c>
      <c r="AX36" s="2" t="str">
        <f t="shared" si="16"/>
        <v>illustrations/Charos.jpg</v>
      </c>
      <c r="AY36" s="2" t="str">
        <f t="shared" si="17"/>
        <v>hitboxes/Charos.jpg</v>
      </c>
      <c r="AZ36" s="2" t="str">
        <f t="shared" si="10"/>
        <v>icons/Ullar.svg</v>
      </c>
      <c r="BA36" s="2" t="str">
        <f t="shared" si="11"/>
        <v>UNIQUE HERO // HUGE 9&lt;br /&gt;DRAGON // KING // VALIANT</v>
      </c>
      <c r="BB36" s="2" t="str">
        <f t="shared" si="12"/>
        <v>DEFENDER/CLEAN</v>
      </c>
      <c r="BC36" s="2" t="str">
        <f t="shared" si="13"/>
        <v>None</v>
      </c>
      <c r="BD36" s="2" t="str">
        <f t="shared" si="14"/>
        <v>&lt;p&gt;Counter Strike&lt;/p&gt;</v>
      </c>
    </row>
    <row r="37" spans="1:62" ht="57.75" customHeight="1" x14ac:dyDescent="0.2">
      <c r="A37" s="2">
        <v>36</v>
      </c>
      <c r="B37" s="2" t="s">
        <v>905</v>
      </c>
      <c r="C37" s="2" t="s">
        <v>904</v>
      </c>
      <c r="D37" s="2" t="s">
        <v>1106</v>
      </c>
      <c r="E37" s="2" t="s">
        <v>601</v>
      </c>
      <c r="F37" s="2" t="s">
        <v>601</v>
      </c>
      <c r="G37" s="2" t="s">
        <v>601</v>
      </c>
      <c r="H37" s="2" t="s">
        <v>601</v>
      </c>
      <c r="I37" s="2" t="s">
        <v>336</v>
      </c>
      <c r="J37" s="2">
        <v>1</v>
      </c>
      <c r="K37" s="2" t="s">
        <v>332</v>
      </c>
      <c r="L37" s="2" t="s">
        <v>152</v>
      </c>
      <c r="M37" s="2" t="s">
        <v>340</v>
      </c>
      <c r="N37" s="2" t="s">
        <v>166</v>
      </c>
      <c r="O37" s="2" t="s">
        <v>167</v>
      </c>
      <c r="P37" s="2" t="s">
        <v>341</v>
      </c>
      <c r="Q37" s="2" t="s">
        <v>236</v>
      </c>
      <c r="R37" s="2" t="s">
        <v>226</v>
      </c>
      <c r="S37" s="2">
        <v>8</v>
      </c>
      <c r="T37" s="2">
        <v>1</v>
      </c>
      <c r="U37" s="2">
        <v>0</v>
      </c>
      <c r="V37" s="2">
        <v>4</v>
      </c>
      <c r="W37" s="2">
        <v>5</v>
      </c>
      <c r="X37" s="2">
        <v>1</v>
      </c>
      <c r="Y37" s="2">
        <v>4</v>
      </c>
      <c r="Z37" s="2">
        <v>6</v>
      </c>
      <c r="AA37" s="2">
        <v>120</v>
      </c>
      <c r="AB37" s="2">
        <v>135</v>
      </c>
      <c r="AC37" s="2" t="s">
        <v>660</v>
      </c>
      <c r="AD37" s="2" t="s">
        <v>930</v>
      </c>
      <c r="AE37" s="2" t="s">
        <v>788</v>
      </c>
      <c r="AF37" s="2" t="s">
        <v>931</v>
      </c>
      <c r="AG37" s="2" t="s">
        <v>656</v>
      </c>
      <c r="AH37" s="2" t="s">
        <v>932</v>
      </c>
      <c r="AI37" s="2" t="s">
        <v>772</v>
      </c>
      <c r="AJ37" s="2" t="s">
        <v>772</v>
      </c>
      <c r="AK37" s="2" t="b">
        <v>0</v>
      </c>
      <c r="AL37" s="2" t="b">
        <v>0</v>
      </c>
      <c r="AM37" s="2" t="s">
        <v>1016</v>
      </c>
      <c r="AN37" s="2" t="s">
        <v>573</v>
      </c>
      <c r="AO37" s="7" t="s">
        <v>601</v>
      </c>
      <c r="AP37" s="2" t="str">
        <f t="shared" si="0"/>
        <v>CHELYDRUS</v>
      </c>
      <c r="AQ37" s="2" t="b">
        <f t="shared" si="1"/>
        <v>1</v>
      </c>
      <c r="AR37" s="2" t="str">
        <f t="shared" si="2"/>
        <v>THE FEN HYDRA</v>
      </c>
      <c r="AS37" s="4" t="str">
        <f t="shared" si="3"/>
        <v>&lt;p&gt;&lt;b&gt;&lt;i&gt;HYDRA HEADS&lt;/i&gt;&lt;/b&gt;&lt;br /&gt;When Chelydrus attacks, it may attack up to 4 times. Reduce the number of times Chelydrus can attack by 1 for each wound marker on this Army Card.&lt;/p&gt;</v>
      </c>
      <c r="AT37" s="4" t="str">
        <f t="shared" si="15"/>
        <v>&lt;p&gt;&lt;b&gt;&lt;i&gt;REACH&lt;/i&gt;&lt;/b&gt;&lt;br /&gt;If an opponent's figure is within 2 spaces of Chelydrus, and its base is no more than 3 levels above Chelydrus's height or 3 levels below Chelydrus's base, Chelydrus may add 1 to its Range when attacking that figure.&lt;/p&gt;</v>
      </c>
      <c r="AU37" s="4" t="str">
        <f t="shared" si="5"/>
        <v>&lt;p&gt;&lt;b&gt;&lt;i&gt;SLITHER&lt;/i&gt;&lt;/b&gt;&lt;br /&gt;Chelydrus does not have to stop its movement when entering water spaces.&lt;/p&gt;</v>
      </c>
      <c r="AV37" s="4" t="str">
        <f t="shared" si="6"/>
        <v>n/a</v>
      </c>
      <c r="AW37" s="4" t="str">
        <f t="shared" si="7"/>
        <v>&lt;p&gt;&lt;b&gt;&lt;i&gt;HYDRA HEADS&lt;/i&gt;&lt;/b&gt;&lt;br /&gt;When Chelydrus attacks, it may attack up to 4 times. Reduce the number of times Chelydrus can attack by 1 for each wound marker on this Army Card.&lt;/p&gt;&lt;p&gt;&lt;b&gt;&lt;i&gt;REACH&lt;/i&gt;&lt;/b&gt;&lt;br /&gt;If an opponent's figure is within 2 spaces of Chelydrus, and its base is no more than 3 levels above Chelydrus's height or 3 levels below Chelydrus's base, Chelydrus may add 1 to its Range when attacking that figure.&lt;/p&gt;&lt;p&gt;&lt;b&gt;&lt;i&gt;SLITHER&lt;/i&gt;&lt;/b&gt;&lt;br /&gt;Chelydrus does not have to stop its movement when entering water spaces.&lt;/p&gt;</v>
      </c>
      <c r="AX37" s="2" t="str">
        <f t="shared" si="16"/>
        <v>illustrations/Chelydrus.jpg</v>
      </c>
      <c r="AY37" s="2" t="str">
        <f t="shared" si="17"/>
        <v>hitboxes/Chelydrus.jpg</v>
      </c>
      <c r="AZ37" s="2" t="str">
        <f t="shared" si="10"/>
        <v>icons/Utgar.svg</v>
      </c>
      <c r="BA37" s="2" t="str">
        <f t="shared" si="11"/>
        <v>UNIQUE HERO // HUGE 8&lt;br /&gt;HYDRA // MARAUDER // FEROCIOUS</v>
      </c>
      <c r="BB37" s="2" t="str">
        <f t="shared" si="12"/>
        <v>MENACER</v>
      </c>
      <c r="BC37" s="2" t="str">
        <f t="shared" si="13"/>
        <v>None</v>
      </c>
      <c r="BD37" s="2" t="str">
        <f t="shared" si="14"/>
        <v>&lt;p&gt;Hydra Heads&lt;/p&gt;&lt;p&gt;Reach&lt;/p&gt;&lt;p&gt;Slither&lt;/p&gt;</v>
      </c>
    </row>
    <row r="38" spans="1:62" ht="57.75" customHeight="1" x14ac:dyDescent="0.2">
      <c r="A38" s="2">
        <v>37</v>
      </c>
      <c r="B38" s="2" t="s">
        <v>909</v>
      </c>
      <c r="C38" s="2" t="s">
        <v>897</v>
      </c>
      <c r="D38" s="2" t="s">
        <v>1105</v>
      </c>
      <c r="E38" s="2" t="s">
        <v>1073</v>
      </c>
      <c r="F38" s="2" t="s">
        <v>1074</v>
      </c>
      <c r="G38" s="2" t="s">
        <v>601</v>
      </c>
      <c r="H38" s="2" t="s">
        <v>601</v>
      </c>
      <c r="I38" s="2" t="s">
        <v>4</v>
      </c>
      <c r="J38" s="2">
        <v>20</v>
      </c>
      <c r="K38" s="2" t="s">
        <v>196</v>
      </c>
      <c r="L38" s="2" t="s">
        <v>158</v>
      </c>
      <c r="M38" s="2" t="s">
        <v>165</v>
      </c>
      <c r="N38" s="2" t="s">
        <v>166</v>
      </c>
      <c r="O38" s="2" t="s">
        <v>167</v>
      </c>
      <c r="P38" s="2" t="s">
        <v>168</v>
      </c>
      <c r="Q38" s="2" t="s">
        <v>187</v>
      </c>
      <c r="R38" s="2" t="s">
        <v>137</v>
      </c>
      <c r="S38" s="2">
        <v>5</v>
      </c>
      <c r="T38" s="2">
        <v>1</v>
      </c>
      <c r="U38" s="2">
        <v>0</v>
      </c>
      <c r="V38" s="2">
        <v>5</v>
      </c>
      <c r="W38" s="2">
        <v>5</v>
      </c>
      <c r="X38" s="2">
        <v>1</v>
      </c>
      <c r="Y38" s="2">
        <v>4</v>
      </c>
      <c r="Z38" s="2">
        <v>4</v>
      </c>
      <c r="AA38" s="2">
        <v>80</v>
      </c>
      <c r="AB38" s="2">
        <v>70</v>
      </c>
      <c r="AC38" s="2" t="s">
        <v>644</v>
      </c>
      <c r="AD38" s="2" t="s">
        <v>382</v>
      </c>
      <c r="AE38" s="2" t="s">
        <v>772</v>
      </c>
      <c r="AF38" s="2" t="s">
        <v>601</v>
      </c>
      <c r="AG38" s="2" t="s">
        <v>772</v>
      </c>
      <c r="AH38" s="2" t="s">
        <v>601</v>
      </c>
      <c r="AI38" s="2" t="s">
        <v>772</v>
      </c>
      <c r="AJ38" s="2" t="s">
        <v>772</v>
      </c>
      <c r="AK38" s="2" t="b">
        <v>1</v>
      </c>
      <c r="AL38" s="2" t="b">
        <v>0</v>
      </c>
      <c r="AM38" s="2" t="s">
        <v>1018</v>
      </c>
      <c r="AN38" s="2" t="s">
        <v>578</v>
      </c>
      <c r="AO38" s="7" t="s">
        <v>601</v>
      </c>
      <c r="AP38" s="2" t="str">
        <f t="shared" si="0"/>
        <v>CONCAN</v>
      </c>
      <c r="AQ38" s="2" t="b">
        <f t="shared" si="1"/>
        <v>1</v>
      </c>
      <c r="AR38" s="2" t="str">
        <f t="shared" si="2"/>
        <v>THE KYRIE WARRIOR</v>
      </c>
      <c r="AS38" s="4" t="str">
        <f t="shared" si="3"/>
        <v>&lt;p&gt;&lt;b&gt;&lt;i&gt;KNIGHT AND SENTINEL ENHANCEMENT&lt;/i&gt;&lt;/b&gt;&lt;br /&gt;All friendly Knights and Sentinels adjacent to Concan roll an additional attack die and an additional defense die.&lt;/p&gt;</v>
      </c>
      <c r="AT38" s="4" t="str">
        <f t="shared" si="15"/>
        <v>n/a</v>
      </c>
      <c r="AU38" s="4" t="str">
        <f t="shared" si="5"/>
        <v>n/a</v>
      </c>
      <c r="AV38" s="4" t="str">
        <f t="shared" si="6"/>
        <v>n/a</v>
      </c>
      <c r="AW38" s="4" t="str">
        <f t="shared" si="7"/>
        <v>&lt;p&gt;&lt;b&gt;&lt;i&gt;KNIGHT AND SENTINEL ENHANCEMENT&lt;/i&gt;&lt;/b&gt;&lt;br /&gt;All friendly Knights and Sentinels adjacent to Concan roll an additional attack die and an additional defense die.&lt;/p&gt;</v>
      </c>
      <c r="AX38" s="2" t="str">
        <f t="shared" si="16"/>
        <v>illustrations/Concan.jpg</v>
      </c>
      <c r="AY38" s="2" t="str">
        <f t="shared" si="17"/>
        <v>hitboxes/Concan.jpg</v>
      </c>
      <c r="AZ38" s="2" t="str">
        <f t="shared" si="10"/>
        <v>icons/Jandar.svg</v>
      </c>
      <c r="BA38" s="2" t="str">
        <f t="shared" si="11"/>
        <v>UNIQUE HERO // MEDIUM 5&lt;br /&gt;KYRIE // WARRIOR // VALIANT</v>
      </c>
      <c r="BB38" s="2" t="str">
        <f t="shared" si="12"/>
        <v>NICHE/CHEER</v>
      </c>
      <c r="BC38" s="2" t="str">
        <f t="shared" si="13"/>
        <v>&lt;p&gt;Draft one Knight Hero or one Knight Squad&lt;br /&gt;(and then multiples if non-unique)&lt;/p&gt;&lt;p&gt;Draft one Sentinel Hero or one Sentinel Squad&lt;br /&gt;(and then multiples if non-unique)&lt;/p&gt;</v>
      </c>
      <c r="BD38" s="2" t="str">
        <f t="shared" si="14"/>
        <v>&lt;p&gt;Knight And Sentinel Enhancement&lt;/p&gt;</v>
      </c>
    </row>
    <row r="39" spans="1:62" ht="57.75" customHeight="1" x14ac:dyDescent="0.2">
      <c r="A39" s="2">
        <v>38</v>
      </c>
      <c r="B39" s="2" t="s">
        <v>107</v>
      </c>
      <c r="C39" s="2" t="s">
        <v>601</v>
      </c>
      <c r="D39" s="2" t="s">
        <v>1105</v>
      </c>
      <c r="E39" s="2" t="s">
        <v>601</v>
      </c>
      <c r="F39" s="2" t="s">
        <v>601</v>
      </c>
      <c r="G39" s="2" t="s">
        <v>601</v>
      </c>
      <c r="H39" s="2" t="s">
        <v>601</v>
      </c>
      <c r="I39" s="2" t="s">
        <v>100</v>
      </c>
      <c r="J39" s="2">
        <v>9</v>
      </c>
      <c r="K39" s="2" t="s">
        <v>197</v>
      </c>
      <c r="L39" s="2" t="s">
        <v>171</v>
      </c>
      <c r="M39" s="2" t="s">
        <v>172</v>
      </c>
      <c r="N39" s="2" t="s">
        <v>166</v>
      </c>
      <c r="O39" s="2" t="s">
        <v>167</v>
      </c>
      <c r="P39" s="2" t="s">
        <v>105</v>
      </c>
      <c r="Q39" s="2" t="s">
        <v>106</v>
      </c>
      <c r="R39" s="2" t="s">
        <v>137</v>
      </c>
      <c r="S39" s="2">
        <v>4</v>
      </c>
      <c r="T39" s="2">
        <v>1</v>
      </c>
      <c r="U39" s="2">
        <v>0</v>
      </c>
      <c r="V39" s="2">
        <v>5</v>
      </c>
      <c r="W39" s="2">
        <v>5</v>
      </c>
      <c r="X39" s="2">
        <v>1</v>
      </c>
      <c r="Y39" s="2">
        <v>5</v>
      </c>
      <c r="Z39" s="2">
        <v>3</v>
      </c>
      <c r="AA39" s="2">
        <v>90</v>
      </c>
      <c r="AB39" s="2">
        <v>95</v>
      </c>
      <c r="AC39" s="2" t="s">
        <v>645</v>
      </c>
      <c r="AD39" s="2" t="s">
        <v>383</v>
      </c>
      <c r="AE39" s="2" t="s">
        <v>772</v>
      </c>
      <c r="AF39" s="2" t="s">
        <v>601</v>
      </c>
      <c r="AG39" s="2" t="s">
        <v>772</v>
      </c>
      <c r="AH39" s="2" t="s">
        <v>601</v>
      </c>
      <c r="AI39" s="2" t="s">
        <v>772</v>
      </c>
      <c r="AJ39" s="2" t="s">
        <v>772</v>
      </c>
      <c r="AK39" s="2" t="b">
        <v>0</v>
      </c>
      <c r="AL39" s="2" t="b">
        <v>0</v>
      </c>
      <c r="AM39" s="2" t="s">
        <v>1016</v>
      </c>
      <c r="AN39" s="2" t="s">
        <v>576</v>
      </c>
      <c r="AO39" s="7" t="s">
        <v>601</v>
      </c>
      <c r="AP39" s="2" t="str">
        <f t="shared" si="0"/>
        <v>CRIXUS</v>
      </c>
      <c r="AQ39" s="2" t="b">
        <f t="shared" si="1"/>
        <v>0</v>
      </c>
      <c r="AR39" s="2" t="str">
        <f t="shared" si="2"/>
        <v>N/A</v>
      </c>
      <c r="AS39" s="4" t="str">
        <f t="shared" si="3"/>
        <v>&lt;p&gt;&lt;b&gt;&lt;i&gt;ONE SHIELD DEFENSE&lt;/i&gt;&lt;/b&gt;&lt;br /&gt;When rolling defense dice, if Crixus rolls at least one shield, the most wounds Crixus may take for this attack is one.&lt;/p&gt;</v>
      </c>
      <c r="AT39" s="4" t="str">
        <f t="shared" si="15"/>
        <v>n/a</v>
      </c>
      <c r="AU39" s="4" t="str">
        <f t="shared" si="5"/>
        <v>n/a</v>
      </c>
      <c r="AV39" s="4" t="str">
        <f t="shared" si="6"/>
        <v>n/a</v>
      </c>
      <c r="AW39" s="4" t="str">
        <f t="shared" si="7"/>
        <v>&lt;p&gt;&lt;b&gt;&lt;i&gt;ONE SHIELD DEFENSE&lt;/i&gt;&lt;/b&gt;&lt;br /&gt;When rolling defense dice, if Crixus rolls at least one shield, the most wounds Crixus may take for this attack is one.&lt;/p&gt;</v>
      </c>
      <c r="AX39" s="2" t="str">
        <f t="shared" si="16"/>
        <v>illustrations/Crixus.jpg</v>
      </c>
      <c r="AY39" s="2" t="str">
        <f t="shared" si="17"/>
        <v>hitboxes/Crixus.jpg</v>
      </c>
      <c r="AZ39" s="2" t="str">
        <f t="shared" si="10"/>
        <v>icons/Einar.svg</v>
      </c>
      <c r="BA39" s="2" t="str">
        <f t="shared" si="11"/>
        <v>UNIQUE HERO // MEDIUM 4&lt;br /&gt;HUMAN // GLADIATOR // REBELLIOUS</v>
      </c>
      <c r="BB39" s="2" t="str">
        <f t="shared" si="12"/>
        <v>MENACER</v>
      </c>
      <c r="BC39" s="2" t="str">
        <f t="shared" si="13"/>
        <v>None</v>
      </c>
      <c r="BD39" s="2" t="str">
        <f t="shared" si="14"/>
        <v>&lt;p&gt;One Shield Defense&lt;/p&gt;</v>
      </c>
      <c r="BF39" s="4"/>
      <c r="BG39" s="4"/>
      <c r="BH39" s="4"/>
      <c r="BI39" s="4"/>
      <c r="BJ39" s="4"/>
    </row>
    <row r="40" spans="1:62" ht="57.75" customHeight="1" x14ac:dyDescent="0.2">
      <c r="A40" s="2">
        <v>39</v>
      </c>
      <c r="B40" s="2" t="s">
        <v>27</v>
      </c>
      <c r="C40" s="2" t="s">
        <v>601</v>
      </c>
      <c r="D40" s="2" t="s">
        <v>1105</v>
      </c>
      <c r="E40" s="2" t="s">
        <v>601</v>
      </c>
      <c r="F40" s="2" t="s">
        <v>601</v>
      </c>
      <c r="G40" s="2" t="s">
        <v>601</v>
      </c>
      <c r="H40" s="2" t="s">
        <v>601</v>
      </c>
      <c r="I40" s="2" t="s">
        <v>246</v>
      </c>
      <c r="J40" s="2">
        <v>17</v>
      </c>
      <c r="K40" s="2" t="s">
        <v>198</v>
      </c>
      <c r="L40" s="2" t="s">
        <v>152</v>
      </c>
      <c r="M40" s="2" t="s">
        <v>83</v>
      </c>
      <c r="N40" s="2" t="s">
        <v>166</v>
      </c>
      <c r="O40" s="2" t="s">
        <v>167</v>
      </c>
      <c r="P40" s="2" t="s">
        <v>248</v>
      </c>
      <c r="Q40" s="2" t="s">
        <v>15</v>
      </c>
      <c r="R40" s="2" t="s">
        <v>137</v>
      </c>
      <c r="S40" s="2">
        <v>4</v>
      </c>
      <c r="T40" s="2">
        <v>1</v>
      </c>
      <c r="U40" s="2">
        <v>0</v>
      </c>
      <c r="V40" s="2">
        <v>6</v>
      </c>
      <c r="W40" s="2">
        <v>8</v>
      </c>
      <c r="X40" s="2">
        <v>1</v>
      </c>
      <c r="Y40" s="2">
        <v>3</v>
      </c>
      <c r="Z40" s="2">
        <v>4</v>
      </c>
      <c r="AA40" s="2">
        <v>150</v>
      </c>
      <c r="AB40" s="2">
        <v>160</v>
      </c>
      <c r="AC40" s="2" t="s">
        <v>646</v>
      </c>
      <c r="AD40" s="2" t="s">
        <v>617</v>
      </c>
      <c r="AE40" s="2" t="s">
        <v>780</v>
      </c>
      <c r="AF40" s="4" t="s">
        <v>939</v>
      </c>
      <c r="AG40" s="2" t="s">
        <v>786</v>
      </c>
      <c r="AH40" s="2" t="s">
        <v>618</v>
      </c>
      <c r="AI40" s="2" t="s">
        <v>772</v>
      </c>
      <c r="AJ40" s="2" t="s">
        <v>772</v>
      </c>
      <c r="AK40" s="2" t="b">
        <v>1</v>
      </c>
      <c r="AL40" s="2" t="b">
        <v>0</v>
      </c>
      <c r="AM40" s="2" t="s">
        <v>1013</v>
      </c>
      <c r="AN40" s="2" t="s">
        <v>573</v>
      </c>
      <c r="AO40" s="7" t="s">
        <v>601</v>
      </c>
      <c r="AP40" s="2" t="str">
        <f t="shared" si="0"/>
        <v>CYPRIEN ESENWEIN</v>
      </c>
      <c r="AQ40" s="2" t="b">
        <f t="shared" si="1"/>
        <v>0</v>
      </c>
      <c r="AR40" s="2" t="str">
        <f t="shared" si="2"/>
        <v>N/A</v>
      </c>
      <c r="AS40" s="4" t="str">
        <f t="shared" si="3"/>
        <v>&lt;p&gt;&lt;b&gt;&lt;i&gt;LIFE DRAIN&lt;/i&gt;&lt;/b&gt;&lt;br /&gt;Each time Cyprien destroys a figure, you may remove a wound marker from this Army Card. Cyprien cannot Life Drain destructible objects.&lt;/p&gt;</v>
      </c>
      <c r="AT40" s="4" t="str">
        <f t="shared" si="15"/>
        <v>&lt;p&gt;&lt;b&gt;&lt;i&gt;CHILLING TOUCH&lt;/i&gt;&lt;/b&gt;&lt;br /&gt;After moving and before attacking, choose a figure adjacent to Cyprien and roll the 20-sided die. If you roll 1-12, nothing happens. If you roll 13-15, the chosen figure receives 1 wound. If you roll 16-17, the chosen figure receives 2 wounds. If you roll 18-19, the chosen figure receives 3 wounds. If you roll 20 or higher, the chosen figure receives 6 wounds. Cyprien's Chilling Touch does not affect Soulborgs or destructible objects.&lt;/p&gt;</v>
      </c>
      <c r="AU40" s="4" t="str">
        <f t="shared" si="5"/>
        <v>&lt;p&gt;&lt;b&gt;&lt;i&gt;STEALTH FLYING&lt;/i&gt;&lt;/b&gt;&lt;br /&gt;When Cyprien starts to fly, if he is engaged he will not take any leaving engagement attacks.&lt;/p&gt;</v>
      </c>
      <c r="AV40" s="4" t="str">
        <f t="shared" si="6"/>
        <v>n/a</v>
      </c>
      <c r="AW40" s="4" t="str">
        <f t="shared" si="7"/>
        <v>&lt;p&gt;&lt;b&gt;&lt;i&gt;LIFE DRAIN&lt;/i&gt;&lt;/b&gt;&lt;br /&gt;Each time Cyprien destroys a figure, you may remove a wound marker from this Army Card. Cyprien cannot Life Drain destructible objects.&lt;/p&gt;&lt;p&gt;&lt;b&gt;&lt;i&gt;CHILLING TOUCH&lt;/i&gt;&lt;/b&gt;&lt;br /&gt;After moving and before attacking, choose a figure adjacent to Cyprien and roll the 20-sided die. If you roll 1-12, nothing happens. If you roll 13-15, the chosen figure receives 1 wound. If you roll 16-17, the chosen figure receives 2 wounds. If you roll 18-19, the chosen figure receives 3 wounds. If you roll 20 or higher, the chosen figure receives 6 wounds. Cyprien's Chilling Touch does not affect Soulborgs or destructible objects.&lt;/p&gt;&lt;p&gt;&lt;b&gt;&lt;i&gt;STEALTH FLYING&lt;/i&gt;&lt;/b&gt;&lt;br /&gt;When Cyprien starts to fly, if he is engaged he will not take any leaving engagement attacks.&lt;/p&gt;</v>
      </c>
      <c r="AX40" s="2" t="str">
        <f t="shared" si="16"/>
        <v>illustrations/Cyprien Esenwein.jpg</v>
      </c>
      <c r="AY40" s="2" t="str">
        <f t="shared" si="17"/>
        <v>hitboxes/Cyprien Esenwein.jpg</v>
      </c>
      <c r="AZ40" s="2" t="str">
        <f t="shared" si="10"/>
        <v>icons/Utgar.svg</v>
      </c>
      <c r="BA40" s="2" t="str">
        <f t="shared" si="11"/>
        <v>UNIQUE HERO // MEDIUM 4&lt;br /&gt;UNDEAD // LORD // TERRIFYING</v>
      </c>
      <c r="BB40" s="2" t="str">
        <f t="shared" si="12"/>
        <v>SHARK</v>
      </c>
      <c r="BC40" s="2" t="str">
        <f t="shared" si="13"/>
        <v>None</v>
      </c>
      <c r="BD40" s="2" t="str">
        <f t="shared" si="14"/>
        <v>&lt;p&gt;Life Drain&lt;/p&gt;&lt;p&gt;Chilling Touch&lt;/p&gt;&lt;p&gt;Stealth Flying&lt;/p&gt;</v>
      </c>
    </row>
    <row r="41" spans="1:62" ht="57.75" customHeight="1" x14ac:dyDescent="0.2">
      <c r="A41" s="2">
        <v>40</v>
      </c>
      <c r="B41" s="3" t="s">
        <v>1234</v>
      </c>
      <c r="C41" s="2" t="s">
        <v>601</v>
      </c>
      <c r="D41" s="2" t="s">
        <v>1105</v>
      </c>
      <c r="E41" s="2" t="s">
        <v>601</v>
      </c>
      <c r="F41" s="2" t="s">
        <v>601</v>
      </c>
      <c r="G41" s="2" t="s">
        <v>601</v>
      </c>
      <c r="H41" s="2" t="s">
        <v>601</v>
      </c>
      <c r="I41" s="2" t="s">
        <v>1235</v>
      </c>
      <c r="J41" s="2">
        <v>1</v>
      </c>
      <c r="K41" s="2" t="s">
        <v>332</v>
      </c>
      <c r="L41" s="2" t="s">
        <v>271</v>
      </c>
      <c r="M41" s="2" t="s">
        <v>312</v>
      </c>
      <c r="N41" s="2" t="s">
        <v>166</v>
      </c>
      <c r="O41" s="2" t="s">
        <v>167</v>
      </c>
      <c r="P41" s="2" t="s">
        <v>1202</v>
      </c>
      <c r="Q41" s="2" t="s">
        <v>204</v>
      </c>
      <c r="R41" s="2" t="s">
        <v>137</v>
      </c>
      <c r="S41" s="2">
        <v>4</v>
      </c>
      <c r="T41" s="2">
        <v>1</v>
      </c>
      <c r="U41" s="2">
        <v>0</v>
      </c>
      <c r="V41" s="2">
        <v>4</v>
      </c>
      <c r="W41" s="2">
        <v>5</v>
      </c>
      <c r="X41" s="2">
        <v>1</v>
      </c>
      <c r="Y41" s="2">
        <v>4</v>
      </c>
      <c r="Z41" s="2">
        <v>2</v>
      </c>
      <c r="AA41" s="2">
        <v>60</v>
      </c>
      <c r="AB41" s="2">
        <v>70</v>
      </c>
      <c r="AC41" s="2" t="s">
        <v>1236</v>
      </c>
      <c r="AD41" s="2" t="s">
        <v>1237</v>
      </c>
      <c r="AE41" s="2" t="s">
        <v>1238</v>
      </c>
      <c r="AF41" s="2" t="s">
        <v>1239</v>
      </c>
      <c r="AG41" s="2" t="s">
        <v>772</v>
      </c>
      <c r="AH41" s="2" t="s">
        <v>772</v>
      </c>
      <c r="AI41" s="2" t="s">
        <v>772</v>
      </c>
      <c r="AJ41" s="2" t="s">
        <v>772</v>
      </c>
      <c r="AK41" s="2" t="b">
        <v>0</v>
      </c>
      <c r="AL41" s="2" t="b">
        <v>0</v>
      </c>
      <c r="AM41" s="2" t="s">
        <v>1013</v>
      </c>
      <c r="AN41" s="2" t="s">
        <v>573</v>
      </c>
      <c r="AO41" s="7" t="s">
        <v>601</v>
      </c>
      <c r="AP41" s="2" t="str">
        <f t="shared" si="0"/>
        <v>DARRAK AMBERSHARD</v>
      </c>
      <c r="AQ41" s="2" t="b">
        <f t="shared" si="1"/>
        <v>0</v>
      </c>
      <c r="AR41" s="2" t="str">
        <f t="shared" si="2"/>
        <v>N/A</v>
      </c>
      <c r="AS41" s="4" t="str">
        <f t="shared" si="3"/>
        <v>&lt;p&gt;&lt;b&gt;&lt;i&gt;SNEAK ATTACK 2&lt;/i&gt;&lt;/b&gt;&lt;br /&gt;If Darrak Ambershard is attacking an opponent's figure that is adjacent to at least one other figure you control, add 2 dice to Darrak Ambershard's attack.&lt;/p&gt;</v>
      </c>
      <c r="AT41" s="4" t="str">
        <f t="shared" si="15"/>
        <v>&lt;p&gt;&lt;b&gt;&lt;i&gt;HIDE IN DARKNESS&lt;/i&gt;&lt;/b&gt;&lt;br /&gt;If Darrak Ambershard is attacked with a normal attack and at least 1 skull is rolled, roll the 20-sided die. If you roll 1-15, roll defense dice normally. If you roll a 16 or higher, ignore all damage that would be inflicted by the attack&lt;/p&gt;</v>
      </c>
      <c r="AU41" s="4" t="str">
        <f t="shared" si="5"/>
        <v>n/a</v>
      </c>
      <c r="AV41" s="4" t="str">
        <f t="shared" si="6"/>
        <v>n/a</v>
      </c>
      <c r="AW41" s="4" t="str">
        <f t="shared" si="7"/>
        <v>&lt;p&gt;&lt;b&gt;&lt;i&gt;SNEAK ATTACK 2&lt;/i&gt;&lt;/b&gt;&lt;br /&gt;If Darrak Ambershard is attacking an opponent's figure that is adjacent to at least one other figure you control, add 2 dice to Darrak Ambershard's attack.&lt;/p&gt;&lt;p&gt;&lt;b&gt;&lt;i&gt;HIDE IN DARKNESS&lt;/i&gt;&lt;/b&gt;&lt;br /&gt;If Darrak Ambershard is attacked with a normal attack and at least 1 skull is rolled, roll the 20-sided die. If you roll 1-15, roll defense dice normally. If you roll a 16 or higher, ignore all damage that would be inflicted by the attack&lt;/p&gt;</v>
      </c>
      <c r="AX41" s="2" t="str">
        <f t="shared" si="16"/>
        <v>illustrations/Darrak Ambershard.jpg</v>
      </c>
      <c r="AY41" s="2" t="str">
        <f t="shared" si="17"/>
        <v>hitboxes/Darrak Ambershard.jpg</v>
      </c>
      <c r="AZ41" s="2" t="str">
        <f t="shared" si="10"/>
        <v>icons/Aquilla.svg</v>
      </c>
      <c r="BA41" s="2" t="str">
        <f t="shared" si="11"/>
        <v>UNIQUE HERO // MEDIUM 4&lt;br /&gt;DWARF // ROGUE // TRICKY</v>
      </c>
      <c r="BB41" s="2" t="str">
        <f t="shared" si="12"/>
        <v>SHARK</v>
      </c>
      <c r="BC41" s="2" t="str">
        <f t="shared" si="13"/>
        <v>None</v>
      </c>
      <c r="BD41" s="2" t="str">
        <f t="shared" si="14"/>
        <v>&lt;p&gt;Sneak Attack 2&lt;/p&gt;&lt;p&gt;Hide In Darkness&lt;/p&gt;</v>
      </c>
    </row>
    <row r="42" spans="1:62" ht="57.75" customHeight="1" x14ac:dyDescent="0.2">
      <c r="A42" s="2">
        <v>41</v>
      </c>
      <c r="B42" s="2" t="s">
        <v>69</v>
      </c>
      <c r="C42" s="2" t="s">
        <v>601</v>
      </c>
      <c r="D42" s="2" t="s">
        <v>1105</v>
      </c>
      <c r="E42" s="2" t="s">
        <v>601</v>
      </c>
      <c r="F42" s="2" t="s">
        <v>601</v>
      </c>
      <c r="G42" s="2" t="s">
        <v>601</v>
      </c>
      <c r="H42" s="2" t="s">
        <v>601</v>
      </c>
      <c r="I42" s="2" t="s">
        <v>67</v>
      </c>
      <c r="J42" s="2">
        <v>8</v>
      </c>
      <c r="K42" s="2" t="s">
        <v>197</v>
      </c>
      <c r="L42" s="2" t="s">
        <v>129</v>
      </c>
      <c r="M42" s="2" t="s">
        <v>172</v>
      </c>
      <c r="N42" s="2" t="s">
        <v>166</v>
      </c>
      <c r="O42" s="2" t="s">
        <v>167</v>
      </c>
      <c r="P42" s="2" t="s">
        <v>70</v>
      </c>
      <c r="Q42" s="2" t="s">
        <v>161</v>
      </c>
      <c r="R42" s="2" t="s">
        <v>137</v>
      </c>
      <c r="S42" s="2">
        <v>5</v>
      </c>
      <c r="T42" s="2">
        <v>1</v>
      </c>
      <c r="U42" s="2">
        <v>0</v>
      </c>
      <c r="V42" s="2">
        <v>3</v>
      </c>
      <c r="W42" s="2">
        <v>5</v>
      </c>
      <c r="X42" s="2">
        <v>10</v>
      </c>
      <c r="Y42" s="2">
        <v>1</v>
      </c>
      <c r="Z42" s="2">
        <v>2</v>
      </c>
      <c r="AA42" s="2">
        <v>60</v>
      </c>
      <c r="AB42" s="2">
        <v>55</v>
      </c>
      <c r="AC42" s="2" t="s">
        <v>647</v>
      </c>
      <c r="AD42" s="4" t="s">
        <v>489</v>
      </c>
      <c r="AE42" s="2" t="s">
        <v>781</v>
      </c>
      <c r="AF42" s="2" t="s">
        <v>490</v>
      </c>
      <c r="AG42" s="2" t="s">
        <v>772</v>
      </c>
      <c r="AH42" s="2" t="s">
        <v>601</v>
      </c>
      <c r="AI42" s="2" t="s">
        <v>772</v>
      </c>
      <c r="AJ42" s="2" t="s">
        <v>772</v>
      </c>
      <c r="AK42" s="2" t="b">
        <v>0</v>
      </c>
      <c r="AL42" s="2" t="b">
        <v>0</v>
      </c>
      <c r="AM42" s="2" t="s">
        <v>583</v>
      </c>
      <c r="AN42" s="2" t="s">
        <v>575</v>
      </c>
      <c r="AO42" s="7" t="s">
        <v>601</v>
      </c>
      <c r="AP42" s="2" t="str">
        <f t="shared" si="0"/>
        <v>DEADEYE DAN</v>
      </c>
      <c r="AQ42" s="2" t="b">
        <f t="shared" si="1"/>
        <v>0</v>
      </c>
      <c r="AR42" s="2" t="str">
        <f t="shared" si="2"/>
        <v>N/A</v>
      </c>
      <c r="AS42" s="4" t="str">
        <f t="shared" si="3"/>
        <v>&lt;p&gt;&lt;b&gt;&lt;i&gt;ULLAR ENHANCED RIFLE SPECIAL ATTACK&lt;/i&gt;&lt;/b&gt;&lt;br /&gt;&lt;i&gt;Range 10. Attack 1. &lt;/i&gt;&lt;br /&gt;Choose a non-adjacent small or medium figure to attack. The chosen figure cannot roll defense dice when attacked by Deadeye Dan's Ullar Enhanced Rifle Special Attack. Deadeye Dan may not use this special attack if he moved this turn.&lt;/p&gt;</v>
      </c>
      <c r="AT42" s="4" t="str">
        <f t="shared" si="15"/>
        <v>&lt;p&gt;&lt;b&gt;&lt;i&gt;SHARPSHOOTER&lt;/i&gt;&lt;/b&gt;&lt;br /&gt;Instead of attacking, you may choose any non-adjacent figure within 10 clear sight spaces of Deadeye Dan. Roll the 20-sided die. If you roll a 19 or 20, the chosen figure is destroyed. If you roll a 1-18, you missed. Deadeye Dan may not use this special power if he moved this turn.&lt;/p&gt;</v>
      </c>
      <c r="AU42" s="4" t="str">
        <f t="shared" si="5"/>
        <v>n/a</v>
      </c>
      <c r="AV42" s="4" t="str">
        <f t="shared" si="6"/>
        <v>n/a</v>
      </c>
      <c r="AW42" s="4" t="str">
        <f t="shared" si="7"/>
        <v>&lt;p&gt;&lt;b&gt;&lt;i&gt;ULLAR ENHANCED RIFLE SPECIAL ATTACK&lt;/i&gt;&lt;/b&gt;&lt;br /&gt;&lt;i&gt;Range 10. Attack 1. &lt;/i&gt;&lt;br /&gt;Choose a non-adjacent small or medium figure to attack. The chosen figure cannot roll defense dice when attacked by Deadeye Dan's Ullar Enhanced Rifle Special Attack. Deadeye Dan may not use this special attack if he moved this turn.&lt;/p&gt;&lt;p&gt;&lt;b&gt;&lt;i&gt;SHARPSHOOTER&lt;/i&gt;&lt;/b&gt;&lt;br /&gt;Instead of attacking, you may choose any non-adjacent figure within 10 clear sight spaces of Deadeye Dan. Roll the 20-sided die. If you roll a 19 or 20, the chosen figure is destroyed. If you roll a 1-18, you missed. Deadeye Dan may not use this special power if he moved this turn.&lt;/p&gt;</v>
      </c>
      <c r="AX42" s="2" t="str">
        <f t="shared" si="16"/>
        <v>illustrations/Deadeye Dan.jpg</v>
      </c>
      <c r="AY42" s="2" t="str">
        <f t="shared" si="17"/>
        <v>hitboxes/Deadeye Dan.jpg</v>
      </c>
      <c r="AZ42" s="2" t="str">
        <f t="shared" si="10"/>
        <v>icons/Ullar.svg</v>
      </c>
      <c r="BA42" s="2" t="str">
        <f t="shared" si="11"/>
        <v>UNIQUE HERO // MEDIUM 5&lt;br /&gt;HUMAN // SNIPER // PRECISE</v>
      </c>
      <c r="BB42" s="2" t="str">
        <f t="shared" si="12"/>
        <v>NICHE</v>
      </c>
      <c r="BC42" s="2" t="str">
        <f t="shared" si="13"/>
        <v>None</v>
      </c>
      <c r="BD42" s="2" t="str">
        <f t="shared" si="14"/>
        <v>&lt;p&gt;Ullar Enhanced Rifle Special Attack&lt;/p&gt;&lt;p&gt;Sharpshooter&lt;/p&gt;</v>
      </c>
    </row>
    <row r="43" spans="1:62" ht="57.75" customHeight="1" x14ac:dyDescent="0.2">
      <c r="A43" s="2">
        <v>42</v>
      </c>
      <c r="B43" s="2" t="s">
        <v>112</v>
      </c>
      <c r="C43" s="2" t="s">
        <v>601</v>
      </c>
      <c r="D43" s="2" t="s">
        <v>1105</v>
      </c>
      <c r="E43" s="2" t="s">
        <v>1066</v>
      </c>
      <c r="F43" s="2" t="s">
        <v>601</v>
      </c>
      <c r="G43" s="2" t="s">
        <v>601</v>
      </c>
      <c r="H43" s="2" t="s">
        <v>601</v>
      </c>
      <c r="I43" s="2" t="s">
        <v>100</v>
      </c>
      <c r="J43" s="2" t="s">
        <v>113</v>
      </c>
      <c r="K43" s="2" t="s">
        <v>195</v>
      </c>
      <c r="L43" s="2" t="s">
        <v>152</v>
      </c>
      <c r="M43" s="2" t="s">
        <v>159</v>
      </c>
      <c r="N43" s="2" t="s">
        <v>132</v>
      </c>
      <c r="O43" s="2" t="s">
        <v>133</v>
      </c>
      <c r="P43" s="2" t="s">
        <v>112</v>
      </c>
      <c r="Q43" s="2" t="s">
        <v>204</v>
      </c>
      <c r="R43" s="2" t="s">
        <v>114</v>
      </c>
      <c r="S43" s="2">
        <v>3</v>
      </c>
      <c r="T43" s="2">
        <v>4</v>
      </c>
      <c r="U43" s="2">
        <v>0</v>
      </c>
      <c r="V43" s="2">
        <v>1</v>
      </c>
      <c r="W43" s="2">
        <v>6</v>
      </c>
      <c r="X43" s="2">
        <v>1</v>
      </c>
      <c r="Y43" s="2">
        <v>1</v>
      </c>
      <c r="Z43" s="2">
        <v>4</v>
      </c>
      <c r="AA43" s="2">
        <v>40</v>
      </c>
      <c r="AB43" s="2">
        <v>60</v>
      </c>
      <c r="AC43" s="2" t="s">
        <v>648</v>
      </c>
      <c r="AD43" s="2" t="s">
        <v>938</v>
      </c>
      <c r="AE43" s="2" t="s">
        <v>712</v>
      </c>
      <c r="AF43" s="2" t="s">
        <v>384</v>
      </c>
      <c r="AG43" s="2" t="s">
        <v>808</v>
      </c>
      <c r="AH43" s="2" t="s">
        <v>385</v>
      </c>
      <c r="AI43" s="2" t="s">
        <v>772</v>
      </c>
      <c r="AJ43" s="2" t="s">
        <v>772</v>
      </c>
      <c r="AK43" s="2" t="b">
        <v>0</v>
      </c>
      <c r="AL43" s="2" t="b">
        <v>0</v>
      </c>
      <c r="AM43" s="2" t="s">
        <v>1014</v>
      </c>
      <c r="AN43" s="2" t="s">
        <v>571</v>
      </c>
      <c r="AO43" s="7" t="s">
        <v>601</v>
      </c>
      <c r="AP43" s="2" t="str">
        <f t="shared" si="0"/>
        <v>DEATHREAVERS</v>
      </c>
      <c r="AQ43" s="2" t="b">
        <f t="shared" si="1"/>
        <v>0</v>
      </c>
      <c r="AR43" s="2" t="str">
        <f t="shared" si="2"/>
        <v>N/A</v>
      </c>
      <c r="AS43" s="4" t="str">
        <f t="shared" si="3"/>
        <v>&lt;p&gt;&lt;b&gt;&lt;i&gt;SCATTER&lt;/i&gt;&lt;/b&gt;&lt;br /&gt;After a Deathreaver you control rolls defense dice against a normal attack, you may move any 2 Deathreavers you control up to 4 spaces each.&lt;/p&gt;</v>
      </c>
      <c r="AT43" s="4" t="str">
        <f t="shared" si="15"/>
        <v>&lt;p&gt;&lt;b&gt;&lt;i&gt;DISENGAGE&lt;/i&gt;&lt;/b&gt;&lt;br /&gt;Deathreavers are never attacked when leaving an engagement.&lt;/p&gt;</v>
      </c>
      <c r="AU43" s="4" t="str">
        <f t="shared" si="5"/>
        <v>&lt;p&gt;&lt;b&gt;&lt;i&gt;CLIMB X2&lt;/i&gt;&lt;/b&gt;&lt;br /&gt;When moving up or down levels of terrain, Deathreavers may move double their Height.&lt;/p&gt;</v>
      </c>
      <c r="AV43" s="4" t="str">
        <f t="shared" si="6"/>
        <v>n/a</v>
      </c>
      <c r="AW43" s="4" t="str">
        <f t="shared" si="7"/>
        <v>&lt;p&gt;&lt;b&gt;&lt;i&gt;SCATTER&lt;/i&gt;&lt;/b&gt;&lt;br /&gt;After a Deathreaver you control rolls defense dice against a normal attack, you may move any 2 Deathreavers you control up to 4 spaces each.&lt;/p&gt;&lt;p&gt;&lt;b&gt;&lt;i&gt;DISENGAGE&lt;/i&gt;&lt;/b&gt;&lt;br /&gt;Deathreavers are never attacked when leaving an engagement.&lt;/p&gt;&lt;p&gt;&lt;b&gt;&lt;i&gt;CLIMB X2&lt;/i&gt;&lt;/b&gt;&lt;br /&gt;When moving up or down levels of terrain, Deathreavers may move double their Height.&lt;/p&gt;</v>
      </c>
      <c r="AX43" s="2" t="str">
        <f t="shared" si="16"/>
        <v>illustrations/Deathreavers.jpg</v>
      </c>
      <c r="AY43" s="2" t="str">
        <f t="shared" si="17"/>
        <v>hitboxes/Deathreavers.jpg</v>
      </c>
      <c r="AZ43" s="2" t="str">
        <f t="shared" si="10"/>
        <v>icons/Utgar.svg</v>
      </c>
      <c r="BA43" s="2" t="str">
        <f t="shared" si="11"/>
        <v>COMMON SQUAD // SMALL 3&lt;br /&gt;SOULBORG // DEATHREAVERS // TRICKY</v>
      </c>
      <c r="BB43" s="2" t="str">
        <f t="shared" si="12"/>
        <v>DEFENDER</v>
      </c>
      <c r="BC43" s="2" t="str">
        <f t="shared" si="13"/>
        <v>&lt;p&gt;Draft multiples of this Army Card&lt;/p&gt;</v>
      </c>
      <c r="BD43" s="2" t="str">
        <f t="shared" si="14"/>
        <v>&lt;p&gt;Scatter&lt;/p&gt;&lt;p&gt;Disengage&lt;/p&gt;&lt;p&gt;Climb X2&lt;/p&gt;</v>
      </c>
    </row>
    <row r="44" spans="1:62" ht="57.75" customHeight="1" x14ac:dyDescent="0.2">
      <c r="A44" s="2">
        <v>43</v>
      </c>
      <c r="B44" s="2" t="s">
        <v>103</v>
      </c>
      <c r="C44" s="2" t="s">
        <v>601</v>
      </c>
      <c r="D44" s="2" t="s">
        <v>1105</v>
      </c>
      <c r="E44" s="2" t="s">
        <v>1066</v>
      </c>
      <c r="F44" s="2" t="s">
        <v>601</v>
      </c>
      <c r="G44" s="2" t="s">
        <v>601</v>
      </c>
      <c r="H44" s="2" t="s">
        <v>601</v>
      </c>
      <c r="I44" s="2" t="s">
        <v>100</v>
      </c>
      <c r="J44" s="2" t="s">
        <v>102</v>
      </c>
      <c r="K44" s="2" t="s">
        <v>195</v>
      </c>
      <c r="L44" s="2" t="s">
        <v>152</v>
      </c>
      <c r="M44" s="2" t="s">
        <v>159</v>
      </c>
      <c r="N44" s="2" t="s">
        <v>132</v>
      </c>
      <c r="O44" s="2" t="s">
        <v>133</v>
      </c>
      <c r="P44" s="2" t="s">
        <v>103</v>
      </c>
      <c r="Q44" s="2" t="s">
        <v>155</v>
      </c>
      <c r="R44" s="2" t="s">
        <v>205</v>
      </c>
      <c r="S44" s="2">
        <v>5</v>
      </c>
      <c r="T44" s="2">
        <v>3</v>
      </c>
      <c r="U44" s="2">
        <v>0</v>
      </c>
      <c r="V44" s="2">
        <v>1</v>
      </c>
      <c r="W44" s="2">
        <v>7</v>
      </c>
      <c r="X44" s="2">
        <v>1</v>
      </c>
      <c r="Y44" s="2">
        <v>3</v>
      </c>
      <c r="Z44" s="2">
        <v>5</v>
      </c>
      <c r="AA44" s="2">
        <v>100</v>
      </c>
      <c r="AB44" s="2">
        <v>85</v>
      </c>
      <c r="AC44" s="2" t="s">
        <v>649</v>
      </c>
      <c r="AD44" s="2" t="s">
        <v>940</v>
      </c>
      <c r="AE44" s="2" t="s">
        <v>772</v>
      </c>
      <c r="AF44" s="2" t="s">
        <v>601</v>
      </c>
      <c r="AG44" s="2" t="s">
        <v>772</v>
      </c>
      <c r="AH44" s="2" t="s">
        <v>601</v>
      </c>
      <c r="AI44" s="2" t="s">
        <v>772</v>
      </c>
      <c r="AJ44" s="2" t="s">
        <v>772</v>
      </c>
      <c r="AK44" s="2" t="b">
        <v>0</v>
      </c>
      <c r="AL44" s="2" t="b">
        <v>0</v>
      </c>
      <c r="AM44" s="2" t="s">
        <v>583</v>
      </c>
      <c r="AN44" s="2" t="s">
        <v>579</v>
      </c>
      <c r="AO44" s="7" t="s">
        <v>601</v>
      </c>
      <c r="AP44" s="2" t="str">
        <f t="shared" si="0"/>
        <v>DEATHSTALKERS</v>
      </c>
      <c r="AQ44" s="2" t="b">
        <f t="shared" si="1"/>
        <v>0</v>
      </c>
      <c r="AR44" s="2" t="str">
        <f t="shared" si="2"/>
        <v>N/A</v>
      </c>
      <c r="AS44" s="4" t="str">
        <f t="shared" si="3"/>
        <v>&lt;p&gt;&lt;b&gt;&lt;i&gt;MAUL&lt;/i&gt;&lt;/b&gt;&lt;br /&gt;When rolling attack dice against a small or medium figure, if a Deathstalker rolls a skull on every die, the defending figure receives a wound for every skull, and cannot roll any defense dice.&lt;/p&gt;</v>
      </c>
      <c r="AT44" s="4" t="str">
        <f t="shared" si="15"/>
        <v>n/a</v>
      </c>
      <c r="AU44" s="4" t="str">
        <f t="shared" si="5"/>
        <v>n/a</v>
      </c>
      <c r="AV44" s="4" t="str">
        <f t="shared" si="6"/>
        <v>n/a</v>
      </c>
      <c r="AW44" s="4" t="str">
        <f t="shared" si="7"/>
        <v>&lt;p&gt;&lt;b&gt;&lt;i&gt;MAUL&lt;/i&gt;&lt;/b&gt;&lt;br /&gt;When rolling attack dice against a small or medium figure, if a Deathstalker rolls a skull on every die, the defending figure receives a wound for every skull, and cannot roll any defense dice.&lt;/p&gt;</v>
      </c>
      <c r="AX44" s="2" t="str">
        <f t="shared" si="16"/>
        <v>illustrations/Deathstalkers.jpg</v>
      </c>
      <c r="AY44" s="2" t="str">
        <f t="shared" si="17"/>
        <v>hitboxes/Deathstalkers.jpg</v>
      </c>
      <c r="AZ44" s="2" t="str">
        <f t="shared" si="10"/>
        <v>icons/Utgar.svg</v>
      </c>
      <c r="BA44" s="2" t="str">
        <f t="shared" si="11"/>
        <v>COMMON SQUAD // LARGE 5&lt;br /&gt;SOULBORG // DEATHSTALKERS // WILD</v>
      </c>
      <c r="BB44" s="2" t="str">
        <f t="shared" si="12"/>
        <v>NICHE</v>
      </c>
      <c r="BC44" s="2" t="str">
        <f t="shared" si="13"/>
        <v>&lt;p&gt;Draft multiples of this Army Card&lt;/p&gt;</v>
      </c>
      <c r="BD44" s="2" t="str">
        <f t="shared" si="14"/>
        <v>&lt;p&gt;Maul&lt;/p&gt;</v>
      </c>
    </row>
    <row r="45" spans="1:62" ht="57.75" customHeight="1" x14ac:dyDescent="0.2">
      <c r="A45" s="2">
        <v>44</v>
      </c>
      <c r="B45" s="2" t="s">
        <v>3</v>
      </c>
      <c r="C45" s="2" t="s">
        <v>601</v>
      </c>
      <c r="D45" s="2" t="s">
        <v>1105</v>
      </c>
      <c r="E45" s="2" t="s">
        <v>601</v>
      </c>
      <c r="F45" s="2" t="s">
        <v>601</v>
      </c>
      <c r="G45" s="2" t="s">
        <v>601</v>
      </c>
      <c r="H45" s="2" t="s">
        <v>601</v>
      </c>
      <c r="I45" s="2" t="s">
        <v>4</v>
      </c>
      <c r="J45" s="2">
        <v>24</v>
      </c>
      <c r="K45" s="2" t="s">
        <v>195</v>
      </c>
      <c r="L45" s="2" t="s">
        <v>152</v>
      </c>
      <c r="M45" s="2" t="s">
        <v>159</v>
      </c>
      <c r="N45" s="2" t="s">
        <v>166</v>
      </c>
      <c r="O45" s="2" t="s">
        <v>167</v>
      </c>
      <c r="P45" s="2" t="s">
        <v>234</v>
      </c>
      <c r="Q45" s="2" t="s">
        <v>204</v>
      </c>
      <c r="R45" s="2" t="s">
        <v>137</v>
      </c>
      <c r="S45" s="2">
        <v>5</v>
      </c>
      <c r="T45" s="2">
        <v>1</v>
      </c>
      <c r="U45" s="2">
        <v>0</v>
      </c>
      <c r="V45" s="2">
        <v>1</v>
      </c>
      <c r="W45" s="2">
        <v>6</v>
      </c>
      <c r="X45" s="2">
        <v>1</v>
      </c>
      <c r="Y45" s="2">
        <v>3</v>
      </c>
      <c r="Z45" s="2">
        <v>7</v>
      </c>
      <c r="AA45" s="2">
        <v>100</v>
      </c>
      <c r="AB45" s="2">
        <v>70</v>
      </c>
      <c r="AC45" s="2" t="s">
        <v>650</v>
      </c>
      <c r="AD45" s="2" t="s">
        <v>945</v>
      </c>
      <c r="AE45" s="2" t="s">
        <v>682</v>
      </c>
      <c r="AF45" s="2" t="s">
        <v>386</v>
      </c>
      <c r="AG45" s="2" t="s">
        <v>772</v>
      </c>
      <c r="AH45" s="2" t="s">
        <v>601</v>
      </c>
      <c r="AI45" s="2" t="s">
        <v>772</v>
      </c>
      <c r="AJ45" s="2" t="s">
        <v>772</v>
      </c>
      <c r="AK45" s="2" t="b">
        <v>0</v>
      </c>
      <c r="AL45" s="2" t="b">
        <v>0</v>
      </c>
      <c r="AM45" s="3" t="s">
        <v>1023</v>
      </c>
      <c r="AN45" s="3" t="s">
        <v>584</v>
      </c>
      <c r="AO45" s="7" t="s">
        <v>601</v>
      </c>
      <c r="AP45" s="2" t="str">
        <f t="shared" si="0"/>
        <v>DEATHWALKER 7000</v>
      </c>
      <c r="AQ45" s="2" t="b">
        <f t="shared" si="1"/>
        <v>0</v>
      </c>
      <c r="AR45" s="2" t="str">
        <f t="shared" si="2"/>
        <v>N/A</v>
      </c>
      <c r="AS45" s="4" t="str">
        <f t="shared" si="3"/>
        <v>&lt;p&gt;&lt;b&gt;&lt;i&gt;SELF-DESTRUCT&lt;/i&gt;&lt;/b&gt;&lt;br /&gt;After moving and instead of attacking, Deathwalker 7000 may choose to self-destruct. Roll the 20-sided die to determine if any other figures are wounded. If you roll a 1-3, all adjacent figures are safe. If you roll a 4-15, each adjacent figure receive 2 wounds. If you roll a 16-19, each adjacent figure receives 4 wounds. If you roll a 20, each adjacent figure receives 8 wounds. After using this power, Deathwalker 7000 is always destroyed.&lt;/p&gt;</v>
      </c>
      <c r="AT45" s="4" t="str">
        <f t="shared" si="15"/>
        <v>&lt;p&gt;&lt;b&gt;&lt;i&gt;STEALTH DODGE&lt;/i&gt;&lt;/b&gt;&lt;br /&gt;When Deathwalker 7000 rolls defense dice against an attacking figure who is not adjacent, one shield will block all damage.&lt;/p&gt;</v>
      </c>
      <c r="AU45" s="4" t="str">
        <f t="shared" si="5"/>
        <v>n/a</v>
      </c>
      <c r="AV45" s="4" t="str">
        <f t="shared" si="6"/>
        <v>n/a</v>
      </c>
      <c r="AW45" s="4" t="str">
        <f t="shared" si="7"/>
        <v>&lt;p&gt;&lt;b&gt;&lt;i&gt;SELF-DESTRUCT&lt;/i&gt;&lt;/b&gt;&lt;br /&gt;After moving and instead of attacking, Deathwalker 7000 may choose to self-destruct. Roll the 20-sided die to determine if any other figures are wounded. If you roll a 1-3, all adjacent figures are safe. If you roll a 4-15, each adjacent figure receive 2 wounds. If you roll a 16-19, each adjacent figure receives 4 wounds. If you roll a 20, each adjacent figure receives 8 wounds. After using this power, Deathwalker 7000 is always destroyed.&lt;/p&gt;&lt;p&gt;&lt;b&gt;&lt;i&gt;STEALTH DODGE&lt;/i&gt;&lt;/b&gt;&lt;br /&gt;When Deathwalker 7000 rolls defense dice against an attacking figure who is not adjacent, one shield will block all damage.&lt;/p&gt;</v>
      </c>
      <c r="AX45" s="2" t="str">
        <f t="shared" si="16"/>
        <v>illustrations/Deathwalker 7000.jpg</v>
      </c>
      <c r="AY45" s="2" t="str">
        <f t="shared" si="17"/>
        <v>hitboxes/Deathwalker 7000.jpg</v>
      </c>
      <c r="AZ45" s="2" t="str">
        <f t="shared" si="10"/>
        <v>icons/Utgar.svg</v>
      </c>
      <c r="BA45" s="2" t="str">
        <f t="shared" si="11"/>
        <v>UNIQUE HERO // MEDIUM 5&lt;br /&gt;SOULBORG // DEATHWALKER // TRICKY</v>
      </c>
      <c r="BB45" s="2" t="str">
        <f t="shared" si="12"/>
        <v>NICHE/DEFENDER</v>
      </c>
      <c r="BC45" s="2" t="str">
        <f t="shared" si="13"/>
        <v>None</v>
      </c>
      <c r="BD45" s="2" t="str">
        <f t="shared" si="14"/>
        <v>&lt;p&gt;Self-Destruct&lt;/p&gt;&lt;p&gt;Stealth Dodge&lt;/p&gt;</v>
      </c>
    </row>
    <row r="46" spans="1:62" ht="57.75" customHeight="1" x14ac:dyDescent="0.2">
      <c r="A46" s="2">
        <v>45</v>
      </c>
      <c r="B46" s="2" t="s">
        <v>33</v>
      </c>
      <c r="C46" s="2" t="s">
        <v>601</v>
      </c>
      <c r="D46" s="2" t="s">
        <v>1105</v>
      </c>
      <c r="E46" s="2" t="s">
        <v>601</v>
      </c>
      <c r="F46" s="2" t="s">
        <v>601</v>
      </c>
      <c r="G46" s="2" t="s">
        <v>601</v>
      </c>
      <c r="H46" s="2" t="s">
        <v>601</v>
      </c>
      <c r="I46" s="2" t="s">
        <v>8</v>
      </c>
      <c r="J46" s="2">
        <v>2</v>
      </c>
      <c r="K46" s="2" t="s">
        <v>195</v>
      </c>
      <c r="L46" s="2" t="s">
        <v>152</v>
      </c>
      <c r="M46" s="2" t="s">
        <v>159</v>
      </c>
      <c r="N46" s="2" t="s">
        <v>166</v>
      </c>
      <c r="O46" s="2" t="s">
        <v>167</v>
      </c>
      <c r="P46" s="2" t="s">
        <v>234</v>
      </c>
      <c r="Q46" s="2" t="s">
        <v>161</v>
      </c>
      <c r="R46" s="2" t="s">
        <v>205</v>
      </c>
      <c r="S46" s="2">
        <v>7</v>
      </c>
      <c r="T46" s="2">
        <v>1</v>
      </c>
      <c r="U46" s="2">
        <v>0</v>
      </c>
      <c r="V46" s="2">
        <v>1</v>
      </c>
      <c r="W46" s="2">
        <v>5</v>
      </c>
      <c r="X46" s="2">
        <v>7</v>
      </c>
      <c r="Y46" s="2">
        <v>3</v>
      </c>
      <c r="Z46" s="2">
        <v>8</v>
      </c>
      <c r="AA46" s="2">
        <v>130</v>
      </c>
      <c r="AB46" s="2">
        <v>115</v>
      </c>
      <c r="AC46" s="2" t="s">
        <v>651</v>
      </c>
      <c r="AD46" s="4" t="s">
        <v>946</v>
      </c>
      <c r="AE46" s="2" t="s">
        <v>772</v>
      </c>
      <c r="AF46" s="2" t="s">
        <v>601</v>
      </c>
      <c r="AG46" s="2" t="s">
        <v>772</v>
      </c>
      <c r="AH46" s="2" t="s">
        <v>601</v>
      </c>
      <c r="AI46" s="2" t="s">
        <v>772</v>
      </c>
      <c r="AJ46" s="2" t="s">
        <v>772</v>
      </c>
      <c r="AK46" s="2" t="b">
        <v>0</v>
      </c>
      <c r="AL46" s="2" t="b">
        <v>0</v>
      </c>
      <c r="AM46" s="2" t="s">
        <v>582</v>
      </c>
      <c r="AN46" s="2" t="s">
        <v>579</v>
      </c>
      <c r="AO46" s="6" t="s">
        <v>601</v>
      </c>
      <c r="AP46" s="2" t="str">
        <f t="shared" si="0"/>
        <v>DEATHWALKER 8000</v>
      </c>
      <c r="AQ46" s="2" t="b">
        <f t="shared" si="1"/>
        <v>0</v>
      </c>
      <c r="AR46" s="2" t="str">
        <f t="shared" si="2"/>
        <v>N/A</v>
      </c>
      <c r="AS46" s="4" t="str">
        <f t="shared" si="3"/>
        <v>&lt;p&gt;&lt;b&gt;&lt;i&gt;RAPID FIRE SPECIAL ATTACK&lt;/i&gt;&lt;/b&gt;&lt;br /&gt;&lt;i&gt;Range 7. Attack 3. &lt;/i&gt;&lt;br /&gt;If Deathwalker 8000's Rapid Fire Special Attack inflicts a wound, he may attack again with it's Rapid Fire Special Attack. Deathwalker 8000 may continue attacking with it's Rapid Fire Special Attack until he does not inflict a wound.&lt;/p&gt;</v>
      </c>
      <c r="AT46" s="4" t="str">
        <f t="shared" si="15"/>
        <v>n/a</v>
      </c>
      <c r="AU46" s="4" t="str">
        <f t="shared" si="5"/>
        <v>n/a</v>
      </c>
      <c r="AV46" s="4" t="str">
        <f t="shared" si="6"/>
        <v>n/a</v>
      </c>
      <c r="AW46" s="4" t="str">
        <f t="shared" si="7"/>
        <v>&lt;p&gt;&lt;b&gt;&lt;i&gt;RAPID FIRE SPECIAL ATTACK&lt;/i&gt;&lt;/b&gt;&lt;br /&gt;&lt;i&gt;Range 7. Attack 3. &lt;/i&gt;&lt;br /&gt;If Deathwalker 8000's Rapid Fire Special Attack inflicts a wound, he may attack again with it's Rapid Fire Special Attack. Deathwalker 8000 may continue attacking with it's Rapid Fire Special Attack until he does not inflict a wound.&lt;/p&gt;</v>
      </c>
      <c r="AX46" s="2" t="str">
        <f t="shared" si="16"/>
        <v>illustrations/Deathwalker 8000.jpg</v>
      </c>
      <c r="AY46" s="2" t="str">
        <f t="shared" si="17"/>
        <v>hitboxes/Deathwalker 8000.jpg</v>
      </c>
      <c r="AZ46" s="2" t="str">
        <f t="shared" si="10"/>
        <v>icons/Utgar.svg</v>
      </c>
      <c r="BA46" s="2" t="str">
        <f t="shared" si="11"/>
        <v>UNIQUE HERO // LARGE 7&lt;br /&gt;SOULBORG // DEATHWALKER // PRECISE</v>
      </c>
      <c r="BB46" s="2" t="str">
        <f t="shared" si="12"/>
        <v>CLEANUP</v>
      </c>
      <c r="BC46" s="2" t="str">
        <f t="shared" si="13"/>
        <v>None</v>
      </c>
      <c r="BD46" s="2" t="str">
        <f t="shared" si="14"/>
        <v>&lt;p&gt;Rapid Fire Special Attack&lt;/p&gt;</v>
      </c>
    </row>
    <row r="47" spans="1:62" ht="57.75" customHeight="1" x14ac:dyDescent="0.2">
      <c r="A47" s="2">
        <v>46</v>
      </c>
      <c r="B47" s="2" t="s">
        <v>233</v>
      </c>
      <c r="C47" s="2" t="s">
        <v>601</v>
      </c>
      <c r="D47" s="2" t="s">
        <v>1105</v>
      </c>
      <c r="E47" s="2" t="s">
        <v>1075</v>
      </c>
      <c r="F47" s="2" t="s">
        <v>601</v>
      </c>
      <c r="G47" s="2" t="s">
        <v>601</v>
      </c>
      <c r="H47" s="2" t="s">
        <v>601</v>
      </c>
      <c r="I47" s="2" t="s">
        <v>207</v>
      </c>
      <c r="J47" s="2">
        <v>18</v>
      </c>
      <c r="K47" s="2" t="s">
        <v>195</v>
      </c>
      <c r="L47" s="2" t="s">
        <v>152</v>
      </c>
      <c r="M47" s="2" t="s">
        <v>159</v>
      </c>
      <c r="N47" s="2" t="s">
        <v>166</v>
      </c>
      <c r="O47" s="2" t="s">
        <v>167</v>
      </c>
      <c r="P47" s="2" t="s">
        <v>234</v>
      </c>
      <c r="Q47" s="2" t="s">
        <v>161</v>
      </c>
      <c r="R47" s="2" t="s">
        <v>205</v>
      </c>
      <c r="S47" s="2">
        <v>7</v>
      </c>
      <c r="T47" s="2">
        <v>1</v>
      </c>
      <c r="U47" s="2">
        <v>0</v>
      </c>
      <c r="V47" s="2">
        <v>1</v>
      </c>
      <c r="W47" s="2">
        <v>5</v>
      </c>
      <c r="X47" s="2">
        <v>7</v>
      </c>
      <c r="Y47" s="2">
        <v>4</v>
      </c>
      <c r="Z47" s="2">
        <v>9</v>
      </c>
      <c r="AA47" s="2">
        <v>140</v>
      </c>
      <c r="AB47" s="2">
        <v>110</v>
      </c>
      <c r="AC47" s="2" t="s">
        <v>652</v>
      </c>
      <c r="AD47" s="4" t="s">
        <v>947</v>
      </c>
      <c r="AE47" s="2" t="s">
        <v>782</v>
      </c>
      <c r="AF47" s="2" t="s">
        <v>387</v>
      </c>
      <c r="AG47" s="2" t="s">
        <v>772</v>
      </c>
      <c r="AH47" s="2" t="s">
        <v>601</v>
      </c>
      <c r="AI47" s="2" t="s">
        <v>772</v>
      </c>
      <c r="AJ47" s="2" t="s">
        <v>772</v>
      </c>
      <c r="AK47" s="2" t="b">
        <v>0</v>
      </c>
      <c r="AL47" s="2" t="b">
        <v>0</v>
      </c>
      <c r="AM47" s="2" t="s">
        <v>582</v>
      </c>
      <c r="AN47" s="2" t="s">
        <v>577</v>
      </c>
      <c r="AO47" s="7" t="s">
        <v>601</v>
      </c>
      <c r="AP47" s="2" t="str">
        <f t="shared" si="0"/>
        <v>DEATHWALKER 9000</v>
      </c>
      <c r="AQ47" s="2" t="b">
        <f t="shared" si="1"/>
        <v>0</v>
      </c>
      <c r="AR47" s="2" t="str">
        <f t="shared" si="2"/>
        <v>N/A</v>
      </c>
      <c r="AS47" s="4" t="str">
        <f t="shared" si="3"/>
        <v>&lt;p&gt;&lt;b&gt;&lt;i&gt;EXPLOSION SPECIAL ATTACK&lt;/i&gt;&lt;/b&gt;&lt;br /&gt;&lt;i&gt;Range 7. Attack 3. &lt;/i&gt;&lt;br /&gt;Choose a figure to attack. Any figures adjacent to the chosen figure are also affected by the Explosion Special Attack. Deathwalker 9000 only needs a clear sight shot at the chosen figure. Roll 3 attack dice once for all affected figures. Each figure rolls defense dice seperately. Deathwalker 9000 can be affected by his own Explosion Special Attack.&lt;/p&gt;</v>
      </c>
      <c r="AT47" s="4" t="str">
        <f t="shared" si="15"/>
        <v>&lt;p&gt;&lt;b&gt;&lt;i&gt;RANGE ENHANCEMENT&lt;/i&gt;&lt;/b&gt;&lt;br /&gt;Any Soulborg Guards adjacent to Deathwalker add 2 spaces to their range.&lt;/p&gt;</v>
      </c>
      <c r="AU47" s="4" t="str">
        <f t="shared" si="5"/>
        <v>n/a</v>
      </c>
      <c r="AV47" s="4" t="str">
        <f t="shared" si="6"/>
        <v>n/a</v>
      </c>
      <c r="AW47" s="4" t="str">
        <f t="shared" si="7"/>
        <v>&lt;p&gt;&lt;b&gt;&lt;i&gt;EXPLOSION SPECIAL ATTACK&lt;/i&gt;&lt;/b&gt;&lt;br /&gt;&lt;i&gt;Range 7. Attack 3. &lt;/i&gt;&lt;br /&gt;Choose a figure to attack. Any figures adjacent to the chosen figure are also affected by the Explosion Special Attack. Deathwalker 9000 only needs a clear sight shot at the chosen figure. Roll 3 attack dice once for all affected figures. Each figure rolls defense dice seperately. Deathwalker 9000 can be affected by his own Explosion Special Attack.&lt;/p&gt;&lt;p&gt;&lt;b&gt;&lt;i&gt;RANGE ENHANCEMENT&lt;/i&gt;&lt;/b&gt;&lt;br /&gt;Any Soulborg Guards adjacent to Deathwalker add 2 spaces to their range.&lt;/p&gt;</v>
      </c>
      <c r="AX47" s="2" t="str">
        <f t="shared" si="16"/>
        <v>illustrations/Deathwalker 9000.jpg</v>
      </c>
      <c r="AY47" s="2" t="str">
        <f t="shared" si="17"/>
        <v>hitboxes/Deathwalker 9000.jpg</v>
      </c>
      <c r="AZ47" s="2" t="str">
        <f t="shared" si="10"/>
        <v>icons/Utgar.svg</v>
      </c>
      <c r="BA47" s="2" t="str">
        <f t="shared" si="11"/>
        <v>UNIQUE HERO // LARGE 7&lt;br /&gt;SOULBORG // DEATHWALKER // PRECISE</v>
      </c>
      <c r="BB47" s="2" t="str">
        <f t="shared" si="12"/>
        <v>CLEANUP</v>
      </c>
      <c r="BC47" s="2" t="str">
        <f t="shared" si="13"/>
        <v>&lt;p&gt;Draft one Soulborg Hero or one Soulborg Squad&lt;br /&gt;(and then multiples if non-unique)&lt;/p&gt;</v>
      </c>
      <c r="BD47" s="2" t="str">
        <f t="shared" si="14"/>
        <v>&lt;p&gt;Explosion Special Attack&lt;/p&gt;&lt;p&gt;Range Enhancement&lt;/p&gt;</v>
      </c>
    </row>
    <row r="48" spans="1:62" ht="57.75" customHeight="1" x14ac:dyDescent="0.2">
      <c r="A48" s="2">
        <v>47</v>
      </c>
      <c r="B48" s="2" t="s">
        <v>39</v>
      </c>
      <c r="C48" s="2" t="s">
        <v>601</v>
      </c>
      <c r="D48" s="2" t="s">
        <v>1105</v>
      </c>
      <c r="E48" s="2" t="s">
        <v>1066</v>
      </c>
      <c r="F48" s="2" t="s">
        <v>1076</v>
      </c>
      <c r="G48" s="2" t="s">
        <v>601</v>
      </c>
      <c r="H48" s="2" t="s">
        <v>601</v>
      </c>
      <c r="I48" s="2" t="s">
        <v>40</v>
      </c>
      <c r="J48" s="2">
        <v>1</v>
      </c>
      <c r="K48" s="2" t="s">
        <v>198</v>
      </c>
      <c r="L48" s="2" t="s">
        <v>152</v>
      </c>
      <c r="M48" s="2" t="s">
        <v>41</v>
      </c>
      <c r="N48" s="2" t="s">
        <v>132</v>
      </c>
      <c r="O48" s="2" t="s">
        <v>167</v>
      </c>
      <c r="P48" s="2" t="s">
        <v>42</v>
      </c>
      <c r="Q48" s="2" t="s">
        <v>136</v>
      </c>
      <c r="R48" s="2" t="s">
        <v>205</v>
      </c>
      <c r="S48" s="2">
        <v>7</v>
      </c>
      <c r="T48" s="2">
        <v>1</v>
      </c>
      <c r="U48" s="2">
        <v>0</v>
      </c>
      <c r="V48" s="2">
        <v>1</v>
      </c>
      <c r="W48" s="2">
        <v>6</v>
      </c>
      <c r="X48" s="2">
        <v>1</v>
      </c>
      <c r="Y48" s="2">
        <v>4</v>
      </c>
      <c r="Z48" s="2">
        <v>4</v>
      </c>
      <c r="AA48" s="2">
        <v>25</v>
      </c>
      <c r="AB48" s="2">
        <v>15</v>
      </c>
      <c r="AC48" s="2" t="s">
        <v>653</v>
      </c>
      <c r="AD48" s="2" t="s">
        <v>388</v>
      </c>
      <c r="AE48" s="2" t="s">
        <v>783</v>
      </c>
      <c r="AF48" s="2" t="s">
        <v>491</v>
      </c>
      <c r="AG48" s="2" t="s">
        <v>772</v>
      </c>
      <c r="AH48" s="2" t="s">
        <v>601</v>
      </c>
      <c r="AI48" s="2" t="s">
        <v>772</v>
      </c>
      <c r="AJ48" s="2" t="s">
        <v>772</v>
      </c>
      <c r="AK48" s="2" t="b">
        <v>0</v>
      </c>
      <c r="AL48" s="2" t="b">
        <v>0</v>
      </c>
      <c r="AM48" s="2" t="s">
        <v>583</v>
      </c>
      <c r="AN48" s="2" t="s">
        <v>574</v>
      </c>
      <c r="AO48" s="7" t="s">
        <v>601</v>
      </c>
      <c r="AP48" s="2" t="str">
        <f t="shared" si="0"/>
        <v>DUMUTEF GUARD</v>
      </c>
      <c r="AQ48" s="2" t="b">
        <f t="shared" si="1"/>
        <v>0</v>
      </c>
      <c r="AR48" s="2" t="str">
        <f t="shared" si="2"/>
        <v>N/A</v>
      </c>
      <c r="AS48" s="4" t="str">
        <f t="shared" si="3"/>
        <v>&lt;p&gt;&lt;b&gt;&lt;i&gt;ROAD STRENGTH&lt;/i&gt;&lt;/b&gt;&lt;br /&gt;Add 1 to Dumutef Guard's attack and defense while on a road space.&lt;/p&gt;</v>
      </c>
      <c r="AT48" s="4" t="str">
        <f t="shared" si="15"/>
        <v>&lt;p&gt;&lt;b&gt;&lt;i&gt;DEVOURER ATTACK ENHANCEMENT&lt;/i&gt;&lt;/b&gt;&lt;br /&gt;All friendly Devourers adjacent to a Dumutef Guard receive an additional attack die.&lt;/p&gt;</v>
      </c>
      <c r="AU48" s="4" t="str">
        <f t="shared" si="5"/>
        <v>n/a</v>
      </c>
      <c r="AV48" s="4" t="str">
        <f t="shared" si="6"/>
        <v>n/a</v>
      </c>
      <c r="AW48" s="4" t="str">
        <f t="shared" si="7"/>
        <v>&lt;p&gt;&lt;b&gt;&lt;i&gt;ROAD STRENGTH&lt;/i&gt;&lt;/b&gt;&lt;br /&gt;Add 1 to Dumutef Guard's attack and defense while on a road space.&lt;/p&gt;&lt;p&gt;&lt;b&gt;&lt;i&gt;DEVOURER ATTACK ENHANCEMENT&lt;/i&gt;&lt;/b&gt;&lt;br /&gt;All friendly Devourers adjacent to a Dumutef Guard receive an additional attack die.&lt;/p&gt;</v>
      </c>
      <c r="AX48" s="2" t="str">
        <f t="shared" si="16"/>
        <v>illustrations/Dumutef Guard.jpg</v>
      </c>
      <c r="AY48" s="2" t="str">
        <f t="shared" si="17"/>
        <v>hitboxes/Dumutef Guard.jpg</v>
      </c>
      <c r="AZ48" s="2" t="str">
        <f t="shared" si="10"/>
        <v>icons/Utgar.svg</v>
      </c>
      <c r="BA48" s="2" t="str">
        <f t="shared" si="11"/>
        <v>COMMON HERO // LARGE 7&lt;br /&gt;FIANTOOTH // GUARD // RELENTLESS</v>
      </c>
      <c r="BB48" s="2" t="str">
        <f t="shared" si="12"/>
        <v>NICHE</v>
      </c>
      <c r="BC48" s="2" t="str">
        <f t="shared" si="13"/>
        <v>&lt;p&gt;Draft multiples of this Army Card&lt;/p&gt;&lt;p&gt;Draft one Devourer Hero or one Devourer Squad&lt;br /&gt;(and then multiples if non-unique)&lt;/p&gt;</v>
      </c>
      <c r="BD48" s="2" t="str">
        <f t="shared" si="14"/>
        <v>&lt;p&gt;Road Strength&lt;/p&gt;&lt;p&gt;Devourer Attack Enhancement&lt;/p&gt;</v>
      </c>
    </row>
    <row r="49" spans="1:56" ht="57.75" customHeight="1" x14ac:dyDescent="0.2">
      <c r="A49" s="2">
        <v>48</v>
      </c>
      <c r="B49" s="2" t="s">
        <v>598</v>
      </c>
      <c r="C49" s="2" t="s">
        <v>601</v>
      </c>
      <c r="D49" s="2" t="s">
        <v>1105</v>
      </c>
      <c r="E49" s="2" t="s">
        <v>601</v>
      </c>
      <c r="F49" s="2" t="s">
        <v>601</v>
      </c>
      <c r="G49" s="2" t="s">
        <v>601</v>
      </c>
      <c r="H49" s="2" t="s">
        <v>601</v>
      </c>
      <c r="I49" s="2" t="s">
        <v>8</v>
      </c>
      <c r="J49" s="2">
        <v>3</v>
      </c>
      <c r="K49" s="2" t="s">
        <v>198</v>
      </c>
      <c r="L49" s="2" t="s">
        <v>240</v>
      </c>
      <c r="M49" s="2" t="s">
        <v>10</v>
      </c>
      <c r="N49" s="2" t="s">
        <v>166</v>
      </c>
      <c r="O49" s="2" t="s">
        <v>167</v>
      </c>
      <c r="P49" s="2" t="s">
        <v>11</v>
      </c>
      <c r="Q49" s="2" t="s">
        <v>204</v>
      </c>
      <c r="R49" s="2" t="s">
        <v>205</v>
      </c>
      <c r="S49" s="2">
        <v>4</v>
      </c>
      <c r="T49" s="2">
        <v>1</v>
      </c>
      <c r="U49" s="2">
        <v>0</v>
      </c>
      <c r="V49" s="2">
        <v>4</v>
      </c>
      <c r="W49" s="2">
        <v>6</v>
      </c>
      <c r="X49" s="2">
        <v>1</v>
      </c>
      <c r="Y49" s="2">
        <v>3</v>
      </c>
      <c r="Z49" s="2">
        <v>5</v>
      </c>
      <c r="AA49" s="2">
        <v>110</v>
      </c>
      <c r="AB49" s="2">
        <v>80</v>
      </c>
      <c r="AC49" s="2" t="s">
        <v>654</v>
      </c>
      <c r="AD49" s="2" t="s">
        <v>492</v>
      </c>
      <c r="AE49" s="2" t="s">
        <v>772</v>
      </c>
      <c r="AF49" s="2" t="s">
        <v>601</v>
      </c>
      <c r="AG49" s="2" t="s">
        <v>772</v>
      </c>
      <c r="AH49" s="2" t="s">
        <v>601</v>
      </c>
      <c r="AI49" s="2" t="s">
        <v>772</v>
      </c>
      <c r="AJ49" s="2" t="s">
        <v>772</v>
      </c>
      <c r="AK49" s="2" t="b">
        <v>0</v>
      </c>
      <c r="AL49" s="2" t="b">
        <v>0</v>
      </c>
      <c r="AM49" s="2" t="s">
        <v>583</v>
      </c>
      <c r="AN49" s="2" t="s">
        <v>575</v>
      </c>
      <c r="AO49" s="7" t="s">
        <v>601</v>
      </c>
      <c r="AP49" s="2" t="str">
        <f t="shared" si="0"/>
        <v>DÜND</v>
      </c>
      <c r="AQ49" s="2" t="b">
        <f t="shared" si="1"/>
        <v>0</v>
      </c>
      <c r="AR49" s="2" t="str">
        <f t="shared" si="2"/>
        <v>N/A</v>
      </c>
      <c r="AS49" s="4" t="str">
        <f t="shared" si="3"/>
        <v>&lt;p&gt;&lt;b&gt;&lt;i&gt;CRIPPLING GAZE 15&lt;/i&gt;&lt;/b&gt;&lt;br /&gt;Before moving, you may choose a figure within 5 clear sight spaces of Dund. Roll the 20-sided die. If you roll an 15 or higher, remove all Order Markers on the chosen figure's Army Card (or cards if your opponent has more than one common card for that figure).&lt;/p&gt;</v>
      </c>
      <c r="AT49" s="4" t="str">
        <f t="shared" si="15"/>
        <v>n/a</v>
      </c>
      <c r="AU49" s="4" t="str">
        <f t="shared" si="5"/>
        <v>n/a</v>
      </c>
      <c r="AV49" s="4" t="str">
        <f t="shared" si="6"/>
        <v>n/a</v>
      </c>
      <c r="AW49" s="4" t="str">
        <f t="shared" si="7"/>
        <v>&lt;p&gt;&lt;b&gt;&lt;i&gt;CRIPPLING GAZE 15&lt;/i&gt;&lt;/b&gt;&lt;br /&gt;Before moving, you may choose a figure within 5 clear sight spaces of Dund. Roll the 20-sided die. If you roll an 15 or higher, remove all Order Markers on the chosen figure's Army Card (or cards if your opponent has more than one common card for that figure).&lt;/p&gt;</v>
      </c>
      <c r="AX49" s="2" t="str">
        <f t="shared" si="16"/>
        <v>illustrations/Dünd.jpg</v>
      </c>
      <c r="AY49" s="2" t="str">
        <f t="shared" si="17"/>
        <v>hitboxes/Dünd.jpg</v>
      </c>
      <c r="AZ49" s="2" t="str">
        <f t="shared" si="10"/>
        <v>icons/Vydar.svg</v>
      </c>
      <c r="BA49" s="2" t="str">
        <f t="shared" si="11"/>
        <v>UNIQUE HERO // LARGE 4&lt;br /&gt;DOGGIN // HUNTER // TRICKY</v>
      </c>
      <c r="BB49" s="2" t="str">
        <f t="shared" si="12"/>
        <v>NICHE</v>
      </c>
      <c r="BC49" s="2" t="str">
        <f t="shared" si="13"/>
        <v>None</v>
      </c>
      <c r="BD49" s="2" t="str">
        <f t="shared" si="14"/>
        <v>&lt;p&gt;Crippling Gaze 15&lt;/p&gt;</v>
      </c>
    </row>
    <row r="50" spans="1:56" ht="57.75" customHeight="1" x14ac:dyDescent="0.2">
      <c r="A50" s="2">
        <v>49</v>
      </c>
      <c r="B50" s="2" t="s">
        <v>598</v>
      </c>
      <c r="C50" s="2" t="s">
        <v>601</v>
      </c>
      <c r="D50" s="3" t="s">
        <v>1106</v>
      </c>
      <c r="E50" s="2" t="s">
        <v>601</v>
      </c>
      <c r="F50" s="2" t="s">
        <v>601</v>
      </c>
      <c r="G50" s="2" t="s">
        <v>601</v>
      </c>
      <c r="H50" s="2" t="s">
        <v>601</v>
      </c>
      <c r="I50" s="2" t="s">
        <v>8</v>
      </c>
      <c r="J50" s="2">
        <v>3</v>
      </c>
      <c r="K50" s="2" t="s">
        <v>198</v>
      </c>
      <c r="L50" s="2" t="s">
        <v>240</v>
      </c>
      <c r="M50" s="2" t="s">
        <v>10</v>
      </c>
      <c r="N50" s="2" t="s">
        <v>166</v>
      </c>
      <c r="O50" s="2" t="s">
        <v>167</v>
      </c>
      <c r="P50" s="2" t="s">
        <v>11</v>
      </c>
      <c r="Q50" s="2" t="s">
        <v>204</v>
      </c>
      <c r="R50" s="2" t="s">
        <v>205</v>
      </c>
      <c r="S50" s="2">
        <v>4</v>
      </c>
      <c r="T50" s="2">
        <v>1</v>
      </c>
      <c r="U50" s="2">
        <v>0</v>
      </c>
      <c r="V50" s="2">
        <v>4</v>
      </c>
      <c r="W50" s="2">
        <v>6</v>
      </c>
      <c r="X50" s="2">
        <v>1</v>
      </c>
      <c r="Y50" s="2">
        <v>3</v>
      </c>
      <c r="Z50" s="2">
        <v>5</v>
      </c>
      <c r="AA50" s="2">
        <v>110</v>
      </c>
      <c r="AB50" s="2">
        <v>110</v>
      </c>
      <c r="AC50" s="3" t="s">
        <v>1129</v>
      </c>
      <c r="AD50" s="3" t="s">
        <v>1128</v>
      </c>
      <c r="AE50" s="2" t="s">
        <v>772</v>
      </c>
      <c r="AF50" s="2" t="s">
        <v>601</v>
      </c>
      <c r="AG50" s="2" t="s">
        <v>772</v>
      </c>
      <c r="AH50" s="2" t="s">
        <v>601</v>
      </c>
      <c r="AI50" s="2" t="s">
        <v>772</v>
      </c>
      <c r="AJ50" s="2" t="s">
        <v>772</v>
      </c>
      <c r="AK50" s="2" t="b">
        <v>0</v>
      </c>
      <c r="AL50" s="2" t="b">
        <v>0</v>
      </c>
      <c r="AM50" s="2" t="s">
        <v>583</v>
      </c>
      <c r="AN50" s="2" t="s">
        <v>575</v>
      </c>
      <c r="AO50" s="7" t="s">
        <v>601</v>
      </c>
      <c r="AP50" s="2" t="str">
        <f t="shared" si="0"/>
        <v>DÜND</v>
      </c>
      <c r="AQ50" s="2" t="b">
        <f t="shared" si="1"/>
        <v>0</v>
      </c>
      <c r="AR50" s="2" t="str">
        <f t="shared" si="2"/>
        <v>N/A</v>
      </c>
      <c r="AS50" s="4" t="str">
        <f t="shared" si="3"/>
        <v>&lt;p&gt;&lt;b&gt;&lt;i&gt;CRIPPLING GAZE&lt;/i&gt;&lt;/b&gt;&lt;br /&gt;Before or after moving, you may choose a figure within 5 clear sight spaces of Dund. Roll the d20. If you roll a 1-8, nothing happens. If you roll a 9-13, remove 1 order marker from the chosen figure's army card. If you roll a 14-17, remove 2 order markers from the chosen figure's army card. If you roll an 18-20, remove all markers from the chosen figure's army card.&lt;/p&gt;</v>
      </c>
      <c r="AT50" s="4" t="str">
        <f t="shared" si="15"/>
        <v>n/a</v>
      </c>
      <c r="AU50" s="4" t="str">
        <f t="shared" si="5"/>
        <v>n/a</v>
      </c>
      <c r="AV50" s="4" t="str">
        <f t="shared" si="6"/>
        <v>n/a</v>
      </c>
      <c r="AW50" s="4" t="str">
        <f t="shared" si="7"/>
        <v>&lt;p&gt;&lt;b&gt;&lt;i&gt;CRIPPLING GAZE&lt;/i&gt;&lt;/b&gt;&lt;br /&gt;Before or after moving, you may choose a figure within 5 clear sight spaces of Dund. Roll the d20. If you roll a 1-8, nothing happens. If you roll a 9-13, remove 1 order marker from the chosen figure's army card. If you roll a 14-17, remove 2 order markers from the chosen figure's army card. If you roll an 18-20, remove all markers from the chosen figure's army card.&lt;/p&gt;</v>
      </c>
      <c r="AX50" s="2" t="str">
        <f t="shared" si="16"/>
        <v>illustrations/Dünd.jpg</v>
      </c>
      <c r="AY50" s="2" t="str">
        <f t="shared" si="17"/>
        <v>hitboxes/Dünd.jpg</v>
      </c>
      <c r="AZ50" s="2" t="str">
        <f t="shared" si="10"/>
        <v>icons/Vydar.svg</v>
      </c>
      <c r="BA50" s="2" t="str">
        <f t="shared" si="11"/>
        <v>UNIQUE HERO // LARGE 4&lt;br /&gt;DOGGIN // HUNTER // TRICKY</v>
      </c>
      <c r="BB50" s="2" t="str">
        <f t="shared" si="12"/>
        <v>NICHE</v>
      </c>
      <c r="BC50" s="2" t="str">
        <f t="shared" si="13"/>
        <v>None</v>
      </c>
      <c r="BD50" s="2" t="str">
        <f t="shared" si="14"/>
        <v>&lt;p&gt;Crippling Gaze&lt;/p&gt;</v>
      </c>
    </row>
    <row r="51" spans="1:56" ht="57.75" customHeight="1" x14ac:dyDescent="0.2">
      <c r="A51" s="2">
        <v>50</v>
      </c>
      <c r="B51" s="2" t="s">
        <v>97</v>
      </c>
      <c r="C51" s="2" t="s">
        <v>601</v>
      </c>
      <c r="D51" s="2" t="s">
        <v>1105</v>
      </c>
      <c r="E51" s="2" t="s">
        <v>1066</v>
      </c>
      <c r="F51" s="2" t="s">
        <v>601</v>
      </c>
      <c r="G51" s="2" t="s">
        <v>601</v>
      </c>
      <c r="H51" s="2" t="s">
        <v>601</v>
      </c>
      <c r="I51" s="2" t="s">
        <v>93</v>
      </c>
      <c r="J51" s="2" t="s">
        <v>151</v>
      </c>
      <c r="K51" s="2" t="s">
        <v>196</v>
      </c>
      <c r="L51" s="2" t="s">
        <v>158</v>
      </c>
      <c r="M51" s="2" t="s">
        <v>97</v>
      </c>
      <c r="N51" s="2" t="s">
        <v>132</v>
      </c>
      <c r="O51" s="2" t="s">
        <v>133</v>
      </c>
      <c r="P51" s="2" t="s">
        <v>62</v>
      </c>
      <c r="Q51" s="2" t="s">
        <v>155</v>
      </c>
      <c r="R51" s="2" t="s">
        <v>137</v>
      </c>
      <c r="S51" s="2">
        <v>6</v>
      </c>
      <c r="T51" s="2">
        <v>3</v>
      </c>
      <c r="U51" s="2">
        <v>0</v>
      </c>
      <c r="V51" s="2">
        <v>1</v>
      </c>
      <c r="W51" s="2">
        <v>5</v>
      </c>
      <c r="X51" s="2">
        <v>1</v>
      </c>
      <c r="Y51" s="2">
        <v>4</v>
      </c>
      <c r="Z51" s="2">
        <v>3</v>
      </c>
      <c r="AA51" s="2">
        <v>75</v>
      </c>
      <c r="AB51" s="2">
        <v>60</v>
      </c>
      <c r="AC51" s="2" t="s">
        <v>655</v>
      </c>
      <c r="AD51" s="2" t="s">
        <v>948</v>
      </c>
      <c r="AE51" s="2" t="s">
        <v>784</v>
      </c>
      <c r="AF51" s="2" t="s">
        <v>389</v>
      </c>
      <c r="AG51" s="2" t="s">
        <v>849</v>
      </c>
      <c r="AH51" s="2" t="s">
        <v>390</v>
      </c>
      <c r="AI51" s="2" t="s">
        <v>772</v>
      </c>
      <c r="AJ51" s="2" t="s">
        <v>772</v>
      </c>
      <c r="AK51" s="2" t="b">
        <v>0</v>
      </c>
      <c r="AL51" s="2" t="b">
        <v>0</v>
      </c>
      <c r="AM51" s="2" t="s">
        <v>583</v>
      </c>
      <c r="AN51" s="2" t="s">
        <v>579</v>
      </c>
      <c r="AO51" s="7" t="s">
        <v>601</v>
      </c>
      <c r="AP51" s="2" t="str">
        <f t="shared" si="0"/>
        <v>DZU-TEH</v>
      </c>
      <c r="AQ51" s="2" t="b">
        <f t="shared" si="1"/>
        <v>0</v>
      </c>
      <c r="AR51" s="2" t="str">
        <f t="shared" si="2"/>
        <v>N/A</v>
      </c>
      <c r="AS51" s="4" t="str">
        <f t="shared" si="3"/>
        <v>&lt;p&gt;&lt;b&gt;&lt;i&gt;GLACIER TRAVERSE&lt;/i&gt;&lt;/b&gt;&lt;br /&gt;If a Dzu-Teh is adjacent to a Glacier Mountain, the Dzu-Teh may Glacier Traverse instead of moving normally. You may do this with any or all Dzu-Teh you control each turn. To Glacier Traverse, move to any unoccupied space adjacent to that Glacier Mountain.&lt;/p&gt;</v>
      </c>
      <c r="AT51" s="4" t="str">
        <f t="shared" si="15"/>
        <v>&lt;p&gt;&lt;b&gt;&lt;i&gt;GLACIER CAMOUFLAGE&lt;/i&gt;&lt;/b&gt;&lt;br /&gt;Is a Dzu-Teh is adjacent to a Glacier Mountain, opponent's figures must be adjacent to that this to attack it with a normal attack.&lt;/p&gt;</v>
      </c>
      <c r="AU51" s="4" t="str">
        <f t="shared" si="5"/>
        <v>&lt;p&gt;&lt;b&gt;&lt;i&gt;SNOW AND ICE ENHANCED MOVEMENT&lt;/i&gt;&lt;/b&gt;&lt;br /&gt;Slippery Ice and Heavy Snow only count as 1 space when moving.&lt;/p&gt;</v>
      </c>
      <c r="AV51" s="4" t="str">
        <f t="shared" si="6"/>
        <v>n/a</v>
      </c>
      <c r="AW51" s="4" t="str">
        <f t="shared" si="7"/>
        <v>&lt;p&gt;&lt;b&gt;&lt;i&gt;GLACIER TRAVERSE&lt;/i&gt;&lt;/b&gt;&lt;br /&gt;If a Dzu-Teh is adjacent to a Glacier Mountain, the Dzu-Teh may Glacier Traverse instead of moving normally. You may do this with any or all Dzu-Teh you control each turn. To Glacier Traverse, move to any unoccupied space adjacent to that Glacier Mountain.&lt;/p&gt;&lt;p&gt;&lt;b&gt;&lt;i&gt;GLACIER CAMOUFLAGE&lt;/i&gt;&lt;/b&gt;&lt;br /&gt;Is a Dzu-Teh is adjacent to a Glacier Mountain, opponent's figures must be adjacent to that this to attack it with a normal attack.&lt;/p&gt;&lt;p&gt;&lt;b&gt;&lt;i&gt;SNOW AND ICE ENHANCED MOVEMENT&lt;/i&gt;&lt;/b&gt;&lt;br /&gt;Slippery Ice and Heavy Snow only count as 1 space when moving.&lt;/p&gt;</v>
      </c>
      <c r="AX51" s="2" t="str">
        <f t="shared" si="16"/>
        <v>illustrations/Dzu-Teh.jpg</v>
      </c>
      <c r="AY51" s="2" t="str">
        <f t="shared" si="17"/>
        <v>hitboxes/Dzu-Teh.jpg</v>
      </c>
      <c r="AZ51" s="2" t="str">
        <f t="shared" si="10"/>
        <v>icons/Jandar.svg</v>
      </c>
      <c r="BA51" s="2" t="str">
        <f t="shared" si="11"/>
        <v>COMMON SQUAD // MEDIUM 6&lt;br /&gt;DZU-TEH // HUNTERS // WILD</v>
      </c>
      <c r="BB51" s="2" t="str">
        <f t="shared" si="12"/>
        <v>NICHE</v>
      </c>
      <c r="BC51" s="2" t="str">
        <f t="shared" si="13"/>
        <v>&lt;p&gt;Draft multiples of this Army Card&lt;/p&gt;</v>
      </c>
      <c r="BD51" s="2" t="str">
        <f t="shared" si="14"/>
        <v>&lt;p&gt;Glacier Traverse&lt;/p&gt;&lt;p&gt;Glacier Camouflage&lt;/p&gt;&lt;p&gt;Snow And Ice Enhanced Movement&lt;/p&gt;</v>
      </c>
    </row>
    <row r="52" spans="1:56" ht="57.75" customHeight="1" x14ac:dyDescent="0.2">
      <c r="A52" s="2">
        <v>51</v>
      </c>
      <c r="B52" s="3" t="s">
        <v>1369</v>
      </c>
      <c r="C52" s="2" t="s">
        <v>601</v>
      </c>
      <c r="D52" s="2" t="s">
        <v>1105</v>
      </c>
      <c r="E52" s="2" t="s">
        <v>601</v>
      </c>
      <c r="F52" s="2" t="s">
        <v>601</v>
      </c>
      <c r="G52" s="2" t="s">
        <v>601</v>
      </c>
      <c r="H52" s="2" t="s">
        <v>601</v>
      </c>
      <c r="I52" s="2" t="s">
        <v>1289</v>
      </c>
      <c r="J52" s="2">
        <v>9</v>
      </c>
      <c r="K52" s="3" t="s">
        <v>332</v>
      </c>
      <c r="L52" s="3" t="s">
        <v>171</v>
      </c>
      <c r="M52" s="3" t="s">
        <v>1217</v>
      </c>
      <c r="N52" s="3" t="s">
        <v>132</v>
      </c>
      <c r="O52" s="3" t="s">
        <v>167</v>
      </c>
      <c r="P52" s="3" t="s">
        <v>338</v>
      </c>
      <c r="Q52" s="3" t="s">
        <v>316</v>
      </c>
      <c r="R52" s="3" t="s">
        <v>137</v>
      </c>
      <c r="S52" s="2">
        <v>5</v>
      </c>
      <c r="T52" s="2">
        <v>1</v>
      </c>
      <c r="U52" s="2">
        <v>0</v>
      </c>
      <c r="V52" s="2">
        <v>1</v>
      </c>
      <c r="W52" s="2">
        <v>4</v>
      </c>
      <c r="X52" s="2">
        <v>1</v>
      </c>
      <c r="Y52" s="2">
        <v>4</v>
      </c>
      <c r="Z52" s="2">
        <v>4</v>
      </c>
      <c r="AA52" s="2">
        <v>35</v>
      </c>
      <c r="AB52" s="2">
        <v>30</v>
      </c>
      <c r="AC52" s="3" t="s">
        <v>1370</v>
      </c>
      <c r="AD52" s="5" t="s">
        <v>1371</v>
      </c>
      <c r="AE52" s="3" t="s">
        <v>1372</v>
      </c>
      <c r="AF52" s="3" t="s">
        <v>1373</v>
      </c>
      <c r="AG52" s="2" t="s">
        <v>772</v>
      </c>
      <c r="AH52" s="2" t="s">
        <v>772</v>
      </c>
      <c r="AI52" s="2" t="s">
        <v>772</v>
      </c>
      <c r="AJ52" s="2" t="s">
        <v>772</v>
      </c>
      <c r="AK52" s="2" t="b">
        <v>0</v>
      </c>
      <c r="AL52" s="2" t="b">
        <v>0</v>
      </c>
      <c r="AM52" s="3" t="s">
        <v>1014</v>
      </c>
      <c r="AN52" s="3" t="s">
        <v>574</v>
      </c>
      <c r="AO52" s="7" t="s">
        <v>601</v>
      </c>
      <c r="AP52" s="2" t="str">
        <f t="shared" si="0"/>
        <v>EARTH ELEMENTAL</v>
      </c>
      <c r="AQ52" s="2" t="b">
        <f t="shared" si="1"/>
        <v>0</v>
      </c>
      <c r="AR52" s="2" t="str">
        <f t="shared" si="2"/>
        <v>N/A</v>
      </c>
      <c r="AS52" s="4" t="str">
        <f t="shared" si="3"/>
        <v>&lt;p&gt;&lt;b&gt;&lt;i&gt;EARTH SLAM SPECIAL ATTACK&lt;/i&gt;&lt;/b&gt;&lt;br /&gt;&lt;i&gt;Range 1 Attack 3&lt;/i&gt;&lt;br /&gt;Any non-flying figures adjacent to this Earth Elemental are affected by Earth Slam Special Attack. Roll attack dice once for all affected figures. Each figure rolls defense separately.&lt;/p&gt;</v>
      </c>
      <c r="AT52" s="4" t="str">
        <f t="shared" si="15"/>
        <v>&lt;p&gt;&lt;b&gt;&lt;i&gt;UNDERGROUND MOVEMENT&lt;/i&gt;&lt;/b&gt;&lt;br /&gt;Instead of moving normally with an Earth Elemental, you may immediately place it on any empty non-water space that is within 4 spaces of that Earth Elemental and is no higher than 1 level above that Earth Elemental's height or 3 levels below that Earth Elemental's base. If an Earth Elemental is engaged when it starts its Underground Movement, it will take any leaving engagement attacks.&lt;/p&gt;</v>
      </c>
      <c r="AU52" s="4" t="str">
        <f t="shared" si="5"/>
        <v>n/a</v>
      </c>
      <c r="AV52" s="4" t="str">
        <f t="shared" si="6"/>
        <v>n/a</v>
      </c>
      <c r="AW52" s="4" t="str">
        <f t="shared" si="7"/>
        <v>&lt;p&gt;&lt;b&gt;&lt;i&gt;EARTH SLAM SPECIAL ATTACK&lt;/i&gt;&lt;/b&gt;&lt;br /&gt;&lt;i&gt;Range 1 Attack 3&lt;/i&gt;&lt;br /&gt;Any non-flying figures adjacent to this Earth Elemental are affected by Earth Slam Special Attack. Roll attack dice once for all affected figures. Each figure rolls defense separately.&lt;/p&gt;&lt;p&gt;&lt;b&gt;&lt;i&gt;UNDERGROUND MOVEMENT&lt;/i&gt;&lt;/b&gt;&lt;br /&gt;Instead of moving normally with an Earth Elemental, you may immediately place it on any empty non-water space that is within 4 spaces of that Earth Elemental and is no higher than 1 level above that Earth Elemental's height or 3 levels below that Earth Elemental's base. If an Earth Elemental is engaged when it starts its Underground Movement, it will take any leaving engagement attacks.&lt;/p&gt;</v>
      </c>
      <c r="AX52" s="2" t="str">
        <f t="shared" si="16"/>
        <v>illustrations/Earth Elemental.jpg</v>
      </c>
      <c r="AY52" s="2" t="str">
        <f t="shared" si="17"/>
        <v>hitboxes/Earth Elemental.jpg</v>
      </c>
      <c r="AZ52" s="2" t="str">
        <f t="shared" si="10"/>
        <v>icons/Einar.svg</v>
      </c>
      <c r="BA52" s="2" t="str">
        <f t="shared" si="11"/>
        <v>COMMON HERO // MEDIUM 5&lt;br /&gt;ELEMENTAL // CONSTRUCT // FEARLESS</v>
      </c>
      <c r="BB52" s="2" t="str">
        <f t="shared" si="12"/>
        <v>DEFENDER</v>
      </c>
      <c r="BC52" s="2" t="str">
        <f t="shared" si="13"/>
        <v>None</v>
      </c>
      <c r="BD52" s="2" t="str">
        <f t="shared" si="14"/>
        <v>&lt;p&gt;Earth Slam Special Attack&lt;/p&gt;&lt;p&gt;Underground Movement&lt;/p&gt;</v>
      </c>
    </row>
    <row r="53" spans="1:56" ht="57.75" customHeight="1" x14ac:dyDescent="0.2">
      <c r="A53" s="2">
        <v>52</v>
      </c>
      <c r="B53" s="2" t="s">
        <v>898</v>
      </c>
      <c r="C53" s="2" t="s">
        <v>892</v>
      </c>
      <c r="D53" s="2" t="s">
        <v>1105</v>
      </c>
      <c r="E53" s="2" t="s">
        <v>601</v>
      </c>
      <c r="F53" s="2" t="s">
        <v>601</v>
      </c>
      <c r="G53" s="2" t="s">
        <v>601</v>
      </c>
      <c r="H53" s="2" t="s">
        <v>601</v>
      </c>
      <c r="I53" s="2" t="s">
        <v>13</v>
      </c>
      <c r="J53" s="2">
        <v>17</v>
      </c>
      <c r="K53" s="2" t="s">
        <v>197</v>
      </c>
      <c r="L53" s="2" t="s">
        <v>158</v>
      </c>
      <c r="M53" s="2" t="s">
        <v>172</v>
      </c>
      <c r="N53" s="2" t="s">
        <v>166</v>
      </c>
      <c r="O53" s="2" t="s">
        <v>167</v>
      </c>
      <c r="P53" s="2" t="s">
        <v>203</v>
      </c>
      <c r="Q53" s="2" t="s">
        <v>187</v>
      </c>
      <c r="R53" s="2" t="s">
        <v>137</v>
      </c>
      <c r="S53" s="2">
        <v>4</v>
      </c>
      <c r="T53" s="2">
        <v>1</v>
      </c>
      <c r="U53" s="2">
        <v>0</v>
      </c>
      <c r="V53" s="2">
        <v>3</v>
      </c>
      <c r="W53" s="2">
        <v>5</v>
      </c>
      <c r="X53" s="2">
        <v>1</v>
      </c>
      <c r="Y53" s="2">
        <v>2</v>
      </c>
      <c r="Z53" s="2">
        <v>2</v>
      </c>
      <c r="AA53" s="2">
        <v>30</v>
      </c>
      <c r="AB53" s="2">
        <v>35</v>
      </c>
      <c r="AC53" s="2" t="s">
        <v>627</v>
      </c>
      <c r="AD53" s="2" t="s">
        <v>493</v>
      </c>
      <c r="AE53" s="2" t="s">
        <v>785</v>
      </c>
      <c r="AF53" s="2" t="s">
        <v>494</v>
      </c>
      <c r="AG53" s="2" t="s">
        <v>772</v>
      </c>
      <c r="AH53" s="2" t="s">
        <v>601</v>
      </c>
      <c r="AI53" s="2" t="s">
        <v>772</v>
      </c>
      <c r="AJ53" s="2" t="s">
        <v>772</v>
      </c>
      <c r="AK53" s="2" t="b">
        <v>0</v>
      </c>
      <c r="AL53" s="2" t="b">
        <v>0</v>
      </c>
      <c r="AM53" s="2" t="s">
        <v>581</v>
      </c>
      <c r="AN53" s="2" t="s">
        <v>573</v>
      </c>
      <c r="AO53" s="7" t="s">
        <v>601</v>
      </c>
      <c r="AP53" s="2" t="str">
        <f t="shared" si="0"/>
        <v>ELDGRIM</v>
      </c>
      <c r="AQ53" s="2" t="b">
        <f t="shared" si="1"/>
        <v>1</v>
      </c>
      <c r="AR53" s="2" t="str">
        <f t="shared" si="2"/>
        <v>THE VIKING CHAMPION</v>
      </c>
      <c r="AS53" s="4" t="str">
        <f t="shared" si="3"/>
        <v>&lt;p&gt;&lt;b&gt;&lt;i&gt;OVEREXTENDED ATTACK&lt;/i&gt;&lt;/b&gt;&lt;br /&gt;After taking a turn with Eldgrim, you may place a wound marker on Eldgrim and take another turn with him. You may only use this power once during a round.&lt;/p&gt;</v>
      </c>
      <c r="AT53" s="4" t="str">
        <f t="shared" si="15"/>
        <v>&lt;p&gt;&lt;b&gt;&lt;i&gt;WARRIOR'S SWIFTNESS SPIRIT&lt;/i&gt;&lt;/b&gt;&lt;br /&gt;When Eldgrim is destroyed, you may place this figure on any unique Army Card. Eldgrim's Spirit adds 1 to the move number on that card.&lt;/p&gt;</v>
      </c>
      <c r="AU53" s="4" t="str">
        <f t="shared" si="5"/>
        <v>n/a</v>
      </c>
      <c r="AV53" s="4" t="str">
        <f t="shared" si="6"/>
        <v>n/a</v>
      </c>
      <c r="AW53" s="4" t="str">
        <f t="shared" si="7"/>
        <v>&lt;p&gt;&lt;b&gt;&lt;i&gt;OVEREXTENDED ATTACK&lt;/i&gt;&lt;/b&gt;&lt;br /&gt;After taking a turn with Eldgrim, you may place a wound marker on Eldgrim and take another turn with him. You may only use this power once during a round.&lt;/p&gt;&lt;p&gt;&lt;b&gt;&lt;i&gt;WARRIOR'S SWIFTNESS SPIRIT&lt;/i&gt;&lt;/b&gt;&lt;br /&gt;When Eldgrim is destroyed, you may place this figure on any unique Army Card. Eldgrim's Spirit adds 1 to the move number on that card.&lt;/p&gt;</v>
      </c>
      <c r="AX53" s="2" t="str">
        <f t="shared" si="16"/>
        <v>illustrations/Eldgrim.jpg</v>
      </c>
      <c r="AY53" s="2" t="str">
        <f t="shared" si="17"/>
        <v>hitboxes/Eldgrim.jpg</v>
      </c>
      <c r="AZ53" s="2" t="str">
        <f t="shared" si="10"/>
        <v>icons/Jandar.svg</v>
      </c>
      <c r="BA53" s="2" t="str">
        <f t="shared" si="11"/>
        <v>UNIQUE HERO // MEDIUM 4&lt;br /&gt;HUMAN // CHAMPION // VALIANT</v>
      </c>
      <c r="BB53" s="2" t="str">
        <f t="shared" si="12"/>
        <v>CHEERLEADER</v>
      </c>
      <c r="BC53" s="2" t="str">
        <f t="shared" si="13"/>
        <v>None</v>
      </c>
      <c r="BD53" s="2" t="str">
        <f t="shared" si="14"/>
        <v>&lt;p&gt;Overextended Attack&lt;/p&gt;&lt;p&gt;Warrior's Swiftness Spirit&lt;/p&gt;</v>
      </c>
    </row>
    <row r="54" spans="1:56" ht="57.75" customHeight="1" x14ac:dyDescent="0.2">
      <c r="A54" s="2">
        <v>53</v>
      </c>
      <c r="B54" s="2" t="s">
        <v>98</v>
      </c>
      <c r="C54" s="2" t="s">
        <v>601</v>
      </c>
      <c r="D54" s="2" t="s">
        <v>1105</v>
      </c>
      <c r="E54" s="2" t="s">
        <v>601</v>
      </c>
      <c r="F54" s="2" t="s">
        <v>601</v>
      </c>
      <c r="G54" s="2" t="s">
        <v>601</v>
      </c>
      <c r="H54" s="2" t="s">
        <v>601</v>
      </c>
      <c r="I54" s="2" t="s">
        <v>326</v>
      </c>
      <c r="J54" s="2" t="s">
        <v>331</v>
      </c>
      <c r="K54" s="2" t="s">
        <v>193</v>
      </c>
      <c r="L54" s="2" t="s">
        <v>129</v>
      </c>
      <c r="M54" s="2" t="s">
        <v>130</v>
      </c>
      <c r="N54" s="2" t="s">
        <v>166</v>
      </c>
      <c r="O54" s="2" t="s">
        <v>133</v>
      </c>
      <c r="P54" s="2" t="s">
        <v>135</v>
      </c>
      <c r="Q54" s="2" t="s">
        <v>161</v>
      </c>
      <c r="R54" s="2" t="s">
        <v>137</v>
      </c>
      <c r="S54" s="2">
        <v>5</v>
      </c>
      <c r="T54" s="2">
        <v>3</v>
      </c>
      <c r="U54" s="2">
        <v>0</v>
      </c>
      <c r="V54" s="2">
        <v>1</v>
      </c>
      <c r="W54" s="2">
        <v>7</v>
      </c>
      <c r="X54" s="2">
        <v>1</v>
      </c>
      <c r="Y54" s="2">
        <v>3</v>
      </c>
      <c r="Z54" s="2">
        <v>2</v>
      </c>
      <c r="AA54" s="2">
        <v>100</v>
      </c>
      <c r="AB54" s="2">
        <v>70</v>
      </c>
      <c r="AC54" s="2" t="s">
        <v>656</v>
      </c>
      <c r="AD54" s="2" t="s">
        <v>391</v>
      </c>
      <c r="AE54" s="2" t="s">
        <v>634</v>
      </c>
      <c r="AF54" s="2" t="s">
        <v>495</v>
      </c>
      <c r="AG54" s="2" t="s">
        <v>850</v>
      </c>
      <c r="AH54" s="2" t="s">
        <v>392</v>
      </c>
      <c r="AI54" s="2" t="s">
        <v>772</v>
      </c>
      <c r="AJ54" s="2" t="s">
        <v>772</v>
      </c>
      <c r="AK54" s="2" t="b">
        <v>0</v>
      </c>
      <c r="AL54" s="2" t="b">
        <v>0</v>
      </c>
      <c r="AM54" s="2" t="s">
        <v>1016</v>
      </c>
      <c r="AN54" s="2" t="s">
        <v>579</v>
      </c>
      <c r="AO54" s="7" t="s">
        <v>601</v>
      </c>
      <c r="AP54" s="2" t="str">
        <f t="shared" si="0"/>
        <v>ELITE ONYX VIPERS</v>
      </c>
      <c r="AQ54" s="2" t="b">
        <f t="shared" si="1"/>
        <v>0</v>
      </c>
      <c r="AR54" s="2" t="str">
        <f t="shared" si="2"/>
        <v>N/A</v>
      </c>
      <c r="AS54" s="4" t="str">
        <f t="shared" si="3"/>
        <v>&lt;p&gt;&lt;b&gt;&lt;i&gt;SLITHER&lt;/i&gt;&lt;/b&gt;&lt;br /&gt;Elite Onyx Vipers do not have to stop their movement when entering water spaces.&lt;/p&gt;</v>
      </c>
      <c r="AT54" s="4" t="str">
        <f t="shared" si="15"/>
        <v>&lt;p&gt;&lt;b&gt;&lt;i&gt;FRENZY&lt;/i&gt;&lt;/b&gt;&lt;br /&gt;After you take a turn with Elite Onyx Vipers, roll the 20-sided die. If you roll a 16 or higher you may take another turn with Elite Onyx Vipers.&lt;/p&gt;</v>
      </c>
      <c r="AU54" s="4" t="str">
        <f t="shared" si="5"/>
        <v>&lt;p&gt;&lt;b&gt;&lt;i&gt;EVASIVE 8&lt;/i&gt;&lt;/b&gt;&lt;br /&gt;When an Elite Onyx Viper rolls defense dice against an attacking figure who is not adjacent, add 8 defense dice to the defending Viper.&lt;/p&gt;</v>
      </c>
      <c r="AV54" s="4" t="str">
        <f t="shared" si="6"/>
        <v>n/a</v>
      </c>
      <c r="AW54" s="4" t="str">
        <f t="shared" si="7"/>
        <v>&lt;p&gt;&lt;b&gt;&lt;i&gt;SLITHER&lt;/i&gt;&lt;/b&gt;&lt;br /&gt;Elite Onyx Vipers do not have to stop their movement when entering water spaces.&lt;/p&gt;&lt;p&gt;&lt;b&gt;&lt;i&gt;FRENZY&lt;/i&gt;&lt;/b&gt;&lt;br /&gt;After you take a turn with Elite Onyx Vipers, roll the 20-sided die. If you roll a 16 or higher you may take another turn with Elite Onyx Vipers.&lt;/p&gt;&lt;p&gt;&lt;b&gt;&lt;i&gt;EVASIVE 8&lt;/i&gt;&lt;/b&gt;&lt;br /&gt;When an Elite Onyx Viper rolls defense dice against an attacking figure who is not adjacent, add 8 defense dice to the defending Viper.&lt;/p&gt;</v>
      </c>
      <c r="AX54" s="2" t="str">
        <f t="shared" si="16"/>
        <v>illustrations/Elite Onyx Vipers.jpg</v>
      </c>
      <c r="AY54" s="2" t="str">
        <f t="shared" si="17"/>
        <v>hitboxes/Elite Onyx Vipers.jpg</v>
      </c>
      <c r="AZ54" s="2" t="str">
        <f t="shared" si="10"/>
        <v>icons/Ullar.svg</v>
      </c>
      <c r="BA54" s="2" t="str">
        <f t="shared" si="11"/>
        <v>UNIQUE SQUAD // MEDIUM 5&lt;br /&gt;VIPERS // SCOUTS // PRECISE</v>
      </c>
      <c r="BB54" s="2" t="str">
        <f t="shared" si="12"/>
        <v>MENACER</v>
      </c>
      <c r="BC54" s="2" t="str">
        <f t="shared" si="13"/>
        <v>None</v>
      </c>
      <c r="BD54" s="2" t="str">
        <f t="shared" si="14"/>
        <v>&lt;p&gt;Slither&lt;/p&gt;&lt;p&gt;Frenzy&lt;/p&gt;&lt;p&gt;Evasive 8&lt;/p&gt;</v>
      </c>
    </row>
    <row r="55" spans="1:56" ht="57.75" customHeight="1" x14ac:dyDescent="0.2">
      <c r="A55" s="2">
        <v>54</v>
      </c>
      <c r="B55" s="2" t="s">
        <v>285</v>
      </c>
      <c r="C55" s="2" t="s">
        <v>601</v>
      </c>
      <c r="D55" s="2" t="s">
        <v>1105</v>
      </c>
      <c r="E55" s="2" t="s">
        <v>1068</v>
      </c>
      <c r="F55" s="2" t="s">
        <v>601</v>
      </c>
      <c r="G55" s="2" t="s">
        <v>601</v>
      </c>
      <c r="H55" s="2" t="s">
        <v>601</v>
      </c>
      <c r="I55" s="2" t="s">
        <v>299</v>
      </c>
      <c r="J55" s="2">
        <v>13</v>
      </c>
      <c r="K55" s="2" t="s">
        <v>198</v>
      </c>
      <c r="L55" s="2" t="s">
        <v>129</v>
      </c>
      <c r="M55" s="2" t="s">
        <v>214</v>
      </c>
      <c r="N55" s="2" t="s">
        <v>166</v>
      </c>
      <c r="O55" s="2" t="s">
        <v>167</v>
      </c>
      <c r="P55" s="2" t="s">
        <v>79</v>
      </c>
      <c r="Q55" s="2" t="s">
        <v>204</v>
      </c>
      <c r="R55" s="2" t="s">
        <v>137</v>
      </c>
      <c r="S55" s="2">
        <v>5</v>
      </c>
      <c r="T55" s="2">
        <v>1</v>
      </c>
      <c r="U55" s="2">
        <v>0</v>
      </c>
      <c r="V55" s="2">
        <v>5</v>
      </c>
      <c r="W55" s="2">
        <v>5</v>
      </c>
      <c r="X55" s="2">
        <v>1</v>
      </c>
      <c r="Y55" s="2">
        <v>3</v>
      </c>
      <c r="Z55" s="2">
        <v>3</v>
      </c>
      <c r="AA55" s="2">
        <v>80</v>
      </c>
      <c r="AB55" s="2">
        <v>65</v>
      </c>
      <c r="AC55" s="2" t="s">
        <v>657</v>
      </c>
      <c r="AD55" s="4" t="s">
        <v>949</v>
      </c>
      <c r="AE55" s="2" t="s">
        <v>772</v>
      </c>
      <c r="AF55" s="2" t="s">
        <v>601</v>
      </c>
      <c r="AG55" s="2" t="s">
        <v>772</v>
      </c>
      <c r="AH55" s="2" t="s">
        <v>601</v>
      </c>
      <c r="AI55" s="2" t="s">
        <v>772</v>
      </c>
      <c r="AJ55" s="2" t="s">
        <v>772</v>
      </c>
      <c r="AK55" s="2" t="b">
        <v>0</v>
      </c>
      <c r="AL55" s="2" t="b">
        <v>0</v>
      </c>
      <c r="AM55" s="2" t="s">
        <v>583</v>
      </c>
      <c r="AN55" s="2" t="s">
        <v>574</v>
      </c>
      <c r="AO55" s="7" t="s">
        <v>601</v>
      </c>
      <c r="AP55" s="2" t="str">
        <f t="shared" si="0"/>
        <v>EMIRROON</v>
      </c>
      <c r="AQ55" s="2" t="b">
        <f t="shared" si="1"/>
        <v>0</v>
      </c>
      <c r="AR55" s="2" t="str">
        <f t="shared" si="2"/>
        <v>N/A</v>
      </c>
      <c r="AS55" s="4" t="str">
        <f t="shared" si="3"/>
        <v>&lt;p&gt;&lt;b&gt;&lt;i&gt;ELVEN SUMMONING SPELL&lt;/i&gt;&lt;/b&gt;&lt;br /&gt;After Moving and before attacking, you may roll the 20-sided die. Add the number of Elves you control adjacent to Emirroon to your die roll.&lt;/p&gt;&lt;ul&gt;-&lt;li&gt;If you roll 1-4, nothing happens.&lt;/li&gt;&lt;li&gt;If you roll 5-11, you may place 1 Elf you control adjacent to Emirroon.&lt;/li&gt;&lt;li&gt;If you roll 12-17, you may place up to 2 Elves you control adjacent to Emirroon.&lt;/li&gt;&lt;li&gt;If you roll 18-20, you may place up to 3 Elves you control adjacent to Emirroon.&lt;/li&gt;&lt;/ul&gt;&lt;p&gt;If the summoned Elves are engaged, they will not take any leaving engagement attacks. Emirroon cannot summon an Elf that he is already adjacent to.&lt;br /&gt;&lt;/p&gt;</v>
      </c>
      <c r="AT55" s="4" t="str">
        <f t="shared" si="15"/>
        <v>n/a</v>
      </c>
      <c r="AU55" s="4" t="str">
        <f t="shared" si="5"/>
        <v>n/a</v>
      </c>
      <c r="AV55" s="4" t="str">
        <f t="shared" si="6"/>
        <v>n/a</v>
      </c>
      <c r="AW55" s="4" t="str">
        <f t="shared" si="7"/>
        <v>&lt;p&gt;&lt;b&gt;&lt;i&gt;ELVEN SUMMONING SPELL&lt;/i&gt;&lt;/b&gt;&lt;br /&gt;After Moving and before attacking, you may roll the 20-sided die. Add the number of Elves you control adjacent to Emirroon to your die roll.&lt;/p&gt;&lt;ul&gt;-&lt;li&gt;If you roll 1-4, nothing happens.&lt;/li&gt;&lt;li&gt;If you roll 5-11, you may place 1 Elf you control adjacent to Emirroon.&lt;/li&gt;&lt;li&gt;If you roll 12-17, you may place up to 2 Elves you control adjacent to Emirroon.&lt;/li&gt;&lt;li&gt;If you roll 18-20, you may place up to 3 Elves you control adjacent to Emirroon.&lt;/li&gt;&lt;/ul&gt;&lt;p&gt;If the summoned Elves are engaged, they will not take any leaving engagement attacks. Emirroon cannot summon an Elf that he is already adjacent to.&lt;br /&gt;&lt;/p&gt;</v>
      </c>
      <c r="AX55" s="2" t="str">
        <f t="shared" si="16"/>
        <v>illustrations/Emirroon.jpg</v>
      </c>
      <c r="AY55" s="2" t="str">
        <f t="shared" si="17"/>
        <v>hitboxes/Emirroon.jpg</v>
      </c>
      <c r="AZ55" s="2" t="str">
        <f t="shared" si="10"/>
        <v>icons/Ullar.svg</v>
      </c>
      <c r="BA55" s="2" t="str">
        <f t="shared" si="11"/>
        <v>UNIQUE HERO // MEDIUM 5&lt;br /&gt;ELF // WIZARD // TRICKY</v>
      </c>
      <c r="BB55" s="2" t="str">
        <f t="shared" si="12"/>
        <v>NICHE</v>
      </c>
      <c r="BC55" s="2" t="str">
        <f t="shared" si="13"/>
        <v>&lt;p&gt;Draft one Elf Hero or one Elf Squad&lt;br /&gt;(and then multiples if non-unique)&lt;/p&gt;</v>
      </c>
      <c r="BD55" s="2" t="str">
        <f t="shared" si="14"/>
        <v>&lt;p&gt;Elven Summoning Spell&lt;/p&gt;</v>
      </c>
    </row>
    <row r="56" spans="1:56" ht="57.75" customHeight="1" x14ac:dyDescent="0.2">
      <c r="A56" s="2">
        <v>55</v>
      </c>
      <c r="B56" s="2" t="s">
        <v>22</v>
      </c>
      <c r="C56" s="2" t="s">
        <v>601</v>
      </c>
      <c r="D56" s="2" t="s">
        <v>1105</v>
      </c>
      <c r="E56" s="2" t="s">
        <v>1077</v>
      </c>
      <c r="F56" s="2" t="s">
        <v>601</v>
      </c>
      <c r="G56" s="2" t="s">
        <v>601</v>
      </c>
      <c r="H56" s="2" t="s">
        <v>601</v>
      </c>
      <c r="I56" s="2" t="s">
        <v>13</v>
      </c>
      <c r="J56" s="2">
        <v>18</v>
      </c>
      <c r="K56" s="2" t="s">
        <v>196</v>
      </c>
      <c r="L56" s="2" t="s">
        <v>171</v>
      </c>
      <c r="M56" s="2" t="s">
        <v>165</v>
      </c>
      <c r="N56" s="2" t="s">
        <v>166</v>
      </c>
      <c r="O56" s="2" t="s">
        <v>167</v>
      </c>
      <c r="P56" s="2" t="s">
        <v>168</v>
      </c>
      <c r="Q56" s="2" t="s">
        <v>174</v>
      </c>
      <c r="R56" s="2" t="s">
        <v>137</v>
      </c>
      <c r="S56" s="2">
        <v>6</v>
      </c>
      <c r="T56" s="2">
        <v>1</v>
      </c>
      <c r="U56" s="2">
        <v>0</v>
      </c>
      <c r="V56" s="2">
        <v>5</v>
      </c>
      <c r="W56" s="2">
        <v>5</v>
      </c>
      <c r="X56" s="2">
        <v>1</v>
      </c>
      <c r="Y56" s="2">
        <v>3</v>
      </c>
      <c r="Z56" s="2">
        <v>4</v>
      </c>
      <c r="AA56" s="2">
        <v>90</v>
      </c>
      <c r="AB56" s="2">
        <v>75</v>
      </c>
      <c r="AC56" s="2" t="s">
        <v>658</v>
      </c>
      <c r="AD56" s="2" t="s">
        <v>1132</v>
      </c>
      <c r="AE56" s="2" t="s">
        <v>786</v>
      </c>
      <c r="AF56" s="2" t="s">
        <v>619</v>
      </c>
      <c r="AG56" s="2" t="s">
        <v>772</v>
      </c>
      <c r="AH56" s="2" t="s">
        <v>601</v>
      </c>
      <c r="AI56" s="2" t="s">
        <v>772</v>
      </c>
      <c r="AJ56" s="2" t="s">
        <v>772</v>
      </c>
      <c r="AK56" s="2" t="b">
        <v>1</v>
      </c>
      <c r="AL56" s="2" t="b">
        <v>0</v>
      </c>
      <c r="AM56" s="2" t="s">
        <v>581</v>
      </c>
      <c r="AN56" s="2" t="s">
        <v>575</v>
      </c>
      <c r="AO56" s="7" t="s">
        <v>601</v>
      </c>
      <c r="AP56" s="2" t="str">
        <f t="shared" si="0"/>
        <v>EMPRESS KIOVA</v>
      </c>
      <c r="AQ56" s="2" t="b">
        <f t="shared" si="1"/>
        <v>0</v>
      </c>
      <c r="AR56" s="2" t="str">
        <f t="shared" si="2"/>
        <v>N/A</v>
      </c>
      <c r="AS56" s="4" t="str">
        <f t="shared" si="3"/>
        <v>&lt;p&gt;&lt;b&gt;&lt;i&gt;GIFT OF THE EMPRESS AURA&lt;/i&gt;&lt;/b&gt;&lt;br /&gt;When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Kiova.&lt;/p&gt;</v>
      </c>
      <c r="AT56" s="4" t="str">
        <f t="shared" si="15"/>
        <v>&lt;p&gt;&lt;b&gt;&lt;i&gt;STEALTH FLYING&lt;/i&gt;&lt;/b&gt;&lt;br /&gt;When Empress Kiova starts to fly, if she is engaged she will not take any leaving engagement attacks.&lt;/p&gt;</v>
      </c>
      <c r="AU56" s="4" t="str">
        <f t="shared" si="5"/>
        <v>n/a</v>
      </c>
      <c r="AV56" s="4" t="str">
        <f t="shared" si="6"/>
        <v>n/a</v>
      </c>
      <c r="AW56" s="4" t="str">
        <f t="shared" si="7"/>
        <v>&lt;p&gt;&lt;b&gt;&lt;i&gt;GIFT OF THE EMPRESS AURA&lt;/i&gt;&lt;/b&gt;&lt;br /&gt;When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Kiova.&lt;/p&gt;&lt;p&gt;&lt;b&gt;&lt;i&gt;STEALTH FLYING&lt;/i&gt;&lt;/b&gt;&lt;br /&gt;When Empress Kiova starts to fly, if she is engaged she will not take any leaving engagement attacks.&lt;/p&gt;</v>
      </c>
      <c r="AX56" s="2" t="str">
        <f t="shared" si="16"/>
        <v>illustrations/Empress Kiova.jpg</v>
      </c>
      <c r="AY56" s="2" t="str">
        <f t="shared" si="17"/>
        <v>hitboxes/Empress Kiova.jpg</v>
      </c>
      <c r="AZ56" s="2" t="str">
        <f t="shared" si="10"/>
        <v>icons/Einar.svg</v>
      </c>
      <c r="BA56" s="2" t="str">
        <f t="shared" si="11"/>
        <v>UNIQUE HERO // MEDIUM 6&lt;br /&gt;KYRIE // WARRIOR // DISCIPLINED</v>
      </c>
      <c r="BB56" s="2" t="str">
        <f t="shared" si="12"/>
        <v>CHEERLEADER</v>
      </c>
      <c r="BC56" s="2" t="str">
        <f t="shared" si="13"/>
        <v>&lt;p&gt;Draft one Kyrie Hero that follows Einar&lt;br /&gt;or one Kyrie Squad that follows Einar&lt;br /&gt;(and then multiples if non-unique)&lt;/p&gt;</v>
      </c>
      <c r="BD56" s="2" t="str">
        <f t="shared" si="14"/>
        <v>&lt;p&gt;Gift Of The Empress Aura&lt;/p&gt;&lt;p&gt;Stealth Flying&lt;/p&gt;</v>
      </c>
    </row>
    <row r="57" spans="1:56" ht="57.75" customHeight="1" x14ac:dyDescent="0.2">
      <c r="A57" s="2">
        <v>56</v>
      </c>
      <c r="B57" s="2" t="s">
        <v>22</v>
      </c>
      <c r="C57" s="2" t="s">
        <v>601</v>
      </c>
      <c r="D57" s="3" t="s">
        <v>1106</v>
      </c>
      <c r="E57" s="2" t="s">
        <v>1077</v>
      </c>
      <c r="F57" s="2" t="s">
        <v>601</v>
      </c>
      <c r="G57" s="2" t="s">
        <v>601</v>
      </c>
      <c r="H57" s="2" t="s">
        <v>601</v>
      </c>
      <c r="I57" s="2" t="s">
        <v>13</v>
      </c>
      <c r="J57" s="2">
        <v>18</v>
      </c>
      <c r="K57" s="2" t="s">
        <v>196</v>
      </c>
      <c r="L57" s="2" t="s">
        <v>171</v>
      </c>
      <c r="M57" s="2" t="s">
        <v>165</v>
      </c>
      <c r="N57" s="2" t="s">
        <v>166</v>
      </c>
      <c r="O57" s="2" t="s">
        <v>167</v>
      </c>
      <c r="P57" s="2" t="s">
        <v>168</v>
      </c>
      <c r="Q57" s="2" t="s">
        <v>174</v>
      </c>
      <c r="R57" s="2" t="s">
        <v>137</v>
      </c>
      <c r="S57" s="2">
        <v>6</v>
      </c>
      <c r="T57" s="2">
        <v>1</v>
      </c>
      <c r="U57" s="2">
        <v>0</v>
      </c>
      <c r="V57" s="2">
        <v>5</v>
      </c>
      <c r="W57" s="2">
        <v>5</v>
      </c>
      <c r="X57" s="2">
        <v>1</v>
      </c>
      <c r="Y57" s="2">
        <v>3</v>
      </c>
      <c r="Z57" s="2">
        <v>4</v>
      </c>
      <c r="AA57" s="2">
        <v>90</v>
      </c>
      <c r="AB57" s="2">
        <v>90</v>
      </c>
      <c r="AC57" s="2" t="s">
        <v>658</v>
      </c>
      <c r="AD57" s="2" t="s">
        <v>1132</v>
      </c>
      <c r="AE57" s="3" t="s">
        <v>1125</v>
      </c>
      <c r="AF57" s="3" t="s">
        <v>1126</v>
      </c>
      <c r="AG57" s="2" t="s">
        <v>786</v>
      </c>
      <c r="AH57" s="2" t="s">
        <v>619</v>
      </c>
      <c r="AI57" s="2" t="s">
        <v>772</v>
      </c>
      <c r="AJ57" s="2" t="s">
        <v>772</v>
      </c>
      <c r="AK57" s="2" t="b">
        <v>1</v>
      </c>
      <c r="AL57" s="2" t="b">
        <v>0</v>
      </c>
      <c r="AM57" s="2" t="s">
        <v>581</v>
      </c>
      <c r="AN57" s="2" t="s">
        <v>575</v>
      </c>
      <c r="AO57" s="7" t="s">
        <v>601</v>
      </c>
      <c r="AP57" s="2" t="str">
        <f t="shared" si="0"/>
        <v>EMPRESS KIOVA</v>
      </c>
      <c r="AQ57" s="2" t="b">
        <f t="shared" si="1"/>
        <v>0</v>
      </c>
      <c r="AR57" s="2" t="str">
        <f t="shared" si="2"/>
        <v>N/A</v>
      </c>
      <c r="AS57" s="4" t="str">
        <f t="shared" si="3"/>
        <v>&lt;p&gt;&lt;b&gt;&lt;i&gt;GIFT OF THE EMPRESS AURA&lt;/i&gt;&lt;/b&gt;&lt;br /&gt;When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Kiova.&lt;/p&gt;</v>
      </c>
      <c r="AT57" s="4" t="str">
        <f>IF(AG57&lt;&gt;"n/a",IF(AND(LEFT(AH57,5)&lt;&gt;"Range",LEFT(AH57,7)&lt;&gt;"Special"), _xlfn.CONCAT("&lt;p&gt;&lt;b&gt;&lt;i&gt;",AG57,"&lt;/i&gt;&lt;/b&gt;&lt;br /&gt;", SUBSTITUTE(AH57,CHAR(10),"&lt;br /&gt;"), "&lt;/p&gt;"),_xlfn.CONCAT("&lt;p&gt;&lt;b&gt;&lt;i&gt;",AG57,"&lt;/i&gt;&lt;/b&gt;&lt;br /&gt;&lt;i&gt;", SUBSTITUTE(AH57,CHAR(10),"&lt;/i&gt;&lt;br /&gt;"), "&lt;/p&gt;")), "n/a")</f>
        <v>&lt;p&gt;&lt;b&gt;&lt;i&gt;STEALTH FLYING&lt;/i&gt;&lt;/b&gt;&lt;br /&gt;When Empress Kiova starts to fly, if she is engaged she will not take any leaving engagement attacks.&lt;/p&gt;</v>
      </c>
      <c r="AU57" s="4" t="str">
        <f t="shared" si="5"/>
        <v>&lt;p&gt;&lt;b&gt;&lt;i&gt;STEALTH FLYING&lt;/i&gt;&lt;/b&gt;&lt;br /&gt;When Empress Kiova starts to fly, if she is engaged she will not take any leaving engagement attacks.&lt;/p&gt;</v>
      </c>
      <c r="AV57" s="4" t="str">
        <f t="shared" si="6"/>
        <v>n/a</v>
      </c>
      <c r="AW57" s="4" t="str">
        <f t="shared" si="7"/>
        <v>&lt;p&gt;&lt;b&gt;&lt;i&gt;GIFT OF THE EMPRESS AURA&lt;/i&gt;&lt;/b&gt;&lt;br /&gt;When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Kiova.&lt;/p&gt;&lt;p&gt;&lt;b&gt;&lt;i&gt;STEALTH FLYING&lt;/i&gt;&lt;/b&gt;&lt;br /&gt;When Empress Kiova starts to fly, if she is engaged she will not take any leaving engagement attacks.&lt;/p&gt;&lt;p&gt;&lt;b&gt;&lt;i&gt;STEALTH FLYING&lt;/i&gt;&lt;/b&gt;&lt;br /&gt;When Empress Kiova starts to fly, if she is engaged she will not take any leaving engagement attacks.&lt;/p&gt;</v>
      </c>
      <c r="AX57" s="2" t="str">
        <f t="shared" si="16"/>
        <v>illustrations/Empress Kiova.jpg</v>
      </c>
      <c r="AY57" s="2" t="str">
        <f t="shared" si="17"/>
        <v>hitboxes/Empress Kiova.jpg</v>
      </c>
      <c r="AZ57" s="2" t="str">
        <f t="shared" si="10"/>
        <v>icons/Einar.svg</v>
      </c>
      <c r="BA57" s="2" t="str">
        <f t="shared" si="11"/>
        <v>UNIQUE HERO // MEDIUM 6&lt;br /&gt;KYRIE // WARRIOR // DISCIPLINED</v>
      </c>
      <c r="BB57" s="2" t="str">
        <f t="shared" si="12"/>
        <v>CHEERLEADER</v>
      </c>
      <c r="BC57" s="2" t="str">
        <f t="shared" si="13"/>
        <v>&lt;p&gt;Draft one Kyrie Hero that follows Einar&lt;br /&gt;or one Kyrie Squad that follows Einar&lt;br /&gt;(and then multiples if non-unique)&lt;/p&gt;</v>
      </c>
      <c r="BD57" s="2" t="str">
        <f t="shared" si="14"/>
        <v>&lt;p&gt;Gift Of The Empress Aura&lt;/p&gt;&lt;p&gt;Triple Attack&lt;/p&gt;&lt;p&gt;Stealth Flying&lt;/p&gt;</v>
      </c>
    </row>
    <row r="58" spans="1:56" ht="57.75" customHeight="1" x14ac:dyDescent="0.2">
      <c r="A58" s="2">
        <v>57</v>
      </c>
      <c r="B58" s="2" t="s">
        <v>339</v>
      </c>
      <c r="C58" s="2" t="s">
        <v>601</v>
      </c>
      <c r="D58" s="2" t="s">
        <v>1105</v>
      </c>
      <c r="E58" s="2" t="s">
        <v>1078</v>
      </c>
      <c r="F58" s="2" t="s">
        <v>601</v>
      </c>
      <c r="G58" s="2" t="s">
        <v>601</v>
      </c>
      <c r="H58" s="2" t="s">
        <v>601</v>
      </c>
      <c r="I58" s="2" t="s">
        <v>336</v>
      </c>
      <c r="J58" s="2">
        <v>20</v>
      </c>
      <c r="K58" s="2" t="s">
        <v>332</v>
      </c>
      <c r="L58" s="2" t="s">
        <v>152</v>
      </c>
      <c r="M58" s="2" t="s">
        <v>333</v>
      </c>
      <c r="N58" s="2" t="s">
        <v>166</v>
      </c>
      <c r="O58" s="2" t="s">
        <v>167</v>
      </c>
      <c r="P58" s="2" t="s">
        <v>334</v>
      </c>
      <c r="Q58" s="2" t="s">
        <v>204</v>
      </c>
      <c r="R58" s="2" t="s">
        <v>137</v>
      </c>
      <c r="S58" s="2">
        <v>4</v>
      </c>
      <c r="T58" s="2">
        <v>1</v>
      </c>
      <c r="U58" s="2">
        <v>0</v>
      </c>
      <c r="V58" s="2">
        <v>4</v>
      </c>
      <c r="W58" s="2">
        <v>5</v>
      </c>
      <c r="X58" s="2">
        <v>1</v>
      </c>
      <c r="Y58" s="2">
        <v>3</v>
      </c>
      <c r="Z58" s="2">
        <v>3</v>
      </c>
      <c r="AA58" s="2">
        <v>80</v>
      </c>
      <c r="AB58" s="2">
        <v>70</v>
      </c>
      <c r="AC58" s="2" t="s">
        <v>659</v>
      </c>
      <c r="AD58" s="4" t="s">
        <v>950</v>
      </c>
      <c r="AE58" s="2" t="s">
        <v>787</v>
      </c>
      <c r="AF58" s="2" t="s">
        <v>393</v>
      </c>
      <c r="AG58" s="2" t="s">
        <v>851</v>
      </c>
      <c r="AH58" s="2" t="s">
        <v>496</v>
      </c>
      <c r="AI58" s="2" t="s">
        <v>772</v>
      </c>
      <c r="AJ58" s="2" t="s">
        <v>772</v>
      </c>
      <c r="AK58" s="2" t="b">
        <v>0</v>
      </c>
      <c r="AL58" s="2" t="b">
        <v>0</v>
      </c>
      <c r="AM58" s="2" t="s">
        <v>581</v>
      </c>
      <c r="AN58" s="2" t="s">
        <v>574</v>
      </c>
      <c r="AO58" s="7" t="s">
        <v>601</v>
      </c>
      <c r="AP58" s="2" t="str">
        <f t="shared" si="0"/>
        <v>ESTIVARA</v>
      </c>
      <c r="AQ58" s="2" t="b">
        <f t="shared" si="1"/>
        <v>0</v>
      </c>
      <c r="AR58" s="2" t="str">
        <f t="shared" si="2"/>
        <v>N/A</v>
      </c>
      <c r="AS58" s="4" t="str">
        <f t="shared" si="3"/>
        <v>&lt;p&gt;&lt;b&gt;&lt;i&gt;VENOM RAY SPECIAL ATTACK&lt;/i&gt;&lt;/b&gt;&lt;br /&gt;&lt;i&gt;Range 5. Attack 3.&lt;/i&gt;&lt;br /&gt;If Estivara inflicts at least 1 wound with Venom Ray Special Attack, roll the 20-sided die for Venom Damage. If you roll a 1-9, the defending figure receives no additional wounds. If you roll a 10-19, add 1 additional wound marker to the defending figure's Army Card, and roll again for Venom Damage. If you roll a 20, destroy the defending figure.&lt;/p&gt;</v>
      </c>
      <c r="AT58" s="4" t="str">
        <f t="shared" ref="AT58:AT76" si="18">IF(AE58&lt;&gt;"n/a",IF(AND(LEFT(AF58,5)&lt;&gt;"Range",LEFT(AF58,7)&lt;&gt;"Special"), _xlfn.CONCAT("&lt;p&gt;&lt;b&gt;&lt;i&gt;",AE58,"&lt;/i&gt;&lt;/b&gt;&lt;br /&gt;", SUBSTITUTE(AF58,CHAR(10),"&lt;br /&gt;"), "&lt;/p&gt;"),_xlfn.CONCAT("&lt;p&gt;&lt;b&gt;&lt;i&gt;",AE58,"&lt;/i&gt;&lt;/b&gt;&lt;br /&gt;&lt;i&gt;", SUBSTITUTE(AF58,CHAR(10),"&lt;/i&gt;&lt;br /&gt;"), "&lt;/p&gt;")), "n/a")</f>
        <v>&lt;p&gt;&lt;b&gt;&lt;i&gt;LOLTH'S JUDGEMENT AURA&lt;/i&gt;&lt;/b&gt;&lt;br /&gt;All Arachnid figures you control within 6 clear sight spaces of Estivara roll 1 additional attack die when attacking normally.&lt;/p&gt;</v>
      </c>
      <c r="AU58" s="4" t="str">
        <f t="shared" si="5"/>
        <v>&lt;p&gt;&lt;b&gt;&lt;i&gt;CLOUD OF DARKNESS&lt;/i&gt;&lt;/b&gt;&lt;br /&gt;After taking a turn with Estivara, you may roll the 20-sided die. If you roll a 16 or higher, while she remains on that space, Estivara has no visible Hit Zone until the next time you reveal an order marker.&lt;/p&gt;</v>
      </c>
      <c r="AV58" s="4" t="str">
        <f t="shared" si="6"/>
        <v>n/a</v>
      </c>
      <c r="AW58" s="4" t="str">
        <f t="shared" si="7"/>
        <v>&lt;p&gt;&lt;b&gt;&lt;i&gt;VENOM RAY SPECIAL ATTACK&lt;/i&gt;&lt;/b&gt;&lt;br /&gt;&lt;i&gt;Range 5. Attack 3.&lt;/i&gt;&lt;br /&gt;If Estivara inflicts at least 1 wound with Venom Ray Special Attack, roll the 20-sided die for Venom Damage. If you roll a 1-9, the defending figure receives no additional wounds. If you roll a 10-19, add 1 additional wound marker to the defending figure's Army Card, and roll again for Venom Damage. If you roll a 20, destroy the defending figure.&lt;/p&gt;&lt;p&gt;&lt;b&gt;&lt;i&gt;LOLTH'S JUDGEMENT AURA&lt;/i&gt;&lt;/b&gt;&lt;br /&gt;All Arachnid figures you control within 6 clear sight spaces of Estivara roll 1 additional attack die when attacking normally.&lt;/p&gt;&lt;p&gt;&lt;b&gt;&lt;i&gt;CLOUD OF DARKNESS&lt;/i&gt;&lt;/b&gt;&lt;br /&gt;After taking a turn with Estivara, you may roll the 20-sided die. If you roll a 16 or higher, while she remains on that space, Estivara has no visible Hit Zone until the next time you reveal an order marker.&lt;/p&gt;</v>
      </c>
      <c r="AX58" s="2" t="str">
        <f t="shared" si="16"/>
        <v>illustrations/Estivara.jpg</v>
      </c>
      <c r="AY58" s="2" t="str">
        <f t="shared" si="17"/>
        <v>hitboxes/Estivara.jpg</v>
      </c>
      <c r="AZ58" s="2" t="str">
        <f t="shared" si="10"/>
        <v>icons/Utgar.svg</v>
      </c>
      <c r="BA58" s="2" t="str">
        <f t="shared" si="11"/>
        <v>UNIQUE HERO // MEDIUM 4&lt;br /&gt;DROW // ARACHNOMANCER // TRICKY</v>
      </c>
      <c r="BB58" s="2" t="str">
        <f t="shared" si="12"/>
        <v>CHEERLEADER</v>
      </c>
      <c r="BC58" s="2" t="str">
        <f t="shared" si="13"/>
        <v>&lt;p&gt;Draft one Arachnid Hero&lt;br /&gt;or one Arachnid Squad&lt;br /&gt;(and then multiples if non-unique)&lt;/p&gt;</v>
      </c>
      <c r="BD58" s="2" t="str">
        <f t="shared" si="14"/>
        <v>&lt;p&gt;Venom Ray Special Attack&lt;/p&gt;&lt;p&gt;Lolth's Judgement Aura&lt;/p&gt;&lt;p&gt;Cloud Of Darkness&lt;/p&gt;</v>
      </c>
    </row>
    <row r="59" spans="1:56" ht="57.75" customHeight="1" x14ac:dyDescent="0.2">
      <c r="A59" s="2">
        <v>58</v>
      </c>
      <c r="B59" s="2" t="s">
        <v>891</v>
      </c>
      <c r="C59" s="2" t="s">
        <v>892</v>
      </c>
      <c r="D59" s="2" t="s">
        <v>1105</v>
      </c>
      <c r="E59" s="2" t="s">
        <v>601</v>
      </c>
      <c r="F59" s="2" t="s">
        <v>601</v>
      </c>
      <c r="G59" s="2" t="s">
        <v>601</v>
      </c>
      <c r="H59" s="2" t="s">
        <v>601</v>
      </c>
      <c r="I59" s="2" t="s">
        <v>207</v>
      </c>
      <c r="J59" s="2">
        <v>2</v>
      </c>
      <c r="K59" s="2" t="s">
        <v>197</v>
      </c>
      <c r="L59" s="2" t="s">
        <v>158</v>
      </c>
      <c r="M59" s="2" t="s">
        <v>172</v>
      </c>
      <c r="N59" s="2" t="s">
        <v>166</v>
      </c>
      <c r="O59" s="2" t="s">
        <v>167</v>
      </c>
      <c r="P59" s="2" t="s">
        <v>203</v>
      </c>
      <c r="Q59" s="2" t="s">
        <v>187</v>
      </c>
      <c r="R59" s="2" t="s">
        <v>137</v>
      </c>
      <c r="S59" s="2">
        <v>5</v>
      </c>
      <c r="T59" s="2">
        <v>1</v>
      </c>
      <c r="U59" s="2">
        <v>0</v>
      </c>
      <c r="V59" s="2">
        <v>4</v>
      </c>
      <c r="W59" s="2">
        <v>5</v>
      </c>
      <c r="X59" s="2">
        <v>1</v>
      </c>
      <c r="Y59" s="2">
        <v>3</v>
      </c>
      <c r="Z59" s="2">
        <v>4</v>
      </c>
      <c r="AA59" s="2">
        <v>80</v>
      </c>
      <c r="AB59" s="2">
        <v>80</v>
      </c>
      <c r="AC59" s="2" t="s">
        <v>661</v>
      </c>
      <c r="AD59" s="2" t="s">
        <v>394</v>
      </c>
      <c r="AE59" s="2" t="s">
        <v>789</v>
      </c>
      <c r="AF59" s="2" t="s">
        <v>497</v>
      </c>
      <c r="AG59" s="2" t="s">
        <v>772</v>
      </c>
      <c r="AH59" s="2" t="s">
        <v>601</v>
      </c>
      <c r="AI59" s="2" t="s">
        <v>772</v>
      </c>
      <c r="AJ59" s="2" t="s">
        <v>772</v>
      </c>
      <c r="AK59" s="2" t="b">
        <v>0</v>
      </c>
      <c r="AL59" s="2" t="b">
        <v>0</v>
      </c>
      <c r="AM59" s="2" t="s">
        <v>581</v>
      </c>
      <c r="AN59" s="2" t="s">
        <v>576</v>
      </c>
      <c r="AO59" s="7" t="s">
        <v>601</v>
      </c>
      <c r="AP59" s="2" t="str">
        <f t="shared" si="0"/>
        <v>FINN</v>
      </c>
      <c r="AQ59" s="2" t="b">
        <f t="shared" si="1"/>
        <v>1</v>
      </c>
      <c r="AR59" s="2" t="str">
        <f t="shared" si="2"/>
        <v>THE VIKING CHAMPION</v>
      </c>
      <c r="AS59" s="4" t="str">
        <f t="shared" si="3"/>
        <v>&lt;p&gt;&lt;b&gt;&lt;i&gt;ATTACK AURA 1&lt;/i&gt;&lt;/b&gt;&lt;br /&gt;All friendly figures adjacent to Finn with a Range of 1 add 1 die to their normal attack.&lt;/p&gt;</v>
      </c>
      <c r="AT59" s="4" t="str">
        <f t="shared" si="18"/>
        <v>&lt;p&gt;&lt;b&gt;&lt;i&gt;WARRIOR'S ATTACK SPIRIT 1&lt;/i&gt;&lt;/b&gt;&lt;br /&gt;When Finn is destroyed, place this figure on any unique Army Card. Finn's spirit adds 1 to the normal attack number on that card.&lt;/p&gt;</v>
      </c>
      <c r="AU59" s="4" t="str">
        <f t="shared" si="5"/>
        <v>n/a</v>
      </c>
      <c r="AV59" s="4" t="str">
        <f t="shared" si="6"/>
        <v>n/a</v>
      </c>
      <c r="AW59" s="4" t="str">
        <f t="shared" si="7"/>
        <v>&lt;p&gt;&lt;b&gt;&lt;i&gt;ATTACK AURA 1&lt;/i&gt;&lt;/b&gt;&lt;br /&gt;All friendly figures adjacent to Finn with a Range of 1 add 1 die to their normal attack.&lt;/p&gt;&lt;p&gt;&lt;b&gt;&lt;i&gt;WARRIOR'S ATTACK SPIRIT 1&lt;/i&gt;&lt;/b&gt;&lt;br /&gt;When Finn is destroyed, place this figure on any unique Army Card. Finn's spirit adds 1 to the normal attack number on that card.&lt;/p&gt;</v>
      </c>
      <c r="AX59" s="2" t="str">
        <f t="shared" si="16"/>
        <v>illustrations/Finn.jpg</v>
      </c>
      <c r="AY59" s="2" t="str">
        <f t="shared" si="17"/>
        <v>hitboxes/Finn.jpg</v>
      </c>
      <c r="AZ59" s="2" t="str">
        <f t="shared" si="10"/>
        <v>icons/Jandar.svg</v>
      </c>
      <c r="BA59" s="2" t="str">
        <f t="shared" si="11"/>
        <v>UNIQUE HERO // MEDIUM 5&lt;br /&gt;HUMAN // CHAMPION // VALIANT</v>
      </c>
      <c r="BB59" s="2" t="str">
        <f t="shared" si="12"/>
        <v>CHEERLEADER</v>
      </c>
      <c r="BC59" s="2" t="str">
        <f t="shared" si="13"/>
        <v>None</v>
      </c>
      <c r="BD59" s="2" t="str">
        <f t="shared" si="14"/>
        <v>&lt;p&gt;Attack Aura 1&lt;/p&gt;&lt;p&gt;Warrior's Attack Spirit 1&lt;/p&gt;</v>
      </c>
    </row>
    <row r="60" spans="1:56" ht="57.75" customHeight="1" x14ac:dyDescent="0.2">
      <c r="A60" s="2">
        <v>59</v>
      </c>
      <c r="B60" s="3" t="s">
        <v>591</v>
      </c>
      <c r="C60" s="2" t="s">
        <v>1165</v>
      </c>
      <c r="D60" s="2" t="s">
        <v>1106</v>
      </c>
      <c r="E60" s="2" t="s">
        <v>601</v>
      </c>
      <c r="F60" s="2" t="s">
        <v>601</v>
      </c>
      <c r="G60" s="2" t="s">
        <v>601</v>
      </c>
      <c r="H60" s="2" t="s">
        <v>601</v>
      </c>
      <c r="I60" s="2" t="s">
        <v>351</v>
      </c>
      <c r="J60" s="2">
        <v>12</v>
      </c>
      <c r="K60" s="2" t="s">
        <v>196</v>
      </c>
      <c r="L60" s="2" t="s">
        <v>158</v>
      </c>
      <c r="M60" s="2" t="s">
        <v>96</v>
      </c>
      <c r="N60" s="3" t="s">
        <v>166</v>
      </c>
      <c r="O60" s="2" t="s">
        <v>167</v>
      </c>
      <c r="P60" s="2" t="s">
        <v>355</v>
      </c>
      <c r="Q60" s="2" t="s">
        <v>316</v>
      </c>
      <c r="R60" s="2" t="s">
        <v>226</v>
      </c>
      <c r="S60" s="2">
        <v>9</v>
      </c>
      <c r="T60" s="2">
        <v>1</v>
      </c>
      <c r="U60" s="2">
        <v>0</v>
      </c>
      <c r="V60" s="2">
        <v>6</v>
      </c>
      <c r="W60" s="2">
        <v>5</v>
      </c>
      <c r="X60" s="2">
        <v>1</v>
      </c>
      <c r="Y60" s="2">
        <v>4</v>
      </c>
      <c r="Z60" s="2">
        <v>4</v>
      </c>
      <c r="AA60" s="2">
        <v>140</v>
      </c>
      <c r="AB60" s="2">
        <v>130</v>
      </c>
      <c r="AC60" s="2" t="s">
        <v>662</v>
      </c>
      <c r="AD60" s="3" t="s">
        <v>593</v>
      </c>
      <c r="AE60" s="2" t="s">
        <v>790</v>
      </c>
      <c r="AF60" s="3" t="s">
        <v>594</v>
      </c>
      <c r="AG60" s="2" t="s">
        <v>852</v>
      </c>
      <c r="AH60" s="3" t="s">
        <v>595</v>
      </c>
      <c r="AI60" s="2" t="s">
        <v>772</v>
      </c>
      <c r="AJ60" s="2" t="s">
        <v>772</v>
      </c>
      <c r="AK60" s="2" t="b">
        <v>0</v>
      </c>
      <c r="AL60" s="2" t="b">
        <v>0</v>
      </c>
      <c r="AM60" s="2" t="s">
        <v>1014</v>
      </c>
      <c r="AN60" s="2" t="s">
        <v>576</v>
      </c>
      <c r="AO60" s="7" t="s">
        <v>601</v>
      </c>
      <c r="AP60" s="2" t="str">
        <f t="shared" si="0"/>
        <v>FRIGOR</v>
      </c>
      <c r="AQ60" s="2" t="b">
        <f t="shared" si="1"/>
        <v>1</v>
      </c>
      <c r="AR60" s="2" t="str">
        <f t="shared" si="2"/>
        <v>THE FROST GIANT</v>
      </c>
      <c r="AS60" s="4" t="str">
        <f t="shared" si="3"/>
        <v>&lt;p&gt;&lt;b&gt;&lt;i&gt;INDOMITABLE&lt;/i&gt;&lt;/b&gt;&lt;br /&gt;If Frigor begins its turn unengaged, add 2 to his Move value this turn. If he begins his turn engaged, add 2 to his Attack value this turn.&lt;/p&gt;</v>
      </c>
      <c r="AT60" s="4" t="str">
        <f t="shared" si="18"/>
        <v>&lt;p&gt;&lt;b&gt;&lt;i&gt;BATTLE FRENZY&lt;/i&gt;&lt;/b&gt;&lt;br /&gt;After attacking with Frigor, roll the 20-sided die. If you roll a 16 or higher, you may attack again with Frigor.&lt;/p&gt;</v>
      </c>
      <c r="AU60" s="4" t="str">
        <f t="shared" si="5"/>
        <v>&lt;p&gt;&lt;b&gt;&lt;i&gt;DYING SWIPE&lt;/i&gt;&lt;/b&gt;&lt;br /&gt;If Frigor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battlefield.&lt;/p&gt;</v>
      </c>
      <c r="AV60" s="4" t="str">
        <f t="shared" si="6"/>
        <v>n/a</v>
      </c>
      <c r="AW60" s="4" t="str">
        <f t="shared" si="7"/>
        <v>&lt;p&gt;&lt;b&gt;&lt;i&gt;INDOMITABLE&lt;/i&gt;&lt;/b&gt;&lt;br /&gt;If Frigor begins its turn unengaged, add 2 to his Move value this turn. If he begins his turn engaged, add 2 to his Attack value this turn.&lt;/p&gt;&lt;p&gt;&lt;b&gt;&lt;i&gt;BATTLE FRENZY&lt;/i&gt;&lt;/b&gt;&lt;br /&gt;After attacking with Frigor, roll the 20-sided die. If you roll a 16 or higher, you may attack again with Frigor.&lt;/p&gt;&lt;p&gt;&lt;b&gt;&lt;i&gt;DYING SWIPE&lt;/i&gt;&lt;/b&gt;&lt;br /&gt;If Frigor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battlefield.&lt;/p&gt;</v>
      </c>
      <c r="AX60" s="2" t="str">
        <f t="shared" si="16"/>
        <v>illustrations/Frigor.jpg</v>
      </c>
      <c r="AY60" s="2" t="str">
        <f t="shared" si="17"/>
        <v>hitboxes/Frigor.jpg</v>
      </c>
      <c r="AZ60" s="2" t="str">
        <f t="shared" si="10"/>
        <v>icons/Jandar.svg</v>
      </c>
      <c r="BA60" s="2" t="str">
        <f t="shared" si="11"/>
        <v>UNIQUE HERO // HUGE 9&lt;br /&gt;GIANT // BRUTE // FEARLESS</v>
      </c>
      <c r="BB60" s="2" t="str">
        <f t="shared" si="12"/>
        <v>DEFENDER</v>
      </c>
      <c r="BC60" s="2" t="str">
        <f t="shared" si="13"/>
        <v>None</v>
      </c>
      <c r="BD60" s="2" t="str">
        <f t="shared" si="14"/>
        <v>&lt;p&gt;Indomitable&lt;/p&gt;&lt;p&gt;Battle Frenzy&lt;/p&gt;&lt;p&gt;Dying Swipe&lt;/p&gt;</v>
      </c>
    </row>
    <row r="61" spans="1:56" ht="57.75" customHeight="1" x14ac:dyDescent="0.2">
      <c r="A61" s="2">
        <v>60</v>
      </c>
      <c r="B61" s="3" t="s">
        <v>1161</v>
      </c>
      <c r="C61" s="2" t="s">
        <v>601</v>
      </c>
      <c r="D61" s="2" t="s">
        <v>1105</v>
      </c>
      <c r="E61" s="2" t="s">
        <v>1066</v>
      </c>
      <c r="F61" s="2" t="s">
        <v>601</v>
      </c>
      <c r="G61" s="2" t="s">
        <v>601</v>
      </c>
      <c r="H61" s="2" t="s">
        <v>601</v>
      </c>
      <c r="I61" s="2" t="s">
        <v>351</v>
      </c>
      <c r="J61" s="2">
        <v>12</v>
      </c>
      <c r="K61" s="2" t="s">
        <v>196</v>
      </c>
      <c r="L61" s="2" t="s">
        <v>152</v>
      </c>
      <c r="M61" s="2" t="s">
        <v>96</v>
      </c>
      <c r="N61" s="2" t="s">
        <v>335</v>
      </c>
      <c r="O61" s="2" t="s">
        <v>167</v>
      </c>
      <c r="P61" s="2" t="s">
        <v>355</v>
      </c>
      <c r="Q61" s="2" t="s">
        <v>316</v>
      </c>
      <c r="R61" s="2" t="s">
        <v>226</v>
      </c>
      <c r="S61" s="2">
        <v>9</v>
      </c>
      <c r="T61" s="2">
        <v>1</v>
      </c>
      <c r="U61" s="2">
        <v>0</v>
      </c>
      <c r="V61" s="2">
        <v>6</v>
      </c>
      <c r="W61" s="2">
        <v>5</v>
      </c>
      <c r="X61" s="2">
        <v>1</v>
      </c>
      <c r="Y61" s="2">
        <v>4</v>
      </c>
      <c r="Z61" s="2">
        <v>4</v>
      </c>
      <c r="AA61" s="2">
        <v>140</v>
      </c>
      <c r="AB61" s="2">
        <v>130</v>
      </c>
      <c r="AC61" s="2" t="s">
        <v>662</v>
      </c>
      <c r="AD61" s="3" t="s">
        <v>1162</v>
      </c>
      <c r="AE61" s="2" t="s">
        <v>790</v>
      </c>
      <c r="AF61" s="3" t="s">
        <v>1163</v>
      </c>
      <c r="AG61" s="2" t="s">
        <v>852</v>
      </c>
      <c r="AH61" s="3" t="s">
        <v>1164</v>
      </c>
      <c r="AI61" s="2" t="s">
        <v>772</v>
      </c>
      <c r="AJ61" s="2" t="s">
        <v>772</v>
      </c>
      <c r="AK61" s="2" t="b">
        <v>0</v>
      </c>
      <c r="AL61" s="2" t="b">
        <v>0</v>
      </c>
      <c r="AM61" s="2" t="s">
        <v>1014</v>
      </c>
      <c r="AN61" s="2" t="s">
        <v>576</v>
      </c>
      <c r="AO61" s="7" t="s">
        <v>601</v>
      </c>
      <c r="AP61" s="2" t="str">
        <f t="shared" si="0"/>
        <v>FROST GIANT OF MORH</v>
      </c>
      <c r="AQ61" s="2" t="b">
        <f t="shared" si="1"/>
        <v>0</v>
      </c>
      <c r="AR61" s="2" t="str">
        <f t="shared" si="2"/>
        <v>N/A</v>
      </c>
      <c r="AS61" s="4" t="str">
        <f t="shared" si="3"/>
        <v>&lt;p&gt;&lt;b&gt;&lt;i&gt;INDOMITABLE&lt;/i&gt;&lt;/b&gt;&lt;br /&gt;If this Frost Giant of Morh begins its turn unengaged, add 2 to its Move value this turn. If it begins its turn engaged, add 2 to its Attack value this turn.&lt;/p&gt;</v>
      </c>
      <c r="AT61" s="4" t="str">
        <f t="shared" si="18"/>
        <v>&lt;p&gt;&lt;b&gt;&lt;i&gt;BATTLE FRENZY&lt;/i&gt;&lt;/b&gt;&lt;br /&gt;After attacking with Frigor, roll the d20. If you roll a 16 or higher, you may attack again with this Frost Giant of Morh.&lt;/p&gt;</v>
      </c>
      <c r="AU61" s="4" t="str">
        <f t="shared" si="5"/>
        <v>&lt;p&gt;&lt;b&gt;&lt;i&gt;DYING SWIPE&lt;/i&gt;&lt;/b&gt;&lt;br /&gt;If this Frost Giant of Morh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battlefield.&lt;/p&gt;</v>
      </c>
      <c r="AV61" s="4" t="str">
        <f t="shared" si="6"/>
        <v>n/a</v>
      </c>
      <c r="AW61" s="4" t="str">
        <f t="shared" si="7"/>
        <v>&lt;p&gt;&lt;b&gt;&lt;i&gt;INDOMITABLE&lt;/i&gt;&lt;/b&gt;&lt;br /&gt;If this Frost Giant of Morh begins its turn unengaged, add 2 to its Move value this turn. If it begins its turn engaged, add 2 to its Attack value this turn.&lt;/p&gt;&lt;p&gt;&lt;b&gt;&lt;i&gt;BATTLE FRENZY&lt;/i&gt;&lt;/b&gt;&lt;br /&gt;After attacking with Frigor, roll the d20. If you roll a 16 or higher, you may attack again with this Frost Giant of Morh.&lt;/p&gt;&lt;p&gt;&lt;b&gt;&lt;i&gt;DYING SWIPE&lt;/i&gt;&lt;/b&gt;&lt;br /&gt;If this Frost Giant of Morh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battlefield.&lt;/p&gt;</v>
      </c>
      <c r="AX61" s="2" t="str">
        <f t="shared" si="16"/>
        <v>illustrations/Frost Giant of Morh.jpg</v>
      </c>
      <c r="AY61" s="2" t="str">
        <f t="shared" si="17"/>
        <v>hitboxes/Frost Giant of Morh.jpg</v>
      </c>
      <c r="AZ61" s="2" t="str">
        <f t="shared" si="10"/>
        <v>icons/Utgar.svg</v>
      </c>
      <c r="BA61" s="2" t="str">
        <f t="shared" si="11"/>
        <v>UNCOMMON HERO // HUGE 9&lt;br /&gt;GIANT // BRUTE // FEARLESS</v>
      </c>
      <c r="BB61" s="2" t="str">
        <f t="shared" si="12"/>
        <v>DEFENDER</v>
      </c>
      <c r="BC61" s="2" t="str">
        <f t="shared" si="13"/>
        <v>&lt;p&gt;Draft multiples of this Army Card&lt;/p&gt;</v>
      </c>
      <c r="BD61" s="2" t="str">
        <f t="shared" si="14"/>
        <v>&lt;p&gt;Indomitable&lt;/p&gt;&lt;p&gt;Battle Frenzy&lt;/p&gt;&lt;p&gt;Dying Swipe&lt;/p&gt;</v>
      </c>
    </row>
    <row r="62" spans="1:56" ht="57.75" customHeight="1" x14ac:dyDescent="0.2">
      <c r="A62" s="2">
        <v>61</v>
      </c>
      <c r="B62" s="2" t="s">
        <v>289</v>
      </c>
      <c r="C62" s="2" t="s">
        <v>601</v>
      </c>
      <c r="D62" s="2" t="s">
        <v>1105</v>
      </c>
      <c r="E62" s="2" t="s">
        <v>1066</v>
      </c>
      <c r="F62" s="3" t="s">
        <v>1079</v>
      </c>
      <c r="G62" s="2" t="s">
        <v>601</v>
      </c>
      <c r="H62" s="2" t="s">
        <v>601</v>
      </c>
      <c r="I62" s="2" t="s">
        <v>300</v>
      </c>
      <c r="J62" s="2" t="s">
        <v>151</v>
      </c>
      <c r="K62" s="2" t="s">
        <v>196</v>
      </c>
      <c r="L62" s="2" t="s">
        <v>271</v>
      </c>
      <c r="M62" s="2" t="s">
        <v>290</v>
      </c>
      <c r="N62" s="2" t="s">
        <v>132</v>
      </c>
      <c r="O62" s="2" t="s">
        <v>133</v>
      </c>
      <c r="P62" s="2" t="s">
        <v>135</v>
      </c>
      <c r="Q62" s="2" t="s">
        <v>155</v>
      </c>
      <c r="R62" s="2" t="s">
        <v>114</v>
      </c>
      <c r="S62" s="2">
        <v>2</v>
      </c>
      <c r="T62" s="2">
        <v>3</v>
      </c>
      <c r="U62" s="2">
        <v>0</v>
      </c>
      <c r="V62" s="2">
        <v>1</v>
      </c>
      <c r="W62" s="2">
        <v>7</v>
      </c>
      <c r="X62" s="2">
        <v>1</v>
      </c>
      <c r="Y62" s="2">
        <v>2</v>
      </c>
      <c r="Z62" s="2">
        <v>2</v>
      </c>
      <c r="AA62" s="2">
        <v>40</v>
      </c>
      <c r="AB62" s="2">
        <v>40</v>
      </c>
      <c r="AC62" s="2" t="s">
        <v>663</v>
      </c>
      <c r="AD62" s="2" t="s">
        <v>395</v>
      </c>
      <c r="AE62" s="2" t="s">
        <v>791</v>
      </c>
      <c r="AF62" s="2" t="s">
        <v>961</v>
      </c>
      <c r="AG62" s="2" t="s">
        <v>853</v>
      </c>
      <c r="AH62" s="2" t="s">
        <v>396</v>
      </c>
      <c r="AI62" s="2" t="s">
        <v>772</v>
      </c>
      <c r="AJ62" s="2" t="s">
        <v>772</v>
      </c>
      <c r="AK62" s="2" t="b">
        <v>0</v>
      </c>
      <c r="AL62" s="2" t="b">
        <v>0</v>
      </c>
      <c r="AM62" s="2" t="s">
        <v>1013</v>
      </c>
      <c r="AN62" s="2" t="s">
        <v>578</v>
      </c>
      <c r="AO62" s="7" t="s">
        <v>601</v>
      </c>
      <c r="AP62" s="2" t="str">
        <f t="shared" si="0"/>
        <v>FYORLAG SPIDERS</v>
      </c>
      <c r="AQ62" s="2" t="b">
        <f t="shared" si="1"/>
        <v>0</v>
      </c>
      <c r="AR62" s="2" t="str">
        <f t="shared" si="2"/>
        <v>N/A</v>
      </c>
      <c r="AS62" s="4" t="str">
        <f t="shared" si="3"/>
        <v>&lt;p&gt;&lt;b&gt;&lt;i&gt;CLIMB X3&lt;/i&gt;&lt;/b&gt;&lt;br /&gt;When moving up or down levels of terrain, Fyorlag Spiders may triple their height.&lt;/p&gt;</v>
      </c>
      <c r="AT62" s="4" t="str">
        <f t="shared" si="18"/>
        <v>&lt;p&gt;&lt;b&gt;&lt;i&gt;ENTANGLING WEB&lt;/i&gt;&lt;/b&gt;&lt;br /&gt;After moving and before attacking, you may choose any one small or medium opponent's figure that is engaged with at least 3 Fyorlag Spiders that you control. Roll the 20-sided die. If you roll a 16 or higher, remove one unrevealed order marker at random from the chosen figure's Army Card (or cards if your opponent has more than one Common Army Card for that figure).&lt;/p&gt;</v>
      </c>
      <c r="AU62" s="4" t="str">
        <f t="shared" si="5"/>
        <v>&lt;p&gt;&lt;b&gt;&lt;i&gt;PREDATOR BONDING&lt;/i&gt;&lt;/b&gt;&lt;br /&gt;Before taking a turn with Fyorlag Spiders, you may first take a turn with any Predator you control.&lt;/p&gt;</v>
      </c>
      <c r="AV62" s="4" t="str">
        <f t="shared" si="6"/>
        <v>n/a</v>
      </c>
      <c r="AW62" s="4" t="str">
        <f t="shared" si="7"/>
        <v>&lt;p&gt;&lt;b&gt;&lt;i&gt;CLIMB X3&lt;/i&gt;&lt;/b&gt;&lt;br /&gt;When moving up or down levels of terrain, Fyorlag Spiders may triple their height.&lt;/p&gt;&lt;p&gt;&lt;b&gt;&lt;i&gt;ENTANGLING WEB&lt;/i&gt;&lt;/b&gt;&lt;br /&gt;After moving and before attacking, you may choose any one small or medium opponent's figure that is engaged with at least 3 Fyorlag Spiders that you control. Roll the 20-sided die. If you roll a 16 or higher, remove one unrevealed order marker at random from the chosen figure's Army Card (or cards if your opponent has more than one Common Army Card for that figure).&lt;/p&gt;&lt;p&gt;&lt;b&gt;&lt;i&gt;PREDATOR BONDING&lt;/i&gt;&lt;/b&gt;&lt;br /&gt;Before taking a turn with Fyorlag Spiders, you may first take a turn with any Predator you control.&lt;/p&gt;</v>
      </c>
      <c r="AX62" s="2" t="str">
        <f t="shared" si="16"/>
        <v>illustrations/Fyorlag Spiders.jpg</v>
      </c>
      <c r="AY62" s="2" t="str">
        <f t="shared" si="17"/>
        <v>hitboxes/Fyorlag Spiders.jpg</v>
      </c>
      <c r="AZ62" s="2" t="str">
        <f t="shared" si="10"/>
        <v>icons/Aquilla.svg</v>
      </c>
      <c r="BA62" s="2" t="str">
        <f t="shared" si="11"/>
        <v>COMMON SQUAD // SMALL 2&lt;br /&gt;ARACHNIDS // SCOUTS // WILD</v>
      </c>
      <c r="BB62" s="2" t="str">
        <f t="shared" si="12"/>
        <v>SHARK</v>
      </c>
      <c r="BC62" s="2" t="str">
        <f t="shared" si="13"/>
        <v>&lt;p&gt;Draft multiples of this Army Card&lt;/p&gt;&lt;p&gt;Draft one Predator Hero or one Predator Squad&lt;br /&gt;(and then multiples if non-unique)&lt;/p&gt;</v>
      </c>
      <c r="BD62" s="2" t="str">
        <f t="shared" si="14"/>
        <v>&lt;p&gt;Climb X3&lt;/p&gt;&lt;p&gt;Entangling Web&lt;/p&gt;&lt;p&gt;Predator Bonding&lt;/p&gt;</v>
      </c>
    </row>
    <row r="63" spans="1:56" ht="57.75" customHeight="1" x14ac:dyDescent="0.2">
      <c r="A63" s="2">
        <v>62</v>
      </c>
      <c r="B63" s="2" t="s">
        <v>74</v>
      </c>
      <c r="C63" s="2" t="s">
        <v>601</v>
      </c>
      <c r="D63" s="2" t="s">
        <v>1105</v>
      </c>
      <c r="E63" s="2" t="s">
        <v>1066</v>
      </c>
      <c r="F63" s="2" t="s">
        <v>601</v>
      </c>
      <c r="G63" s="2" t="s">
        <v>601</v>
      </c>
      <c r="H63" s="2" t="s">
        <v>601</v>
      </c>
      <c r="I63" s="2" t="s">
        <v>67</v>
      </c>
      <c r="J63" s="2" t="s">
        <v>163</v>
      </c>
      <c r="K63" s="2" t="s">
        <v>195</v>
      </c>
      <c r="L63" s="2" t="s">
        <v>240</v>
      </c>
      <c r="M63" s="2" t="s">
        <v>159</v>
      </c>
      <c r="N63" s="2" t="s">
        <v>132</v>
      </c>
      <c r="O63" s="2" t="s">
        <v>133</v>
      </c>
      <c r="P63" s="2" t="s">
        <v>62</v>
      </c>
      <c r="Q63" s="2" t="s">
        <v>174</v>
      </c>
      <c r="R63" s="2" t="s">
        <v>137</v>
      </c>
      <c r="S63" s="2">
        <v>5</v>
      </c>
      <c r="T63" s="2">
        <v>4</v>
      </c>
      <c r="U63" s="2">
        <v>0</v>
      </c>
      <c r="V63" s="2">
        <v>1</v>
      </c>
      <c r="W63" s="2">
        <v>5</v>
      </c>
      <c r="X63" s="2">
        <v>1</v>
      </c>
      <c r="Y63" s="2">
        <v>2</v>
      </c>
      <c r="Z63" s="2">
        <v>3</v>
      </c>
      <c r="AA63" s="2">
        <v>80</v>
      </c>
      <c r="AB63" s="2">
        <v>90</v>
      </c>
      <c r="AC63" s="2" t="s">
        <v>664</v>
      </c>
      <c r="AD63" s="2" t="s">
        <v>498</v>
      </c>
      <c r="AE63" s="2" t="s">
        <v>766</v>
      </c>
      <c r="AF63" s="2" t="s">
        <v>397</v>
      </c>
      <c r="AG63" s="2" t="s">
        <v>772</v>
      </c>
      <c r="AH63" s="2" t="s">
        <v>601</v>
      </c>
      <c r="AI63" s="2" t="s">
        <v>772</v>
      </c>
      <c r="AJ63" s="2" t="s">
        <v>772</v>
      </c>
      <c r="AK63" s="2" t="b">
        <v>0</v>
      </c>
      <c r="AL63" s="2" t="b">
        <v>0</v>
      </c>
      <c r="AM63" s="2" t="s">
        <v>1014</v>
      </c>
      <c r="AN63" s="2" t="s">
        <v>572</v>
      </c>
      <c r="AO63" s="7" t="s">
        <v>601</v>
      </c>
      <c r="AP63" s="2" t="str">
        <f t="shared" si="0"/>
        <v>GLADIATRONS</v>
      </c>
      <c r="AQ63" s="2" t="b">
        <f t="shared" si="1"/>
        <v>0</v>
      </c>
      <c r="AR63" s="2" t="str">
        <f t="shared" si="2"/>
        <v>N/A</v>
      </c>
      <c r="AS63" s="4" t="str">
        <f t="shared" si="3"/>
        <v>&lt;p&gt;&lt;b&gt;&lt;i&gt;CYBERCLAW&lt;/i&gt;&lt;/b&gt;&lt;br /&gt;All small or medium opponent's figures that enter or occupy a space adjacent to any Gladiatron may not move. Figures affected by the Cyberclaw cannot be moved by any special power on any Army Card or Glyph.&lt;/p&gt;</v>
      </c>
      <c r="AT63" s="4" t="str">
        <f t="shared" si="18"/>
        <v>&lt;p&gt;&lt;b&gt;&lt;i&gt;MELEE DEFENSE 1&lt;/i&gt;&lt;/b&gt;&lt;br /&gt;When rolling defense dice against a normal attack from an adjacent figure, a Gladiatron adds 1 die.&lt;/p&gt;</v>
      </c>
      <c r="AU63" s="4" t="str">
        <f t="shared" si="5"/>
        <v>n/a</v>
      </c>
      <c r="AV63" s="4" t="str">
        <f t="shared" si="6"/>
        <v>n/a</v>
      </c>
      <c r="AW63" s="4" t="str">
        <f t="shared" si="7"/>
        <v>&lt;p&gt;&lt;b&gt;&lt;i&gt;CYBERCLAW&lt;/i&gt;&lt;/b&gt;&lt;br /&gt;All small or medium opponent's figures that enter or occupy a space adjacent to any Gladiatron may not move. Figures affected by the Cyberclaw cannot be moved by any special power on any Army Card or Glyph.&lt;/p&gt;&lt;p&gt;&lt;b&gt;&lt;i&gt;MELEE DEFENSE 1&lt;/i&gt;&lt;/b&gt;&lt;br /&gt;When rolling defense dice against a normal attack from an adjacent figure, a Gladiatron adds 1 die.&lt;/p&gt;</v>
      </c>
      <c r="AX63" s="2" t="str">
        <f t="shared" si="16"/>
        <v>illustrations/Gladiatrons.jpg</v>
      </c>
      <c r="AY63" s="2" t="str">
        <f t="shared" si="17"/>
        <v>hitboxes/Gladiatrons.jpg</v>
      </c>
      <c r="AZ63" s="2" t="str">
        <f t="shared" si="10"/>
        <v>icons/Vydar.svg</v>
      </c>
      <c r="BA63" s="2" t="str">
        <f t="shared" si="11"/>
        <v>COMMON SQUAD // MEDIUM 5&lt;br /&gt;SOULBORG // HUNTERS // DISCIPLINED</v>
      </c>
      <c r="BB63" s="2" t="str">
        <f t="shared" si="12"/>
        <v>DEFENDER</v>
      </c>
      <c r="BC63" s="2" t="str">
        <f t="shared" si="13"/>
        <v>&lt;p&gt;Draft multiples of this Army Card&lt;/p&gt;</v>
      </c>
      <c r="BD63" s="2" t="str">
        <f t="shared" si="14"/>
        <v>&lt;p&gt;Cyberclaw&lt;/p&gt;&lt;p&gt;Melee Defense 1&lt;/p&gt;</v>
      </c>
    </row>
    <row r="64" spans="1:56" ht="57.75" customHeight="1" x14ac:dyDescent="0.2">
      <c r="A64" s="2">
        <v>63</v>
      </c>
      <c r="B64" s="2" t="s">
        <v>64</v>
      </c>
      <c r="C64" s="2" t="s">
        <v>601</v>
      </c>
      <c r="D64" s="2" t="s">
        <v>1105</v>
      </c>
      <c r="E64" s="2" t="s">
        <v>1066</v>
      </c>
      <c r="F64" s="2" t="s">
        <v>601</v>
      </c>
      <c r="G64" s="2" t="s">
        <v>601</v>
      </c>
      <c r="H64" s="2" t="s">
        <v>601</v>
      </c>
      <c r="I64" s="2" t="s">
        <v>4</v>
      </c>
      <c r="J64" s="2" t="s">
        <v>151</v>
      </c>
      <c r="K64" s="2" t="s">
        <v>193</v>
      </c>
      <c r="L64" s="2" t="s">
        <v>240</v>
      </c>
      <c r="M64" s="2" t="s">
        <v>65</v>
      </c>
      <c r="N64" s="2" t="s">
        <v>132</v>
      </c>
      <c r="O64" s="2" t="s">
        <v>133</v>
      </c>
      <c r="P64" s="2" t="s">
        <v>45</v>
      </c>
      <c r="Q64" s="2" t="s">
        <v>204</v>
      </c>
      <c r="R64" s="2" t="s">
        <v>137</v>
      </c>
      <c r="S64" s="2">
        <v>5</v>
      </c>
      <c r="T64" s="2">
        <v>3</v>
      </c>
      <c r="U64" s="2">
        <v>0</v>
      </c>
      <c r="V64" s="2">
        <v>1</v>
      </c>
      <c r="W64" s="2">
        <v>7</v>
      </c>
      <c r="X64" s="2">
        <v>6</v>
      </c>
      <c r="Y64" s="2">
        <v>2</v>
      </c>
      <c r="Z64" s="2">
        <v>1</v>
      </c>
      <c r="AA64" s="2">
        <v>90</v>
      </c>
      <c r="AB64" s="2">
        <v>80</v>
      </c>
      <c r="AC64" s="2" t="s">
        <v>665</v>
      </c>
      <c r="AD64" s="2" t="s">
        <v>398</v>
      </c>
      <c r="AE64" s="2" t="s">
        <v>772</v>
      </c>
      <c r="AF64" s="2" t="s">
        <v>601</v>
      </c>
      <c r="AG64" s="2" t="s">
        <v>772</v>
      </c>
      <c r="AH64" s="2" t="s">
        <v>601</v>
      </c>
      <c r="AI64" s="2" t="s">
        <v>772</v>
      </c>
      <c r="AJ64" s="2" t="s">
        <v>772</v>
      </c>
      <c r="AK64" s="2" t="b">
        <v>0</v>
      </c>
      <c r="AL64" s="2" t="b">
        <v>0</v>
      </c>
      <c r="AM64" s="2" t="s">
        <v>583</v>
      </c>
      <c r="AN64" s="2" t="s">
        <v>579</v>
      </c>
      <c r="AO64" s="7" t="s">
        <v>601</v>
      </c>
      <c r="AP64" s="2" t="str">
        <f t="shared" si="0"/>
        <v>GORILLINATORS</v>
      </c>
      <c r="AQ64" s="2" t="b">
        <f t="shared" si="1"/>
        <v>0</v>
      </c>
      <c r="AR64" s="2" t="str">
        <f t="shared" si="2"/>
        <v>N/A</v>
      </c>
      <c r="AS64" s="4" t="str">
        <f t="shared" si="3"/>
        <v>&lt;p&gt;&lt;b&gt;&lt;i&gt;TOUGH&lt;/i&gt;&lt;/b&gt;&lt;br /&gt;When rolling defense dice against a normal attack, Gorillinators always add one automatic shield to whatever is rolled.&lt;/p&gt;</v>
      </c>
      <c r="AT64" s="4" t="str">
        <f t="shared" si="18"/>
        <v>n/a</v>
      </c>
      <c r="AU64" s="4" t="str">
        <f t="shared" si="5"/>
        <v>n/a</v>
      </c>
      <c r="AV64" s="4" t="str">
        <f t="shared" si="6"/>
        <v>n/a</v>
      </c>
      <c r="AW64" s="4" t="str">
        <f t="shared" si="7"/>
        <v>&lt;p&gt;&lt;b&gt;&lt;i&gt;TOUGH&lt;/i&gt;&lt;/b&gt;&lt;br /&gt;When rolling defense dice against a normal attack, Gorillinators always add one automatic shield to whatever is rolled.&lt;/p&gt;</v>
      </c>
      <c r="AX64" s="2" t="str">
        <f t="shared" si="16"/>
        <v>illustrations/Gorillinators.jpg</v>
      </c>
      <c r="AY64" s="2" t="str">
        <f t="shared" si="17"/>
        <v>hitboxes/Gorillinators.jpg</v>
      </c>
      <c r="AZ64" s="2" t="str">
        <f t="shared" si="10"/>
        <v>icons/Vydar.svg</v>
      </c>
      <c r="BA64" s="2" t="str">
        <f t="shared" si="11"/>
        <v>COMMON SQUAD // MEDIUM 5&lt;br /&gt;PRIMADON // AGENTS // TRICKY</v>
      </c>
      <c r="BB64" s="2" t="str">
        <f t="shared" si="12"/>
        <v>NICHE</v>
      </c>
      <c r="BC64" s="2" t="str">
        <f t="shared" si="13"/>
        <v>&lt;p&gt;Draft multiples of this Army Card&lt;/p&gt;</v>
      </c>
      <c r="BD64" s="2" t="str">
        <f t="shared" si="14"/>
        <v>&lt;p&gt;Tough&lt;/p&gt;</v>
      </c>
    </row>
    <row r="65" spans="1:62" ht="57.75" customHeight="1" x14ac:dyDescent="0.2">
      <c r="A65" s="2">
        <v>64</v>
      </c>
      <c r="B65" s="2" t="s">
        <v>64</v>
      </c>
      <c r="C65" s="2" t="s">
        <v>601</v>
      </c>
      <c r="D65" s="2" t="s">
        <v>1106</v>
      </c>
      <c r="E65" s="2" t="s">
        <v>1066</v>
      </c>
      <c r="F65" s="2" t="s">
        <v>601</v>
      </c>
      <c r="G65" s="2" t="s">
        <v>601</v>
      </c>
      <c r="H65" s="2" t="s">
        <v>601</v>
      </c>
      <c r="I65" s="2" t="s">
        <v>4</v>
      </c>
      <c r="J65" s="2" t="s">
        <v>151</v>
      </c>
      <c r="K65" s="2" t="s">
        <v>193</v>
      </c>
      <c r="L65" s="2" t="s">
        <v>240</v>
      </c>
      <c r="M65" s="2" t="s">
        <v>65</v>
      </c>
      <c r="N65" s="2" t="s">
        <v>132</v>
      </c>
      <c r="O65" s="2" t="s">
        <v>133</v>
      </c>
      <c r="P65" s="2" t="s">
        <v>45</v>
      </c>
      <c r="Q65" s="2" t="s">
        <v>204</v>
      </c>
      <c r="R65" s="2" t="s">
        <v>137</v>
      </c>
      <c r="S65" s="2">
        <v>5</v>
      </c>
      <c r="T65" s="2">
        <v>3</v>
      </c>
      <c r="U65" s="2">
        <v>0</v>
      </c>
      <c r="V65" s="2">
        <v>1</v>
      </c>
      <c r="W65" s="2">
        <v>7</v>
      </c>
      <c r="X65" s="2">
        <v>6</v>
      </c>
      <c r="Y65" s="2">
        <v>3</v>
      </c>
      <c r="Z65" s="2">
        <v>1</v>
      </c>
      <c r="AA65" s="2">
        <v>90</v>
      </c>
      <c r="AB65" s="2">
        <v>90</v>
      </c>
      <c r="AC65" s="2" t="s">
        <v>665</v>
      </c>
      <c r="AD65" s="2" t="s">
        <v>1107</v>
      </c>
      <c r="AE65" s="2" t="s">
        <v>772</v>
      </c>
      <c r="AF65" s="2" t="s">
        <v>601</v>
      </c>
      <c r="AG65" s="2" t="s">
        <v>772</v>
      </c>
      <c r="AH65" s="2" t="s">
        <v>601</v>
      </c>
      <c r="AI65" s="2" t="s">
        <v>772</v>
      </c>
      <c r="AJ65" s="2" t="s">
        <v>772</v>
      </c>
      <c r="AK65" s="2" t="b">
        <v>0</v>
      </c>
      <c r="AL65" s="2" t="b">
        <v>0</v>
      </c>
      <c r="AM65" s="2" t="s">
        <v>583</v>
      </c>
      <c r="AN65" s="2" t="s">
        <v>579</v>
      </c>
      <c r="AO65" s="7" t="s">
        <v>601</v>
      </c>
      <c r="AP65" s="2" t="str">
        <f t="shared" si="0"/>
        <v>GORILLINATORS</v>
      </c>
      <c r="AQ65" s="2" t="b">
        <f t="shared" si="1"/>
        <v>0</v>
      </c>
      <c r="AR65" s="2" t="str">
        <f t="shared" si="2"/>
        <v>N/A</v>
      </c>
      <c r="AS65" s="4" t="str">
        <f t="shared" si="3"/>
        <v>&lt;p&gt;&lt;b&gt;&lt;i&gt;TOUGH&lt;/i&gt;&lt;/b&gt;&lt;br /&gt;When rolling defense dice against an attack, Gorillinators always add one automatic shield to whatever is rolled.&lt;/p&gt;</v>
      </c>
      <c r="AT65" s="4" t="str">
        <f t="shared" si="18"/>
        <v>n/a</v>
      </c>
      <c r="AU65" s="4" t="str">
        <f t="shared" si="5"/>
        <v>n/a</v>
      </c>
      <c r="AV65" s="4" t="str">
        <f t="shared" si="6"/>
        <v>n/a</v>
      </c>
      <c r="AW65" s="4" t="str">
        <f t="shared" si="7"/>
        <v>&lt;p&gt;&lt;b&gt;&lt;i&gt;TOUGH&lt;/i&gt;&lt;/b&gt;&lt;br /&gt;When rolling defense dice against an attack, Gorillinators always add one automatic shield to whatever is rolled.&lt;/p&gt;</v>
      </c>
      <c r="AX65" s="2" t="str">
        <f t="shared" si="16"/>
        <v>illustrations/Gorillinators.jpg</v>
      </c>
      <c r="AY65" s="2" t="str">
        <f t="shared" si="17"/>
        <v>hitboxes/Gorillinators.jpg</v>
      </c>
      <c r="AZ65" s="2" t="str">
        <f t="shared" si="10"/>
        <v>icons/Vydar.svg</v>
      </c>
      <c r="BA65" s="2" t="str">
        <f t="shared" si="11"/>
        <v>COMMON SQUAD // MEDIUM 5&lt;br /&gt;PRIMADON // AGENTS // TRICKY</v>
      </c>
      <c r="BB65" s="2" t="str">
        <f t="shared" si="12"/>
        <v>NICHE</v>
      </c>
      <c r="BC65" s="2" t="str">
        <f t="shared" si="13"/>
        <v>&lt;p&gt;Draft multiples of this Army Card&lt;/p&gt;</v>
      </c>
      <c r="BD65" s="2" t="str">
        <f t="shared" si="14"/>
        <v>&lt;p&gt;Tough&lt;/p&gt;</v>
      </c>
      <c r="BF65" s="4"/>
      <c r="BG65" s="4"/>
      <c r="BH65" s="4"/>
      <c r="BI65" s="4"/>
      <c r="BJ65" s="4"/>
    </row>
    <row r="66" spans="1:62" ht="57.75" customHeight="1" x14ac:dyDescent="0.2">
      <c r="A66" s="2">
        <v>65</v>
      </c>
      <c r="B66" s="2" t="s">
        <v>328</v>
      </c>
      <c r="C66" s="2" t="s">
        <v>601</v>
      </c>
      <c r="D66" s="2" t="s">
        <v>1105</v>
      </c>
      <c r="E66" s="2" t="s">
        <v>1066</v>
      </c>
      <c r="F66" s="2" t="s">
        <v>601</v>
      </c>
      <c r="G66" s="2" t="s">
        <v>601</v>
      </c>
      <c r="H66" s="2" t="s">
        <v>601</v>
      </c>
      <c r="I66" s="2" t="s">
        <v>326</v>
      </c>
      <c r="J66" s="2" t="s">
        <v>151</v>
      </c>
      <c r="K66" s="2" t="s">
        <v>196</v>
      </c>
      <c r="L66" s="2" t="s">
        <v>271</v>
      </c>
      <c r="M66" s="2" t="s">
        <v>329</v>
      </c>
      <c r="N66" s="2" t="s">
        <v>132</v>
      </c>
      <c r="O66" s="2" t="s">
        <v>133</v>
      </c>
      <c r="P66" s="2" t="s">
        <v>211</v>
      </c>
      <c r="Q66" s="2" t="s">
        <v>330</v>
      </c>
      <c r="R66" s="2" t="s">
        <v>137</v>
      </c>
      <c r="S66" s="2">
        <v>5</v>
      </c>
      <c r="T66" s="2">
        <v>3</v>
      </c>
      <c r="U66" s="2">
        <v>0</v>
      </c>
      <c r="V66" s="2">
        <v>1</v>
      </c>
      <c r="W66" s="2">
        <v>3</v>
      </c>
      <c r="X66" s="2">
        <v>1</v>
      </c>
      <c r="Y66" s="2">
        <v>3</v>
      </c>
      <c r="Z66" s="2">
        <v>5</v>
      </c>
      <c r="AA66" s="2">
        <v>100</v>
      </c>
      <c r="AB66" s="2">
        <v>85</v>
      </c>
      <c r="AC66" s="2" t="s">
        <v>666</v>
      </c>
      <c r="AD66" s="2" t="s">
        <v>399</v>
      </c>
      <c r="AE66" s="2" t="s">
        <v>792</v>
      </c>
      <c r="AF66" s="2" t="s">
        <v>400</v>
      </c>
      <c r="AG66" s="2" t="s">
        <v>854</v>
      </c>
      <c r="AH66" s="2" t="s">
        <v>499</v>
      </c>
      <c r="AI66" s="2" t="s">
        <v>772</v>
      </c>
      <c r="AJ66" s="2" t="s">
        <v>772</v>
      </c>
      <c r="AK66" s="2" t="b">
        <v>0</v>
      </c>
      <c r="AL66" s="2" t="b">
        <v>0</v>
      </c>
      <c r="AM66" s="2" t="s">
        <v>1016</v>
      </c>
      <c r="AN66" s="2" t="s">
        <v>574</v>
      </c>
      <c r="AO66" s="7" t="s">
        <v>601</v>
      </c>
      <c r="AP66" s="2" t="str">
        <f t="shared" ref="AP66:AP129" si="19">UPPER(B66)</f>
        <v>GRANITE GUARDIANS</v>
      </c>
      <c r="AQ66" s="2" t="b">
        <f t="shared" ref="AQ66:AQ129" si="20">IF(AR66&lt;&gt;"N/A",TRUE,FALSE)</f>
        <v>0</v>
      </c>
      <c r="AR66" s="2" t="str">
        <f t="shared" ref="AR66:AR129" si="21">UPPER(C66)</f>
        <v>N/A</v>
      </c>
      <c r="AS66" s="4" t="str">
        <f t="shared" ref="AS66:AS129" si="22">IF(AC66&lt;&gt;"n/a",IF(AND(LEFT(AD66,5)&lt;&gt;"Range",LEFT(AD66,7)&lt;&gt;"Special"), _xlfn.CONCAT("&lt;p&gt;&lt;b&gt;&lt;i&gt;",AC66,"&lt;/i&gt;&lt;/b&gt;&lt;br /&gt;", SUBSTITUTE(AD66,CHAR(10),"&lt;br /&gt;"), "&lt;/p&gt;"),_xlfn.CONCAT("&lt;p&gt;&lt;b&gt;&lt;i&gt;",AC66,"&lt;/i&gt;&lt;/b&gt;&lt;br /&gt;&lt;i&gt;", SUBSTITUTE(AD66,CHAR(10),"&lt;/i&gt;&lt;br /&gt;"), "&lt;/p&gt;")), "n/a")</f>
        <v>&lt;p&gt;&lt;b&gt;&lt;i&gt;ROCK THROW&lt;/i&gt;&lt;/b&gt;&lt;br /&gt;If a Granite Guardian has a height advantage on an opponent's figure, it may add 2 to its range when attacking that figure.&lt;/p&gt;</v>
      </c>
      <c r="AT66" s="4" t="str">
        <f t="shared" si="18"/>
        <v>&lt;p&gt;&lt;b&gt;&lt;i&gt;LANDSLIDE&lt;/i&gt;&lt;/b&gt;&lt;br /&gt;A Granite Guardian with a height advantage on an adjacent opponent's figure rolls an additional attack die when attacking that figure.&lt;/p&gt;</v>
      </c>
      <c r="AU66" s="4" t="str">
        <f t="shared" ref="AU66:AU129" si="23">IF(AG66&lt;&gt;"n/a",IF(AND(LEFT(AH66,5)&lt;&gt;"Range",LEFT(AH66,7)&lt;&gt;"Special"), _xlfn.CONCAT("&lt;p&gt;&lt;b&gt;&lt;i&gt;",AG66,"&lt;/i&gt;&lt;/b&gt;&lt;br /&gt;", SUBSTITUTE(AH66,CHAR(10),"&lt;br /&gt;"), "&lt;/p&gt;"),_xlfn.CONCAT("&lt;p&gt;&lt;b&gt;&lt;i&gt;",AG66,"&lt;/i&gt;&lt;/b&gt;&lt;br /&gt;&lt;i&gt;", SUBSTITUTE(AH66,CHAR(10),"&lt;/i&gt;&lt;br /&gt;"), "&lt;/p&gt;")), "n/a")</f>
        <v>&lt;p&gt;&lt;b&gt;&lt;i&gt;GAIN HIGH GROUND&lt;/i&gt;&lt;/b&gt;&lt;br /&gt;After taking a turn with Granite Guardians, you may move each Granite Guardian you control up to 1 space. This may be up to 4 levels higher.&lt;/p&gt;</v>
      </c>
      <c r="AV66" s="4" t="str">
        <f t="shared" ref="AV66:AV129" si="24">IF(AI66&lt;&gt;"n/a",IF(AND(LEFT(AJ66,5)&lt;&gt;"Range",LEFT(AJ66,7)&lt;&gt;"Special"), _xlfn.CONCAT("&lt;p&gt;&lt;b&gt;&lt;i&gt;",AI66,"&lt;/i&gt;&lt;/b&gt;&lt;br /&gt;", SUBSTITUTE(AJ66,CHAR(10),"&lt;br /&gt;"), "&lt;/p&gt;"),_xlfn.CONCAT("&lt;p&gt;&lt;b&gt;&lt;i&gt;",AI66,"&lt;/i&gt;&lt;/b&gt;&lt;br /&gt;&lt;i&gt;", SUBSTITUTE(AJ66,CHAR(10),"&lt;/i&gt;&lt;br /&gt;"), "&lt;/p&gt;")), "n/a")</f>
        <v>n/a</v>
      </c>
      <c r="AW66" s="4" t="str">
        <f t="shared" ref="AW66:AW129" si="25">SUBSTITUTE(_xlfn.CONCAT(AS66:AV66),"n/a","")</f>
        <v>&lt;p&gt;&lt;b&gt;&lt;i&gt;ROCK THROW&lt;/i&gt;&lt;/b&gt;&lt;br /&gt;If a Granite Guardian has a height advantage on an opponent's figure, it may add 2 to its range when attacking that figure.&lt;/p&gt;&lt;p&gt;&lt;b&gt;&lt;i&gt;LANDSLIDE&lt;/i&gt;&lt;/b&gt;&lt;br /&gt;A Granite Guardian with a height advantage on an adjacent opponent's figure rolls an additional attack die when attacking that figure.&lt;/p&gt;&lt;p&gt;&lt;b&gt;&lt;i&gt;GAIN HIGH GROUND&lt;/i&gt;&lt;/b&gt;&lt;br /&gt;After taking a turn with Granite Guardians, you may move each Granite Guardian you control up to 1 space. This may be up to 4 levels higher.&lt;/p&gt;</v>
      </c>
      <c r="AX66" s="2" t="str">
        <f t="shared" ref="AX66:AX79" si="26">_xlfn.CONCAT("illustrations/",B66,".jpg")</f>
        <v>illustrations/Granite Guardians.jpg</v>
      </c>
      <c r="AY66" s="2" t="str">
        <f t="shared" ref="AY66:AY79" si="27">_xlfn.CONCAT("hitboxes/",B66,".jpg")</f>
        <v>hitboxes/Granite Guardians.jpg</v>
      </c>
      <c r="AZ66" s="2" t="str">
        <f t="shared" ref="AZ66:AZ129" si="28">_xlfn.CONCAT("icons/",L66,".svg")</f>
        <v>icons/Aquilla.svg</v>
      </c>
      <c r="BA66" s="2" t="str">
        <f t="shared" ref="BA66:BA129" si="29">_xlfn.CONCAT(UPPER(N66)," ", UPPER(O66), " // ", UPPER(R66), " ", UPPER(S66), "&lt;br /&gt;", UPPER(M66), " // ", UPPER(P66), " // ", UPPER(Q66))</f>
        <v>COMMON SQUAD // MEDIUM 5&lt;br /&gt;ELEMENTARS // GUARDS // DAUNTLESS</v>
      </c>
      <c r="BB66" s="2" t="str">
        <f t="shared" ref="BB66:BB129" si="30">SUBSTITUTE(UPPER(AM66),"&amp;AMP;","&amp;amp;")</f>
        <v>MENACER</v>
      </c>
      <c r="BC66" s="2" t="str">
        <f t="shared" ref="BC66:BC129" si="31">SUBSTITUTE(SUBSTITUTE(_xlfn.CONCAT("&lt;p&gt;",E66,"&lt;/p&gt;&lt;p&gt;",F66,"&lt;/p&gt;&lt;p&gt;",G66,"&lt;/p&gt;&lt;p&gt;",H66,"&lt;/p&gt;"),"&lt;/p&gt;&lt;p&gt;n/a",""), "&lt;p&gt;n/a&lt;/p&gt;","None")</f>
        <v>&lt;p&gt;Draft multiples of this Army Card&lt;/p&gt;</v>
      </c>
      <c r="BD66" s="2" t="str">
        <f t="shared" ref="BD66:BD129" si="32">SUBSTITUTE(SUBSTITUTE(_xlfn.CONCAT("&lt;p&gt;",PROPER(AC66),"&lt;/p&gt;&lt;p&gt;",PROPER(AE66),"&lt;/p&gt;&lt;p&gt;",PROPER(AG66),"&lt;/p&gt;"), "&lt;p&gt;N/A&lt;/p&gt;", ""), "'S", "'s")</f>
        <v>&lt;p&gt;Rock Throw&lt;/p&gt;&lt;p&gt;Landslide&lt;/p&gt;&lt;p&gt;Gain High Ground&lt;/p&gt;</v>
      </c>
    </row>
    <row r="67" spans="1:62" ht="57.75" customHeight="1" x14ac:dyDescent="0.2">
      <c r="A67" s="2">
        <v>66</v>
      </c>
      <c r="B67" s="3" t="s">
        <v>1279</v>
      </c>
      <c r="C67" s="2" t="s">
        <v>601</v>
      </c>
      <c r="D67" s="2" t="s">
        <v>1105</v>
      </c>
      <c r="E67" s="2" t="s">
        <v>601</v>
      </c>
      <c r="F67" s="2" t="s">
        <v>601</v>
      </c>
      <c r="G67" s="2" t="s">
        <v>601</v>
      </c>
      <c r="H67" s="2" t="s">
        <v>601</v>
      </c>
      <c r="I67" s="2" t="s">
        <v>1289</v>
      </c>
      <c r="J67" s="2">
        <v>1</v>
      </c>
      <c r="K67" s="2" t="s">
        <v>332</v>
      </c>
      <c r="L67" s="2" t="s">
        <v>158</v>
      </c>
      <c r="M67" s="2" t="s">
        <v>1217</v>
      </c>
      <c r="N67" s="2" t="s">
        <v>335</v>
      </c>
      <c r="O67" s="2" t="s">
        <v>167</v>
      </c>
      <c r="P67" s="2" t="s">
        <v>338</v>
      </c>
      <c r="Q67" s="2" t="s">
        <v>330</v>
      </c>
      <c r="R67" s="2" t="s">
        <v>226</v>
      </c>
      <c r="S67" s="2">
        <v>8</v>
      </c>
      <c r="T67" s="2">
        <v>1</v>
      </c>
      <c r="U67" s="2">
        <v>0</v>
      </c>
      <c r="V67" s="2">
        <v>4</v>
      </c>
      <c r="W67" s="2">
        <v>5</v>
      </c>
      <c r="X67" s="2">
        <v>1</v>
      </c>
      <c r="Y67" s="2">
        <v>6</v>
      </c>
      <c r="Z67" s="2">
        <v>4</v>
      </c>
      <c r="AA67" s="2">
        <v>130</v>
      </c>
      <c r="AB67" s="2">
        <v>110</v>
      </c>
      <c r="AC67" s="2" t="s">
        <v>1290</v>
      </c>
      <c r="AD67" s="2" t="s">
        <v>1291</v>
      </c>
      <c r="AE67" s="2" t="s">
        <v>1292</v>
      </c>
      <c r="AF67" s="2" t="s">
        <v>1293</v>
      </c>
      <c r="AG67" s="2" t="s">
        <v>1294</v>
      </c>
      <c r="AH67" s="2" t="s">
        <v>1295</v>
      </c>
      <c r="AI67" s="2" t="s">
        <v>772</v>
      </c>
      <c r="AJ67" s="2" t="s">
        <v>772</v>
      </c>
      <c r="AK67" s="2" t="b">
        <v>0</v>
      </c>
      <c r="AL67" s="2" t="b">
        <v>0</v>
      </c>
      <c r="AM67" s="2" t="s">
        <v>1200</v>
      </c>
      <c r="AN67" s="2" t="s">
        <v>579</v>
      </c>
      <c r="AO67" s="7" t="s">
        <v>601</v>
      </c>
      <c r="AP67" s="2" t="str">
        <f t="shared" si="19"/>
        <v>GREATER ICE ELEMENTAL</v>
      </c>
      <c r="AQ67" s="2" t="b">
        <f t="shared" si="20"/>
        <v>0</v>
      </c>
      <c r="AR67" s="2" t="str">
        <f t="shared" si="21"/>
        <v>N/A</v>
      </c>
      <c r="AS67" s="4" t="str">
        <f t="shared" si="22"/>
        <v>&lt;p&gt;&lt;b&gt;&lt;i&gt;ICE COLD&lt;/i&gt;&lt;/b&gt;&lt;br /&gt;While a Greater Ice Elemental is on a water or ice space, that space and all same-level water spaces adjacent to that Greater Ice Elemental are considered normal ice spaces. Figures do not have to stop their movement on normal ice spaces&lt;/p&gt;</v>
      </c>
      <c r="AT67" s="4" t="str">
        <f t="shared" si="18"/>
        <v>&lt;p&gt;&lt;b&gt;&lt;i&gt;ICE SPIKES 15&lt;/i&gt;&lt;/b&gt;&lt;br /&gt;If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Elemental.&lt;/p&gt;</v>
      </c>
      <c r="AU67" s="4" t="str">
        <f t="shared" si="23"/>
        <v>&lt;p&gt;&lt;b&gt;&lt;i&gt;COLD HEALING&lt;/i&gt;&lt;/b&gt;&lt;br /&gt;After taking a turn with this Greater Ice Elemental, if it is on at least one snow or ice space, remove 1 wound marker from this Greater Ice Elemental's Army Card&lt;/p&gt;</v>
      </c>
      <c r="AV67" s="4" t="str">
        <f t="shared" si="24"/>
        <v>n/a</v>
      </c>
      <c r="AW67" s="4" t="str">
        <f t="shared" si="25"/>
        <v>&lt;p&gt;&lt;b&gt;&lt;i&gt;ICE COLD&lt;/i&gt;&lt;/b&gt;&lt;br /&gt;While a Greater Ice Elemental is on a water or ice space, that space and all same-level water spaces adjacent to that Greater Ice Elemental are considered normal ice spaces. Figures do not have to stop their movement on normal ice spaces&lt;/p&gt;&lt;p&gt;&lt;b&gt;&lt;i&gt;ICE SPIKES 15&lt;/i&gt;&lt;/b&gt;&lt;br /&gt;If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Elemental.&lt;/p&gt;&lt;p&gt;&lt;b&gt;&lt;i&gt;COLD HEALING&lt;/i&gt;&lt;/b&gt;&lt;br /&gt;After taking a turn with this Greater Ice Elemental, if it is on at least one snow or ice space, remove 1 wound marker from this Greater Ice Elemental's Army Card&lt;/p&gt;</v>
      </c>
      <c r="AX67" s="2" t="str">
        <f t="shared" si="26"/>
        <v>illustrations/Greater Ice Elemental.jpg</v>
      </c>
      <c r="AY67" s="2" t="str">
        <f t="shared" si="27"/>
        <v>hitboxes/Greater Ice Elemental.jpg</v>
      </c>
      <c r="AZ67" s="2" t="str">
        <f t="shared" si="28"/>
        <v>icons/Jandar.svg</v>
      </c>
      <c r="BA67" s="2" t="str">
        <f t="shared" si="29"/>
        <v>UNCOMMON HERO // HUGE 8&lt;br /&gt;ELEMENTAL // CONSTRUCT // DAUNTLESS</v>
      </c>
      <c r="BB67" s="2" t="str">
        <f t="shared" si="30"/>
        <v>CLEANER</v>
      </c>
      <c r="BC67" s="2" t="str">
        <f t="shared" si="31"/>
        <v>None</v>
      </c>
      <c r="BD67" s="2" t="str">
        <f t="shared" si="32"/>
        <v>&lt;p&gt;Ice Cold&lt;/p&gt;&lt;p&gt;Ice Spikes 15&lt;/p&gt;&lt;p&gt;Cold Healing&lt;/p&gt;</v>
      </c>
    </row>
    <row r="68" spans="1:62" ht="57.75" customHeight="1" x14ac:dyDescent="0.2">
      <c r="A68" s="2">
        <v>67</v>
      </c>
      <c r="B68" s="2" t="s">
        <v>988</v>
      </c>
      <c r="C68" s="2" t="s">
        <v>601</v>
      </c>
      <c r="D68" s="2" t="s">
        <v>1105</v>
      </c>
      <c r="E68" s="2" t="s">
        <v>1066</v>
      </c>
      <c r="F68" s="2" t="s">
        <v>1055</v>
      </c>
      <c r="G68" s="2" t="s">
        <v>601</v>
      </c>
      <c r="H68" s="2" t="s">
        <v>601</v>
      </c>
      <c r="I68" s="2" t="s">
        <v>336</v>
      </c>
      <c r="J68" s="2" t="s">
        <v>989</v>
      </c>
      <c r="K68" s="2" t="s">
        <v>332</v>
      </c>
      <c r="L68" s="2" t="s">
        <v>129</v>
      </c>
      <c r="M68" s="2" t="s">
        <v>990</v>
      </c>
      <c r="N68" s="2" t="s">
        <v>132</v>
      </c>
      <c r="O68" s="2" t="s">
        <v>133</v>
      </c>
      <c r="P68" s="2" t="s">
        <v>164</v>
      </c>
      <c r="Q68" s="2" t="s">
        <v>269</v>
      </c>
      <c r="R68" s="2" t="s">
        <v>137</v>
      </c>
      <c r="S68" s="2">
        <v>5</v>
      </c>
      <c r="T68" s="2">
        <v>3</v>
      </c>
      <c r="U68" s="2">
        <v>0</v>
      </c>
      <c r="V68" s="2">
        <v>1</v>
      </c>
      <c r="W68" s="2">
        <v>6</v>
      </c>
      <c r="X68" s="2">
        <v>1</v>
      </c>
      <c r="Y68" s="2">
        <v>2</v>
      </c>
      <c r="Z68" s="2">
        <v>3</v>
      </c>
      <c r="AA68" s="2">
        <v>60</v>
      </c>
      <c r="AB68" s="2">
        <v>65</v>
      </c>
      <c r="AC68" s="2" t="s">
        <v>991</v>
      </c>
      <c r="AD68" s="2" t="s">
        <v>992</v>
      </c>
      <c r="AE68" s="2" t="s">
        <v>993</v>
      </c>
      <c r="AF68" s="4" t="s">
        <v>994</v>
      </c>
      <c r="AG68" s="2" t="s">
        <v>772</v>
      </c>
      <c r="AH68" s="2" t="s">
        <v>601</v>
      </c>
      <c r="AI68" s="2" t="s">
        <v>772</v>
      </c>
      <c r="AJ68" s="2" t="s">
        <v>772</v>
      </c>
      <c r="AK68" s="2" t="b">
        <v>0</v>
      </c>
      <c r="AL68" s="2" t="b">
        <v>0</v>
      </c>
      <c r="AM68" s="2" t="s">
        <v>1031</v>
      </c>
      <c r="AN68" s="2" t="s">
        <v>573</v>
      </c>
      <c r="AO68" s="7" t="s">
        <v>601</v>
      </c>
      <c r="AP68" s="2" t="str">
        <f t="shared" si="19"/>
        <v>GREENSCALE WARRIORS</v>
      </c>
      <c r="AQ68" s="2" t="b">
        <f t="shared" si="20"/>
        <v>0</v>
      </c>
      <c r="AR68" s="2" t="str">
        <f t="shared" si="21"/>
        <v>N/A</v>
      </c>
      <c r="AS68" s="4" t="str">
        <f t="shared" si="22"/>
        <v>&lt;p&gt;&lt;b&gt;&lt;i&gt;LOYALTY TO THE LIZARD KING&lt;/i&gt;&lt;/b&gt;&lt;br /&gt;At the start of the game, choose a unique Lizardfolk Hero you control, or a unique large or huge Dragon Hero you control, to be the Greenscale Warriors' Lizard King. A Greenscale Warrior rolls 1 additional attack and defense die when its chosen Lizard King is within 2 clear sight spaces. You can choose only one Lizard King for all the Greenscale Warriors you control.&lt;/p&gt;</v>
      </c>
      <c r="AT68" s="4" t="str">
        <f t="shared" si="18"/>
        <v>&lt;p&gt;&lt;b&gt;&lt;i&gt;LIZARD KING BONDING&lt;/i&gt;&lt;/b&gt;&lt;br /&gt;Before taking a turn with the Greenscale Warriors, you may first take a turn with their chosen Lizard King if it is still under your control.&lt;/p&gt;</v>
      </c>
      <c r="AU68" s="4" t="str">
        <f t="shared" si="23"/>
        <v>n/a</v>
      </c>
      <c r="AV68" s="4" t="str">
        <f t="shared" si="24"/>
        <v>n/a</v>
      </c>
      <c r="AW68" s="4" t="str">
        <f t="shared" si="25"/>
        <v>&lt;p&gt;&lt;b&gt;&lt;i&gt;LOYALTY TO THE LIZARD KING&lt;/i&gt;&lt;/b&gt;&lt;br /&gt;At the start of the game, choose a unique Lizardfolk Hero you control, or a unique large or huge Dragon Hero you control, to be the Greenscale Warriors' Lizard King. A Greenscale Warrior rolls 1 additional attack and defense die when its chosen Lizard King is within 2 clear sight spaces. You can choose only one Lizard King for all the Greenscale Warriors you control.&lt;/p&gt;&lt;p&gt;&lt;b&gt;&lt;i&gt;LIZARD KING BONDING&lt;/i&gt;&lt;/b&gt;&lt;br /&gt;Before taking a turn with the Greenscale Warriors, you may first take a turn with their chosen Lizard King if it is still under your control.&lt;/p&gt;</v>
      </c>
      <c r="AX68" s="2" t="str">
        <f t="shared" si="26"/>
        <v>illustrations/Greenscale Warriors.jpg</v>
      </c>
      <c r="AY68" s="2" t="str">
        <f t="shared" si="27"/>
        <v>hitboxes/Greenscale Warriors.jpg</v>
      </c>
      <c r="AZ68" s="2" t="str">
        <f t="shared" si="28"/>
        <v>icons/Ullar.svg</v>
      </c>
      <c r="BA68" s="2" t="str">
        <f t="shared" si="29"/>
        <v>COMMON SQUAD // MEDIUM 5&lt;br /&gt;LIZARDFOLK // WARRIORS // LOYAL</v>
      </c>
      <c r="BB68" s="2" t="str">
        <f t="shared" si="30"/>
        <v>B&amp;amp;B</v>
      </c>
      <c r="BC68" s="2" t="str">
        <f t="shared" si="31"/>
        <v>&lt;p&gt;Draft multiples of this Army Card&lt;/p&gt;&lt;p&gt;Draft one Large or Huge Dragon Hero&lt;/p&gt;</v>
      </c>
      <c r="BD68" s="2" t="str">
        <f t="shared" si="32"/>
        <v>&lt;p&gt;Loyalty To The Lizard King&lt;/p&gt;&lt;p&gt;Lizard King Bonding&lt;/p&gt;</v>
      </c>
    </row>
    <row r="69" spans="1:62" ht="57.75" customHeight="1" x14ac:dyDescent="0.2">
      <c r="A69" s="2">
        <v>68</v>
      </c>
      <c r="B69" s="2" t="s">
        <v>235</v>
      </c>
      <c r="C69" s="2" t="s">
        <v>601</v>
      </c>
      <c r="D69" s="2" t="s">
        <v>1105</v>
      </c>
      <c r="E69" s="3" t="s">
        <v>1080</v>
      </c>
      <c r="F69" s="2" t="s">
        <v>601</v>
      </c>
      <c r="G69" s="2" t="s">
        <v>601</v>
      </c>
      <c r="H69" s="2" t="s">
        <v>601</v>
      </c>
      <c r="I69" s="2" t="s">
        <v>207</v>
      </c>
      <c r="J69" s="2">
        <v>30</v>
      </c>
      <c r="K69" s="2" t="s">
        <v>194</v>
      </c>
      <c r="L69" s="2" t="s">
        <v>152</v>
      </c>
      <c r="M69" s="2" t="s">
        <v>153</v>
      </c>
      <c r="N69" s="2" t="s">
        <v>166</v>
      </c>
      <c r="O69" s="2" t="s">
        <v>167</v>
      </c>
      <c r="P69" s="2" t="s">
        <v>203</v>
      </c>
      <c r="Q69" s="2" t="s">
        <v>236</v>
      </c>
      <c r="R69" s="2" t="s">
        <v>226</v>
      </c>
      <c r="S69" s="2">
        <v>11</v>
      </c>
      <c r="T69" s="2">
        <v>1</v>
      </c>
      <c r="U69" s="2">
        <v>0</v>
      </c>
      <c r="V69" s="2">
        <v>5</v>
      </c>
      <c r="W69" s="2">
        <v>5</v>
      </c>
      <c r="X69" s="2">
        <v>1</v>
      </c>
      <c r="Y69" s="2">
        <v>2</v>
      </c>
      <c r="Z69" s="2">
        <v>4</v>
      </c>
      <c r="AA69" s="2">
        <v>120</v>
      </c>
      <c r="AB69" s="2">
        <v>150</v>
      </c>
      <c r="AC69" s="2" t="s">
        <v>667</v>
      </c>
      <c r="AD69" s="2" t="s">
        <v>500</v>
      </c>
      <c r="AE69" s="2" t="s">
        <v>793</v>
      </c>
      <c r="AF69" s="2" t="s">
        <v>401</v>
      </c>
      <c r="AG69" s="2" t="s">
        <v>772</v>
      </c>
      <c r="AH69" s="2" t="s">
        <v>601</v>
      </c>
      <c r="AI69" s="2" t="s">
        <v>772</v>
      </c>
      <c r="AJ69" s="2" t="s">
        <v>772</v>
      </c>
      <c r="AK69" s="2" t="b">
        <v>0</v>
      </c>
      <c r="AL69" s="2" t="b">
        <v>0</v>
      </c>
      <c r="AM69" s="2" t="s">
        <v>1017</v>
      </c>
      <c r="AN69" s="2" t="s">
        <v>572</v>
      </c>
      <c r="AO69" s="7" t="s">
        <v>601</v>
      </c>
      <c r="AP69" s="2" t="str">
        <f t="shared" si="19"/>
        <v>GRIMNAK</v>
      </c>
      <c r="AQ69" s="2" t="b">
        <f t="shared" si="20"/>
        <v>0</v>
      </c>
      <c r="AR69" s="2" t="str">
        <f t="shared" si="21"/>
        <v>N/A</v>
      </c>
      <c r="AS69" s="4" t="str">
        <f t="shared" si="22"/>
        <v>&lt;p&gt;&lt;b&gt;&lt;i&gt;CHOMP&lt;/i&gt;&lt;/b&gt;&lt;br /&gt;Before attacking, choose one medium or small figure adjacent to Grimnak. If the chosen figure is a Squad figure, destroy it. If the chosen figure is a Hero figure, roll the 20-sided die. If you roll a 16 or higher, destroy the chosen Hero.&lt;/p&gt;</v>
      </c>
      <c r="AT69" s="4" t="str">
        <f t="shared" si="18"/>
        <v>&lt;p&gt;&lt;b&gt;&lt;i&gt;ORC WARRIOR ENHANCEMENT&lt;/i&gt;&lt;/b&gt;&lt;br /&gt;All friendly Orc Warriors adjacent to Grimnak receive an additional attack die and an additional defense die.&lt;/p&gt;</v>
      </c>
      <c r="AU69" s="4" t="str">
        <f t="shared" si="23"/>
        <v>n/a</v>
      </c>
      <c r="AV69" s="4" t="str">
        <f t="shared" si="24"/>
        <v>n/a</v>
      </c>
      <c r="AW69" s="4" t="str">
        <f t="shared" si="25"/>
        <v>&lt;p&gt;&lt;b&gt;&lt;i&gt;CHOMP&lt;/i&gt;&lt;/b&gt;&lt;br /&gt;Before attacking, choose one medium or small figure adjacent to Grimnak. If the chosen figure is a Squad figure, destroy it. If the chosen figure is a Hero figure, roll the 20-sided die. If you roll a 16 or higher, destroy the chosen Hero.&lt;/p&gt;&lt;p&gt;&lt;b&gt;&lt;i&gt;ORC WARRIOR ENHANCEMENT&lt;/i&gt;&lt;/b&gt;&lt;br /&gt;All friendly Orc Warriors adjacent to Grimnak receive an additional attack die and an additional defense die.&lt;/p&gt;</v>
      </c>
      <c r="AX69" s="2" t="str">
        <f t="shared" si="26"/>
        <v>illustrations/Grimnak.jpg</v>
      </c>
      <c r="AY69" s="2" t="str">
        <f t="shared" si="27"/>
        <v>hitboxes/Grimnak.jpg</v>
      </c>
      <c r="AZ69" s="2" t="str">
        <f t="shared" si="28"/>
        <v>icons/Utgar.svg</v>
      </c>
      <c r="BA69" s="2" t="str">
        <f t="shared" si="29"/>
        <v>UNIQUE HERO // HUGE 11&lt;br /&gt;ORC // CHAMPION // FEROCIOUS</v>
      </c>
      <c r="BB69" s="2" t="str">
        <f t="shared" si="30"/>
        <v>MENACER/CHEER</v>
      </c>
      <c r="BC69" s="2" t="str">
        <f t="shared" si="31"/>
        <v>&lt;p&gt;Draft one Orc Warrior Hero or one Orc Warrior Squad&lt;br /&gt;(and then multiples if non-unique)&lt;/p&gt;</v>
      </c>
      <c r="BD69" s="2" t="str">
        <f t="shared" si="32"/>
        <v>&lt;p&gt;Chomp&lt;/p&gt;&lt;p&gt;Orc Warrior Enhancement&lt;/p&gt;</v>
      </c>
    </row>
    <row r="70" spans="1:62" ht="57.75" customHeight="1" x14ac:dyDescent="0.2">
      <c r="A70" s="2">
        <v>69</v>
      </c>
      <c r="B70" s="2" t="s">
        <v>292</v>
      </c>
      <c r="C70" s="2" t="s">
        <v>601</v>
      </c>
      <c r="D70" s="2" t="s">
        <v>1105</v>
      </c>
      <c r="E70" s="2" t="s">
        <v>1066</v>
      </c>
      <c r="F70" s="2" t="s">
        <v>1056</v>
      </c>
      <c r="G70" s="2" t="s">
        <v>601</v>
      </c>
      <c r="H70" s="2" t="s">
        <v>601</v>
      </c>
      <c r="I70" s="2" t="s">
        <v>299</v>
      </c>
      <c r="J70" s="2" t="s">
        <v>232</v>
      </c>
      <c r="K70" s="2" t="s">
        <v>193</v>
      </c>
      <c r="L70" s="2" t="s">
        <v>152</v>
      </c>
      <c r="M70" s="2" t="s">
        <v>178</v>
      </c>
      <c r="N70" s="2" t="s">
        <v>132</v>
      </c>
      <c r="O70" s="2" t="s">
        <v>133</v>
      </c>
      <c r="P70" s="2" t="s">
        <v>62</v>
      </c>
      <c r="Q70" s="2" t="s">
        <v>293</v>
      </c>
      <c r="R70" s="2" t="s">
        <v>205</v>
      </c>
      <c r="S70" s="2">
        <v>5</v>
      </c>
      <c r="T70" s="2">
        <v>3</v>
      </c>
      <c r="U70" s="2">
        <v>0</v>
      </c>
      <c r="V70" s="2">
        <v>1</v>
      </c>
      <c r="W70" s="2">
        <v>7</v>
      </c>
      <c r="X70" s="2">
        <v>1</v>
      </c>
      <c r="Y70" s="2">
        <v>3</v>
      </c>
      <c r="Z70" s="2">
        <v>3</v>
      </c>
      <c r="AA70" s="2">
        <v>130</v>
      </c>
      <c r="AB70" s="2">
        <v>70</v>
      </c>
      <c r="AC70" s="2" t="s">
        <v>668</v>
      </c>
      <c r="AD70" s="2" t="s">
        <v>402</v>
      </c>
      <c r="AE70" s="2" t="s">
        <v>794</v>
      </c>
      <c r="AF70" s="2" t="s">
        <v>403</v>
      </c>
      <c r="AG70" s="2" t="s">
        <v>855</v>
      </c>
      <c r="AH70" s="2" t="s">
        <v>404</v>
      </c>
      <c r="AI70" s="2" t="s">
        <v>772</v>
      </c>
      <c r="AJ70" s="2" t="s">
        <v>772</v>
      </c>
      <c r="AK70" s="2" t="b">
        <v>0</v>
      </c>
      <c r="AL70" s="2" t="b">
        <v>0</v>
      </c>
      <c r="AM70" s="2" t="s">
        <v>1013</v>
      </c>
      <c r="AN70" s="2" t="s">
        <v>575</v>
      </c>
      <c r="AO70" s="7" t="s">
        <v>601</v>
      </c>
      <c r="AP70" s="2" t="str">
        <f t="shared" si="19"/>
        <v>GROK RIDERS</v>
      </c>
      <c r="AQ70" s="2" t="b">
        <f t="shared" si="20"/>
        <v>0</v>
      </c>
      <c r="AR70" s="2" t="str">
        <f t="shared" si="21"/>
        <v>N/A</v>
      </c>
      <c r="AS70" s="4" t="str">
        <f t="shared" si="22"/>
        <v>&lt;p&gt;&lt;b&gt;&lt;i&gt;MARRO WARLORD BONDING&lt;/i&gt;&lt;/b&gt;&lt;br /&gt;Before taking a turn with Grok Riders, you may first take a turn with any Marro Warlord you control.&lt;/p&gt;</v>
      </c>
      <c r="AT70" s="4" t="str">
        <f t="shared" si="18"/>
        <v>&lt;p&gt;&lt;b&gt;&lt;i&gt;MARK OF THE WARLORD&lt;/i&gt;&lt;/b&gt;&lt;br /&gt;When attacking a figure that is adjacent to any Marro Warlord you control, Grok Riders add 2 to their attack dice.&lt;/p&gt;</v>
      </c>
      <c r="AU70" s="4" t="str">
        <f t="shared" si="23"/>
        <v>&lt;p&gt;&lt;b&gt;&lt;i&gt;GROK TRAINING&lt;/i&gt;&lt;/b&gt;&lt;br /&gt;Marro Hive cannot rebirth Grok Riders with its Marro Rebirth special power.&lt;/p&gt;</v>
      </c>
      <c r="AV70" s="4" t="str">
        <f t="shared" si="24"/>
        <v>n/a</v>
      </c>
      <c r="AW70" s="4" t="str">
        <f t="shared" si="25"/>
        <v>&lt;p&gt;&lt;b&gt;&lt;i&gt;MARRO WARLORD BONDING&lt;/i&gt;&lt;/b&gt;&lt;br /&gt;Before taking a turn with Grok Riders, you may first take a turn with any Marro Warlord you control.&lt;/p&gt;&lt;p&gt;&lt;b&gt;&lt;i&gt;MARK OF THE WARLORD&lt;/i&gt;&lt;/b&gt;&lt;br /&gt;When attacking a figure that is adjacent to any Marro Warlord you control, Grok Riders add 2 to their attack dice.&lt;/p&gt;&lt;p&gt;&lt;b&gt;&lt;i&gt;GROK TRAINING&lt;/i&gt;&lt;/b&gt;&lt;br /&gt;Marro Hive cannot rebirth Grok Riders with its Marro Rebirth special power.&lt;/p&gt;</v>
      </c>
      <c r="AX70" s="2" t="str">
        <f t="shared" si="26"/>
        <v>illustrations/Grok Riders.jpg</v>
      </c>
      <c r="AY70" s="2" t="str">
        <f t="shared" si="27"/>
        <v>hitboxes/Grok Riders.jpg</v>
      </c>
      <c r="AZ70" s="2" t="str">
        <f t="shared" si="28"/>
        <v>icons/Utgar.svg</v>
      </c>
      <c r="BA70" s="2" t="str">
        <f t="shared" si="29"/>
        <v>COMMON SQUAD // LARGE 5&lt;br /&gt;MARRO // HUNTERS // MENACING</v>
      </c>
      <c r="BB70" s="2" t="str">
        <f t="shared" si="30"/>
        <v>SHARK</v>
      </c>
      <c r="BC70" s="2" t="str">
        <f t="shared" si="31"/>
        <v>&lt;p&gt;Draft multiples of this Army Card&lt;/p&gt;&lt;p&gt;Draft one Marro Warlord Hero&lt;/p&gt;</v>
      </c>
      <c r="BD70" s="2" t="str">
        <f t="shared" si="32"/>
        <v>&lt;p&gt;Marro Warlord Bonding&lt;/p&gt;&lt;p&gt;Mark Of The Warlord&lt;/p&gt;&lt;p&gt;Grok Training&lt;/p&gt;</v>
      </c>
    </row>
    <row r="71" spans="1:62" ht="57.75" customHeight="1" x14ac:dyDescent="0.2">
      <c r="A71" s="2">
        <v>70</v>
      </c>
      <c r="B71" s="2" t="s">
        <v>292</v>
      </c>
      <c r="C71" s="2" t="s">
        <v>601</v>
      </c>
      <c r="D71" s="3" t="s">
        <v>1106</v>
      </c>
      <c r="E71" s="2" t="s">
        <v>1066</v>
      </c>
      <c r="F71" s="2" t="s">
        <v>1056</v>
      </c>
      <c r="G71" s="2" t="s">
        <v>601</v>
      </c>
      <c r="H71" s="2" t="s">
        <v>601</v>
      </c>
      <c r="I71" s="2" t="s">
        <v>299</v>
      </c>
      <c r="J71" s="2" t="s">
        <v>232</v>
      </c>
      <c r="K71" s="2" t="s">
        <v>193</v>
      </c>
      <c r="L71" s="2" t="s">
        <v>152</v>
      </c>
      <c r="M71" s="2" t="s">
        <v>178</v>
      </c>
      <c r="N71" s="2" t="s">
        <v>132</v>
      </c>
      <c r="O71" s="2" t="s">
        <v>133</v>
      </c>
      <c r="P71" s="2" t="s">
        <v>62</v>
      </c>
      <c r="Q71" s="2" t="s">
        <v>293</v>
      </c>
      <c r="R71" s="2" t="s">
        <v>205</v>
      </c>
      <c r="S71" s="2">
        <v>5</v>
      </c>
      <c r="T71" s="2">
        <v>3</v>
      </c>
      <c r="U71" s="2">
        <v>0</v>
      </c>
      <c r="V71" s="2">
        <v>1</v>
      </c>
      <c r="W71" s="2">
        <v>7</v>
      </c>
      <c r="X71" s="2">
        <v>1</v>
      </c>
      <c r="Y71" s="2">
        <v>3</v>
      </c>
      <c r="Z71" s="2">
        <v>4</v>
      </c>
      <c r="AA71" s="2">
        <v>100</v>
      </c>
      <c r="AB71" s="2">
        <v>100</v>
      </c>
      <c r="AC71" s="2" t="s">
        <v>668</v>
      </c>
      <c r="AD71" s="2" t="s">
        <v>402</v>
      </c>
      <c r="AE71" s="2" t="s">
        <v>794</v>
      </c>
      <c r="AF71" s="3" t="s">
        <v>1127</v>
      </c>
      <c r="AG71" s="2" t="s">
        <v>855</v>
      </c>
      <c r="AH71" s="2" t="s">
        <v>404</v>
      </c>
      <c r="AI71" s="2" t="s">
        <v>772</v>
      </c>
      <c r="AJ71" s="2" t="s">
        <v>772</v>
      </c>
      <c r="AK71" s="2" t="b">
        <v>0</v>
      </c>
      <c r="AL71" s="2" t="b">
        <v>0</v>
      </c>
      <c r="AM71" s="2" t="s">
        <v>1013</v>
      </c>
      <c r="AN71" s="2" t="s">
        <v>575</v>
      </c>
      <c r="AO71" s="7" t="s">
        <v>601</v>
      </c>
      <c r="AP71" s="2" t="str">
        <f t="shared" si="19"/>
        <v>GROK RIDERS</v>
      </c>
      <c r="AQ71" s="2" t="b">
        <f t="shared" si="20"/>
        <v>0</v>
      </c>
      <c r="AR71" s="2" t="str">
        <f t="shared" si="21"/>
        <v>N/A</v>
      </c>
      <c r="AS71" s="4" t="str">
        <f t="shared" si="22"/>
        <v>&lt;p&gt;&lt;b&gt;&lt;i&gt;MARRO WARLORD BONDING&lt;/i&gt;&lt;/b&gt;&lt;br /&gt;Before taking a turn with Grok Riders, you may first take a turn with any Marro Warlord you control.&lt;/p&gt;</v>
      </c>
      <c r="AT71" s="4" t="str">
        <f t="shared" si="18"/>
        <v>&lt;p&gt;&lt;b&gt;&lt;i&gt;MARK OF THE WARLORD&lt;/i&gt;&lt;/b&gt;&lt;br /&gt;When attacking a figure within 4 clear sight spaces of any Marro Warlord you control, Grok Riders add 2 to their attack dice.&lt;/p&gt;</v>
      </c>
      <c r="AU71" s="4" t="str">
        <f t="shared" si="23"/>
        <v>&lt;p&gt;&lt;b&gt;&lt;i&gt;GROK TRAINING&lt;/i&gt;&lt;/b&gt;&lt;br /&gt;Marro Hive cannot rebirth Grok Riders with its Marro Rebirth special power.&lt;/p&gt;</v>
      </c>
      <c r="AV71" s="4" t="str">
        <f t="shared" si="24"/>
        <v>n/a</v>
      </c>
      <c r="AW71" s="4" t="str">
        <f t="shared" si="25"/>
        <v>&lt;p&gt;&lt;b&gt;&lt;i&gt;MARRO WARLORD BONDING&lt;/i&gt;&lt;/b&gt;&lt;br /&gt;Before taking a turn with Grok Riders, you may first take a turn with any Marro Warlord you control.&lt;/p&gt;&lt;p&gt;&lt;b&gt;&lt;i&gt;MARK OF THE WARLORD&lt;/i&gt;&lt;/b&gt;&lt;br /&gt;When attacking a figure within 4 clear sight spaces of any Marro Warlord you control, Grok Riders add 2 to their attack dice.&lt;/p&gt;&lt;p&gt;&lt;b&gt;&lt;i&gt;GROK TRAINING&lt;/i&gt;&lt;/b&gt;&lt;br /&gt;Marro Hive cannot rebirth Grok Riders with its Marro Rebirth special power.&lt;/p&gt;</v>
      </c>
      <c r="AX71" s="2" t="str">
        <f t="shared" si="26"/>
        <v>illustrations/Grok Riders.jpg</v>
      </c>
      <c r="AY71" s="2" t="str">
        <f t="shared" si="27"/>
        <v>hitboxes/Grok Riders.jpg</v>
      </c>
      <c r="AZ71" s="2" t="str">
        <f t="shared" si="28"/>
        <v>icons/Utgar.svg</v>
      </c>
      <c r="BA71" s="2" t="str">
        <f t="shared" si="29"/>
        <v>COMMON SQUAD // LARGE 5&lt;br /&gt;MARRO // HUNTERS // MENACING</v>
      </c>
      <c r="BB71" s="2" t="str">
        <f t="shared" si="30"/>
        <v>SHARK</v>
      </c>
      <c r="BC71" s="2" t="str">
        <f t="shared" si="31"/>
        <v>&lt;p&gt;Draft multiples of this Army Card&lt;/p&gt;&lt;p&gt;Draft one Marro Warlord Hero&lt;/p&gt;</v>
      </c>
      <c r="BD71" s="2" t="str">
        <f t="shared" si="32"/>
        <v>&lt;p&gt;Marro Warlord Bonding&lt;/p&gt;&lt;p&gt;Mark Of The Warlord&lt;/p&gt;&lt;p&gt;Grok Training&lt;/p&gt;</v>
      </c>
    </row>
    <row r="72" spans="1:62" ht="57.75" customHeight="1" x14ac:dyDescent="0.2">
      <c r="A72" s="2">
        <v>71</v>
      </c>
      <c r="B72" s="2" t="s">
        <v>72</v>
      </c>
      <c r="C72" s="2" t="s">
        <v>601</v>
      </c>
      <c r="D72" s="2" t="s">
        <v>1105</v>
      </c>
      <c r="E72" s="2" t="s">
        <v>601</v>
      </c>
      <c r="F72" s="2" t="s">
        <v>601</v>
      </c>
      <c r="G72" s="2" t="s">
        <v>601</v>
      </c>
      <c r="H72" s="2" t="s">
        <v>601</v>
      </c>
      <c r="I72" s="2" t="s">
        <v>67</v>
      </c>
      <c r="J72" s="2">
        <v>10</v>
      </c>
      <c r="K72" s="2" t="s">
        <v>197</v>
      </c>
      <c r="L72" s="2" t="s">
        <v>171</v>
      </c>
      <c r="M72" s="2" t="s">
        <v>172</v>
      </c>
      <c r="N72" s="2" t="s">
        <v>166</v>
      </c>
      <c r="O72" s="2" t="s">
        <v>167</v>
      </c>
      <c r="P72" s="2" t="s">
        <v>50</v>
      </c>
      <c r="Q72" s="2" t="s">
        <v>155</v>
      </c>
      <c r="R72" s="2" t="s">
        <v>137</v>
      </c>
      <c r="S72" s="2">
        <v>4</v>
      </c>
      <c r="T72" s="2">
        <v>1</v>
      </c>
      <c r="U72" s="2">
        <v>0</v>
      </c>
      <c r="V72" s="2">
        <v>2</v>
      </c>
      <c r="W72" s="2">
        <v>5</v>
      </c>
      <c r="X72" s="2">
        <v>7</v>
      </c>
      <c r="Y72" s="2">
        <v>2</v>
      </c>
      <c r="Z72" s="2">
        <v>2</v>
      </c>
      <c r="AA72" s="2">
        <v>30</v>
      </c>
      <c r="AB72" s="2">
        <v>35</v>
      </c>
      <c r="AC72" s="2" t="s">
        <v>625</v>
      </c>
      <c r="AD72" s="2" t="s">
        <v>405</v>
      </c>
      <c r="AE72" s="2" t="s">
        <v>772</v>
      </c>
      <c r="AF72" s="2" t="s">
        <v>601</v>
      </c>
      <c r="AG72" s="2" t="s">
        <v>772</v>
      </c>
      <c r="AH72" s="2" t="s">
        <v>601</v>
      </c>
      <c r="AI72" s="2" t="s">
        <v>772</v>
      </c>
      <c r="AJ72" s="2" t="s">
        <v>772</v>
      </c>
      <c r="AK72" s="2" t="b">
        <v>0</v>
      </c>
      <c r="AL72" s="2" t="b">
        <v>0</v>
      </c>
      <c r="AM72" s="2" t="s">
        <v>582</v>
      </c>
      <c r="AN72" s="2" t="s">
        <v>578</v>
      </c>
      <c r="AO72" s="7" t="s">
        <v>601</v>
      </c>
      <c r="AP72" s="2" t="str">
        <f t="shared" si="19"/>
        <v>GUILTY MCCREECH</v>
      </c>
      <c r="AQ72" s="2" t="b">
        <f t="shared" si="20"/>
        <v>0</v>
      </c>
      <c r="AR72" s="2" t="str">
        <f t="shared" si="21"/>
        <v>N/A</v>
      </c>
      <c r="AS72" s="4" t="str">
        <f t="shared" si="22"/>
        <v>&lt;p&gt;&lt;b&gt;&lt;i&gt;DOUBLE ATTACK&lt;/i&gt;&lt;/b&gt;&lt;br /&gt;When Guilty McCreech attacks, he may attack one additional time.&lt;/p&gt;</v>
      </c>
      <c r="AT72" s="4" t="str">
        <f t="shared" si="18"/>
        <v>n/a</v>
      </c>
      <c r="AU72" s="4" t="str">
        <f t="shared" si="23"/>
        <v>n/a</v>
      </c>
      <c r="AV72" s="4" t="str">
        <f t="shared" si="24"/>
        <v>n/a</v>
      </c>
      <c r="AW72" s="4" t="str">
        <f t="shared" si="25"/>
        <v>&lt;p&gt;&lt;b&gt;&lt;i&gt;DOUBLE ATTACK&lt;/i&gt;&lt;/b&gt;&lt;br /&gt;When Guilty McCreech attacks, he may attack one additional time.&lt;/p&gt;</v>
      </c>
      <c r="AX72" s="2" t="str">
        <f t="shared" si="26"/>
        <v>illustrations/Guilty McCreech.jpg</v>
      </c>
      <c r="AY72" s="2" t="str">
        <f t="shared" si="27"/>
        <v>hitboxes/Guilty McCreech.jpg</v>
      </c>
      <c r="AZ72" s="2" t="str">
        <f t="shared" si="28"/>
        <v>icons/Einar.svg</v>
      </c>
      <c r="BA72" s="2" t="str">
        <f t="shared" si="29"/>
        <v>UNIQUE HERO // MEDIUM 4&lt;br /&gt;HUMAN // LAWMAN // WILD</v>
      </c>
      <c r="BB72" s="2" t="str">
        <f t="shared" si="30"/>
        <v>CLEANUP</v>
      </c>
      <c r="BC72" s="2" t="str">
        <f t="shared" si="31"/>
        <v>None</v>
      </c>
      <c r="BD72" s="2" t="str">
        <f t="shared" si="32"/>
        <v>&lt;p&gt;Double Attack&lt;/p&gt;</v>
      </c>
    </row>
    <row r="73" spans="1:62" ht="57.75" customHeight="1" x14ac:dyDescent="0.2">
      <c r="A73" s="2">
        <v>72</v>
      </c>
      <c r="B73" s="2" t="s">
        <v>282</v>
      </c>
      <c r="C73" s="2" t="s">
        <v>601</v>
      </c>
      <c r="D73" s="2" t="s">
        <v>1105</v>
      </c>
      <c r="E73" s="2" t="s">
        <v>601</v>
      </c>
      <c r="F73" s="2" t="s">
        <v>601</v>
      </c>
      <c r="G73" s="2" t="s">
        <v>601</v>
      </c>
      <c r="H73" s="2" t="s">
        <v>601</v>
      </c>
      <c r="I73" s="2" t="s">
        <v>301</v>
      </c>
      <c r="J73" s="2">
        <v>2</v>
      </c>
      <c r="K73" s="2" t="s">
        <v>198</v>
      </c>
      <c r="L73" s="2" t="s">
        <v>171</v>
      </c>
      <c r="M73" s="2" t="s">
        <v>283</v>
      </c>
      <c r="N73" s="2" t="s">
        <v>166</v>
      </c>
      <c r="O73" s="2" t="s">
        <v>167</v>
      </c>
      <c r="P73" s="2" t="s">
        <v>42</v>
      </c>
      <c r="Q73" s="2" t="s">
        <v>284</v>
      </c>
      <c r="R73" s="2" t="s">
        <v>205</v>
      </c>
      <c r="S73" s="2">
        <v>7</v>
      </c>
      <c r="T73" s="2">
        <v>1</v>
      </c>
      <c r="U73" s="2">
        <v>0</v>
      </c>
      <c r="V73" s="2">
        <v>4</v>
      </c>
      <c r="W73" s="2">
        <v>5</v>
      </c>
      <c r="X73" s="2">
        <v>1</v>
      </c>
      <c r="Y73" s="2">
        <v>4</v>
      </c>
      <c r="Z73" s="2">
        <v>4</v>
      </c>
      <c r="AA73" s="2">
        <v>100</v>
      </c>
      <c r="AB73" s="2">
        <v>85</v>
      </c>
      <c r="AC73" s="2" t="s">
        <v>669</v>
      </c>
      <c r="AD73" s="2" t="s">
        <v>406</v>
      </c>
      <c r="AE73" s="2" t="s">
        <v>795</v>
      </c>
      <c r="AF73" s="4" t="s">
        <v>953</v>
      </c>
      <c r="AG73" s="2" t="s">
        <v>772</v>
      </c>
      <c r="AH73" s="2" t="s">
        <v>601</v>
      </c>
      <c r="AI73" s="2" t="s">
        <v>772</v>
      </c>
      <c r="AJ73" s="2" t="s">
        <v>772</v>
      </c>
      <c r="AK73" s="2" t="b">
        <v>0</v>
      </c>
      <c r="AL73" s="2" t="b">
        <v>0</v>
      </c>
      <c r="AM73" s="2" t="s">
        <v>583</v>
      </c>
      <c r="AN73" s="2" t="s">
        <v>575</v>
      </c>
      <c r="AO73" s="7" t="s">
        <v>601</v>
      </c>
      <c r="AP73" s="2" t="str">
        <f t="shared" si="19"/>
        <v>GUREI-ONI</v>
      </c>
      <c r="AQ73" s="2" t="b">
        <f t="shared" si="20"/>
        <v>0</v>
      </c>
      <c r="AR73" s="2" t="str">
        <f t="shared" si="21"/>
        <v>N/A</v>
      </c>
      <c r="AS73" s="4" t="str">
        <f t="shared" si="22"/>
        <v>&lt;p&gt;&lt;b&gt;&lt;i&gt;EVIL EYE DEFENSE&lt;/i&gt;&lt;/b&gt;&lt;br /&gt;When rolling defense dice against a normal attack from a non-adjacent attacking figure, all excess shields count as unblockable hits on the attacking figure.&lt;/p&gt;</v>
      </c>
      <c r="AT73" s="4" t="str">
        <f t="shared" si="18"/>
        <v>&lt;p&gt;&lt;b&gt;&lt;i&gt;TETSUBO SPECIAL ATTACK&lt;/i&gt;&lt;/b&gt;&lt;br /&gt;&lt;i&gt;Range 1. Attack 3.&lt;/i&gt;&lt;br /&gt;Choose a figure to attack. You may also choose one figure adjacent to the targeted figure to be affected by the Tetsubo Special Attack as well. Roll attack dice once for all figures. Each figure rolls defense dice seperately.&lt;/p&gt;</v>
      </c>
      <c r="AU73" s="4" t="str">
        <f t="shared" si="23"/>
        <v>n/a</v>
      </c>
      <c r="AV73" s="4" t="str">
        <f t="shared" si="24"/>
        <v>n/a</v>
      </c>
      <c r="AW73" s="4" t="str">
        <f t="shared" si="25"/>
        <v>&lt;p&gt;&lt;b&gt;&lt;i&gt;EVIL EYE DEFENSE&lt;/i&gt;&lt;/b&gt;&lt;br /&gt;When rolling defense dice against a normal attack from a non-adjacent attacking figure, all excess shields count as unblockable hits on the attacking figure.&lt;/p&gt;&lt;p&gt;&lt;b&gt;&lt;i&gt;TETSUBO SPECIAL ATTACK&lt;/i&gt;&lt;/b&gt;&lt;br /&gt;&lt;i&gt;Range 1. Attack 3.&lt;/i&gt;&lt;br /&gt;Choose a figure to attack. You may also choose one figure adjacent to the targeted figure to be affected by the Tetsubo Special Attack as well. Roll attack dice once for all figures. Each figure rolls defense dice seperately.&lt;/p&gt;</v>
      </c>
      <c r="AX73" s="2" t="str">
        <f t="shared" si="26"/>
        <v>illustrations/Gurei-Oni.jpg</v>
      </c>
      <c r="AY73" s="2" t="str">
        <f t="shared" si="27"/>
        <v>hitboxes/Gurei-Oni.jpg</v>
      </c>
      <c r="AZ73" s="2" t="str">
        <f t="shared" si="28"/>
        <v>icons/Einar.svg</v>
      </c>
      <c r="BA73" s="2" t="str">
        <f t="shared" si="29"/>
        <v>UNIQUE HERO // LARGE 7&lt;br /&gt;OGRE // GUARD // TORMENTING</v>
      </c>
      <c r="BB73" s="2" t="str">
        <f t="shared" si="30"/>
        <v>NICHE</v>
      </c>
      <c r="BC73" s="2" t="str">
        <f t="shared" si="31"/>
        <v>None</v>
      </c>
      <c r="BD73" s="2" t="str">
        <f t="shared" si="32"/>
        <v>&lt;p&gt;Evil Eye Defense&lt;/p&gt;&lt;p&gt;Tetsubo Special Attack&lt;/p&gt;</v>
      </c>
    </row>
    <row r="74" spans="1:62" ht="57.75" customHeight="1" x14ac:dyDescent="0.2">
      <c r="A74" s="2">
        <v>73</v>
      </c>
      <c r="B74" s="2" t="s">
        <v>123</v>
      </c>
      <c r="C74" s="2" t="s">
        <v>601</v>
      </c>
      <c r="D74" s="2" t="s">
        <v>1105</v>
      </c>
      <c r="E74" s="3" t="s">
        <v>1096</v>
      </c>
      <c r="F74" s="3" t="s">
        <v>1144</v>
      </c>
      <c r="G74" s="2" t="s">
        <v>601</v>
      </c>
      <c r="H74" s="2" t="s">
        <v>601</v>
      </c>
      <c r="I74" s="2" t="s">
        <v>121</v>
      </c>
      <c r="J74" s="2">
        <v>3</v>
      </c>
      <c r="K74" s="2" t="s">
        <v>197</v>
      </c>
      <c r="L74" s="2" t="s">
        <v>171</v>
      </c>
      <c r="M74" s="2" t="s">
        <v>172</v>
      </c>
      <c r="N74" s="2" t="s">
        <v>166</v>
      </c>
      <c r="O74" s="2" t="s">
        <v>167</v>
      </c>
      <c r="P74" s="2" t="s">
        <v>48</v>
      </c>
      <c r="Q74" s="2" t="s">
        <v>174</v>
      </c>
      <c r="R74" s="2" t="s">
        <v>137</v>
      </c>
      <c r="S74" s="2">
        <v>5</v>
      </c>
      <c r="T74" s="2">
        <v>1</v>
      </c>
      <c r="U74" s="2">
        <v>0</v>
      </c>
      <c r="V74" s="2">
        <v>5</v>
      </c>
      <c r="W74" s="2">
        <v>5</v>
      </c>
      <c r="X74" s="2">
        <v>1</v>
      </c>
      <c r="Y74" s="2">
        <v>2</v>
      </c>
      <c r="Z74" s="2">
        <v>2</v>
      </c>
      <c r="AA74" s="2">
        <v>130</v>
      </c>
      <c r="AB74" s="2">
        <v>80</v>
      </c>
      <c r="AC74" s="2" t="s">
        <v>670</v>
      </c>
      <c r="AD74" s="2" t="s">
        <v>1133</v>
      </c>
      <c r="AE74" s="2" t="s">
        <v>796</v>
      </c>
      <c r="AF74" s="2" t="s">
        <v>407</v>
      </c>
      <c r="AG74" s="2" t="s">
        <v>772</v>
      </c>
      <c r="AH74" s="2" t="s">
        <v>601</v>
      </c>
      <c r="AI74" s="2" t="s">
        <v>772</v>
      </c>
      <c r="AJ74" s="2" t="s">
        <v>772</v>
      </c>
      <c r="AK74" s="2" t="b">
        <v>0</v>
      </c>
      <c r="AL74" s="2" t="b">
        <v>0</v>
      </c>
      <c r="AM74" s="3" t="s">
        <v>581</v>
      </c>
      <c r="AN74" s="3" t="s">
        <v>584</v>
      </c>
      <c r="AO74" s="7" t="s">
        <v>601</v>
      </c>
      <c r="AP74" s="2" t="str">
        <f t="shared" si="19"/>
        <v>HATAMOTO TARO</v>
      </c>
      <c r="AQ74" s="2" t="b">
        <f t="shared" si="20"/>
        <v>0</v>
      </c>
      <c r="AR74" s="2" t="str">
        <f t="shared" si="21"/>
        <v>N/A</v>
      </c>
      <c r="AS74" s="4" t="str">
        <f t="shared" si="22"/>
        <v>&lt;p&gt;&lt;b&gt;&lt;i&gt;HEROIC DEFENSE AURA&lt;/i&gt;&lt;/b&gt;&lt;br /&gt;When defending against a normal attack by an adjacent figure with any Samurai or Ashigaru figures you control within 8 clear sight spaces of Hatamoto Taro, you may roll Einar Valkyrie dice. Each Einar symbol rolled counts as an additional shield. Heroic Defense Aura does not affect Hatamoto Taro.&lt;/p&gt;</v>
      </c>
      <c r="AT74" s="4" t="str">
        <f t="shared" si="18"/>
        <v>&lt;p&gt;&lt;b&gt;&lt;i&gt;ADJACENT TOUGH 1&lt;/i&gt;&lt;/b&gt;&lt;br /&gt;When rolling defense dice for Hatamoto Taro, if Hatamoto Taro is adjacent to at least one figure you control who follows Einar, add 1 automatic shield to the defense roll.&lt;/p&gt;</v>
      </c>
      <c r="AU74" s="4" t="str">
        <f t="shared" si="23"/>
        <v>n/a</v>
      </c>
      <c r="AV74" s="4" t="str">
        <f t="shared" si="24"/>
        <v>n/a</v>
      </c>
      <c r="AW74" s="4" t="str">
        <f t="shared" si="25"/>
        <v>&lt;p&gt;&lt;b&gt;&lt;i&gt;HEROIC DEFENSE AURA&lt;/i&gt;&lt;/b&gt;&lt;br /&gt;When defending against a normal attack by an adjacent figure with any Samurai or Ashigaru figures you control within 8 clear sight spaces of Hatamoto Taro, you may roll Einar Valkyrie dice. Each Einar symbol rolled counts as an additional shield. Heroic Defense Aura does not affect Hatamoto Taro.&lt;/p&gt;&lt;p&gt;&lt;b&gt;&lt;i&gt;ADJACENT TOUGH 1&lt;/i&gt;&lt;/b&gt;&lt;br /&gt;When rolling defense dice for Hatamoto Taro, if Hatamoto Taro is adjacent to at least one figure you control who follows Einar, add 1 automatic shield to the defense roll.&lt;/p&gt;</v>
      </c>
      <c r="AX74" s="2" t="str">
        <f t="shared" si="26"/>
        <v>illustrations/Hatamoto Taro.jpg</v>
      </c>
      <c r="AY74" s="2" t="str">
        <f t="shared" si="27"/>
        <v>hitboxes/Hatamoto Taro.jpg</v>
      </c>
      <c r="AZ74" s="2" t="str">
        <f t="shared" si="28"/>
        <v>icons/Einar.svg</v>
      </c>
      <c r="BA74" s="2" t="str">
        <f t="shared" si="29"/>
        <v>UNIQUE HERO // MEDIUM 5&lt;br /&gt;HUMAN // SAMURAI // DISCIPLINED</v>
      </c>
      <c r="BB74" s="2" t="str">
        <f t="shared" si="30"/>
        <v>CHEERLEADER</v>
      </c>
      <c r="BC74" s="2" t="str">
        <f t="shared" si="31"/>
        <v>&lt;p&gt;Skip this card&lt;br /&gt;(and ignore its points)&lt;/p&gt;&lt;p&gt;Draft one Hero that follows Einar or one Squad that follows Einar&lt;br /&gt;(and then multiples if non-unique)&lt;/p&gt;</v>
      </c>
      <c r="BD74" s="2" t="str">
        <f t="shared" si="32"/>
        <v>&lt;p&gt;Heroic Defense Aura&lt;/p&gt;&lt;p&gt;Adjacent Tough 1&lt;/p&gt;</v>
      </c>
    </row>
    <row r="75" spans="1:62" ht="57.75" customHeight="1" x14ac:dyDescent="0.2">
      <c r="A75" s="2">
        <v>74</v>
      </c>
      <c r="B75" s="2" t="s">
        <v>123</v>
      </c>
      <c r="C75" s="2" t="s">
        <v>601</v>
      </c>
      <c r="D75" s="2" t="s">
        <v>1106</v>
      </c>
      <c r="E75" s="3" t="s">
        <v>1096</v>
      </c>
      <c r="F75" s="3" t="s">
        <v>1144</v>
      </c>
      <c r="G75" s="2" t="s">
        <v>601</v>
      </c>
      <c r="H75" s="2" t="s">
        <v>601</v>
      </c>
      <c r="I75" s="2" t="s">
        <v>121</v>
      </c>
      <c r="J75" s="2">
        <v>3</v>
      </c>
      <c r="K75" s="2" t="s">
        <v>197</v>
      </c>
      <c r="L75" s="2" t="s">
        <v>171</v>
      </c>
      <c r="M75" s="2" t="s">
        <v>172</v>
      </c>
      <c r="N75" s="2" t="s">
        <v>166</v>
      </c>
      <c r="O75" s="2" t="s">
        <v>167</v>
      </c>
      <c r="P75" s="2" t="s">
        <v>48</v>
      </c>
      <c r="Q75" s="2" t="s">
        <v>174</v>
      </c>
      <c r="R75" s="2" t="s">
        <v>137</v>
      </c>
      <c r="S75" s="2">
        <v>5</v>
      </c>
      <c r="T75" s="2">
        <v>1</v>
      </c>
      <c r="U75" s="2">
        <v>0</v>
      </c>
      <c r="V75" s="2">
        <v>5</v>
      </c>
      <c r="W75" s="2">
        <v>5</v>
      </c>
      <c r="X75" s="2">
        <v>1</v>
      </c>
      <c r="Y75" s="2">
        <v>2</v>
      </c>
      <c r="Z75" s="2">
        <v>2</v>
      </c>
      <c r="AA75" s="2">
        <v>100</v>
      </c>
      <c r="AB75" s="2">
        <v>100</v>
      </c>
      <c r="AC75" s="2" t="s">
        <v>670</v>
      </c>
      <c r="AD75" s="2" t="s">
        <v>1134</v>
      </c>
      <c r="AE75" s="2" t="s">
        <v>796</v>
      </c>
      <c r="AF75" s="2" t="s">
        <v>407</v>
      </c>
      <c r="AG75" s="2" t="s">
        <v>772</v>
      </c>
      <c r="AH75" s="2" t="s">
        <v>601</v>
      </c>
      <c r="AI75" s="2" t="s">
        <v>772</v>
      </c>
      <c r="AJ75" s="2" t="s">
        <v>772</v>
      </c>
      <c r="AK75" s="2" t="b">
        <v>0</v>
      </c>
      <c r="AL75" s="2" t="b">
        <v>0</v>
      </c>
      <c r="AM75" s="3" t="s">
        <v>581</v>
      </c>
      <c r="AN75" s="3" t="s">
        <v>584</v>
      </c>
      <c r="AO75" s="7" t="s">
        <v>601</v>
      </c>
      <c r="AP75" s="2" t="str">
        <f t="shared" si="19"/>
        <v>HATAMOTO TARO</v>
      </c>
      <c r="AQ75" s="2" t="b">
        <f t="shared" si="20"/>
        <v>0</v>
      </c>
      <c r="AR75" s="2" t="str">
        <f t="shared" si="21"/>
        <v>N/A</v>
      </c>
      <c r="AS75" s="4" t="str">
        <f t="shared" si="22"/>
        <v>&lt;p&gt;&lt;b&gt;&lt;i&gt;HEROIC DEFENSE AURA&lt;/i&gt;&lt;/b&gt;&lt;br /&gt;When defending with any Samurai or Ashigaru figures you control within 8 clear sight spaces of Hatamoto Taro, you may roll Einar Valkyrie dice. Each Einar symbol rolled counts as an additional shield. Heroic Defense Aura does not affect Hatamoto Taro.&lt;/p&gt;</v>
      </c>
      <c r="AT75" s="4" t="str">
        <f t="shared" si="18"/>
        <v>&lt;p&gt;&lt;b&gt;&lt;i&gt;ADJACENT TOUGH 1&lt;/i&gt;&lt;/b&gt;&lt;br /&gt;When rolling defense dice for Hatamoto Taro, if Hatamoto Taro is adjacent to at least one figure you control who follows Einar, add 1 automatic shield to the defense roll.&lt;/p&gt;</v>
      </c>
      <c r="AU75" s="4" t="str">
        <f t="shared" si="23"/>
        <v>n/a</v>
      </c>
      <c r="AV75" s="4" t="str">
        <f t="shared" si="24"/>
        <v>n/a</v>
      </c>
      <c r="AW75" s="4" t="str">
        <f t="shared" si="25"/>
        <v>&lt;p&gt;&lt;b&gt;&lt;i&gt;HEROIC DEFENSE AURA&lt;/i&gt;&lt;/b&gt;&lt;br /&gt;When defending with any Samurai or Ashigaru figures you control within 8 clear sight spaces of Hatamoto Taro, you may roll Einar Valkyrie dice. Each Einar symbol rolled counts as an additional shield. Heroic Defense Aura does not affect Hatamoto Taro.&lt;/p&gt;&lt;p&gt;&lt;b&gt;&lt;i&gt;ADJACENT TOUGH 1&lt;/i&gt;&lt;/b&gt;&lt;br /&gt;When rolling defense dice for Hatamoto Taro, if Hatamoto Taro is adjacent to at least one figure you control who follows Einar, add 1 automatic shield to the defense roll.&lt;/p&gt;</v>
      </c>
      <c r="AX75" s="2" t="str">
        <f t="shared" si="26"/>
        <v>illustrations/Hatamoto Taro.jpg</v>
      </c>
      <c r="AY75" s="2" t="str">
        <f t="shared" si="27"/>
        <v>hitboxes/Hatamoto Taro.jpg</v>
      </c>
      <c r="AZ75" s="2" t="str">
        <f t="shared" si="28"/>
        <v>icons/Einar.svg</v>
      </c>
      <c r="BA75" s="2" t="str">
        <f t="shared" si="29"/>
        <v>UNIQUE HERO // MEDIUM 5&lt;br /&gt;HUMAN // SAMURAI // DISCIPLINED</v>
      </c>
      <c r="BB75" s="2" t="str">
        <f t="shared" si="30"/>
        <v>CHEERLEADER</v>
      </c>
      <c r="BC75" s="2" t="str">
        <f t="shared" si="31"/>
        <v>&lt;p&gt;Skip this card&lt;br /&gt;(and ignore its points)&lt;/p&gt;&lt;p&gt;Draft one Hero that follows Einar or one Squad that follows Einar&lt;br /&gt;(and then multiples if non-unique)&lt;/p&gt;</v>
      </c>
      <c r="BD75" s="2" t="str">
        <f t="shared" si="32"/>
        <v>&lt;p&gt;Heroic Defense Aura&lt;/p&gt;&lt;p&gt;Adjacent Tough 1&lt;/p&gt;</v>
      </c>
    </row>
    <row r="76" spans="1:62" ht="57.75" customHeight="1" x14ac:dyDescent="0.2">
      <c r="A76" s="2">
        <v>75</v>
      </c>
      <c r="B76" s="2" t="s">
        <v>23</v>
      </c>
      <c r="C76" s="2" t="s">
        <v>601</v>
      </c>
      <c r="D76" s="2" t="s">
        <v>1105</v>
      </c>
      <c r="E76" s="2" t="s">
        <v>1066</v>
      </c>
      <c r="F76" s="3" t="s">
        <v>1145</v>
      </c>
      <c r="G76" s="2" t="s">
        <v>601</v>
      </c>
      <c r="H76" s="2" t="s">
        <v>601</v>
      </c>
      <c r="I76" s="2" t="s">
        <v>13</v>
      </c>
      <c r="J76" s="2" t="s">
        <v>163</v>
      </c>
      <c r="K76" s="2" t="s">
        <v>194</v>
      </c>
      <c r="L76" s="2" t="s">
        <v>152</v>
      </c>
      <c r="M76" s="2" t="s">
        <v>153</v>
      </c>
      <c r="N76" s="2" t="s">
        <v>132</v>
      </c>
      <c r="O76" s="2" t="s">
        <v>133</v>
      </c>
      <c r="P76" s="2" t="s">
        <v>164</v>
      </c>
      <c r="Q76" s="2" t="s">
        <v>155</v>
      </c>
      <c r="R76" s="2" t="s">
        <v>137</v>
      </c>
      <c r="S76" s="2">
        <v>4</v>
      </c>
      <c r="T76" s="2">
        <v>4</v>
      </c>
      <c r="U76" s="2">
        <v>0</v>
      </c>
      <c r="V76" s="2">
        <v>1</v>
      </c>
      <c r="W76" s="2">
        <v>5</v>
      </c>
      <c r="X76" s="2">
        <v>1</v>
      </c>
      <c r="Y76" s="2">
        <v>3</v>
      </c>
      <c r="Z76" s="2">
        <v>3</v>
      </c>
      <c r="AA76" s="2">
        <v>70</v>
      </c>
      <c r="AB76" s="2">
        <v>85</v>
      </c>
      <c r="AC76" s="2" t="s">
        <v>635</v>
      </c>
      <c r="AD76" s="2" t="s">
        <v>408</v>
      </c>
      <c r="AE76" s="2" t="s">
        <v>712</v>
      </c>
      <c r="AF76" s="2" t="s">
        <v>409</v>
      </c>
      <c r="AG76" s="2" t="s">
        <v>772</v>
      </c>
      <c r="AH76" s="2" t="s">
        <v>601</v>
      </c>
      <c r="AI76" s="2" t="s">
        <v>772</v>
      </c>
      <c r="AJ76" s="2" t="s">
        <v>772</v>
      </c>
      <c r="AK76" s="2" t="b">
        <v>0</v>
      </c>
      <c r="AL76" s="2" t="b">
        <v>0</v>
      </c>
      <c r="AM76" s="2" t="s">
        <v>1031</v>
      </c>
      <c r="AN76" s="2" t="s">
        <v>572</v>
      </c>
      <c r="AO76" s="7" t="s">
        <v>601</v>
      </c>
      <c r="AP76" s="2" t="str">
        <f t="shared" si="19"/>
        <v>HEAVY GRUTS</v>
      </c>
      <c r="AQ76" s="2" t="b">
        <f t="shared" si="20"/>
        <v>0</v>
      </c>
      <c r="AR76" s="2" t="str">
        <f t="shared" si="21"/>
        <v>N/A</v>
      </c>
      <c r="AS76" s="4" t="str">
        <f t="shared" si="22"/>
        <v>&lt;p&gt;&lt;b&gt;&lt;i&gt;ORC CHAMPION BONDING&lt;/i&gt;&lt;/b&gt;&lt;br /&gt;Before Taking a turn with Heavy Gruts, you may first take a turn with any Orc Champion you control.&lt;/p&gt;</v>
      </c>
      <c r="AT76" s="4" t="str">
        <f t="shared" si="18"/>
        <v>&lt;p&gt;&lt;b&gt;&lt;i&gt;DISENGAGE&lt;/i&gt;&lt;/b&gt;&lt;br /&gt;Heavy Gruts are never attacked when leaving an engagement.&lt;/p&gt;</v>
      </c>
      <c r="AU76" s="4" t="str">
        <f t="shared" si="23"/>
        <v>n/a</v>
      </c>
      <c r="AV76" s="4" t="str">
        <f t="shared" si="24"/>
        <v>n/a</v>
      </c>
      <c r="AW76" s="4" t="str">
        <f t="shared" si="25"/>
        <v>&lt;p&gt;&lt;b&gt;&lt;i&gt;ORC CHAMPION BONDING&lt;/i&gt;&lt;/b&gt;&lt;br /&gt;Before Taking a turn with Heavy Gruts, you may first take a turn with any Orc Champion you control.&lt;/p&gt;&lt;p&gt;&lt;b&gt;&lt;i&gt;DISENGAGE&lt;/i&gt;&lt;/b&gt;&lt;br /&gt;Heavy Gruts are never attacked when leaving an engagement.&lt;/p&gt;</v>
      </c>
      <c r="AX76" s="2" t="str">
        <f t="shared" si="26"/>
        <v>illustrations/Heavy Gruts.jpg</v>
      </c>
      <c r="AY76" s="2" t="str">
        <f t="shared" si="27"/>
        <v>hitboxes/Heavy Gruts.jpg</v>
      </c>
      <c r="AZ76" s="2" t="str">
        <f t="shared" si="28"/>
        <v>icons/Utgar.svg</v>
      </c>
      <c r="BA76" s="2" t="str">
        <f t="shared" si="29"/>
        <v>COMMON SQUAD // MEDIUM 4&lt;br /&gt;ORC // WARRIORS // WILD</v>
      </c>
      <c r="BB76" s="2" t="str">
        <f t="shared" si="30"/>
        <v>B&amp;amp;B</v>
      </c>
      <c r="BC76" s="2" t="str">
        <f t="shared" si="31"/>
        <v>&lt;p&gt;Draft multiples of this Army Card&lt;/p&gt;&lt;p&gt;Draft one Orc Champion Hero&lt;br /&gt;(and then multiples if non-unique)&lt;/p&gt;</v>
      </c>
      <c r="BD76" s="2" t="str">
        <f t="shared" si="32"/>
        <v>&lt;p&gt;Orc Champion Bonding&lt;/p&gt;&lt;p&gt;Disengage&lt;/p&gt;</v>
      </c>
    </row>
    <row r="77" spans="1:62" ht="57.75" customHeight="1" x14ac:dyDescent="0.2">
      <c r="A77" s="2">
        <v>76</v>
      </c>
      <c r="B77" s="2" t="s">
        <v>1047</v>
      </c>
      <c r="C77" s="2" t="s">
        <v>601</v>
      </c>
      <c r="D77" s="2" t="s">
        <v>1105</v>
      </c>
      <c r="E77" s="2" t="s">
        <v>601</v>
      </c>
      <c r="F77" s="2" t="s">
        <v>601</v>
      </c>
      <c r="G77" s="2" t="s">
        <v>601</v>
      </c>
      <c r="H77" s="2" t="s">
        <v>601</v>
      </c>
      <c r="I77" s="2" t="s">
        <v>342</v>
      </c>
      <c r="J77" s="2">
        <v>18</v>
      </c>
      <c r="K77" s="2" t="s">
        <v>343</v>
      </c>
      <c r="L77" s="2" t="s">
        <v>240</v>
      </c>
      <c r="M77" s="2" t="s">
        <v>348</v>
      </c>
      <c r="N77" s="2" t="s">
        <v>166</v>
      </c>
      <c r="O77" s="2" t="s">
        <v>167</v>
      </c>
      <c r="P77" s="2" t="s">
        <v>79</v>
      </c>
      <c r="Q77" s="2" t="s">
        <v>204</v>
      </c>
      <c r="R77" s="2" t="s">
        <v>137</v>
      </c>
      <c r="S77" s="2">
        <v>5</v>
      </c>
      <c r="T77" s="2">
        <v>1</v>
      </c>
      <c r="U77" s="2">
        <v>0</v>
      </c>
      <c r="V77" s="2">
        <v>4</v>
      </c>
      <c r="W77" s="2">
        <v>5</v>
      </c>
      <c r="X77" s="2">
        <v>1</v>
      </c>
      <c r="Y77" s="2">
        <v>4</v>
      </c>
      <c r="Z77" s="2">
        <v>2</v>
      </c>
      <c r="AA77" s="2">
        <v>90</v>
      </c>
      <c r="AB77" s="2">
        <v>90</v>
      </c>
      <c r="AC77" s="2" t="s">
        <v>1048</v>
      </c>
      <c r="AD77" s="4" t="s">
        <v>1049</v>
      </c>
      <c r="AE77" s="2" t="s">
        <v>844</v>
      </c>
      <c r="AF77" s="2" t="s">
        <v>1052</v>
      </c>
      <c r="AG77" s="2" t="s">
        <v>1050</v>
      </c>
      <c r="AH77" s="2" t="s">
        <v>1051</v>
      </c>
      <c r="AI77" s="2" t="s">
        <v>772</v>
      </c>
      <c r="AJ77" s="2" t="s">
        <v>772</v>
      </c>
      <c r="AK77" s="2" t="b">
        <v>0</v>
      </c>
      <c r="AL77" s="2" t="b">
        <v>0</v>
      </c>
      <c r="AM77" s="2" t="s">
        <v>582</v>
      </c>
      <c r="AN77" s="2" t="s">
        <v>576</v>
      </c>
      <c r="AO77" s="7" t="s">
        <v>601</v>
      </c>
      <c r="AP77" s="2" t="str">
        <f t="shared" si="19"/>
        <v>HEIRLOOM</v>
      </c>
      <c r="AQ77" s="2" t="b">
        <f t="shared" si="20"/>
        <v>0</v>
      </c>
      <c r="AR77" s="2" t="str">
        <f t="shared" si="21"/>
        <v>N/A</v>
      </c>
      <c r="AS77" s="4" t="str">
        <f t="shared" si="22"/>
        <v>&lt;p&gt;&lt;b&gt;&lt;i&gt;FORCE ORB SPECIAL ATTACK&lt;/i&gt;&lt;/b&gt;&lt;br /&gt;&lt;i&gt;Range 5. Attack 3. &lt;/i&gt;&lt;br /&gt;Choose an opponent's figure to attack. Each opponent's figure adjacent to the chosen figure is also affected by Force Orb Special Attack. Roll attack dice once for all affected figures. Each figure rolls defense dice separately.&lt;/p&gt;</v>
      </c>
      <c r="AT77" s="4" t="str">
        <f>IF(AG77&lt;&gt;"n/a",IF(AND(LEFT(AH77,5)&lt;&gt;"Range",LEFT(AH77,7)&lt;&gt;"Special"), _xlfn.CONCAT("&lt;p&gt;&lt;b&gt;&lt;i&gt;",AG77,"&lt;/i&gt;&lt;/b&gt;&lt;br /&gt;", SUBSTITUTE(AH77,CHAR(10),"&lt;br /&gt;"), "&lt;/p&gt;"),_xlfn.CONCAT("&lt;p&gt;&lt;b&gt;&lt;i&gt;",AG77,"&lt;/i&gt;&lt;/b&gt;&lt;br /&gt;&lt;i&gt;", SUBSTITUTE(AH77,CHAR(10),"&lt;/i&gt;&lt;br /&gt;"), "&lt;/p&gt;")), "n/a")</f>
        <v>&lt;p&gt;&lt;b&gt;&lt;i&gt;MAGE HAND&lt;/i&gt;&lt;/b&gt;&lt;br /&gt;After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Heirloom.&lt;/p&gt;</v>
      </c>
      <c r="AU77" s="4" t="str">
        <f t="shared" si="23"/>
        <v>&lt;p&gt;&lt;b&gt;&lt;i&gt;MAGE HAND&lt;/i&gt;&lt;/b&gt;&lt;br /&gt;After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Heirloom.&lt;/p&gt;</v>
      </c>
      <c r="AV77" s="4" t="str">
        <f t="shared" si="24"/>
        <v>n/a</v>
      </c>
      <c r="AW77" s="4" t="str">
        <f t="shared" si="25"/>
        <v>&lt;p&gt;&lt;b&gt;&lt;i&gt;FORCE ORB SPECIAL ATTACK&lt;/i&gt;&lt;/b&gt;&lt;br /&gt;&lt;i&gt;Range 5. Attack 3. &lt;/i&gt;&lt;br /&gt;Choose an opponent's figure to attack. Each opponent's figure adjacent to the chosen figure is also affected by Force Orb Special Attack. Roll attack dice once for all affected figures. Each figure rolls defense dice separately.&lt;/p&gt;&lt;p&gt;&lt;b&gt;&lt;i&gt;MAGE HAND&lt;/i&gt;&lt;/b&gt;&lt;br /&gt;After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Heirloom.&lt;/p&gt;&lt;p&gt;&lt;b&gt;&lt;i&gt;MAGE HAND&lt;/i&gt;&lt;/b&gt;&lt;br /&gt;After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Heirloom.&lt;/p&gt;</v>
      </c>
      <c r="AX77" s="2" t="str">
        <f t="shared" si="26"/>
        <v>illustrations/Heirloom.jpg</v>
      </c>
      <c r="AY77" s="2" t="str">
        <f t="shared" si="27"/>
        <v>hitboxes/Heirloom.jpg</v>
      </c>
      <c r="AZ77" s="2" t="str">
        <f t="shared" si="28"/>
        <v>icons/Vydar.svg</v>
      </c>
      <c r="BA77" s="2" t="str">
        <f t="shared" si="29"/>
        <v>UNIQUE HERO // MEDIUM 5&lt;br /&gt;WARFORGED // WIZARD // TRICKY</v>
      </c>
      <c r="BB77" s="2" t="str">
        <f t="shared" si="30"/>
        <v>CLEANUP</v>
      </c>
      <c r="BC77" s="2" t="str">
        <f t="shared" si="31"/>
        <v>None</v>
      </c>
      <c r="BD77" s="2" t="str">
        <f t="shared" si="32"/>
        <v>&lt;p&gt;Force Orb Special Attack&lt;/p&gt;&lt;p&gt;Warforged Resolve&lt;/p&gt;&lt;p&gt;Mage Hand&lt;/p&gt;</v>
      </c>
      <c r="BF77" s="4"/>
      <c r="BG77" s="4"/>
      <c r="BH77" s="4"/>
      <c r="BI77" s="4"/>
      <c r="BJ77" s="4"/>
    </row>
    <row r="78" spans="1:62" ht="57.75" customHeight="1" x14ac:dyDescent="0.2">
      <c r="A78" s="2">
        <v>77</v>
      </c>
      <c r="B78" s="2" t="s">
        <v>1325</v>
      </c>
      <c r="C78" s="2" t="s">
        <v>601</v>
      </c>
      <c r="D78" s="2" t="s">
        <v>1105</v>
      </c>
      <c r="E78" s="2" t="s">
        <v>601</v>
      </c>
      <c r="F78" s="2" t="s">
        <v>601</v>
      </c>
      <c r="G78" s="2" t="s">
        <v>601</v>
      </c>
      <c r="H78" s="2" t="s">
        <v>601</v>
      </c>
      <c r="I78" s="3" t="s">
        <v>1311</v>
      </c>
      <c r="J78" s="2">
        <v>12</v>
      </c>
      <c r="K78" s="3" t="s">
        <v>197</v>
      </c>
      <c r="L78" s="3" t="s">
        <v>158</v>
      </c>
      <c r="M78" s="3" t="s">
        <v>172</v>
      </c>
      <c r="N78" s="3" t="s">
        <v>166</v>
      </c>
      <c r="O78" s="3" t="s">
        <v>167</v>
      </c>
      <c r="P78" s="3" t="s">
        <v>1341</v>
      </c>
      <c r="Q78" s="3" t="s">
        <v>316</v>
      </c>
      <c r="R78" s="3" t="s">
        <v>137</v>
      </c>
      <c r="S78" s="2">
        <v>5</v>
      </c>
      <c r="T78" s="2">
        <v>1</v>
      </c>
      <c r="U78" s="2">
        <v>0</v>
      </c>
      <c r="V78" s="2">
        <v>8</v>
      </c>
      <c r="W78" s="2">
        <v>6</v>
      </c>
      <c r="X78" s="2">
        <v>1</v>
      </c>
      <c r="Y78" s="2">
        <v>6</v>
      </c>
      <c r="Z78" s="2">
        <v>4</v>
      </c>
      <c r="AA78" s="2">
        <v>200</v>
      </c>
      <c r="AB78" s="2">
        <v>220</v>
      </c>
      <c r="AC78" s="3" t="s">
        <v>1342</v>
      </c>
      <c r="AD78" s="3" t="s">
        <v>1343</v>
      </c>
      <c r="AE78" s="3" t="s">
        <v>838</v>
      </c>
      <c r="AF78" s="3" t="s">
        <v>1344</v>
      </c>
      <c r="AG78" s="3" t="s">
        <v>799</v>
      </c>
      <c r="AH78" s="3" t="s">
        <v>1345</v>
      </c>
      <c r="AI78" s="2" t="s">
        <v>772</v>
      </c>
      <c r="AJ78" s="2" t="s">
        <v>772</v>
      </c>
      <c r="AK78" s="2" t="b">
        <v>0</v>
      </c>
      <c r="AL78" s="2" t="b">
        <v>0</v>
      </c>
      <c r="AM78" s="3" t="s">
        <v>1016</v>
      </c>
      <c r="AN78" s="3" t="s">
        <v>573</v>
      </c>
      <c r="AO78" s="7" t="s">
        <v>601</v>
      </c>
      <c r="AP78" s="2" t="str">
        <f t="shared" si="19"/>
        <v>HERACLES</v>
      </c>
      <c r="AQ78" s="2" t="b">
        <f t="shared" si="20"/>
        <v>0</v>
      </c>
      <c r="AR78" s="2" t="str">
        <f t="shared" si="21"/>
        <v>N/A</v>
      </c>
      <c r="AS78" s="4" t="str">
        <f t="shared" si="22"/>
        <v>&lt;p&gt;&lt;b&gt;&lt;i&gt;LABORS&lt;/i&gt;&lt;/b&gt;&lt;br /&gt;After taking a turn with Heracles, you may reveal an "X" Order Marker that is on Heracles's Army Card and take another turn with Heracles. During this additional turn, Heracles cannot attack a small or medium figure.&lt;/p&gt;</v>
      </c>
      <c r="AT78" s="4" t="str">
        <f t="shared" ref="AT78:AT109" si="33">IF(AE78&lt;&gt;"n/a",IF(AND(LEFT(AF78,5)&lt;&gt;"Range",LEFT(AF78,7)&lt;&gt;"Special"), _xlfn.CONCAT("&lt;p&gt;&lt;b&gt;&lt;i&gt;",AE78,"&lt;/i&gt;&lt;/b&gt;&lt;br /&gt;", SUBSTITUTE(AF78,CHAR(10),"&lt;br /&gt;"), "&lt;/p&gt;"),_xlfn.CONCAT("&lt;p&gt;&lt;b&gt;&lt;i&gt;",AE78,"&lt;/i&gt;&lt;/b&gt;&lt;br /&gt;&lt;i&gt;", SUBSTITUTE(AF78,CHAR(10),"&lt;/i&gt;&lt;br /&gt;"), "&lt;/p&gt;")), "n/a")</f>
        <v>&lt;p&gt;&lt;b&gt;&lt;i&gt;FEARLESS ADVANTAGE&lt;/i&gt;&lt;/b&gt;&lt;br /&gt;Heracles rolls an additional die when attacking or defending against large or huge figures.&lt;/p&gt;</v>
      </c>
      <c r="AU78" s="4" t="str">
        <f t="shared" si="23"/>
        <v>&lt;p&gt;&lt;b&gt;&lt;i&gt;THROW 14&lt;/i&gt;&lt;/b&gt;&lt;br /&gt;After moving and before attacking, choose one small or medium non-flying figure adjacent to Heracles. Roll the d20. On 14 or higher, you may throw the figure by placing it on any empty space with clear sight and within 4 spaces of Heracles. After the figure is placed, roll the d20 for throwing damage unless the figure is thrown onto a level higher than the height of Jotun or onto water. On 11 or higher, the thrown figure receives 2 wounds. The thrown figure does not take any leaving engagement attacks.&lt;/p&gt;</v>
      </c>
      <c r="AV78" s="4" t="str">
        <f t="shared" si="24"/>
        <v>n/a</v>
      </c>
      <c r="AW78" s="4" t="str">
        <f t="shared" si="25"/>
        <v>&lt;p&gt;&lt;b&gt;&lt;i&gt;LABORS&lt;/i&gt;&lt;/b&gt;&lt;br /&gt;After taking a turn with Heracles, you may reveal an "X" Order Marker that is on Heracles's Army Card and take another turn with Heracles. During this additional turn, Heracles cannot attack a small or medium figure.&lt;/p&gt;&lt;p&gt;&lt;b&gt;&lt;i&gt;FEARLESS ADVANTAGE&lt;/i&gt;&lt;/b&gt;&lt;br /&gt;Heracles rolls an additional die when attacking or defending against large or huge figures.&lt;/p&gt;&lt;p&gt;&lt;b&gt;&lt;i&gt;THROW 14&lt;/i&gt;&lt;/b&gt;&lt;br /&gt;After moving and before attacking, choose one small or medium non-flying figure adjacent to Heracles. Roll the d20. On 14 or higher, you may throw the figure by placing it on any empty space with clear sight and within 4 spaces of Heracles. After the figure is placed, roll the d20 for throwing damage unless the figure is thrown onto a level higher than the height of Jotun or onto water. On 11 or higher, the thrown figure receives 2 wounds. The thrown figure does not take any leaving engagement attacks.&lt;/p&gt;</v>
      </c>
      <c r="AX78" s="2" t="str">
        <f t="shared" si="26"/>
        <v>illustrations/Heracles.jpg</v>
      </c>
      <c r="AY78" s="2" t="str">
        <f t="shared" si="27"/>
        <v>hitboxes/Heracles.jpg</v>
      </c>
      <c r="AZ78" s="2" t="str">
        <f t="shared" si="28"/>
        <v>icons/Jandar.svg</v>
      </c>
      <c r="BA78" s="2" t="str">
        <f t="shared" si="29"/>
        <v>UNIQUE HERO // MEDIUM 5&lt;br /&gt;HUMAN // LEGEND // FEARLESS</v>
      </c>
      <c r="BB78" s="2" t="str">
        <f t="shared" si="30"/>
        <v>MENACER</v>
      </c>
      <c r="BC78" s="2" t="str">
        <f t="shared" si="31"/>
        <v>None</v>
      </c>
      <c r="BD78" s="2" t="str">
        <f t="shared" si="32"/>
        <v>&lt;p&gt;Labors&lt;/p&gt;&lt;p&gt;Fearless Advantage&lt;/p&gt;&lt;p&gt;Throw 14&lt;/p&gt;</v>
      </c>
    </row>
    <row r="79" spans="1:62" ht="57.75" customHeight="1" x14ac:dyDescent="0.2">
      <c r="A79" s="2">
        <v>78</v>
      </c>
      <c r="B79" s="2" t="s">
        <v>1297</v>
      </c>
      <c r="C79" s="3" t="s">
        <v>1296</v>
      </c>
      <c r="D79" s="2" t="s">
        <v>1106</v>
      </c>
      <c r="E79" s="2" t="s">
        <v>601</v>
      </c>
      <c r="F79" s="2" t="s">
        <v>601</v>
      </c>
      <c r="G79" s="2" t="s">
        <v>601</v>
      </c>
      <c r="H79" s="2" t="s">
        <v>601</v>
      </c>
      <c r="I79" s="2" t="s">
        <v>1289</v>
      </c>
      <c r="J79" s="2">
        <v>1</v>
      </c>
      <c r="K79" s="2" t="s">
        <v>332</v>
      </c>
      <c r="L79" s="2" t="s">
        <v>158</v>
      </c>
      <c r="M79" s="2" t="s">
        <v>1217</v>
      </c>
      <c r="N79" s="2" t="s">
        <v>166</v>
      </c>
      <c r="O79" s="2" t="s">
        <v>167</v>
      </c>
      <c r="P79" s="2" t="s">
        <v>338</v>
      </c>
      <c r="Q79" s="2" t="s">
        <v>330</v>
      </c>
      <c r="R79" s="2" t="s">
        <v>226</v>
      </c>
      <c r="S79" s="2">
        <v>8</v>
      </c>
      <c r="T79" s="2">
        <v>1</v>
      </c>
      <c r="U79" s="2">
        <v>0</v>
      </c>
      <c r="V79" s="2">
        <v>4</v>
      </c>
      <c r="W79" s="2">
        <v>5</v>
      </c>
      <c r="X79" s="2">
        <v>1</v>
      </c>
      <c r="Y79" s="2">
        <v>6</v>
      </c>
      <c r="Z79" s="2">
        <v>4</v>
      </c>
      <c r="AA79" s="2">
        <v>130</v>
      </c>
      <c r="AB79" s="2">
        <v>110</v>
      </c>
      <c r="AC79" s="2" t="s">
        <v>1290</v>
      </c>
      <c r="AD79" s="2" t="s">
        <v>1291</v>
      </c>
      <c r="AE79" s="2" t="s">
        <v>1292</v>
      </c>
      <c r="AF79" s="2" t="s">
        <v>1293</v>
      </c>
      <c r="AG79" s="2" t="s">
        <v>1294</v>
      </c>
      <c r="AH79" s="2" t="s">
        <v>1295</v>
      </c>
      <c r="AI79" s="2" t="s">
        <v>772</v>
      </c>
      <c r="AJ79" s="2" t="s">
        <v>772</v>
      </c>
      <c r="AK79" s="2" t="b">
        <v>0</v>
      </c>
      <c r="AL79" s="2" t="b">
        <v>0</v>
      </c>
      <c r="AM79" s="2" t="s">
        <v>1200</v>
      </c>
      <c r="AN79" s="2" t="s">
        <v>579</v>
      </c>
      <c r="AO79" s="7" t="s">
        <v>601</v>
      </c>
      <c r="AP79" s="2" t="str">
        <f t="shared" si="19"/>
        <v>HIMANI</v>
      </c>
      <c r="AQ79" s="2" t="b">
        <f t="shared" si="20"/>
        <v>1</v>
      </c>
      <c r="AR79" s="2" t="str">
        <f t="shared" si="21"/>
        <v>THE GREATER ICE ELEMENTAL</v>
      </c>
      <c r="AS79" s="4" t="str">
        <f t="shared" si="22"/>
        <v>&lt;p&gt;&lt;b&gt;&lt;i&gt;ICE COLD&lt;/i&gt;&lt;/b&gt;&lt;br /&gt;While a Greater Ice Elemental is on a water or ice space, that space and all same-level water spaces adjacent to that Greater Ice Elemental are considered normal ice spaces. Figures do not have to stop their movement on normal ice spaces&lt;/p&gt;</v>
      </c>
      <c r="AT79" s="4" t="str">
        <f t="shared" si="33"/>
        <v>&lt;p&gt;&lt;b&gt;&lt;i&gt;ICE SPIKES 15&lt;/i&gt;&lt;/b&gt;&lt;br /&gt;If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Elemental.&lt;/p&gt;</v>
      </c>
      <c r="AU79" s="4" t="str">
        <f t="shared" si="23"/>
        <v>&lt;p&gt;&lt;b&gt;&lt;i&gt;COLD HEALING&lt;/i&gt;&lt;/b&gt;&lt;br /&gt;After taking a turn with this Greater Ice Elemental, if it is on at least one snow or ice space, remove 1 wound marker from this Greater Ice Elemental's Army Card&lt;/p&gt;</v>
      </c>
      <c r="AV79" s="4" t="str">
        <f t="shared" si="24"/>
        <v>n/a</v>
      </c>
      <c r="AW79" s="4" t="str">
        <f t="shared" si="25"/>
        <v>&lt;p&gt;&lt;b&gt;&lt;i&gt;ICE COLD&lt;/i&gt;&lt;/b&gt;&lt;br /&gt;While a Greater Ice Elemental is on a water or ice space, that space and all same-level water spaces adjacent to that Greater Ice Elemental are considered normal ice spaces. Figures do not have to stop their movement on normal ice spaces&lt;/p&gt;&lt;p&gt;&lt;b&gt;&lt;i&gt;ICE SPIKES 15&lt;/i&gt;&lt;/b&gt;&lt;br /&gt;If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Elemental.&lt;/p&gt;&lt;p&gt;&lt;b&gt;&lt;i&gt;COLD HEALING&lt;/i&gt;&lt;/b&gt;&lt;br /&gt;After taking a turn with this Greater Ice Elemental, if it is on at least one snow or ice space, remove 1 wound marker from this Greater Ice Elemental's Army Card&lt;/p&gt;</v>
      </c>
      <c r="AX79" s="2" t="str">
        <f t="shared" si="26"/>
        <v>illustrations/Himani.jpg</v>
      </c>
      <c r="AY79" s="2" t="str">
        <f t="shared" si="27"/>
        <v>hitboxes/Himani.jpg</v>
      </c>
      <c r="AZ79" s="2" t="str">
        <f t="shared" si="28"/>
        <v>icons/Jandar.svg</v>
      </c>
      <c r="BA79" s="2" t="str">
        <f t="shared" si="29"/>
        <v>UNIQUE HERO // HUGE 8&lt;br /&gt;ELEMENTAL // CONSTRUCT // DAUNTLESS</v>
      </c>
      <c r="BB79" s="2" t="str">
        <f t="shared" si="30"/>
        <v>CLEANER</v>
      </c>
      <c r="BC79" s="2" t="str">
        <f t="shared" si="31"/>
        <v>None</v>
      </c>
      <c r="BD79" s="2" t="str">
        <f t="shared" si="32"/>
        <v>&lt;p&gt;Ice Cold&lt;/p&gt;&lt;p&gt;Ice Spikes 15&lt;/p&gt;&lt;p&gt;Cold Healing&lt;/p&gt;</v>
      </c>
    </row>
    <row r="80" spans="1:62" ht="57.75" customHeight="1" x14ac:dyDescent="0.2">
      <c r="A80" s="2">
        <v>79</v>
      </c>
      <c r="B80" s="2" t="s">
        <v>1310</v>
      </c>
      <c r="C80" s="2" t="s">
        <v>601</v>
      </c>
      <c r="D80" s="2" t="s">
        <v>1105</v>
      </c>
      <c r="E80" s="2" t="s">
        <v>1089</v>
      </c>
      <c r="F80" s="2" t="s">
        <v>601</v>
      </c>
      <c r="G80" s="2" t="s">
        <v>601</v>
      </c>
      <c r="H80" s="2" t="s">
        <v>601</v>
      </c>
      <c r="I80" s="2" t="s">
        <v>1223</v>
      </c>
      <c r="J80" s="2">
        <v>5</v>
      </c>
      <c r="K80" s="2" t="s">
        <v>194</v>
      </c>
      <c r="L80" s="2" t="s">
        <v>152</v>
      </c>
      <c r="M80" s="2" t="s">
        <v>153</v>
      </c>
      <c r="N80" s="2" t="s">
        <v>166</v>
      </c>
      <c r="O80" s="2" t="s">
        <v>167</v>
      </c>
      <c r="P80" s="2" t="s">
        <v>223</v>
      </c>
      <c r="Q80" s="2" t="s">
        <v>155</v>
      </c>
      <c r="R80" s="2" t="s">
        <v>226</v>
      </c>
      <c r="S80" s="2">
        <v>10</v>
      </c>
      <c r="T80" s="2">
        <v>1</v>
      </c>
      <c r="U80" s="2">
        <v>0</v>
      </c>
      <c r="V80" s="2">
        <v>7</v>
      </c>
      <c r="W80" s="2">
        <v>5</v>
      </c>
      <c r="X80" s="2">
        <v>1</v>
      </c>
      <c r="Y80" s="2">
        <v>5</v>
      </c>
      <c r="Z80" s="2">
        <v>4</v>
      </c>
      <c r="AA80" s="2">
        <v>205</v>
      </c>
      <c r="AB80" s="2">
        <v>180</v>
      </c>
      <c r="AC80" s="3" t="s">
        <v>1312</v>
      </c>
      <c r="AD80" s="2" t="s">
        <v>1313</v>
      </c>
      <c r="AE80" s="2" t="s">
        <v>1315</v>
      </c>
      <c r="AF80" s="2" t="s">
        <v>1316</v>
      </c>
      <c r="AG80" s="2" t="s">
        <v>1317</v>
      </c>
      <c r="AH80" s="4" t="s">
        <v>1318</v>
      </c>
      <c r="AI80" s="2" t="s">
        <v>772</v>
      </c>
      <c r="AJ80" s="2" t="s">
        <v>772</v>
      </c>
      <c r="AK80" s="2" t="b">
        <v>0</v>
      </c>
      <c r="AL80" s="2" t="b">
        <v>0</v>
      </c>
      <c r="AM80" s="2" t="s">
        <v>1017</v>
      </c>
      <c r="AN80" s="2" t="s">
        <v>576</v>
      </c>
      <c r="AO80" s="7" t="s">
        <v>601</v>
      </c>
      <c r="AP80" s="2" t="str">
        <f t="shared" si="19"/>
        <v>HROGNAK</v>
      </c>
      <c r="AQ80" s="2" t="b">
        <f t="shared" si="20"/>
        <v>0</v>
      </c>
      <c r="AR80" s="2" t="str">
        <f t="shared" si="21"/>
        <v>N/A</v>
      </c>
      <c r="AS80" s="4" t="str">
        <f t="shared" si="22"/>
        <v>&lt;p&gt;&lt;b&gt;&lt;i&gt;ORC MOVEMENT AURA&lt;/i&gt;&lt;/b&gt;&lt;br /&gt;If an Orc figure you control begins its turn within 2 clear sight spaces of Hrognak, it may move 1 additional space. Hrognak's Orc Movement Aura does not affect Hrognak.&lt;/p&gt;</v>
      </c>
      <c r="AT80" s="4" t="str">
        <f t="shared" si="33"/>
        <v>&lt;p&gt;&lt;b&gt;&lt;i&gt;TRIHORN CHARGE 3&lt;/i&gt;&lt;/b&gt;&lt;br /&gt;Hrognak rolls 3 additional attack dice when attacking any figure that was at least 3 clear sight spaces away from Hrognak at the start of his turn.&lt;/p&gt;</v>
      </c>
      <c r="AU80" s="4" t="str">
        <f t="shared" si="23"/>
        <v>&lt;p&gt;&lt;b&gt;&lt;i&gt;HOWDAH ARCHER SPECIAL ATTACK&lt;/i&gt;&lt;/b&gt;&lt;br /&gt;&lt;i&gt;Range 6. Attack 2.&lt;/i&gt;&lt;br /&gt;After attacking normally, Hrognak may attack with Howdah Archer Special Attack. Hrognak may target and attack non-adjacent figures with Howdah Archer Special Attack while engaged.&lt;/p&gt;</v>
      </c>
      <c r="AV80" s="4" t="str">
        <f t="shared" si="24"/>
        <v>n/a</v>
      </c>
      <c r="AW80" s="4" t="str">
        <f t="shared" si="25"/>
        <v>&lt;p&gt;&lt;b&gt;&lt;i&gt;ORC MOVEMENT AURA&lt;/i&gt;&lt;/b&gt;&lt;br /&gt;If an Orc figure you control begins its turn within 2 clear sight spaces of Hrognak, it may move 1 additional space. Hrognak's Orc Movement Aura does not affect Hrognak.&lt;/p&gt;&lt;p&gt;&lt;b&gt;&lt;i&gt;TRIHORN CHARGE 3&lt;/i&gt;&lt;/b&gt;&lt;br /&gt;Hrognak rolls 3 additional attack dice when attacking any figure that was at least 3 clear sight spaces away from Hrognak at the start of his turn.&lt;/p&gt;&lt;p&gt;&lt;b&gt;&lt;i&gt;HOWDAH ARCHER SPECIAL ATTACK&lt;/i&gt;&lt;/b&gt;&lt;br /&gt;&lt;i&gt;Range 6. Attack 2.&lt;/i&gt;&lt;br /&gt;After attacking normally, Hrognak may attack with Howdah Archer Special Attack. Hrognak may target and attack non-adjacent figures with Howdah Archer Special Attack while engaged.&lt;/p&gt;</v>
      </c>
      <c r="AX80" s="2" t="s">
        <v>1322</v>
      </c>
      <c r="AY80" s="2" t="s">
        <v>1321</v>
      </c>
      <c r="AZ80" s="2" t="str">
        <f t="shared" si="28"/>
        <v>icons/Utgar.svg</v>
      </c>
      <c r="BA80" s="2" t="str">
        <f t="shared" si="29"/>
        <v>UNIQUE HERO // HUGE 10&lt;br /&gt;ORC // BEAST // WILD</v>
      </c>
      <c r="BB80" s="2" t="str">
        <f t="shared" si="30"/>
        <v>MENACER/CHEER</v>
      </c>
      <c r="BC80" s="2" t="str">
        <f t="shared" si="31"/>
        <v>&lt;p&gt;Draft one Orc Hero or one Orc Squad&lt;br /&gt;(and then multiples if non-unique)&lt;/p&gt;</v>
      </c>
      <c r="BD80" s="2" t="str">
        <f t="shared" si="32"/>
        <v>&lt;p&gt;Orc Movement Aura&lt;/p&gt;&lt;p&gt;Trihorn Charge 3&lt;/p&gt;&lt;p&gt;Howdah Archer Special Attack&lt;/p&gt;</v>
      </c>
    </row>
    <row r="81" spans="1:56" ht="57.75" customHeight="1" x14ac:dyDescent="0.2">
      <c r="A81" s="2">
        <v>80</v>
      </c>
      <c r="B81" s="2" t="s">
        <v>1310</v>
      </c>
      <c r="C81" s="2" t="s">
        <v>601</v>
      </c>
      <c r="D81" s="2" t="s">
        <v>1105</v>
      </c>
      <c r="E81" s="2" t="s">
        <v>1089</v>
      </c>
      <c r="F81" s="2" t="s">
        <v>601</v>
      </c>
      <c r="G81" s="2" t="s">
        <v>601</v>
      </c>
      <c r="H81" s="2" t="s">
        <v>601</v>
      </c>
      <c r="I81" s="2" t="s">
        <v>1311</v>
      </c>
      <c r="J81" s="2">
        <v>15</v>
      </c>
      <c r="K81" s="2" t="s">
        <v>194</v>
      </c>
      <c r="L81" s="2" t="s">
        <v>152</v>
      </c>
      <c r="M81" s="2" t="s">
        <v>153</v>
      </c>
      <c r="N81" s="2" t="s">
        <v>166</v>
      </c>
      <c r="O81" s="2" t="s">
        <v>167</v>
      </c>
      <c r="P81" s="2" t="s">
        <v>203</v>
      </c>
      <c r="Q81" s="2" t="s">
        <v>155</v>
      </c>
      <c r="R81" s="2" t="s">
        <v>137</v>
      </c>
      <c r="S81" s="2">
        <v>5</v>
      </c>
      <c r="T81" s="2">
        <v>1</v>
      </c>
      <c r="U81" s="2">
        <v>0</v>
      </c>
      <c r="V81" s="2">
        <v>3</v>
      </c>
      <c r="W81" s="2">
        <v>6</v>
      </c>
      <c r="X81" s="2">
        <v>5</v>
      </c>
      <c r="Y81" s="2">
        <v>2</v>
      </c>
      <c r="Z81" s="2">
        <v>3</v>
      </c>
      <c r="AA81" s="2">
        <v>60</v>
      </c>
      <c r="AB81" s="2">
        <v>60</v>
      </c>
      <c r="AC81" s="3" t="s">
        <v>1312</v>
      </c>
      <c r="AD81" s="2" t="s">
        <v>1313</v>
      </c>
      <c r="AE81" s="2" t="s">
        <v>712</v>
      </c>
      <c r="AF81" s="2" t="s">
        <v>1314</v>
      </c>
      <c r="AG81" s="2" t="s">
        <v>772</v>
      </c>
      <c r="AH81" s="2" t="s">
        <v>772</v>
      </c>
      <c r="AI81" s="2" t="s">
        <v>772</v>
      </c>
      <c r="AJ81" s="2" t="s">
        <v>772</v>
      </c>
      <c r="AK81" s="2" t="b">
        <v>0</v>
      </c>
      <c r="AL81" s="2" t="b">
        <v>0</v>
      </c>
      <c r="AM81" s="2" t="s">
        <v>581</v>
      </c>
      <c r="AN81" s="2" t="s">
        <v>576</v>
      </c>
      <c r="AO81" s="7" t="s">
        <v>601</v>
      </c>
      <c r="AP81" s="2" t="str">
        <f t="shared" si="19"/>
        <v>HROGNAK</v>
      </c>
      <c r="AQ81" s="2" t="b">
        <f t="shared" si="20"/>
        <v>0</v>
      </c>
      <c r="AR81" s="2" t="str">
        <f t="shared" si="21"/>
        <v>N/A</v>
      </c>
      <c r="AS81" s="4" t="str">
        <f t="shared" si="22"/>
        <v>&lt;p&gt;&lt;b&gt;&lt;i&gt;ORC MOVEMENT AURA&lt;/i&gt;&lt;/b&gt;&lt;br /&gt;If an Orc figure you control begins its turn within 2 clear sight spaces of Hrognak, it may move 1 additional space. Hrognak's Orc Movement Aura does not affect Hrognak.&lt;/p&gt;</v>
      </c>
      <c r="AT81" s="4" t="str">
        <f t="shared" si="33"/>
        <v>&lt;p&gt;&lt;b&gt;&lt;i&gt;DISENGAGE&lt;/i&gt;&lt;/b&gt;&lt;br /&gt;Hrognak is never attacked when leaving an engagement.&lt;/p&gt;</v>
      </c>
      <c r="AU81" s="4" t="str">
        <f t="shared" si="23"/>
        <v>n/a</v>
      </c>
      <c r="AV81" s="4" t="str">
        <f t="shared" si="24"/>
        <v>n/a</v>
      </c>
      <c r="AW81" s="4" t="str">
        <f t="shared" si="25"/>
        <v>&lt;p&gt;&lt;b&gt;&lt;i&gt;ORC MOVEMENT AURA&lt;/i&gt;&lt;/b&gt;&lt;br /&gt;If an Orc figure you control begins its turn within 2 clear sight spaces of Hrognak, it may move 1 additional space. Hrognak's Orc Movement Aura does not affect Hrognak.&lt;/p&gt;&lt;p&gt;&lt;b&gt;&lt;i&gt;DISENGAGE&lt;/i&gt;&lt;/b&gt;&lt;br /&gt;Hrognak is never attacked when leaving an engagement.&lt;/p&gt;</v>
      </c>
      <c r="AX81" s="2" t="str">
        <f t="shared" ref="AX81:AX112" si="34">_xlfn.CONCAT("illustrations/",B81,".jpg")</f>
        <v>illustrations/Hrognak.jpg</v>
      </c>
      <c r="AY81" s="2" t="str">
        <f t="shared" ref="AY81:AY112" si="35">_xlfn.CONCAT("hitboxes/",B81,".jpg")</f>
        <v>hitboxes/Hrognak.jpg</v>
      </c>
      <c r="AZ81" s="2" t="str">
        <f t="shared" si="28"/>
        <v>icons/Utgar.svg</v>
      </c>
      <c r="BA81" s="2" t="str">
        <f t="shared" si="29"/>
        <v>UNIQUE HERO // MEDIUM 5&lt;br /&gt;ORC // CHAMPION // WILD</v>
      </c>
      <c r="BB81" s="2" t="str">
        <f t="shared" si="30"/>
        <v>CHEERLEADER</v>
      </c>
      <c r="BC81" s="2" t="str">
        <f t="shared" si="31"/>
        <v>&lt;p&gt;Draft one Orc Hero or one Orc Squad&lt;br /&gt;(and then multiples if non-unique)&lt;/p&gt;</v>
      </c>
      <c r="BD81" s="2" t="str">
        <f t="shared" si="32"/>
        <v>&lt;p&gt;Orc Movement Aura&lt;/p&gt;&lt;p&gt;Disengage&lt;/p&gt;</v>
      </c>
    </row>
    <row r="82" spans="1:56" ht="57.75" customHeight="1" x14ac:dyDescent="0.2">
      <c r="A82" s="2">
        <v>81</v>
      </c>
      <c r="B82" s="3" t="s">
        <v>1382</v>
      </c>
      <c r="C82" s="2" t="s">
        <v>601</v>
      </c>
      <c r="D82" s="2" t="s">
        <v>1105</v>
      </c>
      <c r="E82" s="2" t="s">
        <v>601</v>
      </c>
      <c r="F82" s="2" t="s">
        <v>601</v>
      </c>
      <c r="G82" s="2" t="s">
        <v>601</v>
      </c>
      <c r="H82" s="2" t="s">
        <v>601</v>
      </c>
      <c r="I82" s="2" t="s">
        <v>1359</v>
      </c>
      <c r="J82" s="2">
        <v>1</v>
      </c>
      <c r="K82" s="3" t="s">
        <v>197</v>
      </c>
      <c r="L82" s="3" t="s">
        <v>1360</v>
      </c>
      <c r="M82" s="3" t="s">
        <v>172</v>
      </c>
      <c r="N82" s="3" t="s">
        <v>166</v>
      </c>
      <c r="O82" s="3" t="s">
        <v>167</v>
      </c>
      <c r="P82" s="3" t="s">
        <v>1383</v>
      </c>
      <c r="Q82" s="3" t="s">
        <v>1384</v>
      </c>
      <c r="R82" s="3" t="s">
        <v>137</v>
      </c>
      <c r="S82" s="2">
        <v>6</v>
      </c>
      <c r="T82" s="2">
        <v>1</v>
      </c>
      <c r="U82" s="2">
        <v>0</v>
      </c>
      <c r="V82" s="2">
        <v>8</v>
      </c>
      <c r="W82" s="2">
        <v>5</v>
      </c>
      <c r="X82" s="2">
        <v>1</v>
      </c>
      <c r="Y82" s="2">
        <v>6</v>
      </c>
      <c r="Z82" s="2">
        <v>6</v>
      </c>
      <c r="AA82" s="2">
        <v>370</v>
      </c>
      <c r="AB82" s="2">
        <v>370</v>
      </c>
      <c r="AC82" s="3" t="s">
        <v>1385</v>
      </c>
      <c r="AD82" s="3" t="s">
        <v>1390</v>
      </c>
      <c r="AE82" s="3" t="s">
        <v>1386</v>
      </c>
      <c r="AF82" s="3" t="s">
        <v>1388</v>
      </c>
      <c r="AG82" s="3" t="s">
        <v>1387</v>
      </c>
      <c r="AH82" s="4" t="s">
        <v>1389</v>
      </c>
      <c r="AI82" s="2" t="s">
        <v>1367</v>
      </c>
      <c r="AJ82" s="4" t="s">
        <v>1368</v>
      </c>
      <c r="AK82" s="2" t="b">
        <v>0</v>
      </c>
      <c r="AL82" s="2" t="b">
        <v>1</v>
      </c>
      <c r="AM82" s="3" t="s">
        <v>1016</v>
      </c>
      <c r="AN82" s="3" t="s">
        <v>772</v>
      </c>
      <c r="AO82" s="7" t="s">
        <v>601</v>
      </c>
      <c r="AP82" s="2" t="str">
        <f t="shared" si="19"/>
        <v>INCREDIBLE HULK</v>
      </c>
      <c r="AQ82" s="2" t="b">
        <f t="shared" si="20"/>
        <v>0</v>
      </c>
      <c r="AR82" s="2" t="str">
        <f t="shared" si="21"/>
        <v>N/A</v>
      </c>
      <c r="AS82" s="4" t="str">
        <f t="shared" si="22"/>
        <v>&lt;p&gt;&lt;b&gt;&lt;i&gt;RAGE SMASH 5&lt;/i&gt;&lt;/b&gt;&lt;br /&gt;On a normal attack, receive one extra attack die for each Wound Marker, up to a maximum of 5 extra.&lt;/p&gt;</v>
      </c>
      <c r="AT82" s="4" t="str">
        <f t="shared" si="33"/>
        <v>&lt;p&gt;&lt;b&gt;&lt;i&gt;SUPER LEAP&lt;/i&gt;&lt;/b&gt;&lt;br /&gt;Use instead of normal move. Super Leap has a move of 10. When counting spaces for Hulk’s Super Leap movement, ignore elevations, water, figures and obstacles. Do not leap more than 50 levels up or down in a single leap. Do not take any leaving engagement attacks. Roll 3 less attack dice on a Super Leap turn.&lt;/p&gt;</v>
      </c>
      <c r="AU82" s="4" t="str">
        <f t="shared" si="23"/>
        <v>&lt;p&gt;&lt;b&gt;&lt;i&gt;STOMP SPECIAL ATTACK&lt;/i&gt;&lt;/b&gt;&lt;br /&gt;&lt;i&gt;Range 1. Attack 3.&lt;/i&gt;&lt;br /&gt;Any adjacent figure is affected by this attack. Roll 3 attack dice once for all affected figures. Roll defense separately. Hulk cannot attack using this on a Super Leap turn.&lt;/p&gt;</v>
      </c>
      <c r="AV82" s="4" t="str">
        <f t="shared" si="24"/>
        <v>&lt;p&gt;&lt;b&gt;&lt;i&gt;SUPER STRENGTH&lt;/i&gt;&lt;/b&gt;&lt;br /&gt;Do not take fall damage from less than 20 above the figure's height.&lt;/p&gt;</v>
      </c>
      <c r="AW82" s="4" t="str">
        <f t="shared" si="25"/>
        <v>&lt;p&gt;&lt;b&gt;&lt;i&gt;RAGE SMASH 5&lt;/i&gt;&lt;/b&gt;&lt;br /&gt;On a normal attack, receive one extra attack die for each Wound Marker, up to a maximum of 5 extra.&lt;/p&gt;&lt;p&gt;&lt;b&gt;&lt;i&gt;SUPER LEAP&lt;/i&gt;&lt;/b&gt;&lt;br /&gt;Use instead of normal move. Super Leap has a move of 10. When counting spaces for Hulk’s Super Leap movement, ignore elevations, water, figures and obstacles. Do not leap more than 50 levels up or down in a single leap. Do not take any leaving engagement attacks. Roll 3 less attack dice on a Super Leap turn.&lt;/p&gt;&lt;p&gt;&lt;b&gt;&lt;i&gt;STOMP SPECIAL ATTACK&lt;/i&gt;&lt;/b&gt;&lt;br /&gt;&lt;i&gt;Range 1. Attack 3.&lt;/i&gt;&lt;br /&gt;Any adjacent figure is affected by this attack. Roll 3 attack dice once for all affected figures. Roll defense separately. Hulk cannot attack using this on a Super Leap turn.&lt;/p&gt;&lt;p&gt;&lt;b&gt;&lt;i&gt;SUPER STRENGTH&lt;/i&gt;&lt;/b&gt;&lt;br /&gt;Do not take fall damage from less than 20 above the figure's height.&lt;/p&gt;</v>
      </c>
      <c r="AX82" s="2" t="str">
        <f t="shared" si="34"/>
        <v>illustrations/Incredible Hulk.jpg</v>
      </c>
      <c r="AY82" s="2" t="str">
        <f t="shared" si="35"/>
        <v>hitboxes/Incredible Hulk.jpg</v>
      </c>
      <c r="AZ82" s="2" t="str">
        <f t="shared" si="28"/>
        <v>icons/Marvel.svg</v>
      </c>
      <c r="BA82" s="2" t="str">
        <f t="shared" si="29"/>
        <v>UNIQUE HERO // MEDIUM 6&lt;br /&gt;HUMAN // CREATURE // ANGRY</v>
      </c>
      <c r="BB82" s="2" t="str">
        <f t="shared" si="30"/>
        <v>MENACER</v>
      </c>
      <c r="BC82" s="2" t="str">
        <f t="shared" si="31"/>
        <v>None</v>
      </c>
      <c r="BD82" s="2" t="str">
        <f t="shared" si="32"/>
        <v>&lt;p&gt;Rage Smash 5&lt;/p&gt;&lt;p&gt;Super Leap&lt;/p&gt;&lt;p&gt;Stomp Special Attack&lt;/p&gt;</v>
      </c>
    </row>
    <row r="83" spans="1:56" ht="57.75" customHeight="1" x14ac:dyDescent="0.2">
      <c r="A83" s="2">
        <v>82</v>
      </c>
      <c r="B83" s="2" t="s">
        <v>1098</v>
      </c>
      <c r="C83" s="2" t="s">
        <v>601</v>
      </c>
      <c r="D83" s="2" t="s">
        <v>1105</v>
      </c>
      <c r="E83" s="2" t="s">
        <v>1066</v>
      </c>
      <c r="F83" s="2" t="s">
        <v>601</v>
      </c>
      <c r="G83" s="2" t="s">
        <v>601</v>
      </c>
      <c r="H83" s="2" t="s">
        <v>601</v>
      </c>
      <c r="I83" s="2" t="s">
        <v>342</v>
      </c>
      <c r="J83" s="2">
        <v>1</v>
      </c>
      <c r="K83" s="2" t="s">
        <v>343</v>
      </c>
      <c r="L83" s="2" t="s">
        <v>240</v>
      </c>
      <c r="M83" s="2" t="s">
        <v>344</v>
      </c>
      <c r="N83" s="2" t="s">
        <v>335</v>
      </c>
      <c r="O83" s="2" t="s">
        <v>167</v>
      </c>
      <c r="P83" s="2" t="s">
        <v>338</v>
      </c>
      <c r="Q83" s="2" t="s">
        <v>1099</v>
      </c>
      <c r="R83" s="2" t="s">
        <v>205</v>
      </c>
      <c r="S83" s="2">
        <v>7</v>
      </c>
      <c r="T83" s="2">
        <v>1</v>
      </c>
      <c r="U83" s="2">
        <v>0</v>
      </c>
      <c r="V83" s="2">
        <v>3</v>
      </c>
      <c r="W83" s="2">
        <v>5</v>
      </c>
      <c r="X83" s="2">
        <v>1</v>
      </c>
      <c r="Y83" s="2">
        <v>6</v>
      </c>
      <c r="Z83" s="2">
        <v>6</v>
      </c>
      <c r="AA83" s="2">
        <v>100</v>
      </c>
      <c r="AB83" s="2">
        <v>90</v>
      </c>
      <c r="AC83" s="2" t="s">
        <v>1100</v>
      </c>
      <c r="AD83" s="2" t="s">
        <v>1101</v>
      </c>
      <c r="AE83" s="2" t="s">
        <v>715</v>
      </c>
      <c r="AF83" s="2" t="s">
        <v>1102</v>
      </c>
      <c r="AG83" s="2" t="s">
        <v>772</v>
      </c>
      <c r="AH83" s="2" t="s">
        <v>601</v>
      </c>
      <c r="AI83" s="2" t="s">
        <v>772</v>
      </c>
      <c r="AJ83" s="2" t="s">
        <v>772</v>
      </c>
      <c r="AK83" s="2" t="b">
        <v>0</v>
      </c>
      <c r="AL83" s="2" t="b">
        <v>0</v>
      </c>
      <c r="AM83" s="2" t="s">
        <v>583</v>
      </c>
      <c r="AN83" s="2" t="s">
        <v>578</v>
      </c>
      <c r="AO83" s="7" t="s">
        <v>601</v>
      </c>
      <c r="AP83" s="2" t="str">
        <f t="shared" si="19"/>
        <v>IRON GOLEM</v>
      </c>
      <c r="AQ83" s="2" t="b">
        <f t="shared" si="20"/>
        <v>0</v>
      </c>
      <c r="AR83" s="2" t="str">
        <f t="shared" si="21"/>
        <v>N/A</v>
      </c>
      <c r="AS83" s="4" t="str">
        <f t="shared" si="22"/>
        <v>&lt;p&gt;&lt;b&gt;&lt;i&gt;IRON TOUGH&lt;/i&gt;&lt;/b&gt;&lt;br /&gt;When rolling defense dice against a Special Attack, this Iron Golem always adds 2 automatic shields to whatever is rolled.&lt;/p&gt;</v>
      </c>
      <c r="AT83" s="4" t="str">
        <f t="shared" si="33"/>
        <v>&lt;p&gt;&lt;b&gt;&lt;i&gt;LAVA RESISTANT&lt;/i&gt;&lt;/b&gt;&lt;br /&gt;This Iron Golem never rolls for molten lava damage or lava field damage, and it does not have to stop on molten lava spaces.&lt;/p&gt;</v>
      </c>
      <c r="AU83" s="4" t="str">
        <f t="shared" si="23"/>
        <v>n/a</v>
      </c>
      <c r="AV83" s="4" t="str">
        <f t="shared" si="24"/>
        <v>n/a</v>
      </c>
      <c r="AW83" s="4" t="str">
        <f t="shared" si="25"/>
        <v>&lt;p&gt;&lt;b&gt;&lt;i&gt;IRON TOUGH&lt;/i&gt;&lt;/b&gt;&lt;br /&gt;When rolling defense dice against a Special Attack, this Iron Golem always adds 2 automatic shields to whatever is rolled.&lt;/p&gt;&lt;p&gt;&lt;b&gt;&lt;i&gt;LAVA RESISTANT&lt;/i&gt;&lt;/b&gt;&lt;br /&gt;This Iron Golem never rolls for molten lava damage or lava field damage, and it does not have to stop on molten lava spaces.&lt;/p&gt;</v>
      </c>
      <c r="AX83" s="2" t="str">
        <f t="shared" si="34"/>
        <v>illustrations/Iron Golem.jpg</v>
      </c>
      <c r="AY83" s="2" t="str">
        <f t="shared" si="35"/>
        <v>hitboxes/Iron Golem.jpg</v>
      </c>
      <c r="AZ83" s="2" t="str">
        <f t="shared" si="28"/>
        <v>icons/Vydar.svg</v>
      </c>
      <c r="BA83" s="2" t="str">
        <f t="shared" si="29"/>
        <v>UNCOMMON HERO // LARGE 7&lt;br /&gt;GOLEM // CONSTRUCT // MINDLESS</v>
      </c>
      <c r="BB83" s="2" t="str">
        <f t="shared" si="30"/>
        <v>NICHE</v>
      </c>
      <c r="BC83" s="2" t="str">
        <f t="shared" si="31"/>
        <v>&lt;p&gt;Draft multiples of this Army Card&lt;/p&gt;</v>
      </c>
      <c r="BD83" s="2" t="str">
        <f t="shared" si="32"/>
        <v>&lt;p&gt;Iron Tough&lt;/p&gt;&lt;p&gt;Lava Resistant&lt;/p&gt;</v>
      </c>
    </row>
    <row r="84" spans="1:56" ht="57.75" customHeight="1" x14ac:dyDescent="0.2">
      <c r="A84" s="2">
        <v>83</v>
      </c>
      <c r="B84" s="2" t="s">
        <v>1423</v>
      </c>
      <c r="C84" s="2" t="s">
        <v>601</v>
      </c>
      <c r="D84" s="2" t="s">
        <v>1105</v>
      </c>
      <c r="E84" s="2" t="s">
        <v>601</v>
      </c>
      <c r="F84" s="2" t="s">
        <v>601</v>
      </c>
      <c r="G84" s="2" t="s">
        <v>601</v>
      </c>
      <c r="H84" s="2" t="s">
        <v>601</v>
      </c>
      <c r="I84" s="2" t="s">
        <v>1359</v>
      </c>
      <c r="J84" s="2">
        <v>1</v>
      </c>
      <c r="K84" s="2" t="s">
        <v>197</v>
      </c>
      <c r="L84" s="2" t="s">
        <v>1360</v>
      </c>
      <c r="M84" s="2" t="s">
        <v>172</v>
      </c>
      <c r="N84" s="2" t="s">
        <v>166</v>
      </c>
      <c r="O84" s="2" t="s">
        <v>167</v>
      </c>
      <c r="P84" s="2" t="s">
        <v>1424</v>
      </c>
      <c r="Q84" s="2" t="s">
        <v>1425</v>
      </c>
      <c r="R84" s="2" t="s">
        <v>137</v>
      </c>
      <c r="S84" s="2">
        <v>5</v>
      </c>
      <c r="T84" s="2">
        <v>1</v>
      </c>
      <c r="U84" s="2">
        <v>0</v>
      </c>
      <c r="V84" s="2">
        <v>4</v>
      </c>
      <c r="W84" s="2">
        <v>6</v>
      </c>
      <c r="X84" s="2">
        <v>6</v>
      </c>
      <c r="Y84" s="2">
        <v>4</v>
      </c>
      <c r="Z84" s="2">
        <v>6</v>
      </c>
      <c r="AA84" s="2">
        <v>240</v>
      </c>
      <c r="AB84" s="2">
        <v>240</v>
      </c>
      <c r="AC84" s="2" t="s">
        <v>625</v>
      </c>
      <c r="AD84" s="2" t="s">
        <v>1426</v>
      </c>
      <c r="AE84" s="2" t="s">
        <v>1367</v>
      </c>
      <c r="AF84" s="4" t="s">
        <v>1368</v>
      </c>
      <c r="AG84" s="2" t="s">
        <v>772</v>
      </c>
      <c r="AH84" s="2" t="s">
        <v>772</v>
      </c>
      <c r="AI84" s="2" t="s">
        <v>772</v>
      </c>
      <c r="AJ84" s="4" t="s">
        <v>772</v>
      </c>
      <c r="AK84" s="2" t="b">
        <v>1</v>
      </c>
      <c r="AL84" s="2" t="b">
        <v>1</v>
      </c>
      <c r="AM84" s="2" t="s">
        <v>1016</v>
      </c>
      <c r="AN84" s="2" t="s">
        <v>572</v>
      </c>
      <c r="AO84" s="7" t="s">
        <v>601</v>
      </c>
      <c r="AP84" s="2" t="str">
        <f t="shared" si="19"/>
        <v>IRON MAN</v>
      </c>
      <c r="AQ84" s="2" t="b">
        <f t="shared" si="20"/>
        <v>0</v>
      </c>
      <c r="AR84" s="2" t="str">
        <f t="shared" si="21"/>
        <v>N/A</v>
      </c>
      <c r="AS84" s="4" t="str">
        <f t="shared" si="22"/>
        <v>&lt;p&gt;&lt;b&gt;&lt;i&gt;DOUBLE ATTACK&lt;/i&gt;&lt;/b&gt;&lt;br /&gt;When Iron Man attacks, he may attack one additional time.&lt;/p&gt;</v>
      </c>
      <c r="AT84" s="4" t="str">
        <f t="shared" si="33"/>
        <v>&lt;p&gt;&lt;b&gt;&lt;i&gt;SUPER STRENGTH&lt;/i&gt;&lt;/b&gt;&lt;br /&gt;Do not take fall damage from less than 20 above the figure's height.&lt;/p&gt;</v>
      </c>
      <c r="AU84" s="4" t="str">
        <f t="shared" si="23"/>
        <v>n/a</v>
      </c>
      <c r="AV84" s="4" t="str">
        <f t="shared" si="24"/>
        <v>n/a</v>
      </c>
      <c r="AW84" s="4" t="str">
        <f t="shared" si="25"/>
        <v>&lt;p&gt;&lt;b&gt;&lt;i&gt;DOUBLE ATTACK&lt;/i&gt;&lt;/b&gt;&lt;br /&gt;When Iron Man attacks, he may attack one additional time.&lt;/p&gt;&lt;p&gt;&lt;b&gt;&lt;i&gt;SUPER STRENGTH&lt;/i&gt;&lt;/b&gt;&lt;br /&gt;Do not take fall damage from less than 20 above the figure's height.&lt;/p&gt;</v>
      </c>
      <c r="AX84" s="2" t="str">
        <f t="shared" si="34"/>
        <v>illustrations/Iron Man.jpg</v>
      </c>
      <c r="AY84" s="2" t="str">
        <f t="shared" si="35"/>
        <v>hitboxes/Iron Man.jpg</v>
      </c>
      <c r="AZ84" s="2" t="str">
        <f t="shared" si="28"/>
        <v>icons/Marvel.svg</v>
      </c>
      <c r="BA84" s="2" t="str">
        <f t="shared" si="29"/>
        <v>UNIQUE HERO // MEDIUM 5&lt;br /&gt;HUMAN // ADVENTURER // ARROGANT</v>
      </c>
      <c r="BB84" s="2" t="str">
        <f t="shared" si="30"/>
        <v>MENACER</v>
      </c>
      <c r="BC84" s="2" t="str">
        <f t="shared" si="31"/>
        <v>None</v>
      </c>
      <c r="BD84" s="2" t="str">
        <f t="shared" si="32"/>
        <v>&lt;p&gt;Double Attack&lt;/p&gt;&lt;p&gt;Super Strength&lt;/p&gt;</v>
      </c>
    </row>
    <row r="85" spans="1:56" ht="57.75" customHeight="1" x14ac:dyDescent="0.2">
      <c r="A85" s="2">
        <v>84</v>
      </c>
      <c r="B85" s="2" t="s">
        <v>28</v>
      </c>
      <c r="C85" s="2" t="s">
        <v>601</v>
      </c>
      <c r="D85" s="2" t="s">
        <v>1105</v>
      </c>
      <c r="E85" s="2" t="s">
        <v>601</v>
      </c>
      <c r="F85" s="2" t="s">
        <v>601</v>
      </c>
      <c r="G85" s="2" t="s">
        <v>601</v>
      </c>
      <c r="H85" s="2" t="s">
        <v>601</v>
      </c>
      <c r="I85" s="2" t="s">
        <v>246</v>
      </c>
      <c r="J85" s="2">
        <v>20</v>
      </c>
      <c r="K85" s="2" t="s">
        <v>197</v>
      </c>
      <c r="L85" s="2" t="s">
        <v>152</v>
      </c>
      <c r="M85" s="2" t="s">
        <v>172</v>
      </c>
      <c r="N85" s="2" t="s">
        <v>166</v>
      </c>
      <c r="O85" s="2" t="s">
        <v>167</v>
      </c>
      <c r="P85" s="2" t="s">
        <v>116</v>
      </c>
      <c r="Q85" s="2" t="s">
        <v>174</v>
      </c>
      <c r="R85" s="2" t="s">
        <v>137</v>
      </c>
      <c r="S85" s="2">
        <v>4</v>
      </c>
      <c r="T85" s="2">
        <v>1</v>
      </c>
      <c r="U85" s="2">
        <v>0</v>
      </c>
      <c r="V85" s="2">
        <v>1</v>
      </c>
      <c r="W85" s="2">
        <v>6</v>
      </c>
      <c r="X85" s="2">
        <v>1</v>
      </c>
      <c r="Y85" s="2">
        <v>3</v>
      </c>
      <c r="Z85" s="2">
        <v>1</v>
      </c>
      <c r="AA85" s="2">
        <v>10</v>
      </c>
      <c r="AB85" s="2">
        <v>20</v>
      </c>
      <c r="AC85" s="2" t="s">
        <v>671</v>
      </c>
      <c r="AD85" s="2" t="s">
        <v>501</v>
      </c>
      <c r="AE85" s="2" t="s">
        <v>708</v>
      </c>
      <c r="AF85" s="2" t="s">
        <v>410</v>
      </c>
      <c r="AG85" s="2" t="s">
        <v>856</v>
      </c>
      <c r="AH85" s="2" t="s">
        <v>411</v>
      </c>
      <c r="AI85" s="2" t="s">
        <v>772</v>
      </c>
      <c r="AJ85" s="2" t="s">
        <v>772</v>
      </c>
      <c r="AK85" s="2" t="b">
        <v>0</v>
      </c>
      <c r="AL85" s="2" t="b">
        <v>0</v>
      </c>
      <c r="AM85" s="2" t="s">
        <v>582</v>
      </c>
      <c r="AN85" s="2" t="s">
        <v>572</v>
      </c>
      <c r="AO85" s="7" t="s">
        <v>601</v>
      </c>
      <c r="AP85" s="2" t="str">
        <f t="shared" si="19"/>
        <v>ISAMU</v>
      </c>
      <c r="AQ85" s="2" t="b">
        <f t="shared" si="20"/>
        <v>0</v>
      </c>
      <c r="AR85" s="2" t="str">
        <f t="shared" si="21"/>
        <v>N/A</v>
      </c>
      <c r="AS85" s="4" t="str">
        <f t="shared" si="22"/>
        <v>&lt;p&gt;&lt;b&gt;&lt;i&gt;VANISH 9&lt;/i&gt;&lt;/b&gt;&lt;br /&gt;If Isamu is attacked and at least 1 skull is rolled, roll the 20-sided die to vanish. If you roll 1-8, roll defense dice normally. If you roll a 9 or higher, Isamu takes no damage and may immediately move up to 4 spaces. Isamu can vanish only if he ends his vanishing move not adjacent to any enemy figures.&lt;/p&gt;</v>
      </c>
      <c r="AT85" s="4" t="str">
        <f t="shared" si="33"/>
        <v>&lt;p&gt;&lt;b&gt;&lt;i&gt;PHANTOM WALK&lt;/i&gt;&lt;/b&gt;&lt;br /&gt;Isamu can move through all figures and is never attacked when leaving an engagement.&lt;/p&gt;</v>
      </c>
      <c r="AU85" s="4" t="str">
        <f t="shared" si="23"/>
        <v>&lt;p&gt;&lt;b&gt;&lt;i&gt;DISHONORABLE ATTACK&lt;/i&gt;&lt;/b&gt;&lt;br /&gt;When attacking a figure who follows Jandar, Isamu rolls 2 additional attack dice.&lt;/p&gt;</v>
      </c>
      <c r="AV85" s="4" t="str">
        <f t="shared" si="24"/>
        <v>n/a</v>
      </c>
      <c r="AW85" s="4" t="str">
        <f t="shared" si="25"/>
        <v>&lt;p&gt;&lt;b&gt;&lt;i&gt;VANISH 9&lt;/i&gt;&lt;/b&gt;&lt;br /&gt;If Isamu is attacked and at least 1 skull is rolled, roll the 20-sided die to vanish. If you roll 1-8, roll defense dice normally. If you roll a 9 or higher, Isamu takes no damage and may immediately move up to 4 spaces. Isamu can vanish only if he ends his vanishing move not adjacent to any enemy figures.&lt;/p&gt;&lt;p&gt;&lt;b&gt;&lt;i&gt;PHANTOM WALK&lt;/i&gt;&lt;/b&gt;&lt;br /&gt;Isamu can move through all figures and is never attacked when leaving an engagement.&lt;/p&gt;&lt;p&gt;&lt;b&gt;&lt;i&gt;DISHONORABLE ATTACK&lt;/i&gt;&lt;/b&gt;&lt;br /&gt;When attacking a figure who follows Jandar, Isamu rolls 2 additional attack dice.&lt;/p&gt;</v>
      </c>
      <c r="AX85" s="2" t="str">
        <f t="shared" si="34"/>
        <v>illustrations/Isamu.jpg</v>
      </c>
      <c r="AY85" s="2" t="str">
        <f t="shared" si="35"/>
        <v>hitboxes/Isamu.jpg</v>
      </c>
      <c r="AZ85" s="2" t="str">
        <f t="shared" si="28"/>
        <v>icons/Utgar.svg</v>
      </c>
      <c r="BA85" s="2" t="str">
        <f t="shared" si="29"/>
        <v>UNIQUE HERO // MEDIUM 4&lt;br /&gt;HUMAN // NINJA // DISCIPLINED</v>
      </c>
      <c r="BB85" s="2" t="str">
        <f t="shared" si="30"/>
        <v>CLEANUP</v>
      </c>
      <c r="BC85" s="2" t="str">
        <f t="shared" si="31"/>
        <v>None</v>
      </c>
      <c r="BD85" s="2" t="str">
        <f t="shared" si="32"/>
        <v>&lt;p&gt;Vanish 9&lt;/p&gt;&lt;p&gt;Phantom Walk&lt;/p&gt;&lt;p&gt;Dishonorable Attack&lt;/p&gt;</v>
      </c>
    </row>
    <row r="86" spans="1:56" ht="57.75" customHeight="1" x14ac:dyDescent="0.2">
      <c r="A86" s="2">
        <v>85</v>
      </c>
      <c r="B86" s="2" t="s">
        <v>586</v>
      </c>
      <c r="C86" s="2" t="s">
        <v>601</v>
      </c>
      <c r="D86" s="2" t="s">
        <v>1105</v>
      </c>
      <c r="E86" s="3" t="s">
        <v>1058</v>
      </c>
      <c r="F86" s="2" t="s">
        <v>601</v>
      </c>
      <c r="G86" s="2" t="s">
        <v>601</v>
      </c>
      <c r="H86" s="2" t="s">
        <v>601</v>
      </c>
      <c r="I86" s="2" t="s">
        <v>246</v>
      </c>
      <c r="J86" s="2">
        <v>16</v>
      </c>
      <c r="K86" s="2" t="s">
        <v>198</v>
      </c>
      <c r="L86" s="2" t="s">
        <v>152</v>
      </c>
      <c r="M86" s="2" t="s">
        <v>83</v>
      </c>
      <c r="N86" s="2" t="s">
        <v>166</v>
      </c>
      <c r="O86" s="2" t="s">
        <v>167</v>
      </c>
      <c r="P86" s="2" t="s">
        <v>249</v>
      </c>
      <c r="Q86" s="2" t="s">
        <v>15</v>
      </c>
      <c r="R86" s="2" t="s">
        <v>137</v>
      </c>
      <c r="S86" s="2">
        <v>4</v>
      </c>
      <c r="T86" s="2">
        <v>1</v>
      </c>
      <c r="U86" s="2">
        <v>0</v>
      </c>
      <c r="V86" s="2">
        <v>4</v>
      </c>
      <c r="W86" s="2">
        <v>6</v>
      </c>
      <c r="X86" s="2">
        <v>1</v>
      </c>
      <c r="Y86" s="2">
        <v>3</v>
      </c>
      <c r="Z86" s="2">
        <v>3</v>
      </c>
      <c r="AA86" s="2">
        <v>50</v>
      </c>
      <c r="AB86" s="2">
        <v>35</v>
      </c>
      <c r="AC86" s="2" t="s">
        <v>646</v>
      </c>
      <c r="AD86" s="2" t="s">
        <v>502</v>
      </c>
      <c r="AE86" s="2" t="s">
        <v>797</v>
      </c>
      <c r="AF86" s="2" t="s">
        <v>503</v>
      </c>
      <c r="AG86" s="2" t="s">
        <v>772</v>
      </c>
      <c r="AH86" s="2" t="s">
        <v>601</v>
      </c>
      <c r="AI86" s="2" t="s">
        <v>772</v>
      </c>
      <c r="AJ86" s="2" t="s">
        <v>772</v>
      </c>
      <c r="AK86" s="2" t="b">
        <v>1</v>
      </c>
      <c r="AL86" s="2" t="b">
        <v>0</v>
      </c>
      <c r="AM86" s="2" t="s">
        <v>1013</v>
      </c>
      <c r="AN86" s="2" t="s">
        <v>579</v>
      </c>
      <c r="AO86" s="7" t="s">
        <v>601</v>
      </c>
      <c r="AP86" s="2" t="str">
        <f t="shared" si="19"/>
        <v>ISKRA ESENWEIN</v>
      </c>
      <c r="AQ86" s="2" t="b">
        <f t="shared" si="20"/>
        <v>0</v>
      </c>
      <c r="AR86" s="2" t="str">
        <f t="shared" si="21"/>
        <v>N/A</v>
      </c>
      <c r="AS86" s="4" t="str">
        <f t="shared" si="22"/>
        <v>&lt;p&gt;&lt;b&gt;&lt;i&gt;LIFE DRAIN&lt;/i&gt;&lt;/b&gt;&lt;br /&gt;Each time Iskara Esenwein destroys a figure, you may remove a wound marker from this Army Card. Iskara Esenwein cannot Life Drain destructible objects.&lt;/p&gt;</v>
      </c>
      <c r="AT86" s="4" t="str">
        <f t="shared" si="33"/>
        <v>&lt;p&gt;&lt;b&gt;&lt;i&gt;SUMMON THE RECHETS OF BOGDAN&lt;/i&gt;&lt;/b&gt;&lt;br /&gt;After taking a turn with Iskara Esenwein, you may attempt to summon the Rechets Of Bogdan if they are in your army and they have not yet been successfully summoned. Roll the 20-sided dice. If you roll a 14 or higher, you may place all 3 Rechets Of Bogdan on empty spaces within 6 clear sight spaces of Iskara Esenwein. Any Rechets Of Bogdan that you cannot place on the battlefield are immediately destroyed and cannot be summoned again. When the Rechets Of Bogdan are summoned, you may immediately take a turn with them.&lt;/p&gt;</v>
      </c>
      <c r="AU86" s="4" t="str">
        <f t="shared" si="23"/>
        <v>n/a</v>
      </c>
      <c r="AV86" s="4" t="str">
        <f t="shared" si="24"/>
        <v>n/a</v>
      </c>
      <c r="AW86" s="4" t="str">
        <f t="shared" si="25"/>
        <v>&lt;p&gt;&lt;b&gt;&lt;i&gt;LIFE DRAIN&lt;/i&gt;&lt;/b&gt;&lt;br /&gt;Each time Iskara Esenwein destroys a figure, you may remove a wound marker from this Army Card. Iskara Esenwein cannot Life Drain destructible objects.&lt;/p&gt;&lt;p&gt;&lt;b&gt;&lt;i&gt;SUMMON THE RECHETS OF BOGDAN&lt;/i&gt;&lt;/b&gt;&lt;br /&gt;After taking a turn with Iskara Esenwein, you may attempt to summon the Rechets Of Bogdan if they are in your army and they have not yet been successfully summoned. Roll the 20-sided dice. If you roll a 14 or higher, you may place all 3 Rechets Of Bogdan on empty spaces within 6 clear sight spaces of Iskara Esenwein. Any Rechets Of Bogdan that you cannot place on the battlefield are immediately destroyed and cannot be summoned again. When the Rechets Of Bogdan are summoned, you may immediately take a turn with them.&lt;/p&gt;</v>
      </c>
      <c r="AX86" s="2" t="str">
        <f t="shared" si="34"/>
        <v>illustrations/Iskra Esenwein.jpg</v>
      </c>
      <c r="AY86" s="2" t="str">
        <f t="shared" si="35"/>
        <v>hitboxes/Iskra Esenwein.jpg</v>
      </c>
      <c r="AZ86" s="2" t="str">
        <f t="shared" si="28"/>
        <v>icons/Utgar.svg</v>
      </c>
      <c r="BA86" s="2" t="str">
        <f t="shared" si="29"/>
        <v>UNIQUE HERO // MEDIUM 4&lt;br /&gt;UNDEAD // DUTCHESS // TERRIFYING</v>
      </c>
      <c r="BB86" s="2" t="str">
        <f t="shared" si="30"/>
        <v>SHARK</v>
      </c>
      <c r="BC86" s="2" t="str">
        <f t="shared" si="31"/>
        <v>&lt;p&gt;Draft the Rechets of Bogdan&lt;/p&gt;</v>
      </c>
      <c r="BD86" s="2" t="str">
        <f t="shared" si="32"/>
        <v>&lt;p&gt;Life Drain&lt;/p&gt;&lt;p&gt;Summon The Rechets Of Bogdan&lt;/p&gt;</v>
      </c>
    </row>
    <row r="87" spans="1:56" ht="57.75" customHeight="1" x14ac:dyDescent="0.2">
      <c r="A87" s="2">
        <v>86</v>
      </c>
      <c r="B87" s="2" t="s">
        <v>46</v>
      </c>
      <c r="C87" s="2" t="s">
        <v>601</v>
      </c>
      <c r="D87" s="2" t="s">
        <v>1105</v>
      </c>
      <c r="E87" s="2" t="s">
        <v>601</v>
      </c>
      <c r="F87" s="2" t="s">
        <v>601</v>
      </c>
      <c r="G87" s="2" t="s">
        <v>601</v>
      </c>
      <c r="H87" s="2" t="s">
        <v>601</v>
      </c>
      <c r="I87" s="2" t="s">
        <v>207</v>
      </c>
      <c r="J87" s="2" t="s">
        <v>47</v>
      </c>
      <c r="K87" s="2" t="s">
        <v>197</v>
      </c>
      <c r="L87" s="2" t="s">
        <v>171</v>
      </c>
      <c r="M87" s="2" t="s">
        <v>172</v>
      </c>
      <c r="N87" s="2" t="s">
        <v>166</v>
      </c>
      <c r="O87" s="2" t="s">
        <v>133</v>
      </c>
      <c r="P87" s="2" t="s">
        <v>48</v>
      </c>
      <c r="Q87" s="2" t="s">
        <v>174</v>
      </c>
      <c r="R87" s="2" t="s">
        <v>137</v>
      </c>
      <c r="S87" s="2">
        <v>5</v>
      </c>
      <c r="T87" s="2">
        <v>3</v>
      </c>
      <c r="U87" s="2">
        <v>0</v>
      </c>
      <c r="V87" s="2">
        <v>1</v>
      </c>
      <c r="W87" s="2">
        <v>6</v>
      </c>
      <c r="X87" s="2">
        <v>1</v>
      </c>
      <c r="Y87" s="2">
        <v>2</v>
      </c>
      <c r="Z87" s="2">
        <v>5</v>
      </c>
      <c r="AA87" s="2">
        <v>60</v>
      </c>
      <c r="AB87" s="2">
        <v>60</v>
      </c>
      <c r="AC87" s="2" t="s">
        <v>643</v>
      </c>
      <c r="AD87" s="2" t="s">
        <v>488</v>
      </c>
      <c r="AE87" s="2" t="s">
        <v>772</v>
      </c>
      <c r="AF87" s="2" t="s">
        <v>601</v>
      </c>
      <c r="AG87" s="2" t="s">
        <v>772</v>
      </c>
      <c r="AH87" s="2" t="s">
        <v>601</v>
      </c>
      <c r="AI87" s="2" t="s">
        <v>772</v>
      </c>
      <c r="AJ87" s="2" t="s">
        <v>772</v>
      </c>
      <c r="AK87" s="2" t="b">
        <v>0</v>
      </c>
      <c r="AL87" s="2" t="b">
        <v>0</v>
      </c>
      <c r="AM87" s="2" t="s">
        <v>1014</v>
      </c>
      <c r="AN87" s="2" t="s">
        <v>578</v>
      </c>
      <c r="AO87" s="7" t="s">
        <v>601</v>
      </c>
      <c r="AP87" s="2" t="str">
        <f t="shared" si="19"/>
        <v>IZUMI SAMURAI</v>
      </c>
      <c r="AQ87" s="2" t="b">
        <f t="shared" si="20"/>
        <v>0</v>
      </c>
      <c r="AR87" s="2" t="str">
        <f t="shared" si="21"/>
        <v>N/A</v>
      </c>
      <c r="AS87" s="4" t="str">
        <f t="shared" si="22"/>
        <v>&lt;p&gt;&lt;b&gt;&lt;i&gt;COUNTER STRIKE&lt;/i&gt;&lt;/b&gt;&lt;br /&gt;When rolling defense dice against a normal attack from an adjacent attacking figure, all excess shields count as unblockable hits on the attacking figure. This power does not work against other Samurai.&lt;/p&gt;</v>
      </c>
      <c r="AT87" s="4" t="str">
        <f t="shared" si="33"/>
        <v>n/a</v>
      </c>
      <c r="AU87" s="4" t="str">
        <f t="shared" si="23"/>
        <v>n/a</v>
      </c>
      <c r="AV87" s="4" t="str">
        <f t="shared" si="24"/>
        <v>n/a</v>
      </c>
      <c r="AW87" s="4" t="str">
        <f t="shared" si="25"/>
        <v>&lt;p&gt;&lt;b&gt;&lt;i&gt;COUNTER STRIKE&lt;/i&gt;&lt;/b&gt;&lt;br /&gt;When rolling defense dice against a normal attack from an adjacent attacking figure, all excess shields count as unblockable hits on the attacking figure. This power does not work against other Samurai.&lt;/p&gt;</v>
      </c>
      <c r="AX87" s="2" t="str">
        <f t="shared" si="34"/>
        <v>illustrations/Izumi Samurai.jpg</v>
      </c>
      <c r="AY87" s="2" t="str">
        <f t="shared" si="35"/>
        <v>hitboxes/Izumi Samurai.jpg</v>
      </c>
      <c r="AZ87" s="2" t="str">
        <f t="shared" si="28"/>
        <v>icons/Einar.svg</v>
      </c>
      <c r="BA87" s="2" t="str">
        <f t="shared" si="29"/>
        <v>UNIQUE SQUAD // MEDIUM 5&lt;br /&gt;HUMAN // SAMURAI // DISCIPLINED</v>
      </c>
      <c r="BB87" s="2" t="str">
        <f t="shared" si="30"/>
        <v>DEFENDER</v>
      </c>
      <c r="BC87" s="2" t="str">
        <f t="shared" si="31"/>
        <v>None</v>
      </c>
      <c r="BD87" s="2" t="str">
        <f t="shared" si="32"/>
        <v>&lt;p&gt;Counter Strike&lt;/p&gt;</v>
      </c>
    </row>
    <row r="88" spans="1:56" ht="57.75" customHeight="1" x14ac:dyDescent="0.2">
      <c r="A88" s="2">
        <v>87</v>
      </c>
      <c r="B88" s="2" t="s">
        <v>71</v>
      </c>
      <c r="C88" s="2" t="s">
        <v>601</v>
      </c>
      <c r="D88" s="2" t="s">
        <v>1105</v>
      </c>
      <c r="E88" s="2" t="s">
        <v>601</v>
      </c>
      <c r="F88" s="2" t="s">
        <v>601</v>
      </c>
      <c r="G88" s="2" t="s">
        <v>601</v>
      </c>
      <c r="H88" s="2" t="s">
        <v>601</v>
      </c>
      <c r="I88" s="2" t="s">
        <v>67</v>
      </c>
      <c r="J88" s="2">
        <v>9</v>
      </c>
      <c r="K88" s="2" t="s">
        <v>197</v>
      </c>
      <c r="L88" s="2" t="s">
        <v>240</v>
      </c>
      <c r="M88" s="2" t="s">
        <v>172</v>
      </c>
      <c r="N88" s="2" t="s">
        <v>166</v>
      </c>
      <c r="O88" s="2" t="s">
        <v>167</v>
      </c>
      <c r="P88" s="2" t="s">
        <v>50</v>
      </c>
      <c r="Q88" s="2" t="s">
        <v>174</v>
      </c>
      <c r="R88" s="2" t="s">
        <v>137</v>
      </c>
      <c r="S88" s="2">
        <v>4</v>
      </c>
      <c r="T88" s="2">
        <v>1</v>
      </c>
      <c r="U88" s="2">
        <v>0</v>
      </c>
      <c r="V88" s="2">
        <v>5</v>
      </c>
      <c r="W88" s="2">
        <v>5</v>
      </c>
      <c r="X88" s="2">
        <v>7</v>
      </c>
      <c r="Y88" s="2">
        <v>2</v>
      </c>
      <c r="Z88" s="2">
        <v>2</v>
      </c>
      <c r="AA88" s="2">
        <v>75</v>
      </c>
      <c r="AB88" s="2">
        <v>75</v>
      </c>
      <c r="AC88" s="2" t="s">
        <v>672</v>
      </c>
      <c r="AD88" s="4" t="s">
        <v>504</v>
      </c>
      <c r="AE88" s="2" t="s">
        <v>798</v>
      </c>
      <c r="AF88" s="2" t="s">
        <v>505</v>
      </c>
      <c r="AG88" s="2" t="s">
        <v>772</v>
      </c>
      <c r="AH88" s="2" t="s">
        <v>601</v>
      </c>
      <c r="AI88" s="2" t="s">
        <v>772</v>
      </c>
      <c r="AJ88" s="2" t="s">
        <v>772</v>
      </c>
      <c r="AK88" s="2" t="b">
        <v>0</v>
      </c>
      <c r="AL88" s="2" t="b">
        <v>0</v>
      </c>
      <c r="AM88" s="2" t="s">
        <v>583</v>
      </c>
      <c r="AN88" s="2" t="s">
        <v>578</v>
      </c>
      <c r="AO88" s="7" t="s">
        <v>601</v>
      </c>
      <c r="AP88" s="2" t="str">
        <f t="shared" si="19"/>
        <v>JAMES MURPHY</v>
      </c>
      <c r="AQ88" s="2" t="b">
        <f t="shared" si="20"/>
        <v>0</v>
      </c>
      <c r="AR88" s="2" t="str">
        <f t="shared" si="21"/>
        <v>N/A</v>
      </c>
      <c r="AS88" s="4" t="str">
        <f t="shared" si="22"/>
        <v>&lt;p&gt;&lt;b&gt;&lt;i&gt;SHOTGUN BLAST SPECIAL ATTACK&lt;/i&gt;&lt;/b&gt;&lt;br /&gt;&lt;i&gt;Range 5. Attack 3. &lt;/i&gt;&lt;br /&gt;Choose a figure to attack. Any figures adjacent to the chosen figure are also affected by the Shotgun Blast Special Attack. James only needs a clear sight shot at the chosen figure. Roll attack dice once for all affected figures. Each figure rolls defense dice seperately. James cannot be affected by it's own Shotgun Blast Special Attack.&lt;/p&gt;</v>
      </c>
      <c r="AT88" s="4" t="str">
        <f t="shared" si="33"/>
        <v>&lt;p&gt;&lt;b&gt;&lt;i&gt;WHIP 12&lt;/i&gt;&lt;/b&gt;&lt;br /&gt;After moving and before attacking, choose a small or medium figure adjacent to James. Roll the 20-sided die. If you roll a 12 or higher, the chosen figure cannot roll any defense dice if attacked by James this turn.&lt;/p&gt;</v>
      </c>
      <c r="AU88" s="4" t="str">
        <f t="shared" si="23"/>
        <v>n/a</v>
      </c>
      <c r="AV88" s="4" t="str">
        <f t="shared" si="24"/>
        <v>n/a</v>
      </c>
      <c r="AW88" s="4" t="str">
        <f t="shared" si="25"/>
        <v>&lt;p&gt;&lt;b&gt;&lt;i&gt;SHOTGUN BLAST SPECIAL ATTACK&lt;/i&gt;&lt;/b&gt;&lt;br /&gt;&lt;i&gt;Range 5. Attack 3. &lt;/i&gt;&lt;br /&gt;Choose a figure to attack. Any figures adjacent to the chosen figure are also affected by the Shotgun Blast Special Attack. James only needs a clear sight shot at the chosen figure. Roll attack dice once for all affected figures. Each figure rolls defense dice seperately. James cannot be affected by it's own Shotgun Blast Special Attack.&lt;/p&gt;&lt;p&gt;&lt;b&gt;&lt;i&gt;WHIP 12&lt;/i&gt;&lt;/b&gt;&lt;br /&gt;After moving and before attacking, choose a small or medium figure adjacent to James. Roll the 20-sided die. If you roll a 12 or higher, the chosen figure cannot roll any defense dice if attacked by James this turn.&lt;/p&gt;</v>
      </c>
      <c r="AX88" s="2" t="str">
        <f t="shared" si="34"/>
        <v>illustrations/James Murphy.jpg</v>
      </c>
      <c r="AY88" s="2" t="str">
        <f t="shared" si="35"/>
        <v>hitboxes/James Murphy.jpg</v>
      </c>
      <c r="AZ88" s="2" t="str">
        <f t="shared" si="28"/>
        <v>icons/Vydar.svg</v>
      </c>
      <c r="BA88" s="2" t="str">
        <f t="shared" si="29"/>
        <v>UNIQUE HERO // MEDIUM 4&lt;br /&gt;HUMAN // LAWMAN // DISCIPLINED</v>
      </c>
      <c r="BB88" s="2" t="str">
        <f t="shared" si="30"/>
        <v>NICHE</v>
      </c>
      <c r="BC88" s="2" t="str">
        <f t="shared" si="31"/>
        <v>None</v>
      </c>
      <c r="BD88" s="2" t="str">
        <f t="shared" si="32"/>
        <v>&lt;p&gt;Shotgun Blast Special Attack&lt;/p&gt;&lt;p&gt;Whip 12&lt;/p&gt;</v>
      </c>
    </row>
    <row r="89" spans="1:56" ht="57.75" customHeight="1" x14ac:dyDescent="0.2">
      <c r="A89" s="2">
        <v>88</v>
      </c>
      <c r="B89" s="2" t="s">
        <v>910</v>
      </c>
      <c r="C89" s="2" t="s">
        <v>911</v>
      </c>
      <c r="D89" s="2" t="s">
        <v>1105</v>
      </c>
      <c r="E89" s="2" t="s">
        <v>601</v>
      </c>
      <c r="F89" s="2" t="s">
        <v>601</v>
      </c>
      <c r="G89" s="2" t="s">
        <v>601</v>
      </c>
      <c r="H89" s="2" t="s">
        <v>601</v>
      </c>
      <c r="I89" s="2" t="s">
        <v>4</v>
      </c>
      <c r="J89" s="2">
        <v>23</v>
      </c>
      <c r="K89" s="2" t="s">
        <v>197</v>
      </c>
      <c r="L89" s="2" t="s">
        <v>158</v>
      </c>
      <c r="M89" s="2" t="s">
        <v>172</v>
      </c>
      <c r="N89" s="2" t="s">
        <v>166</v>
      </c>
      <c r="O89" s="2" t="s">
        <v>167</v>
      </c>
      <c r="P89" s="2" t="s">
        <v>50</v>
      </c>
      <c r="Q89" s="2" t="s">
        <v>204</v>
      </c>
      <c r="R89" s="2" t="s">
        <v>137</v>
      </c>
      <c r="S89" s="2">
        <v>5</v>
      </c>
      <c r="T89" s="2">
        <v>1</v>
      </c>
      <c r="U89" s="2">
        <v>0</v>
      </c>
      <c r="V89" s="2">
        <v>5</v>
      </c>
      <c r="W89" s="2">
        <v>5</v>
      </c>
      <c r="X89" s="2">
        <v>7</v>
      </c>
      <c r="Y89" s="2">
        <v>2</v>
      </c>
      <c r="Z89" s="2">
        <v>2</v>
      </c>
      <c r="AA89" s="2">
        <v>65</v>
      </c>
      <c r="AB89" s="2">
        <v>65</v>
      </c>
      <c r="AC89" s="2" t="s">
        <v>672</v>
      </c>
      <c r="AD89" s="4" t="s">
        <v>506</v>
      </c>
      <c r="AE89" s="2" t="s">
        <v>772</v>
      </c>
      <c r="AF89" s="2" t="s">
        <v>601</v>
      </c>
      <c r="AG89" s="2" t="s">
        <v>772</v>
      </c>
      <c r="AH89" s="2" t="s">
        <v>601</v>
      </c>
      <c r="AI89" s="2" t="s">
        <v>772</v>
      </c>
      <c r="AJ89" s="2" t="s">
        <v>772</v>
      </c>
      <c r="AK89" s="2" t="b">
        <v>0</v>
      </c>
      <c r="AL89" s="2" t="b">
        <v>0</v>
      </c>
      <c r="AM89" s="2" t="s">
        <v>583</v>
      </c>
      <c r="AN89" s="2" t="s">
        <v>578</v>
      </c>
      <c r="AO89" s="7" t="s">
        <v>601</v>
      </c>
      <c r="AP89" s="2" t="str">
        <f t="shared" si="19"/>
        <v>JOHNNY SULLIVAN</v>
      </c>
      <c r="AQ89" s="2" t="b">
        <f t="shared" si="20"/>
        <v>1</v>
      </c>
      <c r="AR89" s="2" t="str">
        <f t="shared" si="21"/>
        <v>"SHOTGUN"</v>
      </c>
      <c r="AS89" s="4" t="str">
        <f t="shared" si="22"/>
        <v>&lt;p&gt;&lt;b&gt;&lt;i&gt;SHOTGUN BLAST SPECIAL ATTACK&lt;/i&gt;&lt;/b&gt;&lt;br /&gt;&lt;i&gt;Range 5. Attack 3. &lt;/i&gt;&lt;br /&gt;Choose a figure to attack. Any figures adjacent to the chosen figure are also affected by the Shotgun Blast Special Attack. Johnny only needs a clear sight shot at the chosen figure. Roll attack dice once for all affected figures. Each figure rolls defense dice seperately. Johnny cannot be affected by it's own Shotgun Blast Special Attack.&lt;/p&gt;</v>
      </c>
      <c r="AT89" s="4" t="str">
        <f t="shared" si="33"/>
        <v>n/a</v>
      </c>
      <c r="AU89" s="4" t="str">
        <f t="shared" si="23"/>
        <v>n/a</v>
      </c>
      <c r="AV89" s="4" t="str">
        <f t="shared" si="24"/>
        <v>n/a</v>
      </c>
      <c r="AW89" s="4" t="str">
        <f t="shared" si="25"/>
        <v>&lt;p&gt;&lt;b&gt;&lt;i&gt;SHOTGUN BLAST SPECIAL ATTACK&lt;/i&gt;&lt;/b&gt;&lt;br /&gt;&lt;i&gt;Range 5. Attack 3. &lt;/i&gt;&lt;br /&gt;Choose a figure to attack. Any figures adjacent to the chosen figure are also affected by the Shotgun Blast Special Attack. Johnny only needs a clear sight shot at the chosen figure. Roll attack dice once for all affected figures. Each figure rolls defense dice seperately. Johnny cannot be affected by it's own Shotgun Blast Special Attack.&lt;/p&gt;</v>
      </c>
      <c r="AX89" s="2" t="str">
        <f t="shared" si="34"/>
        <v>illustrations/Johnny Sullivan.jpg</v>
      </c>
      <c r="AY89" s="2" t="str">
        <f t="shared" si="35"/>
        <v>hitboxes/Johnny Sullivan.jpg</v>
      </c>
      <c r="AZ89" s="2" t="str">
        <f t="shared" si="28"/>
        <v>icons/Jandar.svg</v>
      </c>
      <c r="BA89" s="2" t="str">
        <f t="shared" si="29"/>
        <v>UNIQUE HERO // MEDIUM 5&lt;br /&gt;HUMAN // LAWMAN // TRICKY</v>
      </c>
      <c r="BB89" s="2" t="str">
        <f t="shared" si="30"/>
        <v>NICHE</v>
      </c>
      <c r="BC89" s="2" t="str">
        <f t="shared" si="31"/>
        <v>None</v>
      </c>
      <c r="BD89" s="2" t="str">
        <f t="shared" si="32"/>
        <v>&lt;p&gt;Shotgun Blast Special Attack&lt;/p&gt;</v>
      </c>
    </row>
    <row r="90" spans="1:56" ht="57.75" customHeight="1" x14ac:dyDescent="0.2">
      <c r="A90" s="2">
        <v>89</v>
      </c>
      <c r="B90" s="2" t="s">
        <v>280</v>
      </c>
      <c r="C90" s="2" t="s">
        <v>601</v>
      </c>
      <c r="D90" s="2" t="s">
        <v>1105</v>
      </c>
      <c r="E90" s="3" t="s">
        <v>1045</v>
      </c>
      <c r="F90" s="2" t="s">
        <v>601</v>
      </c>
      <c r="G90" s="2" t="s">
        <v>601</v>
      </c>
      <c r="H90" s="2" t="s">
        <v>601</v>
      </c>
      <c r="I90" s="2" t="s">
        <v>299</v>
      </c>
      <c r="J90" s="2">
        <v>14</v>
      </c>
      <c r="K90" s="2" t="s">
        <v>198</v>
      </c>
      <c r="L90" s="2" t="s">
        <v>129</v>
      </c>
      <c r="M90" s="2" t="s">
        <v>214</v>
      </c>
      <c r="N90" s="2" t="s">
        <v>166</v>
      </c>
      <c r="O90" s="2" t="s">
        <v>167</v>
      </c>
      <c r="P90" s="2" t="s">
        <v>79</v>
      </c>
      <c r="Q90" s="2" t="s">
        <v>187</v>
      </c>
      <c r="R90" s="2" t="s">
        <v>137</v>
      </c>
      <c r="S90" s="2">
        <v>4</v>
      </c>
      <c r="T90" s="2">
        <v>1</v>
      </c>
      <c r="U90" s="2">
        <v>0</v>
      </c>
      <c r="V90" s="2">
        <v>6</v>
      </c>
      <c r="W90" s="2">
        <v>5</v>
      </c>
      <c r="X90" s="2">
        <v>1</v>
      </c>
      <c r="Y90" s="2">
        <v>3</v>
      </c>
      <c r="Z90" s="2">
        <v>2</v>
      </c>
      <c r="AA90" s="2">
        <v>100</v>
      </c>
      <c r="AB90" s="2">
        <v>100</v>
      </c>
      <c r="AC90" s="2" t="s">
        <v>673</v>
      </c>
      <c r="AD90" s="4" t="s">
        <v>956</v>
      </c>
      <c r="AE90" s="2" t="s">
        <v>772</v>
      </c>
      <c r="AF90" s="2" t="s">
        <v>601</v>
      </c>
      <c r="AG90" s="2" t="s">
        <v>772</v>
      </c>
      <c r="AH90" s="2" t="s">
        <v>601</v>
      </c>
      <c r="AI90" s="2" t="s">
        <v>772</v>
      </c>
      <c r="AJ90" s="2" t="s">
        <v>772</v>
      </c>
      <c r="AK90" s="2" t="b">
        <v>0</v>
      </c>
      <c r="AL90" s="2" t="b">
        <v>0</v>
      </c>
      <c r="AM90" s="2" t="s">
        <v>1013</v>
      </c>
      <c r="AN90" s="2" t="s">
        <v>578</v>
      </c>
      <c r="AO90" s="7" t="s">
        <v>601</v>
      </c>
      <c r="AP90" s="2" t="str">
        <f t="shared" si="19"/>
        <v>JORHDAWN</v>
      </c>
      <c r="AQ90" s="2" t="b">
        <f t="shared" si="20"/>
        <v>0</v>
      </c>
      <c r="AR90" s="2" t="str">
        <f t="shared" si="21"/>
        <v>N/A</v>
      </c>
      <c r="AS90" s="4" t="str">
        <f t="shared" si="22"/>
        <v>&lt;p&gt;&lt;b&gt;&lt;i&gt;RAIN OF FLAME SPECIAL ATTACK&lt;/i&gt;&lt;/b&gt;&lt;br /&gt;&lt;i&gt;Range 7. Attack 1 + Special.&lt;/i&gt;&lt;br /&gt;Choose a figure to attack. Any figures adjacent to the chosen figure are also affected by the Rain of Flame Special Attack. Add 1 to Jorhdawn's attack dice for every additional Elf Wizard you control within 3 clear sight spaces of Jorhdawn, up to a maximum of +3 dice. Roll attack dice once for all affected figures. Each affected figure rolls defence dice seperately. Jorhdawn cannot be affected by her own Rain of Flame Special Attack.&lt;/p&gt;</v>
      </c>
      <c r="AT90" s="4" t="str">
        <f t="shared" si="33"/>
        <v>n/a</v>
      </c>
      <c r="AU90" s="4" t="str">
        <f t="shared" si="23"/>
        <v>n/a</v>
      </c>
      <c r="AV90" s="4" t="str">
        <f t="shared" si="24"/>
        <v>n/a</v>
      </c>
      <c r="AW90" s="4" t="str">
        <f t="shared" si="25"/>
        <v>&lt;p&gt;&lt;b&gt;&lt;i&gt;RAIN OF FLAME SPECIAL ATTACK&lt;/i&gt;&lt;/b&gt;&lt;br /&gt;&lt;i&gt;Range 7. Attack 1 + Special.&lt;/i&gt;&lt;br /&gt;Choose a figure to attack. Any figures adjacent to the chosen figure are also affected by the Rain of Flame Special Attack. Add 1 to Jorhdawn's attack dice for every additional Elf Wizard you control within 3 clear sight spaces of Jorhdawn, up to a maximum of +3 dice. Roll attack dice once for all affected figures. Each affected figure rolls defence dice seperately. Jorhdawn cannot be affected by her own Rain of Flame Special Attack.&lt;/p&gt;</v>
      </c>
      <c r="AX90" s="2" t="str">
        <f t="shared" si="34"/>
        <v>illustrations/Jorhdawn.jpg</v>
      </c>
      <c r="AY90" s="2" t="str">
        <f t="shared" si="35"/>
        <v>hitboxes/Jorhdawn.jpg</v>
      </c>
      <c r="AZ90" s="2" t="str">
        <f t="shared" si="28"/>
        <v>icons/Ullar.svg</v>
      </c>
      <c r="BA90" s="2" t="str">
        <f t="shared" si="29"/>
        <v>UNIQUE HERO // MEDIUM 4&lt;br /&gt;ELF // WIZARD // VALIANT</v>
      </c>
      <c r="BB90" s="2" t="str">
        <f t="shared" si="30"/>
        <v>SHARK</v>
      </c>
      <c r="BC90" s="2" t="str">
        <f t="shared" si="31"/>
        <v>&lt;p&gt;Draft one Elf Wizard Hero&lt;/p&gt;</v>
      </c>
      <c r="BD90" s="2" t="str">
        <f t="shared" si="32"/>
        <v>&lt;p&gt;Rain Of Flame Special Attack&lt;/p&gt;</v>
      </c>
    </row>
    <row r="91" spans="1:56" ht="57.75" customHeight="1" x14ac:dyDescent="0.2">
      <c r="A91" s="2">
        <v>90</v>
      </c>
      <c r="B91" s="2" t="s">
        <v>95</v>
      </c>
      <c r="C91" s="2" t="s">
        <v>601</v>
      </c>
      <c r="D91" s="2" t="s">
        <v>1105</v>
      </c>
      <c r="E91" s="2" t="s">
        <v>601</v>
      </c>
      <c r="F91" s="2" t="s">
        <v>601</v>
      </c>
      <c r="G91" s="2" t="s">
        <v>601</v>
      </c>
      <c r="H91" s="2" t="s">
        <v>601</v>
      </c>
      <c r="I91" s="2" t="s">
        <v>88</v>
      </c>
      <c r="J91" s="2">
        <v>4</v>
      </c>
      <c r="K91" s="2" t="s">
        <v>198</v>
      </c>
      <c r="L91" s="2" t="s">
        <v>129</v>
      </c>
      <c r="M91" s="2" t="s">
        <v>96</v>
      </c>
      <c r="N91" s="2" t="s">
        <v>166</v>
      </c>
      <c r="O91" s="2" t="s">
        <v>167</v>
      </c>
      <c r="P91" s="2" t="s">
        <v>168</v>
      </c>
      <c r="Q91" s="2" t="s">
        <v>155</v>
      </c>
      <c r="R91" s="2" t="s">
        <v>226</v>
      </c>
      <c r="S91" s="2">
        <v>10</v>
      </c>
      <c r="T91" s="2">
        <v>1</v>
      </c>
      <c r="U91" s="2">
        <v>0</v>
      </c>
      <c r="V91" s="2">
        <v>7</v>
      </c>
      <c r="W91" s="2">
        <v>6</v>
      </c>
      <c r="X91" s="2">
        <v>1</v>
      </c>
      <c r="Y91" s="2">
        <v>8</v>
      </c>
      <c r="Z91" s="2">
        <v>4</v>
      </c>
      <c r="AA91" s="2">
        <v>225</v>
      </c>
      <c r="AB91" s="2">
        <v>190</v>
      </c>
      <c r="AC91" s="2" t="s">
        <v>674</v>
      </c>
      <c r="AD91" s="4" t="s">
        <v>507</v>
      </c>
      <c r="AE91" s="2" t="s">
        <v>799</v>
      </c>
      <c r="AF91" s="2" t="s">
        <v>957</v>
      </c>
      <c r="AG91" s="2" t="s">
        <v>772</v>
      </c>
      <c r="AH91" s="2" t="s">
        <v>601</v>
      </c>
      <c r="AI91" s="2" t="s">
        <v>772</v>
      </c>
      <c r="AJ91" s="2" t="s">
        <v>772</v>
      </c>
      <c r="AK91" s="2" t="b">
        <v>0</v>
      </c>
      <c r="AL91" s="2" t="b">
        <v>0</v>
      </c>
      <c r="AM91" s="2" t="s">
        <v>1013</v>
      </c>
      <c r="AN91" s="2" t="s">
        <v>579</v>
      </c>
      <c r="AO91" s="7" t="s">
        <v>601</v>
      </c>
      <c r="AP91" s="2" t="str">
        <f t="shared" si="19"/>
        <v>JOTUN</v>
      </c>
      <c r="AQ91" s="2" t="b">
        <f t="shared" si="20"/>
        <v>0</v>
      </c>
      <c r="AR91" s="2" t="str">
        <f t="shared" si="21"/>
        <v>N/A</v>
      </c>
      <c r="AS91" s="4" t="str">
        <f t="shared" si="22"/>
        <v>&lt;p&gt;&lt;b&gt;&lt;i&gt;WILD SWING SPECIAL ATTACK&lt;/i&gt;&lt;/b&gt;&lt;br /&gt;&lt;i&gt;Range 1. Attack 4. &lt;/i&gt;&lt;br /&gt;Choose a figure to attack. Any figures adjacent to the chosen figure are also affected by the Wild Swing Special Attack. Roll attack dice once for all affected figures. Each figure rolls defense dice seperately. Jotun cannot be affected by his own Wild Swing Special Attack.&lt;/p&gt;</v>
      </c>
      <c r="AT91" s="4" t="str">
        <f t="shared" si="33"/>
        <v>&lt;p&gt;&lt;b&gt;&lt;i&gt;THROW 14&lt;/i&gt;&lt;/b&gt;&lt;br /&gt;After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attacks.&lt;/p&gt;</v>
      </c>
      <c r="AU91" s="4" t="str">
        <f t="shared" si="23"/>
        <v>n/a</v>
      </c>
      <c r="AV91" s="4" t="str">
        <f t="shared" si="24"/>
        <v>n/a</v>
      </c>
      <c r="AW91" s="4" t="str">
        <f t="shared" si="25"/>
        <v>&lt;p&gt;&lt;b&gt;&lt;i&gt;WILD SWING SPECIAL ATTACK&lt;/i&gt;&lt;/b&gt;&lt;br /&gt;&lt;i&gt;Range 1. Attack 4. &lt;/i&gt;&lt;br /&gt;Choose a figure to attack. Any figures adjacent to the chosen figure are also affected by the Wild Swing Special Attack. Roll attack dice once for all affected figures. Each figure rolls defense dice seperately. Jotun cannot be affected by his own Wild Swing Special Attack.&lt;/p&gt;&lt;p&gt;&lt;b&gt;&lt;i&gt;THROW 14&lt;/i&gt;&lt;/b&gt;&lt;br /&gt;After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attacks.&lt;/p&gt;</v>
      </c>
      <c r="AX91" s="2" t="str">
        <f t="shared" si="34"/>
        <v>illustrations/Jotun.jpg</v>
      </c>
      <c r="AY91" s="2" t="str">
        <f t="shared" si="35"/>
        <v>hitboxes/Jotun.jpg</v>
      </c>
      <c r="AZ91" s="2" t="str">
        <f t="shared" si="28"/>
        <v>icons/Ullar.svg</v>
      </c>
      <c r="BA91" s="2" t="str">
        <f t="shared" si="29"/>
        <v>UNIQUE HERO // HUGE 10&lt;br /&gt;GIANT // WARRIOR // WILD</v>
      </c>
      <c r="BB91" s="2" t="str">
        <f t="shared" si="30"/>
        <v>SHARK</v>
      </c>
      <c r="BC91" s="2" t="str">
        <f t="shared" si="31"/>
        <v>None</v>
      </c>
      <c r="BD91" s="2" t="str">
        <f t="shared" si="32"/>
        <v>&lt;p&gt;Wild Swing Special Attack&lt;/p&gt;&lt;p&gt;Throw 14&lt;/p&gt;</v>
      </c>
    </row>
    <row r="92" spans="1:56" ht="57.75" customHeight="1" x14ac:dyDescent="0.2">
      <c r="A92" s="2">
        <v>91</v>
      </c>
      <c r="B92" s="2" t="s">
        <v>95</v>
      </c>
      <c r="C92" s="2" t="s">
        <v>601</v>
      </c>
      <c r="D92" s="3" t="s">
        <v>1106</v>
      </c>
      <c r="E92" s="2" t="s">
        <v>601</v>
      </c>
      <c r="F92" s="2" t="s">
        <v>601</v>
      </c>
      <c r="G92" s="2" t="s">
        <v>601</v>
      </c>
      <c r="H92" s="2" t="s">
        <v>601</v>
      </c>
      <c r="I92" s="2" t="s">
        <v>88</v>
      </c>
      <c r="J92" s="2">
        <v>4</v>
      </c>
      <c r="K92" s="2" t="s">
        <v>198</v>
      </c>
      <c r="L92" s="2" t="s">
        <v>129</v>
      </c>
      <c r="M92" s="2" t="s">
        <v>96</v>
      </c>
      <c r="N92" s="2" t="s">
        <v>166</v>
      </c>
      <c r="O92" s="2" t="s">
        <v>167</v>
      </c>
      <c r="P92" s="2" t="s">
        <v>168</v>
      </c>
      <c r="Q92" s="2" t="s">
        <v>155</v>
      </c>
      <c r="R92" s="2" t="s">
        <v>226</v>
      </c>
      <c r="S92" s="2">
        <v>10</v>
      </c>
      <c r="T92" s="2">
        <v>1</v>
      </c>
      <c r="U92" s="2">
        <v>0</v>
      </c>
      <c r="V92" s="2">
        <v>12</v>
      </c>
      <c r="W92" s="2">
        <v>6</v>
      </c>
      <c r="X92" s="2">
        <v>1</v>
      </c>
      <c r="Y92" s="2">
        <v>8</v>
      </c>
      <c r="Z92" s="2">
        <v>4</v>
      </c>
      <c r="AA92" s="2">
        <v>225</v>
      </c>
      <c r="AB92" s="2">
        <v>225</v>
      </c>
      <c r="AC92" s="2" t="s">
        <v>674</v>
      </c>
      <c r="AD92" s="5" t="s">
        <v>1130</v>
      </c>
      <c r="AE92" s="2" t="s">
        <v>799</v>
      </c>
      <c r="AF92" s="2" t="s">
        <v>957</v>
      </c>
      <c r="AG92" s="2" t="s">
        <v>772</v>
      </c>
      <c r="AH92" s="2" t="s">
        <v>601</v>
      </c>
      <c r="AI92" s="2" t="s">
        <v>772</v>
      </c>
      <c r="AJ92" s="2" t="s">
        <v>772</v>
      </c>
      <c r="AK92" s="2" t="b">
        <v>0</v>
      </c>
      <c r="AL92" s="2" t="b">
        <v>0</v>
      </c>
      <c r="AM92" s="2" t="s">
        <v>1013</v>
      </c>
      <c r="AN92" s="2" t="s">
        <v>579</v>
      </c>
      <c r="AO92" s="7" t="s">
        <v>601</v>
      </c>
      <c r="AP92" s="2" t="str">
        <f t="shared" si="19"/>
        <v>JOTUN</v>
      </c>
      <c r="AQ92" s="2" t="b">
        <f t="shared" si="20"/>
        <v>0</v>
      </c>
      <c r="AR92" s="2" t="str">
        <f t="shared" si="21"/>
        <v>N/A</v>
      </c>
      <c r="AS92" s="4" t="str">
        <f t="shared" si="22"/>
        <v>&lt;p&gt;&lt;b&gt;&lt;i&gt;WILD SWING SPECIAL ATTACK&lt;/i&gt;&lt;/b&gt;&lt;br /&gt;&lt;i&gt;Range 1. Attack 4. &lt;/i&gt;&lt;br /&gt;Choose a figure to attack. Any figures adjacent to Jotun are affected by the Wild Swing Special Attack. Roll attack dice once for all affected figures. Each figure rolls defense dice seperately. Jotun cannot be affected by his own Wild Swing Special Attack.&lt;/p&gt;</v>
      </c>
      <c r="AT92" s="4" t="str">
        <f t="shared" si="33"/>
        <v>&lt;p&gt;&lt;b&gt;&lt;i&gt;THROW 14&lt;/i&gt;&lt;/b&gt;&lt;br /&gt;After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attacks.&lt;/p&gt;</v>
      </c>
      <c r="AU92" s="4" t="str">
        <f t="shared" si="23"/>
        <v>n/a</v>
      </c>
      <c r="AV92" s="4" t="str">
        <f t="shared" si="24"/>
        <v>n/a</v>
      </c>
      <c r="AW92" s="4" t="str">
        <f t="shared" si="25"/>
        <v>&lt;p&gt;&lt;b&gt;&lt;i&gt;WILD SWING SPECIAL ATTACK&lt;/i&gt;&lt;/b&gt;&lt;br /&gt;&lt;i&gt;Range 1. Attack 4. &lt;/i&gt;&lt;br /&gt;Choose a figure to attack. Any figures adjacent to Jotun are affected by the Wild Swing Special Attack. Roll attack dice once for all affected figures. Each figure rolls defense dice seperately. Jotun cannot be affected by his own Wild Swing Special Attack.&lt;/p&gt;&lt;p&gt;&lt;b&gt;&lt;i&gt;THROW 14&lt;/i&gt;&lt;/b&gt;&lt;br /&gt;After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attacks.&lt;/p&gt;</v>
      </c>
      <c r="AX92" s="2" t="str">
        <f t="shared" si="34"/>
        <v>illustrations/Jotun.jpg</v>
      </c>
      <c r="AY92" s="2" t="str">
        <f t="shared" si="35"/>
        <v>hitboxes/Jotun.jpg</v>
      </c>
      <c r="AZ92" s="2" t="str">
        <f t="shared" si="28"/>
        <v>icons/Ullar.svg</v>
      </c>
      <c r="BA92" s="2" t="str">
        <f t="shared" si="29"/>
        <v>UNIQUE HERO // HUGE 10&lt;br /&gt;GIANT // WARRIOR // WILD</v>
      </c>
      <c r="BB92" s="2" t="str">
        <f t="shared" si="30"/>
        <v>SHARK</v>
      </c>
      <c r="BC92" s="2" t="str">
        <f t="shared" si="31"/>
        <v>None</v>
      </c>
      <c r="BD92" s="2" t="str">
        <f t="shared" si="32"/>
        <v>&lt;p&gt;Wild Swing Special Attack&lt;/p&gt;&lt;p&gt;Throw 14&lt;/p&gt;</v>
      </c>
    </row>
    <row r="93" spans="1:56" ht="57.75" customHeight="1" x14ac:dyDescent="0.2">
      <c r="A93" s="2">
        <v>92</v>
      </c>
      <c r="B93" s="2" t="s">
        <v>20</v>
      </c>
      <c r="C93" s="2" t="s">
        <v>601</v>
      </c>
      <c r="D93" s="2" t="s">
        <v>1105</v>
      </c>
      <c r="E93" s="2" t="s">
        <v>601</v>
      </c>
      <c r="F93" s="2" t="s">
        <v>601</v>
      </c>
      <c r="G93" s="2" t="s">
        <v>601</v>
      </c>
      <c r="H93" s="2" t="s">
        <v>601</v>
      </c>
      <c r="I93" s="2" t="s">
        <v>13</v>
      </c>
      <c r="J93" s="2">
        <v>20</v>
      </c>
      <c r="K93" s="2" t="s">
        <v>197</v>
      </c>
      <c r="L93" s="2" t="s">
        <v>171</v>
      </c>
      <c r="M93" s="2" t="s">
        <v>172</v>
      </c>
      <c r="N93" s="2" t="s">
        <v>166</v>
      </c>
      <c r="O93" s="2" t="s">
        <v>167</v>
      </c>
      <c r="P93" s="2" t="s">
        <v>48</v>
      </c>
      <c r="Q93" s="2" t="s">
        <v>174</v>
      </c>
      <c r="R93" s="2" t="s">
        <v>137</v>
      </c>
      <c r="S93" s="2">
        <v>5</v>
      </c>
      <c r="T93" s="2">
        <v>1</v>
      </c>
      <c r="U93" s="2">
        <v>0</v>
      </c>
      <c r="V93" s="2">
        <v>4</v>
      </c>
      <c r="W93" s="2">
        <v>5</v>
      </c>
      <c r="X93" s="2">
        <v>7</v>
      </c>
      <c r="Y93" s="2">
        <v>4</v>
      </c>
      <c r="Z93" s="2">
        <v>4</v>
      </c>
      <c r="AA93" s="2">
        <v>120</v>
      </c>
      <c r="AB93" s="2">
        <v>135</v>
      </c>
      <c r="AC93" s="2" t="s">
        <v>675</v>
      </c>
      <c r="AD93" s="4" t="s">
        <v>508</v>
      </c>
      <c r="AE93" s="2" t="s">
        <v>643</v>
      </c>
      <c r="AF93" s="2" t="s">
        <v>488</v>
      </c>
      <c r="AG93" s="2" t="s">
        <v>772</v>
      </c>
      <c r="AH93" s="2" t="s">
        <v>601</v>
      </c>
      <c r="AI93" s="2" t="s">
        <v>772</v>
      </c>
      <c r="AJ93" s="2" t="s">
        <v>772</v>
      </c>
      <c r="AK93" s="2" t="b">
        <v>0</v>
      </c>
      <c r="AL93" s="2" t="b">
        <v>0</v>
      </c>
      <c r="AM93" s="2" t="s">
        <v>582</v>
      </c>
      <c r="AN93" s="2" t="s">
        <v>573</v>
      </c>
      <c r="AO93" s="7" t="s">
        <v>601</v>
      </c>
      <c r="AP93" s="2" t="str">
        <f t="shared" si="19"/>
        <v>KAEMON AWA</v>
      </c>
      <c r="AQ93" s="2" t="b">
        <f t="shared" si="20"/>
        <v>0</v>
      </c>
      <c r="AR93" s="2" t="str">
        <f t="shared" si="21"/>
        <v>N/A</v>
      </c>
      <c r="AS93" s="4" t="str">
        <f t="shared" si="22"/>
        <v>&lt;p&gt;&lt;b&gt;&lt;i&gt;QUICK RELEASE SPECIAL ATTACK&lt;/i&gt;&lt;/b&gt;&lt;br /&gt;&lt;i&gt;Range 4. Attack 4.&lt;/i&gt;&lt;br /&gt;When Kaemon Awa attacks with his Quick Release Special Attack, he may attack one additional time.&lt;/p&gt;</v>
      </c>
      <c r="AT93" s="4" t="str">
        <f t="shared" si="33"/>
        <v>&lt;p&gt;&lt;b&gt;&lt;i&gt;COUNTER STRIKE&lt;/i&gt;&lt;/b&gt;&lt;br /&gt;When rolling defense dice against a normal attack from an adjacent attacking figure, all excess shields count as unblockable hits on the attacking figure. This power does not work against other Samurai.&lt;/p&gt;</v>
      </c>
      <c r="AU93" s="4" t="str">
        <f t="shared" si="23"/>
        <v>n/a</v>
      </c>
      <c r="AV93" s="4" t="str">
        <f t="shared" si="24"/>
        <v>n/a</v>
      </c>
      <c r="AW93" s="4" t="str">
        <f t="shared" si="25"/>
        <v>&lt;p&gt;&lt;b&gt;&lt;i&gt;QUICK RELEASE SPECIAL ATTACK&lt;/i&gt;&lt;/b&gt;&lt;br /&gt;&lt;i&gt;Range 4. Attack 4.&lt;/i&gt;&lt;br /&gt;When Kaemon Awa attacks with his Quick Release Special Attack, he may attack one additional time.&lt;/p&gt;&lt;p&gt;&lt;b&gt;&lt;i&gt;COUNTER STRIKE&lt;/i&gt;&lt;/b&gt;&lt;br /&gt;When rolling defense dice against a normal attack from an adjacent attacking figure, all excess shields count as unblockable hits on the attacking figure. This power does not work against other Samurai.&lt;/p&gt;</v>
      </c>
      <c r="AX93" s="2" t="str">
        <f t="shared" si="34"/>
        <v>illustrations/Kaemon Awa.jpg</v>
      </c>
      <c r="AY93" s="2" t="str">
        <f t="shared" si="35"/>
        <v>hitboxes/Kaemon Awa.jpg</v>
      </c>
      <c r="AZ93" s="2" t="str">
        <f t="shared" si="28"/>
        <v>icons/Einar.svg</v>
      </c>
      <c r="BA93" s="2" t="str">
        <f t="shared" si="29"/>
        <v>UNIQUE HERO // MEDIUM 5&lt;br /&gt;HUMAN // SAMURAI // DISCIPLINED</v>
      </c>
      <c r="BB93" s="2" t="str">
        <f t="shared" si="30"/>
        <v>CLEANUP</v>
      </c>
      <c r="BC93" s="2" t="str">
        <f t="shared" si="31"/>
        <v>None</v>
      </c>
      <c r="BD93" s="2" t="str">
        <f t="shared" si="32"/>
        <v>&lt;p&gt;Quick Release Special Attack&lt;/p&gt;&lt;p&gt;Counter Strike&lt;/p&gt;</v>
      </c>
    </row>
    <row r="94" spans="1:56" ht="57.75" customHeight="1" x14ac:dyDescent="0.2">
      <c r="A94" s="2">
        <v>93</v>
      </c>
      <c r="B94" s="2" t="s">
        <v>277</v>
      </c>
      <c r="C94" s="2" t="s">
        <v>601</v>
      </c>
      <c r="D94" s="2" t="s">
        <v>1105</v>
      </c>
      <c r="E94" s="2" t="s">
        <v>1096</v>
      </c>
      <c r="F94" s="3" t="s">
        <v>1057</v>
      </c>
      <c r="G94" s="3" t="s">
        <v>1081</v>
      </c>
      <c r="H94" s="3" t="s">
        <v>1082</v>
      </c>
      <c r="I94" s="2" t="s">
        <v>299</v>
      </c>
      <c r="J94" s="2">
        <v>19</v>
      </c>
      <c r="K94" s="2" t="s">
        <v>197</v>
      </c>
      <c r="L94" s="2" t="s">
        <v>171</v>
      </c>
      <c r="M94" s="2" t="s">
        <v>172</v>
      </c>
      <c r="N94" s="2" t="s">
        <v>166</v>
      </c>
      <c r="O94" s="2" t="s">
        <v>167</v>
      </c>
      <c r="P94" s="2" t="s">
        <v>278</v>
      </c>
      <c r="Q94" s="2" t="s">
        <v>174</v>
      </c>
      <c r="R94" s="2" t="s">
        <v>137</v>
      </c>
      <c r="S94" s="2">
        <v>5</v>
      </c>
      <c r="T94" s="2">
        <v>1</v>
      </c>
      <c r="U94" s="2">
        <v>0</v>
      </c>
      <c r="V94" s="2">
        <v>5</v>
      </c>
      <c r="W94" s="2">
        <v>6</v>
      </c>
      <c r="X94" s="2">
        <v>1</v>
      </c>
      <c r="Y94" s="2">
        <v>1</v>
      </c>
      <c r="Z94" s="2">
        <v>4</v>
      </c>
      <c r="AA94" s="2">
        <v>200</v>
      </c>
      <c r="AB94" s="2">
        <v>160</v>
      </c>
      <c r="AC94" s="2" t="s">
        <v>676</v>
      </c>
      <c r="AD94" s="4" t="s">
        <v>958</v>
      </c>
      <c r="AE94" s="2" t="s">
        <v>772</v>
      </c>
      <c r="AF94" s="2" t="s">
        <v>601</v>
      </c>
      <c r="AG94" s="2" t="s">
        <v>772</v>
      </c>
      <c r="AH94" s="2" t="s">
        <v>601</v>
      </c>
      <c r="AI94" s="2" t="s">
        <v>772</v>
      </c>
      <c r="AJ94" s="2" t="s">
        <v>772</v>
      </c>
      <c r="AK94" s="2" t="b">
        <v>0</v>
      </c>
      <c r="AL94" s="2" t="b">
        <v>0</v>
      </c>
      <c r="AM94" s="2" t="s">
        <v>1031</v>
      </c>
      <c r="AN94" s="2" t="s">
        <v>574</v>
      </c>
      <c r="AO94" s="7" t="s">
        <v>601</v>
      </c>
      <c r="AP94" s="2" t="str">
        <f t="shared" si="19"/>
        <v>KATO KATSURO</v>
      </c>
      <c r="AQ94" s="2" t="b">
        <f t="shared" si="20"/>
        <v>0</v>
      </c>
      <c r="AR94" s="2" t="str">
        <f t="shared" si="21"/>
        <v>N/A</v>
      </c>
      <c r="AS94" s="4" t="str">
        <f t="shared" si="22"/>
        <v>&lt;p&gt;&lt;b&gt;&lt;i&gt;KATO KATSURO'S COMMAND&lt;/i&gt;&lt;/b&gt;&lt;br /&gt;Instead of taking a turn with Kato Katsuro, you may take a turn with one of the following that you control:&lt;/p&gt;&lt;ul type="disc"&gt;&lt;li&gt;1 Samurai Hero, or&lt;/li&gt;&lt;li&gt;1 Samurai Squad, or&lt;/li&gt;&lt;li&gt;1 Ashigaru Harquebus Squad and/or 1 Ashigaru Yari Squad. You may choose which squad to activate first.&lt;/li&gt;&lt;/ul&gt;&lt;p&gt;Any figure in the above list that is taking a turn instead of Kato Katsuro must be within clear sight of Kato Katsuro before moving.&lt;/p&gt;</v>
      </c>
      <c r="AT94" s="4" t="str">
        <f t="shared" si="33"/>
        <v>n/a</v>
      </c>
      <c r="AU94" s="4" t="str">
        <f t="shared" si="23"/>
        <v>n/a</v>
      </c>
      <c r="AV94" s="4" t="str">
        <f t="shared" si="24"/>
        <v>n/a</v>
      </c>
      <c r="AW94" s="4" t="str">
        <f t="shared" si="25"/>
        <v>&lt;p&gt;&lt;b&gt;&lt;i&gt;KATO KATSURO'S COMMAND&lt;/i&gt;&lt;/b&gt;&lt;br /&gt;Instead of taking a turn with Kato Katsuro, you may take a turn with one of the following that you control:&lt;/p&gt;&lt;ul type="disc"&gt;&lt;li&gt;1 Samurai Hero, or&lt;/li&gt;&lt;li&gt;1 Samurai Squad, or&lt;/li&gt;&lt;li&gt;1 Ashigaru Harquebus Squad and/or 1 Ashigaru Yari Squad. You may choose which squad to activate first.&lt;/li&gt;&lt;/ul&gt;&lt;p&gt;Any figure in the above list that is taking a turn instead of Kato Katsuro must be within clear sight of Kato Katsuro before moving.&lt;/p&gt;</v>
      </c>
      <c r="AX94" s="2" t="str">
        <f t="shared" si="34"/>
        <v>illustrations/Kato Katsuro.jpg</v>
      </c>
      <c r="AY94" s="2" t="str">
        <f t="shared" si="35"/>
        <v>hitboxes/Kato Katsuro.jpg</v>
      </c>
      <c r="AZ94" s="2" t="str">
        <f t="shared" si="28"/>
        <v>icons/Einar.svg</v>
      </c>
      <c r="BA94" s="2" t="str">
        <f t="shared" si="29"/>
        <v>UNIQUE HERO // MEDIUM 5&lt;br /&gt;HUMAN // DIAMYO // DISCIPLINED</v>
      </c>
      <c r="BB94" s="2" t="str">
        <f t="shared" si="30"/>
        <v>B&amp;amp;B</v>
      </c>
      <c r="BC94" s="2" t="str">
        <f t="shared" si="31"/>
        <v>&lt;p&gt;Skip this card&lt;br /&gt;(and ignore its points)&lt;/p&gt;&lt;p&gt;Draft one Samurai Hero&lt;/p&gt;&lt;p&gt;Draft one Samurai Squad&lt;br /&gt;(and then multiples if non-unique)&lt;/p&gt;&lt;p&gt;Draft one Ashigaru Harquebus Squad and/or one Ashigaru Yari Squad (and then multiples of both or either)&lt;/p&gt;</v>
      </c>
      <c r="BD94" s="2" t="str">
        <f t="shared" si="32"/>
        <v>&lt;p&gt;Kato Katsuro's Command&lt;/p&gt;</v>
      </c>
    </row>
    <row r="95" spans="1:56" ht="57.75" customHeight="1" x14ac:dyDescent="0.2">
      <c r="A95" s="2">
        <v>94</v>
      </c>
      <c r="B95" s="2" t="s">
        <v>18</v>
      </c>
      <c r="C95" s="2" t="s">
        <v>601</v>
      </c>
      <c r="D95" s="2" t="s">
        <v>1105</v>
      </c>
      <c r="E95" s="2" t="s">
        <v>601</v>
      </c>
      <c r="F95" s="2" t="s">
        <v>601</v>
      </c>
      <c r="G95" s="2" t="s">
        <v>601</v>
      </c>
      <c r="H95" s="2" t="s">
        <v>601</v>
      </c>
      <c r="I95" s="2" t="s">
        <v>13</v>
      </c>
      <c r="J95" s="2">
        <v>21</v>
      </c>
      <c r="K95" s="2" t="s">
        <v>193</v>
      </c>
      <c r="L95" s="2" t="s">
        <v>152</v>
      </c>
      <c r="M95" s="2" t="s">
        <v>178</v>
      </c>
      <c r="N95" s="2" t="s">
        <v>166</v>
      </c>
      <c r="O95" s="2" t="s">
        <v>167</v>
      </c>
      <c r="P95" s="2" t="s">
        <v>19</v>
      </c>
      <c r="Q95" s="2" t="s">
        <v>204</v>
      </c>
      <c r="R95" s="2" t="s">
        <v>137</v>
      </c>
      <c r="S95" s="2">
        <v>6</v>
      </c>
      <c r="T95" s="2">
        <v>1</v>
      </c>
      <c r="U95" s="2">
        <v>0</v>
      </c>
      <c r="V95" s="2">
        <v>4</v>
      </c>
      <c r="W95" s="2">
        <v>6</v>
      </c>
      <c r="X95" s="2">
        <v>1</v>
      </c>
      <c r="Y95" s="2">
        <v>4</v>
      </c>
      <c r="Z95" s="2">
        <v>4</v>
      </c>
      <c r="AA95" s="2">
        <v>130</v>
      </c>
      <c r="AB95" s="2">
        <v>105</v>
      </c>
      <c r="AC95" s="2" t="s">
        <v>677</v>
      </c>
      <c r="AD95" s="2" t="s">
        <v>509</v>
      </c>
      <c r="AE95" s="2" t="s">
        <v>800</v>
      </c>
      <c r="AF95" s="2" t="s">
        <v>510</v>
      </c>
      <c r="AG95" s="2" t="s">
        <v>772</v>
      </c>
      <c r="AH95" s="2" t="s">
        <v>601</v>
      </c>
      <c r="AI95" s="2" t="s">
        <v>772</v>
      </c>
      <c r="AJ95" s="2" t="s">
        <v>772</v>
      </c>
      <c r="AK95" s="2" t="b">
        <v>0</v>
      </c>
      <c r="AL95" s="2" t="b">
        <v>0</v>
      </c>
      <c r="AM95" s="2" t="s">
        <v>583</v>
      </c>
      <c r="AN95" s="2" t="s">
        <v>577</v>
      </c>
      <c r="AO95" s="7" t="s">
        <v>601</v>
      </c>
      <c r="AP95" s="2" t="str">
        <f t="shared" si="19"/>
        <v>KEE-MO-SHI</v>
      </c>
      <c r="AQ95" s="2" t="b">
        <f t="shared" si="20"/>
        <v>0</v>
      </c>
      <c r="AR95" s="2" t="str">
        <f t="shared" si="21"/>
        <v>N/A</v>
      </c>
      <c r="AS95" s="4" t="str">
        <f t="shared" si="22"/>
        <v>&lt;p&gt;&lt;b&gt;&lt;i&gt;MIND SHACKLE 19&lt;/i&gt;&lt;/b&gt;&lt;br /&gt;After moving and before attacking, you may choose any Unique figure adjacent to Kee-Mo-Shi. Roll the 20-sided die. If you roll a 19 or 20, take control of the chosen figure and that figure's Army Card. You now control that Army Card and all figures on it. Remove any Order Markers on this card. If Kee-Mo-Shi is destroyed, you retain control of any previously Mind-Shackled Army Cards.&lt;/p&gt;</v>
      </c>
      <c r="AT95" s="4" t="str">
        <f t="shared" si="33"/>
        <v>&lt;p&gt;&lt;b&gt;&lt;i&gt;TOXIC SKIN&lt;/i&gt;&lt;/b&gt;&lt;br /&gt;After attacking, you must roll the 20-sided die once for each figure adjacent to Kee-Mo-Shi. If you roll a 17 or higher, that figure receives one wound. Soulborgs are not affected by Toxic Skin.&lt;/p&gt;</v>
      </c>
      <c r="AU95" s="4" t="str">
        <f t="shared" si="23"/>
        <v>n/a</v>
      </c>
      <c r="AV95" s="4" t="str">
        <f t="shared" si="24"/>
        <v>n/a</v>
      </c>
      <c r="AW95" s="4" t="str">
        <f t="shared" si="25"/>
        <v>&lt;p&gt;&lt;b&gt;&lt;i&gt;MIND SHACKLE 19&lt;/i&gt;&lt;/b&gt;&lt;br /&gt;After moving and before attacking, you may choose any Unique figure adjacent to Kee-Mo-Shi. Roll the 20-sided die. If you roll a 19 or 20, take control of the chosen figure and that figure's Army Card. You now control that Army Card and all figures on it. Remove any Order Markers on this card. If Kee-Mo-Shi is destroyed, you retain control of any previously Mind-Shackled Army Cards.&lt;/p&gt;&lt;p&gt;&lt;b&gt;&lt;i&gt;TOXIC SKIN&lt;/i&gt;&lt;/b&gt;&lt;br /&gt;After attacking, you must roll the 20-sided die once for each figure adjacent to Kee-Mo-Shi. If you roll a 17 or higher, that figure receives one wound. Soulborgs are not affected by Toxic Skin.&lt;/p&gt;</v>
      </c>
      <c r="AX95" s="2" t="str">
        <f t="shared" si="34"/>
        <v>illustrations/Kee-Mo-Shi.jpg</v>
      </c>
      <c r="AY95" s="2" t="str">
        <f t="shared" si="35"/>
        <v>hitboxes/Kee-Mo-Shi.jpg</v>
      </c>
      <c r="AZ95" s="2" t="str">
        <f t="shared" si="28"/>
        <v>icons/Utgar.svg</v>
      </c>
      <c r="BA95" s="2" t="str">
        <f t="shared" si="29"/>
        <v>UNIQUE HERO // MEDIUM 6&lt;br /&gt;MARRO // WARWITCH // TRICKY</v>
      </c>
      <c r="BB95" s="2" t="str">
        <f t="shared" si="30"/>
        <v>NICHE</v>
      </c>
      <c r="BC95" s="2" t="str">
        <f t="shared" si="31"/>
        <v>None</v>
      </c>
      <c r="BD95" s="2" t="str">
        <f t="shared" si="32"/>
        <v>&lt;p&gt;Mind Shackle 19&lt;/p&gt;&lt;p&gt;Toxic Skin&lt;/p&gt;</v>
      </c>
    </row>
    <row r="96" spans="1:56" ht="57.75" customHeight="1" x14ac:dyDescent="0.2">
      <c r="A96" s="2">
        <v>95</v>
      </c>
      <c r="B96" s="2" t="s">
        <v>912</v>
      </c>
      <c r="C96" s="2" t="s">
        <v>897</v>
      </c>
      <c r="D96" s="2" t="s">
        <v>1105</v>
      </c>
      <c r="E96" s="2" t="s">
        <v>601</v>
      </c>
      <c r="F96" s="2" t="s">
        <v>601</v>
      </c>
      <c r="G96" s="2" t="s">
        <v>601</v>
      </c>
      <c r="H96" s="2" t="s">
        <v>601</v>
      </c>
      <c r="I96" s="2" t="s">
        <v>147</v>
      </c>
      <c r="J96" s="2">
        <v>21</v>
      </c>
      <c r="K96" s="2" t="s">
        <v>196</v>
      </c>
      <c r="L96" s="2" t="s">
        <v>158</v>
      </c>
      <c r="M96" s="2" t="s">
        <v>165</v>
      </c>
      <c r="N96" s="2" t="s">
        <v>166</v>
      </c>
      <c r="O96" s="2" t="s">
        <v>167</v>
      </c>
      <c r="P96" s="2" t="s">
        <v>168</v>
      </c>
      <c r="Q96" s="2" t="s">
        <v>192</v>
      </c>
      <c r="R96" s="2" t="s">
        <v>137</v>
      </c>
      <c r="S96" s="2">
        <v>5</v>
      </c>
      <c r="T96" s="2">
        <v>1</v>
      </c>
      <c r="U96" s="2">
        <v>0</v>
      </c>
      <c r="V96" s="2">
        <v>5</v>
      </c>
      <c r="W96" s="2">
        <v>6</v>
      </c>
      <c r="X96" s="2">
        <v>1</v>
      </c>
      <c r="Y96" s="2">
        <v>2</v>
      </c>
      <c r="Z96" s="2">
        <v>3</v>
      </c>
      <c r="AA96" s="2">
        <v>80</v>
      </c>
      <c r="AB96" s="2">
        <v>70</v>
      </c>
      <c r="AC96" s="2" t="s">
        <v>678</v>
      </c>
      <c r="AD96" s="2" t="s">
        <v>511</v>
      </c>
      <c r="AE96" s="2" t="s">
        <v>772</v>
      </c>
      <c r="AF96" s="2" t="s">
        <v>601</v>
      </c>
      <c r="AG96" s="2" t="s">
        <v>772</v>
      </c>
      <c r="AH96" s="2" t="s">
        <v>601</v>
      </c>
      <c r="AI96" s="2" t="s">
        <v>772</v>
      </c>
      <c r="AJ96" s="2" t="s">
        <v>772</v>
      </c>
      <c r="AK96" s="2" t="b">
        <v>1</v>
      </c>
      <c r="AL96" s="2" t="b">
        <v>0</v>
      </c>
      <c r="AM96" s="2" t="s">
        <v>583</v>
      </c>
      <c r="AN96" s="2" t="s">
        <v>574</v>
      </c>
      <c r="AO96" s="7" t="s">
        <v>601</v>
      </c>
      <c r="AP96" s="2" t="str">
        <f t="shared" si="19"/>
        <v>KELDA</v>
      </c>
      <c r="AQ96" s="2" t="b">
        <f t="shared" si="20"/>
        <v>1</v>
      </c>
      <c r="AR96" s="2" t="str">
        <f t="shared" si="21"/>
        <v>THE KYRIE WARRIOR</v>
      </c>
      <c r="AS96" s="4" t="str">
        <f t="shared" si="22"/>
        <v>&lt;p&gt;&lt;b&gt;&lt;i&gt;HEALING TOUCH&lt;/i&gt;&lt;/b&gt;&lt;br /&gt;After moving and before attacking, choose a wounded hero figure adjacent to Kelda. Then roll the 20-sided die to add or remove wound markers from the choses figure's card. If you roll a 1, add 2 markers. If you roll 2-5, remove 1 marker. If you roll 6-17, remove up to 2 markers. If you roll 18-20, remove all markers.&lt;/p&gt;</v>
      </c>
      <c r="AT96" s="4" t="str">
        <f t="shared" si="33"/>
        <v>n/a</v>
      </c>
      <c r="AU96" s="4" t="str">
        <f t="shared" si="23"/>
        <v>n/a</v>
      </c>
      <c r="AV96" s="4" t="str">
        <f t="shared" si="24"/>
        <v>n/a</v>
      </c>
      <c r="AW96" s="4" t="str">
        <f t="shared" si="25"/>
        <v>&lt;p&gt;&lt;b&gt;&lt;i&gt;HEALING TOUCH&lt;/i&gt;&lt;/b&gt;&lt;br /&gt;After moving and before attacking, choose a wounded hero figure adjacent to Kelda. Then roll the 20-sided die to add or remove wound markers from the choses figure's card. If you roll a 1, add 2 markers. If you roll 2-5, remove 1 marker. If you roll 6-17, remove up to 2 markers. If you roll 18-20, remove all markers.&lt;/p&gt;</v>
      </c>
      <c r="AX96" s="2" t="str">
        <f t="shared" si="34"/>
        <v>illustrations/Kelda.jpg</v>
      </c>
      <c r="AY96" s="2" t="str">
        <f t="shared" si="35"/>
        <v>hitboxes/Kelda.jpg</v>
      </c>
      <c r="AZ96" s="2" t="str">
        <f t="shared" si="28"/>
        <v>icons/Jandar.svg</v>
      </c>
      <c r="BA96" s="2" t="str">
        <f t="shared" si="29"/>
        <v>UNIQUE HERO // MEDIUM 5&lt;br /&gt;KYRIE // WARRIOR // MERCIFUL</v>
      </c>
      <c r="BB96" s="2" t="str">
        <f t="shared" si="30"/>
        <v>NICHE</v>
      </c>
      <c r="BC96" s="2" t="str">
        <f t="shared" si="31"/>
        <v>None</v>
      </c>
      <c r="BD96" s="2" t="str">
        <f t="shared" si="32"/>
        <v>&lt;p&gt;Healing Touch&lt;/p&gt;</v>
      </c>
    </row>
    <row r="97" spans="1:62" ht="57.75" customHeight="1" x14ac:dyDescent="0.2">
      <c r="A97" s="2">
        <v>96</v>
      </c>
      <c r="B97" s="2" t="s">
        <v>913</v>
      </c>
      <c r="C97" s="2" t="s">
        <v>914</v>
      </c>
      <c r="D97" s="2" t="s">
        <v>1105</v>
      </c>
      <c r="E97" s="3" t="s">
        <v>1083</v>
      </c>
      <c r="F97" s="3" t="s">
        <v>1146</v>
      </c>
      <c r="G97" s="2" t="s">
        <v>601</v>
      </c>
      <c r="H97" s="2" t="s">
        <v>601</v>
      </c>
      <c r="I97" s="2" t="s">
        <v>177</v>
      </c>
      <c r="J97" s="2">
        <v>21</v>
      </c>
      <c r="K97" s="2" t="s">
        <v>198</v>
      </c>
      <c r="L97" s="2" t="s">
        <v>152</v>
      </c>
      <c r="M97" s="2" t="s">
        <v>229</v>
      </c>
      <c r="N97" s="2" t="s">
        <v>166</v>
      </c>
      <c r="O97" s="2" t="s">
        <v>167</v>
      </c>
      <c r="P97" s="2" t="s">
        <v>230</v>
      </c>
      <c r="Q97" s="2" t="s">
        <v>136</v>
      </c>
      <c r="R97" s="2" t="s">
        <v>137</v>
      </c>
      <c r="S97" s="2">
        <v>5</v>
      </c>
      <c r="T97" s="2">
        <v>1</v>
      </c>
      <c r="U97" s="2">
        <v>0</v>
      </c>
      <c r="V97" s="2">
        <v>3</v>
      </c>
      <c r="W97" s="2">
        <v>6</v>
      </c>
      <c r="X97" s="2">
        <v>1</v>
      </c>
      <c r="Y97" s="2">
        <v>3</v>
      </c>
      <c r="Z97" s="2">
        <v>3</v>
      </c>
      <c r="AA97" s="2">
        <v>75</v>
      </c>
      <c r="AB97" s="2">
        <v>60</v>
      </c>
      <c r="AC97" s="2" t="s">
        <v>679</v>
      </c>
      <c r="AD97" s="2" t="s">
        <v>412</v>
      </c>
      <c r="AE97" s="2" t="s">
        <v>801</v>
      </c>
      <c r="AF97" s="2" t="s">
        <v>413</v>
      </c>
      <c r="AG97" s="2" t="s">
        <v>772</v>
      </c>
      <c r="AH97" s="2" t="s">
        <v>601</v>
      </c>
      <c r="AI97" s="2" t="s">
        <v>772</v>
      </c>
      <c r="AJ97" s="2" t="s">
        <v>772</v>
      </c>
      <c r="AK97" s="2" t="b">
        <v>0</v>
      </c>
      <c r="AL97" s="2" t="b">
        <v>0</v>
      </c>
      <c r="AM97" s="2" t="s">
        <v>581</v>
      </c>
      <c r="AN97" s="2" t="s">
        <v>575</v>
      </c>
      <c r="AO97" s="7" t="s">
        <v>601</v>
      </c>
      <c r="AP97" s="2" t="str">
        <f t="shared" si="19"/>
        <v>KHOSUMET</v>
      </c>
      <c r="AQ97" s="2" t="b">
        <f t="shared" si="20"/>
        <v>1</v>
      </c>
      <c r="AR97" s="2" t="str">
        <f t="shared" si="21"/>
        <v>THE DARKLORD</v>
      </c>
      <c r="AS97" s="4" t="str">
        <f t="shared" si="22"/>
        <v>&lt;p&gt;&lt;b&gt;&lt;i&gt;RELENTLESS ASSAULT&lt;/i&gt;&lt;/b&gt;&lt;br /&gt;Each friendly figure adjacent to Khosumet with a Relentless personality receives an additional attack die.&lt;/p&gt;</v>
      </c>
      <c r="AT97" s="4" t="str">
        <f t="shared" si="33"/>
        <v>&lt;p&gt;&lt;b&gt;&lt;i&gt;UNLEASHED FURY ENHANCEMENT&lt;/i&gt;&lt;/b&gt;&lt;br /&gt;You may add 1 to your die roll when you roll for the Unleashed Fury power on any Army Card.&lt;/p&gt;</v>
      </c>
      <c r="AU97" s="4" t="str">
        <f t="shared" si="23"/>
        <v>n/a</v>
      </c>
      <c r="AV97" s="4" t="str">
        <f t="shared" si="24"/>
        <v>n/a</v>
      </c>
      <c r="AW97" s="4" t="str">
        <f t="shared" si="25"/>
        <v>&lt;p&gt;&lt;b&gt;&lt;i&gt;RELENTLESS ASSAULT&lt;/i&gt;&lt;/b&gt;&lt;br /&gt;Each friendly figure adjacent to Khosumet with a Relentless personality receives an additional attack die.&lt;/p&gt;&lt;p&gt;&lt;b&gt;&lt;i&gt;UNLEASHED FURY ENHANCEMENT&lt;/i&gt;&lt;/b&gt;&lt;br /&gt;You may add 1 to your die roll when you roll for the Unleashed Fury power on any Army Card.&lt;/p&gt;</v>
      </c>
      <c r="AX97" s="2" t="str">
        <f t="shared" si="34"/>
        <v>illustrations/Khosumet.jpg</v>
      </c>
      <c r="AY97" s="2" t="str">
        <f t="shared" si="35"/>
        <v>hitboxes/Khosumet.jpg</v>
      </c>
      <c r="AZ97" s="2" t="str">
        <f t="shared" si="28"/>
        <v>icons/Utgar.svg</v>
      </c>
      <c r="BA97" s="2" t="str">
        <f t="shared" si="29"/>
        <v>UNIQUE HERO // MEDIUM 5&lt;br /&gt;WOLF // DARKLORD // RELENTLESS</v>
      </c>
      <c r="BB97" s="2" t="str">
        <f t="shared" si="30"/>
        <v>CHEERLEADER</v>
      </c>
      <c r="BC97" s="2" t="str">
        <f t="shared" si="31"/>
        <v>&lt;p&gt;Draft one Relentless Hero or one Relentless Squad&lt;br /&gt;(and then multiples if non-unique)&lt;/p&gt;&lt;p&gt;Draft one Hero with the "Unleashed Fury" ability or&lt;br /&gt;one Squad with the "Unleashed Fury" ability&lt;br /&gt;(and then multiples if non-unique)&lt;/p&gt;</v>
      </c>
      <c r="BD97" s="2" t="str">
        <f t="shared" si="32"/>
        <v>&lt;p&gt;Relentless Assault&lt;/p&gt;&lt;p&gt;Unleashed Fury Enhancement&lt;/p&gt;</v>
      </c>
      <c r="BF97" s="4"/>
      <c r="BG97" s="4"/>
      <c r="BH97" s="4"/>
      <c r="BI97" s="4"/>
      <c r="BJ97" s="4"/>
    </row>
    <row r="98" spans="1:62" ht="57.75" customHeight="1" x14ac:dyDescent="0.2">
      <c r="A98" s="2">
        <v>97</v>
      </c>
      <c r="B98" s="2" t="s">
        <v>913</v>
      </c>
      <c r="C98" s="2" t="s">
        <v>914</v>
      </c>
      <c r="D98" s="2" t="s">
        <v>1106</v>
      </c>
      <c r="E98" s="3" t="s">
        <v>1083</v>
      </c>
      <c r="F98" s="3" t="s">
        <v>1084</v>
      </c>
      <c r="G98" s="2" t="s">
        <v>601</v>
      </c>
      <c r="H98" s="2" t="s">
        <v>601</v>
      </c>
      <c r="I98" s="2" t="s">
        <v>177</v>
      </c>
      <c r="J98" s="2">
        <v>21</v>
      </c>
      <c r="K98" s="2" t="s">
        <v>198</v>
      </c>
      <c r="L98" s="2" t="s">
        <v>152</v>
      </c>
      <c r="M98" s="2" t="s">
        <v>229</v>
      </c>
      <c r="N98" s="2" t="s">
        <v>166</v>
      </c>
      <c r="O98" s="2" t="s">
        <v>167</v>
      </c>
      <c r="P98" s="2" t="s">
        <v>230</v>
      </c>
      <c r="Q98" s="2" t="s">
        <v>136</v>
      </c>
      <c r="R98" s="2" t="s">
        <v>137</v>
      </c>
      <c r="S98" s="2">
        <v>5</v>
      </c>
      <c r="T98" s="2">
        <v>1</v>
      </c>
      <c r="U98" s="2">
        <v>0</v>
      </c>
      <c r="V98" s="2">
        <v>3</v>
      </c>
      <c r="W98" s="2">
        <v>6</v>
      </c>
      <c r="X98" s="2">
        <v>1</v>
      </c>
      <c r="Y98" s="2">
        <v>3</v>
      </c>
      <c r="Z98" s="2">
        <v>3</v>
      </c>
      <c r="AA98" s="2">
        <v>50</v>
      </c>
      <c r="AB98" s="2">
        <v>50</v>
      </c>
      <c r="AC98" s="2" t="s">
        <v>679</v>
      </c>
      <c r="AD98" s="2" t="s">
        <v>1117</v>
      </c>
      <c r="AE98" s="2" t="s">
        <v>801</v>
      </c>
      <c r="AF98" s="2" t="s">
        <v>413</v>
      </c>
      <c r="AG98" s="2" t="s">
        <v>645</v>
      </c>
      <c r="AH98" s="2" t="s">
        <v>1118</v>
      </c>
      <c r="AI98" s="2" t="s">
        <v>772</v>
      </c>
      <c r="AJ98" s="2" t="s">
        <v>772</v>
      </c>
      <c r="AK98" s="2" t="b">
        <v>0</v>
      </c>
      <c r="AL98" s="2" t="b">
        <v>0</v>
      </c>
      <c r="AM98" s="2" t="s">
        <v>581</v>
      </c>
      <c r="AN98" s="2" t="s">
        <v>575</v>
      </c>
      <c r="AO98" s="7" t="s">
        <v>601</v>
      </c>
      <c r="AP98" s="2" t="str">
        <f t="shared" si="19"/>
        <v>KHOSUMET</v>
      </c>
      <c r="AQ98" s="2" t="b">
        <f t="shared" si="20"/>
        <v>1</v>
      </c>
      <c r="AR98" s="2" t="str">
        <f t="shared" si="21"/>
        <v>THE DARKLORD</v>
      </c>
      <c r="AS98" s="4" t="str">
        <f t="shared" si="22"/>
        <v>&lt;p&gt;&lt;b&gt;&lt;i&gt;RELENTLESS ASSAULT&lt;/i&gt;&lt;/b&gt;&lt;br /&gt;Each friendly figure within 4 clear sight spaces of Khosumet with a Relentless personality receives an additional attack die.&lt;/p&gt;</v>
      </c>
      <c r="AT98" s="4" t="str">
        <f t="shared" si="33"/>
        <v>&lt;p&gt;&lt;b&gt;&lt;i&gt;UNLEASHED FURY ENHANCEMENT&lt;/i&gt;&lt;/b&gt;&lt;br /&gt;You may add 1 to your die roll when you roll for the Unleashed Fury power on any Army Card.&lt;/p&gt;</v>
      </c>
      <c r="AU98" s="4" t="str">
        <f t="shared" si="23"/>
        <v>&lt;p&gt;&lt;b&gt;&lt;i&gt;ONE SHIELD DEFENSE&lt;/i&gt;&lt;/b&gt;&lt;br /&gt;When rolling defense dice, if Khosumet rolls at least one shield, the most wounds Khosumet may take for this attack is one.&lt;/p&gt;</v>
      </c>
      <c r="AV98" s="4" t="str">
        <f t="shared" si="24"/>
        <v>n/a</v>
      </c>
      <c r="AW98" s="4" t="str">
        <f t="shared" si="25"/>
        <v>&lt;p&gt;&lt;b&gt;&lt;i&gt;RELENTLESS ASSAULT&lt;/i&gt;&lt;/b&gt;&lt;br /&gt;Each friendly figure within 4 clear sight spaces of Khosumet with a Relentless personality receives an additional attack die.&lt;/p&gt;&lt;p&gt;&lt;b&gt;&lt;i&gt;UNLEASHED FURY ENHANCEMENT&lt;/i&gt;&lt;/b&gt;&lt;br /&gt;You may add 1 to your die roll when you roll for the Unleashed Fury power on any Army Card.&lt;/p&gt;&lt;p&gt;&lt;b&gt;&lt;i&gt;ONE SHIELD DEFENSE&lt;/i&gt;&lt;/b&gt;&lt;br /&gt;When rolling defense dice, if Khosumet rolls at least one shield, the most wounds Khosumet may take for this attack is one.&lt;/p&gt;</v>
      </c>
      <c r="AX98" s="2" t="str">
        <f t="shared" si="34"/>
        <v>illustrations/Khosumet.jpg</v>
      </c>
      <c r="AY98" s="2" t="str">
        <f t="shared" si="35"/>
        <v>hitboxes/Khosumet.jpg</v>
      </c>
      <c r="AZ98" s="2" t="str">
        <f t="shared" si="28"/>
        <v>icons/Utgar.svg</v>
      </c>
      <c r="BA98" s="2" t="str">
        <f t="shared" si="29"/>
        <v>UNIQUE HERO // MEDIUM 5&lt;br /&gt;WOLF // DARKLORD // RELENTLESS</v>
      </c>
      <c r="BB98" s="2" t="str">
        <f t="shared" si="30"/>
        <v>CHEERLEADER</v>
      </c>
      <c r="BC98" s="2" t="str">
        <f t="shared" si="31"/>
        <v>&lt;p&gt;Draft one Relentless Hero or one Relentless Squad&lt;br /&gt;(and then multiples if non-unique)&lt;/p&gt;&lt;p&gt;Draft one Hero with the "Unleashed Fury" ability or one Squad with the "Unleashed Fury" ability&lt;br /&gt;(and then multiples if non-unique)&lt;/p&gt;</v>
      </c>
      <c r="BD98" s="2" t="str">
        <f t="shared" si="32"/>
        <v>&lt;p&gt;Relentless Assault&lt;/p&gt;&lt;p&gt;Unleashed Fury Enhancement&lt;/p&gt;&lt;p&gt;One Shield Defense&lt;/p&gt;</v>
      </c>
    </row>
    <row r="99" spans="1:62" ht="57.75" customHeight="1" x14ac:dyDescent="0.2">
      <c r="A99" s="2">
        <v>98</v>
      </c>
      <c r="B99" s="2" t="s">
        <v>219</v>
      </c>
      <c r="C99" s="2" t="s">
        <v>601</v>
      </c>
      <c r="D99" s="2" t="s">
        <v>1105</v>
      </c>
      <c r="E99" s="2" t="s">
        <v>1066</v>
      </c>
      <c r="F99" s="3" t="s">
        <v>1059</v>
      </c>
      <c r="G99" s="2" t="s">
        <v>601</v>
      </c>
      <c r="H99" s="2" t="s">
        <v>601</v>
      </c>
      <c r="I99" s="2" t="s">
        <v>177</v>
      </c>
      <c r="J99" s="2" t="s">
        <v>220</v>
      </c>
      <c r="K99" s="2" t="s">
        <v>197</v>
      </c>
      <c r="L99" s="2" t="s">
        <v>158</v>
      </c>
      <c r="M99" s="2" t="s">
        <v>172</v>
      </c>
      <c r="N99" s="2" t="s">
        <v>132</v>
      </c>
      <c r="O99" s="2" t="s">
        <v>133</v>
      </c>
      <c r="P99" s="2" t="s">
        <v>221</v>
      </c>
      <c r="Q99" s="2" t="s">
        <v>187</v>
      </c>
      <c r="R99" s="2" t="s">
        <v>137</v>
      </c>
      <c r="S99" s="2">
        <v>5</v>
      </c>
      <c r="T99" s="2">
        <v>4</v>
      </c>
      <c r="U99" s="2">
        <v>0</v>
      </c>
      <c r="V99" s="2">
        <v>1</v>
      </c>
      <c r="W99" s="2">
        <v>4</v>
      </c>
      <c r="X99" s="2">
        <v>1</v>
      </c>
      <c r="Y99" s="2">
        <v>3</v>
      </c>
      <c r="Z99" s="2">
        <v>4</v>
      </c>
      <c r="AA99" s="2">
        <v>70</v>
      </c>
      <c r="AB99" s="2">
        <v>85</v>
      </c>
      <c r="AC99" s="2" t="s">
        <v>680</v>
      </c>
      <c r="AD99" s="2" t="s">
        <v>414</v>
      </c>
      <c r="AE99" s="2" t="s">
        <v>738</v>
      </c>
      <c r="AF99" s="2" t="s">
        <v>415</v>
      </c>
      <c r="AG99" s="2" t="s">
        <v>772</v>
      </c>
      <c r="AH99" s="2" t="s">
        <v>601</v>
      </c>
      <c r="AI99" s="2" t="s">
        <v>772</v>
      </c>
      <c r="AJ99" s="2" t="s">
        <v>772</v>
      </c>
      <c r="AK99" s="2" t="b">
        <v>0</v>
      </c>
      <c r="AL99" s="2" t="b">
        <v>0</v>
      </c>
      <c r="AM99" s="2" t="s">
        <v>1031</v>
      </c>
      <c r="AN99" s="2" t="s">
        <v>572</v>
      </c>
      <c r="AO99" s="7" t="s">
        <v>601</v>
      </c>
      <c r="AP99" s="2" t="str">
        <f t="shared" si="19"/>
        <v>KNIGHTS OF WESTON</v>
      </c>
      <c r="AQ99" s="2" t="b">
        <f t="shared" si="20"/>
        <v>0</v>
      </c>
      <c r="AR99" s="2" t="str">
        <f t="shared" si="21"/>
        <v>N/A</v>
      </c>
      <c r="AS99" s="4" t="str">
        <f t="shared" si="22"/>
        <v>&lt;p&gt;&lt;b&gt;&lt;i&gt;HUMAN CHAMPION BONDING&lt;/i&gt;&lt;/b&gt;&lt;br /&gt;Before taking a turn with the Knights of Weston, you may first take a turn with any Human Champion you control.&lt;/p&gt;</v>
      </c>
      <c r="AT99" s="4" t="str">
        <f t="shared" si="33"/>
        <v>&lt;p&gt;&lt;b&gt;&lt;i&gt;A COWARD'S REWARD&lt;/i&gt;&lt;/b&gt;&lt;br /&gt;Knights of Weston role one additional die against figures leaving and engagement with them.&lt;/p&gt;</v>
      </c>
      <c r="AU99" s="4" t="str">
        <f t="shared" si="23"/>
        <v>n/a</v>
      </c>
      <c r="AV99" s="4" t="str">
        <f t="shared" si="24"/>
        <v>n/a</v>
      </c>
      <c r="AW99" s="4" t="str">
        <f t="shared" si="25"/>
        <v>&lt;p&gt;&lt;b&gt;&lt;i&gt;HUMAN CHAMPION BONDING&lt;/i&gt;&lt;/b&gt;&lt;br /&gt;Before taking a turn with the Knights of Weston, you may first take a turn with any Human Champion you control.&lt;/p&gt;&lt;p&gt;&lt;b&gt;&lt;i&gt;A COWARD'S REWARD&lt;/i&gt;&lt;/b&gt;&lt;br /&gt;Knights of Weston role one additional die against figures leaving and engagement with them.&lt;/p&gt;</v>
      </c>
      <c r="AX99" s="2" t="str">
        <f t="shared" si="34"/>
        <v>illustrations/Knights Of Weston.jpg</v>
      </c>
      <c r="AY99" s="2" t="str">
        <f t="shared" si="35"/>
        <v>hitboxes/Knights Of Weston.jpg</v>
      </c>
      <c r="AZ99" s="2" t="str">
        <f t="shared" si="28"/>
        <v>icons/Jandar.svg</v>
      </c>
      <c r="BA99" s="2" t="str">
        <f t="shared" si="29"/>
        <v>COMMON SQUAD // MEDIUM 5&lt;br /&gt;HUMAN // KNIGHTS // VALIANT</v>
      </c>
      <c r="BB99" s="2" t="str">
        <f t="shared" si="30"/>
        <v>B&amp;amp;B</v>
      </c>
      <c r="BC99" s="2" t="str">
        <f t="shared" si="31"/>
        <v>&lt;p&gt;Draft multiples of this Army Card&lt;/p&gt;&lt;p&gt;Draft one Human Champion Hero&lt;/p&gt;</v>
      </c>
      <c r="BD99" s="2" t="str">
        <f t="shared" si="32"/>
        <v>&lt;p&gt;Human Champion Bonding&lt;/p&gt;&lt;p&gt;A Coward's Reward&lt;/p&gt;</v>
      </c>
    </row>
    <row r="100" spans="1:62" ht="57.75" customHeight="1" x14ac:dyDescent="0.2">
      <c r="A100" s="2">
        <v>99</v>
      </c>
      <c r="B100" s="3" t="s">
        <v>1177</v>
      </c>
      <c r="C100" s="2" t="s">
        <v>601</v>
      </c>
      <c r="D100" s="2" t="s">
        <v>1105</v>
      </c>
      <c r="E100" s="2" t="s">
        <v>601</v>
      </c>
      <c r="F100" s="2" t="s">
        <v>601</v>
      </c>
      <c r="G100" s="2" t="s">
        <v>601</v>
      </c>
      <c r="H100" s="2" t="s">
        <v>601</v>
      </c>
      <c r="I100" s="2" t="s">
        <v>1193</v>
      </c>
      <c r="J100" s="2">
        <v>12</v>
      </c>
      <c r="K100" s="2" t="s">
        <v>332</v>
      </c>
      <c r="L100" s="2" t="s">
        <v>152</v>
      </c>
      <c r="M100" s="2" t="s">
        <v>1194</v>
      </c>
      <c r="N100" s="2" t="s">
        <v>166</v>
      </c>
      <c r="O100" s="2" t="s">
        <v>167</v>
      </c>
      <c r="P100" s="2" t="s">
        <v>215</v>
      </c>
      <c r="Q100" s="2" t="s">
        <v>1195</v>
      </c>
      <c r="R100" s="2" t="s">
        <v>114</v>
      </c>
      <c r="S100" s="2">
        <v>4</v>
      </c>
      <c r="T100" s="2">
        <v>1</v>
      </c>
      <c r="U100" s="2">
        <v>0</v>
      </c>
      <c r="V100" s="2">
        <v>3</v>
      </c>
      <c r="W100" s="2">
        <v>5</v>
      </c>
      <c r="X100" s="2">
        <v>6</v>
      </c>
      <c r="Y100" s="2">
        <v>1</v>
      </c>
      <c r="Z100" s="2">
        <v>3</v>
      </c>
      <c r="AA100" s="2">
        <v>45</v>
      </c>
      <c r="AB100" s="2">
        <v>45</v>
      </c>
      <c r="AC100" s="2" t="s">
        <v>1196</v>
      </c>
      <c r="AD100" s="3" t="s">
        <v>1197</v>
      </c>
      <c r="AE100" s="2" t="s">
        <v>1198</v>
      </c>
      <c r="AF100" s="3" t="s">
        <v>1199</v>
      </c>
      <c r="AG100" s="2" t="s">
        <v>772</v>
      </c>
      <c r="AH100" s="2" t="s">
        <v>772</v>
      </c>
      <c r="AI100" s="2" t="s">
        <v>772</v>
      </c>
      <c r="AJ100" s="2" t="s">
        <v>772</v>
      </c>
      <c r="AK100" s="2" t="b">
        <v>0</v>
      </c>
      <c r="AL100" s="2" t="b">
        <v>0</v>
      </c>
      <c r="AM100" s="2" t="s">
        <v>1200</v>
      </c>
      <c r="AN100" s="2" t="s">
        <v>577</v>
      </c>
      <c r="AO100" s="7" t="s">
        <v>601</v>
      </c>
      <c r="AP100" s="2" t="str">
        <f t="shared" si="19"/>
        <v>KOGGO</v>
      </c>
      <c r="AQ100" s="2" t="b">
        <f t="shared" si="20"/>
        <v>0</v>
      </c>
      <c r="AR100" s="2" t="str">
        <f t="shared" si="21"/>
        <v>N/A</v>
      </c>
      <c r="AS100" s="4" t="str">
        <f t="shared" si="22"/>
        <v>&lt;p&gt;&lt;b&gt;&lt;i&gt;CLEAR SHOT&lt;/i&gt;&lt;/b&gt;&lt;br /&gt;When attacking a figure that is not engaged, Koggo rolls 1 additional attack die.&lt;/p&gt;</v>
      </c>
      <c r="AT100" s="4" t="str">
        <f t="shared" si="33"/>
        <v>&lt;p&gt;&lt;b&gt;&lt;i&gt;COWER&lt;/i&gt;&lt;/b&gt;&lt;br /&gt;After Koggo rolls defense dice against a normal attack from an opponent's figure, you may move Koggo up to 3 spaces, and Koggo no longer has any visible Hit Zones for the duration of the attacking figure's turn while he remains unengaged. Koggo will never take any leaving engagement attacks while using Cower.&lt;/p&gt;</v>
      </c>
      <c r="AU100" s="4" t="str">
        <f t="shared" si="23"/>
        <v>n/a</v>
      </c>
      <c r="AV100" s="4" t="str">
        <f t="shared" si="24"/>
        <v>n/a</v>
      </c>
      <c r="AW100" s="4" t="str">
        <f t="shared" si="25"/>
        <v>&lt;p&gt;&lt;b&gt;&lt;i&gt;CLEAR SHOT&lt;/i&gt;&lt;/b&gt;&lt;br /&gt;When attacking a figure that is not engaged, Koggo rolls 1 additional attack die.&lt;/p&gt;&lt;p&gt;&lt;b&gt;&lt;i&gt;COWER&lt;/i&gt;&lt;/b&gt;&lt;br /&gt;After Koggo rolls defense dice against a normal attack from an opponent's figure, you may move Koggo up to 3 spaces, and Koggo no longer has any visible Hit Zones for the duration of the attacking figure's turn while he remains unengaged. Koggo will never take any leaving engagement attacks while using Cower.&lt;/p&gt;</v>
      </c>
      <c r="AX100" s="2" t="str">
        <f t="shared" si="34"/>
        <v>illustrations/Koggo.jpg</v>
      </c>
      <c r="AY100" s="2" t="str">
        <f t="shared" si="35"/>
        <v>hitboxes/Koggo.jpg</v>
      </c>
      <c r="AZ100" s="2" t="str">
        <f t="shared" si="28"/>
        <v>icons/Utgar.svg</v>
      </c>
      <c r="BA100" s="2" t="str">
        <f t="shared" si="29"/>
        <v>UNIQUE HERO // SMALL 4&lt;br /&gt;GOBLIN // ARCHER // SKITTISH</v>
      </c>
      <c r="BB100" s="2" t="str">
        <f t="shared" si="30"/>
        <v>CLEANER</v>
      </c>
      <c r="BC100" s="2" t="str">
        <f t="shared" si="31"/>
        <v>None</v>
      </c>
      <c r="BD100" s="2" t="str">
        <f t="shared" si="32"/>
        <v>&lt;p&gt;Clear Shot&lt;/p&gt;&lt;p&gt;Cower&lt;/p&gt;</v>
      </c>
    </row>
    <row r="101" spans="1:62" ht="57.75" customHeight="1" x14ac:dyDescent="0.2">
      <c r="A101" s="2">
        <v>100</v>
      </c>
      <c r="B101" s="2" t="s">
        <v>117</v>
      </c>
      <c r="C101" s="2" t="s">
        <v>601</v>
      </c>
      <c r="D101" s="2" t="s">
        <v>1105</v>
      </c>
      <c r="E101" s="2" t="s">
        <v>601</v>
      </c>
      <c r="F101" s="2" t="s">
        <v>601</v>
      </c>
      <c r="G101" s="2" t="s">
        <v>601</v>
      </c>
      <c r="H101" s="2" t="s">
        <v>601</v>
      </c>
      <c r="I101" s="2" t="s">
        <v>100</v>
      </c>
      <c r="J101" s="2" t="s">
        <v>118</v>
      </c>
      <c r="K101" s="2" t="s">
        <v>197</v>
      </c>
      <c r="L101" s="2" t="s">
        <v>171</v>
      </c>
      <c r="M101" s="2" t="s">
        <v>172</v>
      </c>
      <c r="N101" s="2" t="s">
        <v>166</v>
      </c>
      <c r="O101" s="2" t="s">
        <v>133</v>
      </c>
      <c r="P101" s="2" t="s">
        <v>48</v>
      </c>
      <c r="Q101" s="2" t="s">
        <v>174</v>
      </c>
      <c r="R101" s="2" t="s">
        <v>137</v>
      </c>
      <c r="S101" s="2">
        <v>4</v>
      </c>
      <c r="T101" s="2">
        <v>3</v>
      </c>
      <c r="U101" s="2">
        <v>0</v>
      </c>
      <c r="V101" s="2">
        <v>1</v>
      </c>
      <c r="W101" s="2">
        <v>5</v>
      </c>
      <c r="X101" s="2">
        <v>1</v>
      </c>
      <c r="Y101" s="2">
        <v>5</v>
      </c>
      <c r="Z101" s="2">
        <v>3</v>
      </c>
      <c r="AA101" s="2">
        <v>100</v>
      </c>
      <c r="AB101" s="2">
        <v>85</v>
      </c>
      <c r="AC101" s="2" t="s">
        <v>681</v>
      </c>
      <c r="AD101" s="2" t="s">
        <v>512</v>
      </c>
      <c r="AE101" s="2" t="s">
        <v>643</v>
      </c>
      <c r="AF101" s="2" t="s">
        <v>488</v>
      </c>
      <c r="AG101" s="2" t="s">
        <v>772</v>
      </c>
      <c r="AH101" s="2" t="s">
        <v>601</v>
      </c>
      <c r="AI101" s="2" t="s">
        <v>772</v>
      </c>
      <c r="AJ101" s="2" t="s">
        <v>772</v>
      </c>
      <c r="AK101" s="2" t="b">
        <v>0</v>
      </c>
      <c r="AL101" s="2" t="b">
        <v>0</v>
      </c>
      <c r="AM101" s="2" t="s">
        <v>1013</v>
      </c>
      <c r="AN101" s="2" t="s">
        <v>578</v>
      </c>
      <c r="AO101" s="7" t="s">
        <v>601</v>
      </c>
      <c r="AP101" s="2" t="str">
        <f t="shared" si="19"/>
        <v>KOZUKE SAMURAI</v>
      </c>
      <c r="AQ101" s="2" t="b">
        <f t="shared" si="20"/>
        <v>0</v>
      </c>
      <c r="AR101" s="2" t="str">
        <f t="shared" si="21"/>
        <v>N/A</v>
      </c>
      <c r="AS101" s="4" t="str">
        <f t="shared" si="22"/>
        <v>&lt;p&gt;&lt;b&gt;&lt;i&gt;CHARGING ASSAULT&lt;/i&gt;&lt;/b&gt;&lt;br /&gt;Any or all Kozuke Samurai may add 3 to their Move number as long as they are unengaged prior to moving. Kozuke Samurai must be able to move adjacent to an opponent's figure in order to use Charging Assault.&lt;/p&gt;</v>
      </c>
      <c r="AT101" s="4" t="str">
        <f t="shared" si="33"/>
        <v>&lt;p&gt;&lt;b&gt;&lt;i&gt;COUNTER STRIKE&lt;/i&gt;&lt;/b&gt;&lt;br /&gt;When rolling defense dice against a normal attack from an adjacent attacking figure, all excess shields count as unblockable hits on the attacking figure. This power does not work against other Samurai.&lt;/p&gt;</v>
      </c>
      <c r="AU101" s="4" t="str">
        <f t="shared" si="23"/>
        <v>n/a</v>
      </c>
      <c r="AV101" s="4" t="str">
        <f t="shared" si="24"/>
        <v>n/a</v>
      </c>
      <c r="AW101" s="4" t="str">
        <f t="shared" si="25"/>
        <v>&lt;p&gt;&lt;b&gt;&lt;i&gt;CHARGING ASSAULT&lt;/i&gt;&lt;/b&gt;&lt;br /&gt;Any or all Kozuke Samurai may add 3 to their Move number as long as they are unengaged prior to moving. Kozuke Samurai must be able to move adjacent to an opponent's figure in order to use Charging Assault.&lt;/p&gt;&lt;p&gt;&lt;b&gt;&lt;i&gt;COUNTER STRIKE&lt;/i&gt;&lt;/b&gt;&lt;br /&gt;When rolling defense dice against a normal attack from an adjacent attacking figure, all excess shields count as unblockable hits on the attacking figure. This power does not work against other Samurai.&lt;/p&gt;</v>
      </c>
      <c r="AX101" s="2" t="str">
        <f t="shared" si="34"/>
        <v>illustrations/Kozuke Samurai.jpg</v>
      </c>
      <c r="AY101" s="2" t="str">
        <f t="shared" si="35"/>
        <v>hitboxes/Kozuke Samurai.jpg</v>
      </c>
      <c r="AZ101" s="2" t="str">
        <f t="shared" si="28"/>
        <v>icons/Einar.svg</v>
      </c>
      <c r="BA101" s="2" t="str">
        <f t="shared" si="29"/>
        <v>UNIQUE SQUAD // MEDIUM 4&lt;br /&gt;HUMAN // SAMURAI // DISCIPLINED</v>
      </c>
      <c r="BB101" s="2" t="str">
        <f t="shared" si="30"/>
        <v>SHARK</v>
      </c>
      <c r="BC101" s="2" t="str">
        <f t="shared" si="31"/>
        <v>None</v>
      </c>
      <c r="BD101" s="2" t="str">
        <f t="shared" si="32"/>
        <v>&lt;p&gt;Charging Assault&lt;/p&gt;&lt;p&gt;Counter Strike&lt;/p&gt;</v>
      </c>
    </row>
    <row r="102" spans="1:62" ht="57.75" customHeight="1" x14ac:dyDescent="0.2">
      <c r="A102" s="2">
        <v>101</v>
      </c>
      <c r="B102" s="2" t="s">
        <v>43</v>
      </c>
      <c r="C102" s="2" t="s">
        <v>601</v>
      </c>
      <c r="D102" s="2" t="s">
        <v>1105</v>
      </c>
      <c r="E102" s="2" t="s">
        <v>601</v>
      </c>
      <c r="F102" s="2" t="s">
        <v>601</v>
      </c>
      <c r="G102" s="2" t="s">
        <v>601</v>
      </c>
      <c r="H102" s="2" t="s">
        <v>601</v>
      </c>
      <c r="I102" s="2" t="s">
        <v>207</v>
      </c>
      <c r="J102" s="2" t="s">
        <v>44</v>
      </c>
      <c r="K102" s="2" t="s">
        <v>197</v>
      </c>
      <c r="L102" s="2" t="s">
        <v>240</v>
      </c>
      <c r="M102" s="2" t="s">
        <v>172</v>
      </c>
      <c r="N102" s="2" t="s">
        <v>166</v>
      </c>
      <c r="O102" s="2" t="s">
        <v>133</v>
      </c>
      <c r="P102" s="2" t="s">
        <v>45</v>
      </c>
      <c r="Q102" s="2" t="s">
        <v>204</v>
      </c>
      <c r="R102" s="2" t="s">
        <v>137</v>
      </c>
      <c r="S102" s="2">
        <v>4</v>
      </c>
      <c r="T102" s="2">
        <v>3</v>
      </c>
      <c r="U102" s="2">
        <v>0</v>
      </c>
      <c r="V102" s="2">
        <v>1</v>
      </c>
      <c r="W102" s="2">
        <v>6</v>
      </c>
      <c r="X102" s="2">
        <v>7</v>
      </c>
      <c r="Y102" s="2">
        <v>3</v>
      </c>
      <c r="Z102" s="2">
        <v>3</v>
      </c>
      <c r="AA102" s="2">
        <v>100</v>
      </c>
      <c r="AB102" s="2">
        <v>115</v>
      </c>
      <c r="AC102" s="2" t="s">
        <v>682</v>
      </c>
      <c r="AD102" s="2" t="s">
        <v>959</v>
      </c>
      <c r="AE102" s="2" t="s">
        <v>772</v>
      </c>
      <c r="AF102" s="2" t="s">
        <v>601</v>
      </c>
      <c r="AG102" s="2" t="s">
        <v>772</v>
      </c>
      <c r="AH102" s="2" t="s">
        <v>601</v>
      </c>
      <c r="AI102" s="2" t="s">
        <v>772</v>
      </c>
      <c r="AJ102" s="2" t="s">
        <v>772</v>
      </c>
      <c r="AK102" s="2" t="b">
        <v>0</v>
      </c>
      <c r="AL102" s="2" t="b">
        <v>0</v>
      </c>
      <c r="AM102" s="2" t="s">
        <v>1016</v>
      </c>
      <c r="AN102" s="2" t="s">
        <v>572</v>
      </c>
      <c r="AO102" s="7" t="s">
        <v>601</v>
      </c>
      <c r="AP102" s="2" t="str">
        <f t="shared" si="19"/>
        <v>KRAV MAGA AGENTS</v>
      </c>
      <c r="AQ102" s="2" t="b">
        <f t="shared" si="20"/>
        <v>0</v>
      </c>
      <c r="AR102" s="2" t="str">
        <f t="shared" si="21"/>
        <v>N/A</v>
      </c>
      <c r="AS102" s="4" t="str">
        <f t="shared" si="22"/>
        <v>&lt;p&gt;&lt;b&gt;&lt;i&gt;STEALTH DODGE&lt;/i&gt;&lt;/b&gt;&lt;br /&gt;When a Krav Maga Agent rolls defense dice against an attacking figure who is not adjacent, one shield will block all damage.&lt;/p&gt;</v>
      </c>
      <c r="AT102" s="4" t="str">
        <f t="shared" si="33"/>
        <v>n/a</v>
      </c>
      <c r="AU102" s="4" t="str">
        <f t="shared" si="23"/>
        <v>n/a</v>
      </c>
      <c r="AV102" s="4" t="str">
        <f t="shared" si="24"/>
        <v>n/a</v>
      </c>
      <c r="AW102" s="4" t="str">
        <f t="shared" si="25"/>
        <v>&lt;p&gt;&lt;b&gt;&lt;i&gt;STEALTH DODGE&lt;/i&gt;&lt;/b&gt;&lt;br /&gt;When a Krav Maga Agent rolls defense dice against an attacking figure who is not adjacent, one shield will block all damage.&lt;/p&gt;</v>
      </c>
      <c r="AX102" s="2" t="str">
        <f t="shared" si="34"/>
        <v>illustrations/Krav Maga Agents.jpg</v>
      </c>
      <c r="AY102" s="2" t="str">
        <f t="shared" si="35"/>
        <v>hitboxes/Krav Maga Agents.jpg</v>
      </c>
      <c r="AZ102" s="2" t="str">
        <f t="shared" si="28"/>
        <v>icons/Vydar.svg</v>
      </c>
      <c r="BA102" s="2" t="str">
        <f t="shared" si="29"/>
        <v>UNIQUE SQUAD // MEDIUM 4&lt;br /&gt;HUMAN // AGENTS // TRICKY</v>
      </c>
      <c r="BB102" s="2" t="str">
        <f t="shared" si="30"/>
        <v>MENACER</v>
      </c>
      <c r="BC102" s="2" t="str">
        <f t="shared" si="31"/>
        <v>None</v>
      </c>
      <c r="BD102" s="2" t="str">
        <f t="shared" si="32"/>
        <v>&lt;p&gt;Stealth Dodge&lt;/p&gt;</v>
      </c>
    </row>
    <row r="103" spans="1:62" ht="57.75" customHeight="1" x14ac:dyDescent="0.2">
      <c r="A103" s="2">
        <v>102</v>
      </c>
      <c r="B103" s="2" t="s">
        <v>224</v>
      </c>
      <c r="C103" s="2" t="s">
        <v>601</v>
      </c>
      <c r="D103" s="2" t="s">
        <v>1105</v>
      </c>
      <c r="E103" s="2" t="s">
        <v>601</v>
      </c>
      <c r="F103" s="2" t="s">
        <v>601</v>
      </c>
      <c r="G103" s="2" t="s">
        <v>601</v>
      </c>
      <c r="H103" s="2" t="s">
        <v>601</v>
      </c>
      <c r="I103" s="2" t="s">
        <v>177</v>
      </c>
      <c r="J103" s="2">
        <v>22</v>
      </c>
      <c r="K103" s="2" t="s">
        <v>198</v>
      </c>
      <c r="L103" s="2" t="s">
        <v>152</v>
      </c>
      <c r="M103" s="2" t="s">
        <v>225</v>
      </c>
      <c r="N103" s="2" t="s">
        <v>166</v>
      </c>
      <c r="O103" s="2" t="s">
        <v>167</v>
      </c>
      <c r="P103" s="2" t="s">
        <v>223</v>
      </c>
      <c r="Q103" s="2" t="s">
        <v>136</v>
      </c>
      <c r="R103" s="2" t="s">
        <v>226</v>
      </c>
      <c r="S103" s="2">
        <v>8</v>
      </c>
      <c r="T103" s="2">
        <v>1</v>
      </c>
      <c r="U103" s="2">
        <v>0</v>
      </c>
      <c r="V103" s="2">
        <v>8</v>
      </c>
      <c r="W103" s="2">
        <v>5</v>
      </c>
      <c r="X103" s="2">
        <v>1</v>
      </c>
      <c r="Y103" s="2">
        <v>2</v>
      </c>
      <c r="Z103" s="2">
        <v>3</v>
      </c>
      <c r="AA103" s="2">
        <v>120</v>
      </c>
      <c r="AB103" s="2">
        <v>125</v>
      </c>
      <c r="AC103" s="2" t="s">
        <v>683</v>
      </c>
      <c r="AD103" s="2" t="s">
        <v>941</v>
      </c>
      <c r="AE103" s="2" t="s">
        <v>625</v>
      </c>
      <c r="AF103" s="2" t="s">
        <v>416</v>
      </c>
      <c r="AG103" s="2" t="s">
        <v>772</v>
      </c>
      <c r="AH103" s="2" t="s">
        <v>601</v>
      </c>
      <c r="AI103" s="2" t="s">
        <v>772</v>
      </c>
      <c r="AJ103" s="2" t="s">
        <v>772</v>
      </c>
      <c r="AK103" s="2" t="b">
        <v>0</v>
      </c>
      <c r="AL103" s="2" t="b">
        <v>0</v>
      </c>
      <c r="AM103" s="2" t="s">
        <v>1016</v>
      </c>
      <c r="AN103" s="2" t="s">
        <v>576</v>
      </c>
      <c r="AO103" s="7" t="s">
        <v>601</v>
      </c>
      <c r="AP103" s="2" t="str">
        <f t="shared" si="19"/>
        <v>KRUG</v>
      </c>
      <c r="AQ103" s="2" t="b">
        <f t="shared" si="20"/>
        <v>0</v>
      </c>
      <c r="AR103" s="2" t="str">
        <f t="shared" si="21"/>
        <v>N/A</v>
      </c>
      <c r="AS103" s="4" t="str">
        <f t="shared" si="22"/>
        <v>&lt;p&gt;&lt;b&gt;&lt;i&gt;WOUNDED SMASH&lt;/i&gt;&lt;/b&gt;&lt;br /&gt;When Krug attacks, he receives one extra attack die for each wound marker he has.&lt;/p&gt;</v>
      </c>
      <c r="AT103" s="4" t="str">
        <f t="shared" si="33"/>
        <v>&lt;p&gt;&lt;b&gt;&lt;i&gt;DOUBLE ATTACK&lt;/i&gt;&lt;/b&gt;&lt;br /&gt;When Krug attacks, he may attack one additional time.&lt;/p&gt;</v>
      </c>
      <c r="AU103" s="4" t="str">
        <f t="shared" si="23"/>
        <v>n/a</v>
      </c>
      <c r="AV103" s="4" t="str">
        <f t="shared" si="24"/>
        <v>n/a</v>
      </c>
      <c r="AW103" s="4" t="str">
        <f t="shared" si="25"/>
        <v>&lt;p&gt;&lt;b&gt;&lt;i&gt;WOUNDED SMASH&lt;/i&gt;&lt;/b&gt;&lt;br /&gt;When Krug attacks, he receives one extra attack die for each wound marker he has.&lt;/p&gt;&lt;p&gt;&lt;b&gt;&lt;i&gt;DOUBLE ATTACK&lt;/i&gt;&lt;/b&gt;&lt;br /&gt;When Krug attacks, he may attack one additional time.&lt;/p&gt;</v>
      </c>
      <c r="AX103" s="2" t="str">
        <f t="shared" si="34"/>
        <v>illustrations/Krug.jpg</v>
      </c>
      <c r="AY103" s="2" t="str">
        <f t="shared" si="35"/>
        <v>hitboxes/Krug.jpg</v>
      </c>
      <c r="AZ103" s="2" t="str">
        <f t="shared" si="28"/>
        <v>icons/Utgar.svg</v>
      </c>
      <c r="BA103" s="2" t="str">
        <f t="shared" si="29"/>
        <v>UNIQUE HERO // HUGE 8&lt;br /&gt;TROLL // BEAST // RELENTLESS</v>
      </c>
      <c r="BB103" s="2" t="str">
        <f t="shared" si="30"/>
        <v>MENACER</v>
      </c>
      <c r="BC103" s="2" t="str">
        <f t="shared" si="31"/>
        <v>None</v>
      </c>
      <c r="BD103" s="2" t="str">
        <f t="shared" si="32"/>
        <v>&lt;p&gt;Wounded Smash&lt;/p&gt;&lt;p&gt;Double Attack&lt;/p&gt;</v>
      </c>
    </row>
    <row r="104" spans="1:62" ht="57.75" customHeight="1" x14ac:dyDescent="0.2">
      <c r="A104" s="2">
        <v>103</v>
      </c>
      <c r="B104" s="2" t="s">
        <v>321</v>
      </c>
      <c r="C104" s="2" t="s">
        <v>601</v>
      </c>
      <c r="D104" s="2" t="s">
        <v>1105</v>
      </c>
      <c r="E104" s="2" t="s">
        <v>601</v>
      </c>
      <c r="F104" s="2" t="s">
        <v>601</v>
      </c>
      <c r="G104" s="2" t="s">
        <v>601</v>
      </c>
      <c r="H104" s="2" t="s">
        <v>601</v>
      </c>
      <c r="I104" s="2" t="s">
        <v>324</v>
      </c>
      <c r="J104" s="2">
        <v>20</v>
      </c>
      <c r="K104" s="2" t="s">
        <v>197</v>
      </c>
      <c r="L104" s="2" t="s">
        <v>158</v>
      </c>
      <c r="M104" s="2" t="s">
        <v>172</v>
      </c>
      <c r="N104" s="2" t="s">
        <v>166</v>
      </c>
      <c r="O104" s="2" t="s">
        <v>167</v>
      </c>
      <c r="P104" s="2" t="s">
        <v>116</v>
      </c>
      <c r="Q104" s="2" t="s">
        <v>204</v>
      </c>
      <c r="R104" s="2" t="s">
        <v>137</v>
      </c>
      <c r="S104" s="2">
        <v>4</v>
      </c>
      <c r="T104" s="2">
        <v>1</v>
      </c>
      <c r="U104" s="2">
        <v>0</v>
      </c>
      <c r="V104" s="2">
        <v>3</v>
      </c>
      <c r="W104" s="2">
        <v>6</v>
      </c>
      <c r="X104" s="2">
        <v>1</v>
      </c>
      <c r="Y104" s="2">
        <v>3</v>
      </c>
      <c r="Z104" s="2">
        <v>5</v>
      </c>
      <c r="AA104" s="2">
        <v>80</v>
      </c>
      <c r="AB104" s="2">
        <v>65</v>
      </c>
      <c r="AC104" s="2" t="s">
        <v>684</v>
      </c>
      <c r="AD104" s="4" t="s">
        <v>960</v>
      </c>
      <c r="AE104" s="2" t="s">
        <v>708</v>
      </c>
      <c r="AF104" s="2" t="s">
        <v>417</v>
      </c>
      <c r="AG104" s="2" t="s">
        <v>772</v>
      </c>
      <c r="AH104" s="2" t="s">
        <v>601</v>
      </c>
      <c r="AI104" s="2" t="s">
        <v>772</v>
      </c>
      <c r="AJ104" s="2" t="s">
        <v>772</v>
      </c>
      <c r="AK104" s="2" t="b">
        <v>0</v>
      </c>
      <c r="AL104" s="2" t="b">
        <v>0</v>
      </c>
      <c r="AM104" s="2" t="s">
        <v>1023</v>
      </c>
      <c r="AN104" s="2" t="s">
        <v>579</v>
      </c>
      <c r="AO104" s="7" t="s">
        <v>601</v>
      </c>
      <c r="AP104" s="2" t="str">
        <f t="shared" si="19"/>
        <v>KUMIKO</v>
      </c>
      <c r="AQ104" s="2" t="b">
        <f t="shared" si="20"/>
        <v>0</v>
      </c>
      <c r="AR104" s="2" t="str">
        <f t="shared" si="21"/>
        <v>N/A</v>
      </c>
      <c r="AS104" s="4" t="str">
        <f t="shared" si="22"/>
        <v>&lt;p&gt;&lt;b&gt;&lt;i&gt;NINJITSU BARRAGE SPECIAL ATTACK&lt;/i&gt;&lt;/b&gt;&lt;br /&gt;&lt;i&gt;Range 1. Attack 3.&lt;/i&gt;&lt;br /&gt;Instead of moving and attacking normally with Kumiko, you may move Kumiko up to 3 spaces. Kumiko can attack up to 3 times with Ninjitsu Barrage Special Attack at any point before, during, or after this move as long as Kumiko is on a space where she could end her movement. Kumiko cannot attack the same figure more than once on a single turn.&lt;/p&gt;</v>
      </c>
      <c r="AT104" s="4" t="str">
        <f t="shared" si="33"/>
        <v>&lt;p&gt;&lt;b&gt;&lt;i&gt;PHANTOM WALK&lt;/i&gt;&lt;/b&gt;&lt;br /&gt;Kumiko can move through all figures and is never attacked when leaving an engagement.&lt;/p&gt;</v>
      </c>
      <c r="AU104" s="4" t="str">
        <f t="shared" si="23"/>
        <v>n/a</v>
      </c>
      <c r="AV104" s="4" t="str">
        <f t="shared" si="24"/>
        <v>n/a</v>
      </c>
      <c r="AW104" s="4" t="str">
        <f t="shared" si="25"/>
        <v>&lt;p&gt;&lt;b&gt;&lt;i&gt;NINJITSU BARRAGE SPECIAL ATTACK&lt;/i&gt;&lt;/b&gt;&lt;br /&gt;&lt;i&gt;Range 1. Attack 3.&lt;/i&gt;&lt;br /&gt;Instead of moving and attacking normally with Kumiko, you may move Kumiko up to 3 spaces. Kumiko can attack up to 3 times with Ninjitsu Barrage Special Attack at any point before, during, or after this move as long as Kumiko is on a space where she could end her movement. Kumiko cannot attack the same figure more than once on a single turn.&lt;/p&gt;&lt;p&gt;&lt;b&gt;&lt;i&gt;PHANTOM WALK&lt;/i&gt;&lt;/b&gt;&lt;br /&gt;Kumiko can move through all figures and is never attacked when leaving an engagement.&lt;/p&gt;</v>
      </c>
      <c r="AX104" s="2" t="str">
        <f t="shared" si="34"/>
        <v>illustrations/Kumiko.jpg</v>
      </c>
      <c r="AY104" s="2" t="str">
        <f t="shared" si="35"/>
        <v>hitboxes/Kumiko.jpg</v>
      </c>
      <c r="AZ104" s="2" t="str">
        <f t="shared" si="28"/>
        <v>icons/Jandar.svg</v>
      </c>
      <c r="BA104" s="2" t="str">
        <f t="shared" si="29"/>
        <v>UNIQUE HERO // MEDIUM 4&lt;br /&gt;HUMAN // NINJA // TRICKY</v>
      </c>
      <c r="BB104" s="2" t="str">
        <f t="shared" si="30"/>
        <v>NICHE/DEFENDER</v>
      </c>
      <c r="BC104" s="2" t="str">
        <f t="shared" si="31"/>
        <v>None</v>
      </c>
      <c r="BD104" s="2" t="str">
        <f t="shared" si="32"/>
        <v>&lt;p&gt;Ninjitsu Barrage Special Attack&lt;/p&gt;&lt;p&gt;Phantom Walk&lt;/p&gt;</v>
      </c>
    </row>
    <row r="105" spans="1:62" ht="57.75" customHeight="1" x14ac:dyDescent="0.2">
      <c r="A105" s="2">
        <v>104</v>
      </c>
      <c r="B105" s="2" t="s">
        <v>32</v>
      </c>
      <c r="C105" s="2" t="s">
        <v>601</v>
      </c>
      <c r="D105" s="2" t="s">
        <v>1105</v>
      </c>
      <c r="E105" s="3" t="s">
        <v>1068</v>
      </c>
      <c r="F105" s="2" t="s">
        <v>601</v>
      </c>
      <c r="G105" s="2" t="s">
        <v>601</v>
      </c>
      <c r="H105" s="2" t="s">
        <v>601</v>
      </c>
      <c r="I105" s="2" t="s">
        <v>246</v>
      </c>
      <c r="J105" s="2">
        <v>19</v>
      </c>
      <c r="K105" s="2" t="s">
        <v>198</v>
      </c>
      <c r="L105" s="2" t="s">
        <v>129</v>
      </c>
      <c r="M105" s="2" t="s">
        <v>214</v>
      </c>
      <c r="N105" s="2" t="s">
        <v>166</v>
      </c>
      <c r="O105" s="2" t="s">
        <v>167</v>
      </c>
      <c r="P105" s="2" t="s">
        <v>79</v>
      </c>
      <c r="Q105" s="2" t="s">
        <v>187</v>
      </c>
      <c r="R105" s="2" t="s">
        <v>137</v>
      </c>
      <c r="S105" s="2">
        <v>4</v>
      </c>
      <c r="T105" s="2">
        <v>1</v>
      </c>
      <c r="U105" s="2">
        <v>0</v>
      </c>
      <c r="V105" s="2">
        <v>2</v>
      </c>
      <c r="W105" s="2">
        <v>5</v>
      </c>
      <c r="X105" s="2">
        <v>1</v>
      </c>
      <c r="Y105" s="2">
        <v>2</v>
      </c>
      <c r="Z105" s="2">
        <v>2</v>
      </c>
      <c r="AA105" s="2">
        <v>20</v>
      </c>
      <c r="AB105" s="2">
        <v>20</v>
      </c>
      <c r="AC105" s="2" t="s">
        <v>685</v>
      </c>
      <c r="AD105" s="2" t="s">
        <v>418</v>
      </c>
      <c r="AE105" s="2" t="s">
        <v>772</v>
      </c>
      <c r="AF105" s="2" t="s">
        <v>601</v>
      </c>
      <c r="AG105" s="2" t="s">
        <v>772</v>
      </c>
      <c r="AH105" s="2" t="s">
        <v>601</v>
      </c>
      <c r="AI105" s="2" t="s">
        <v>772</v>
      </c>
      <c r="AJ105" s="2" t="s">
        <v>772</v>
      </c>
      <c r="AK105" s="2" t="b">
        <v>0</v>
      </c>
      <c r="AL105" s="2" t="b">
        <v>0</v>
      </c>
      <c r="AM105" s="2" t="s">
        <v>581</v>
      </c>
      <c r="AN105" s="2" t="s">
        <v>578</v>
      </c>
      <c r="AO105" s="7" t="s">
        <v>601</v>
      </c>
      <c r="AP105" s="2" t="str">
        <f t="shared" si="19"/>
        <v>KYNTELA GWYN</v>
      </c>
      <c r="AQ105" s="2" t="b">
        <f t="shared" si="20"/>
        <v>0</v>
      </c>
      <c r="AR105" s="2" t="str">
        <f t="shared" si="21"/>
        <v>N/A</v>
      </c>
      <c r="AS105" s="4" t="str">
        <f t="shared" si="22"/>
        <v>&lt;p&gt;&lt;b&gt;&lt;i&gt;STRENGTH OF OAK AURA 1&lt;/i&gt;&lt;/b&gt;&lt;br /&gt;All friendly Elves adjacent to Kyntela Gwyn add 1 to their defense dice.&lt;/p&gt;</v>
      </c>
      <c r="AT105" s="4" t="str">
        <f t="shared" si="33"/>
        <v>n/a</v>
      </c>
      <c r="AU105" s="4" t="str">
        <f t="shared" si="23"/>
        <v>n/a</v>
      </c>
      <c r="AV105" s="4" t="str">
        <f t="shared" si="24"/>
        <v>n/a</v>
      </c>
      <c r="AW105" s="4" t="str">
        <f t="shared" si="25"/>
        <v>&lt;p&gt;&lt;b&gt;&lt;i&gt;STRENGTH OF OAK AURA 1&lt;/i&gt;&lt;/b&gt;&lt;br /&gt;All friendly Elves adjacent to Kyntela Gwyn add 1 to their defense dice.&lt;/p&gt;</v>
      </c>
      <c r="AX105" s="2" t="str">
        <f t="shared" si="34"/>
        <v>illustrations/Kyntela Gwyn.jpg</v>
      </c>
      <c r="AY105" s="2" t="str">
        <f t="shared" si="35"/>
        <v>hitboxes/Kyntela Gwyn.jpg</v>
      </c>
      <c r="AZ105" s="2" t="str">
        <f t="shared" si="28"/>
        <v>icons/Ullar.svg</v>
      </c>
      <c r="BA105" s="2" t="str">
        <f t="shared" si="29"/>
        <v>UNIQUE HERO // MEDIUM 4&lt;br /&gt;ELF // WIZARD // VALIANT</v>
      </c>
      <c r="BB105" s="2" t="str">
        <f t="shared" si="30"/>
        <v>CHEERLEADER</v>
      </c>
      <c r="BC105" s="2" t="str">
        <f t="shared" si="31"/>
        <v>&lt;p&gt;Draft one Elf Hero or one Elf Squad&lt;br /&gt;(and then multiples if non-unique)&lt;/p&gt;</v>
      </c>
      <c r="BD105" s="2" t="str">
        <f t="shared" si="32"/>
        <v>&lt;p&gt;Strength Of Oak Aura 1&lt;/p&gt;</v>
      </c>
    </row>
    <row r="106" spans="1:62" ht="57.75" customHeight="1" x14ac:dyDescent="0.2">
      <c r="A106" s="2">
        <v>105</v>
      </c>
      <c r="B106" s="2" t="s">
        <v>125</v>
      </c>
      <c r="C106" s="2" t="s">
        <v>601</v>
      </c>
      <c r="D106" s="2" t="s">
        <v>1105</v>
      </c>
      <c r="E106" s="3" t="s">
        <v>1147</v>
      </c>
      <c r="F106" s="2" t="s">
        <v>601</v>
      </c>
      <c r="G106" s="2" t="s">
        <v>601</v>
      </c>
      <c r="H106" s="2" t="s">
        <v>601</v>
      </c>
      <c r="I106" s="2" t="s">
        <v>121</v>
      </c>
      <c r="J106" s="2">
        <v>4</v>
      </c>
      <c r="K106" s="2" t="s">
        <v>193</v>
      </c>
      <c r="L106" s="2" t="s">
        <v>240</v>
      </c>
      <c r="M106" s="2" t="s">
        <v>65</v>
      </c>
      <c r="N106" s="2" t="s">
        <v>166</v>
      </c>
      <c r="O106" s="2" t="s">
        <v>167</v>
      </c>
      <c r="P106" s="2" t="s">
        <v>126</v>
      </c>
      <c r="Q106" s="2" t="s">
        <v>161</v>
      </c>
      <c r="R106" s="2" t="s">
        <v>137</v>
      </c>
      <c r="S106" s="2">
        <v>5</v>
      </c>
      <c r="T106" s="2">
        <v>1</v>
      </c>
      <c r="U106" s="2">
        <v>0</v>
      </c>
      <c r="V106" s="2">
        <v>6</v>
      </c>
      <c r="W106" s="2">
        <v>5</v>
      </c>
      <c r="X106" s="2">
        <v>7</v>
      </c>
      <c r="Y106" s="2">
        <v>3</v>
      </c>
      <c r="Z106" s="2">
        <v>3</v>
      </c>
      <c r="AA106" s="2">
        <v>110</v>
      </c>
      <c r="AB106" s="2">
        <v>120</v>
      </c>
      <c r="AC106" s="2" t="s">
        <v>686</v>
      </c>
      <c r="AD106" s="2" t="s">
        <v>1135</v>
      </c>
      <c r="AE106" s="2" t="s">
        <v>802</v>
      </c>
      <c r="AF106" s="4" t="s">
        <v>513</v>
      </c>
      <c r="AG106" s="2" t="s">
        <v>772</v>
      </c>
      <c r="AH106" s="2" t="s">
        <v>601</v>
      </c>
      <c r="AI106" s="2" t="s">
        <v>772</v>
      </c>
      <c r="AJ106" s="2" t="s">
        <v>772</v>
      </c>
      <c r="AK106" s="2" t="b">
        <v>0</v>
      </c>
      <c r="AL106" s="2" t="b">
        <v>0</v>
      </c>
      <c r="AM106" s="2" t="s">
        <v>581</v>
      </c>
      <c r="AN106" s="2" t="s">
        <v>576</v>
      </c>
      <c r="AO106" s="7" t="s">
        <v>601</v>
      </c>
      <c r="AP106" s="2" t="str">
        <f t="shared" si="19"/>
        <v>LAGLOR</v>
      </c>
      <c r="AQ106" s="2" t="b">
        <f t="shared" si="20"/>
        <v>0</v>
      </c>
      <c r="AR106" s="2" t="str">
        <f t="shared" si="21"/>
        <v>N/A</v>
      </c>
      <c r="AS106" s="4" t="str">
        <f t="shared" si="22"/>
        <v>&lt;p&gt;&lt;b&gt;&lt;i&gt;VYDAR'S RANGE ENHANCEMENT AURA&lt;/i&gt;&lt;/b&gt;&lt;br /&gt;All friendly figures with a Range number of 4 or more who follow Vydar and are within 4 clear sight spaces of Laglor add 2 to their Range number. Vydar's Range Enhancement Aura does not affect Laglor.&lt;/p&gt;</v>
      </c>
      <c r="AT106" s="4" t="str">
        <f t="shared" si="33"/>
        <v>&lt;p&gt;&lt;b&gt;&lt;i&gt;AUTOLOAD SPECIAL ATTACK&lt;/i&gt;&lt;/b&gt;&lt;br /&gt;&lt;i&gt;Range 7. Attack 3. &lt;/i&gt;&lt;br /&gt;When attacking with Autoload Special Attack, you may roll Vydar's Valkyrie dice. If you roll at least one Vydar symbol, you may attack again using Autoload Special Attack.&lt;/p&gt;</v>
      </c>
      <c r="AU106" s="4" t="str">
        <f t="shared" si="23"/>
        <v>n/a</v>
      </c>
      <c r="AV106" s="4" t="str">
        <f t="shared" si="24"/>
        <v>n/a</v>
      </c>
      <c r="AW106" s="4" t="str">
        <f t="shared" si="25"/>
        <v>&lt;p&gt;&lt;b&gt;&lt;i&gt;VYDAR'S RANGE ENHANCEMENT AURA&lt;/i&gt;&lt;/b&gt;&lt;br /&gt;All friendly figures with a Range number of 4 or more who follow Vydar and are within 4 clear sight spaces of Laglor add 2 to their Range number. Vydar's Range Enhancement Aura does not affect Laglor.&lt;/p&gt;&lt;p&gt;&lt;b&gt;&lt;i&gt;AUTOLOAD SPECIAL ATTACK&lt;/i&gt;&lt;/b&gt;&lt;br /&gt;&lt;i&gt;Range 7. Attack 3. &lt;/i&gt;&lt;br /&gt;When attacking with Autoload Special Attack, you may roll Vydar's Valkyrie dice. If you roll at least one Vydar symbol, you may attack again using Autoload Special Attack.&lt;/p&gt;</v>
      </c>
      <c r="AX106" s="2" t="str">
        <f t="shared" si="34"/>
        <v>illustrations/Laglor.jpg</v>
      </c>
      <c r="AY106" s="2" t="str">
        <f t="shared" si="35"/>
        <v>hitboxes/Laglor.jpg</v>
      </c>
      <c r="AZ106" s="2" t="str">
        <f t="shared" si="28"/>
        <v>icons/Vydar.svg</v>
      </c>
      <c r="BA106" s="2" t="str">
        <f t="shared" si="29"/>
        <v>UNIQUE HERO // MEDIUM 5&lt;br /&gt;PRIMADON // ALPHALON // PRECISE</v>
      </c>
      <c r="BB106" s="2" t="str">
        <f t="shared" si="30"/>
        <v>CHEERLEADER</v>
      </c>
      <c r="BC106" s="2" t="str">
        <f t="shared" si="31"/>
        <v>&lt;p&gt;Draft one Hero with a range of 4+ that follows Vydar or&lt;br /&gt;one Squad with a range of 4+ that follows Vydar&lt;br /&gt;(and then multiples if non-unique)&lt;/p&gt;</v>
      </c>
      <c r="BD106" s="2" t="str">
        <f t="shared" si="32"/>
        <v>&lt;p&gt;Vydar's Range Enhancement Aura&lt;/p&gt;&lt;p&gt;Autoload Special Attack&lt;/p&gt;</v>
      </c>
    </row>
    <row r="107" spans="1:62" ht="57.75" customHeight="1" x14ac:dyDescent="0.2">
      <c r="A107" s="2">
        <v>106</v>
      </c>
      <c r="B107" s="2" t="s">
        <v>58</v>
      </c>
      <c r="C107" s="2" t="s">
        <v>601</v>
      </c>
      <c r="D107" s="2" t="s">
        <v>1105</v>
      </c>
      <c r="E107" s="2" t="s">
        <v>1066</v>
      </c>
      <c r="F107" s="3" t="s">
        <v>1059</v>
      </c>
      <c r="G107" s="2" t="s">
        <v>601</v>
      </c>
      <c r="H107" s="2" t="s">
        <v>601</v>
      </c>
      <c r="I107" s="2" t="s">
        <v>4</v>
      </c>
      <c r="J107" s="2" t="s">
        <v>59</v>
      </c>
      <c r="K107" s="2" t="s">
        <v>197</v>
      </c>
      <c r="L107" s="2" t="s">
        <v>158</v>
      </c>
      <c r="M107" s="2" t="s">
        <v>172</v>
      </c>
      <c r="N107" s="2" t="s">
        <v>132</v>
      </c>
      <c r="O107" s="2" t="s">
        <v>133</v>
      </c>
      <c r="P107" s="2" t="s">
        <v>164</v>
      </c>
      <c r="Q107" s="2" t="s">
        <v>155</v>
      </c>
      <c r="R107" s="2" t="s">
        <v>137</v>
      </c>
      <c r="S107" s="2">
        <v>5</v>
      </c>
      <c r="T107" s="2">
        <v>4</v>
      </c>
      <c r="U107" s="2">
        <v>0</v>
      </c>
      <c r="V107" s="2">
        <v>1</v>
      </c>
      <c r="W107" s="2">
        <v>5</v>
      </c>
      <c r="X107" s="2">
        <v>1</v>
      </c>
      <c r="Y107" s="2">
        <v>2</v>
      </c>
      <c r="Z107" s="2">
        <v>2</v>
      </c>
      <c r="AA107" s="2">
        <v>80</v>
      </c>
      <c r="AB107" s="2">
        <v>75</v>
      </c>
      <c r="AC107" s="2" t="s">
        <v>687</v>
      </c>
      <c r="AD107" s="2" t="s">
        <v>963</v>
      </c>
      <c r="AE107" s="2" t="s">
        <v>680</v>
      </c>
      <c r="AF107" s="2" t="s">
        <v>962</v>
      </c>
      <c r="AG107" s="2" t="s">
        <v>772</v>
      </c>
      <c r="AH107" s="2" t="s">
        <v>601</v>
      </c>
      <c r="AI107" s="2" t="s">
        <v>772</v>
      </c>
      <c r="AJ107" s="2" t="s">
        <v>772</v>
      </c>
      <c r="AK107" s="2" t="b">
        <v>0</v>
      </c>
      <c r="AL107" s="2" t="b">
        <v>0</v>
      </c>
      <c r="AM107" s="2" t="s">
        <v>1013</v>
      </c>
      <c r="AN107" s="2" t="s">
        <v>578</v>
      </c>
      <c r="AO107" s="7" t="s">
        <v>601</v>
      </c>
      <c r="AP107" s="2" t="str">
        <f t="shared" si="19"/>
        <v>MACDIRK WARRIORS</v>
      </c>
      <c r="AQ107" s="2" t="b">
        <f t="shared" si="20"/>
        <v>0</v>
      </c>
      <c r="AR107" s="2" t="str">
        <f t="shared" si="21"/>
        <v>N/A</v>
      </c>
      <c r="AS107" s="4" t="str">
        <f t="shared" si="22"/>
        <v>&lt;p&gt;&lt;b&gt;&lt;i&gt;HIGHLAND FURY&lt;/i&gt;&lt;/b&gt;&lt;br /&gt;At the start of the game, choose a Human Champion you control. While that Champion is in play, MacDirk Warriors roll one additional attack die for each wound marker on the chosen Hero. There can be only one Human Champion for all the MacDirk Warriors you control. MacDirk Warriors cannot attack its chosen Human Champion.&lt;/p&gt;</v>
      </c>
      <c r="AT107" s="4" t="str">
        <f t="shared" si="33"/>
        <v>&lt;p&gt;&lt;b&gt;&lt;i&gt;HUMAN CHAMPION BONDING&lt;/i&gt;&lt;/b&gt;&lt;br /&gt;Before taking a turn with the MacDirk Warriors, you may first take a turn with any Human Champion you control.&lt;/p&gt;</v>
      </c>
      <c r="AU107" s="4" t="str">
        <f t="shared" si="23"/>
        <v>n/a</v>
      </c>
      <c r="AV107" s="4" t="str">
        <f t="shared" si="24"/>
        <v>n/a</v>
      </c>
      <c r="AW107" s="4" t="str">
        <f t="shared" si="25"/>
        <v>&lt;p&gt;&lt;b&gt;&lt;i&gt;HIGHLAND FURY&lt;/i&gt;&lt;/b&gt;&lt;br /&gt;At the start of the game, choose a Human Champion you control. While that Champion is in play, MacDirk Warriors roll one additional attack die for each wound marker on the chosen Hero. There can be only one Human Champion for all the MacDirk Warriors you control. MacDirk Warriors cannot attack its chosen Human Champion.&lt;/p&gt;&lt;p&gt;&lt;b&gt;&lt;i&gt;HUMAN CHAMPION BONDING&lt;/i&gt;&lt;/b&gt;&lt;br /&gt;Before taking a turn with the MacDirk Warriors, you may first take a turn with any Human Champion you control.&lt;/p&gt;</v>
      </c>
      <c r="AX107" s="2" t="str">
        <f t="shared" si="34"/>
        <v>illustrations/Macdirk Warriors.jpg</v>
      </c>
      <c r="AY107" s="2" t="str">
        <f t="shared" si="35"/>
        <v>hitboxes/Macdirk Warriors.jpg</v>
      </c>
      <c r="AZ107" s="2" t="str">
        <f t="shared" si="28"/>
        <v>icons/Jandar.svg</v>
      </c>
      <c r="BA107" s="2" t="str">
        <f t="shared" si="29"/>
        <v>COMMON SQUAD // MEDIUM 5&lt;br /&gt;HUMAN // WARRIORS // WILD</v>
      </c>
      <c r="BB107" s="2" t="str">
        <f t="shared" si="30"/>
        <v>SHARK</v>
      </c>
      <c r="BC107" s="2" t="str">
        <f t="shared" si="31"/>
        <v>&lt;p&gt;Draft multiples of this Army Card&lt;/p&gt;&lt;p&gt;Draft one Human Champion Hero&lt;/p&gt;</v>
      </c>
      <c r="BD107" s="2" t="str">
        <f t="shared" si="32"/>
        <v>&lt;p&gt;Highland Fury&lt;/p&gt;&lt;p&gt;Human Champion Bonding&lt;/p&gt;</v>
      </c>
    </row>
    <row r="108" spans="1:62" ht="57.75" customHeight="1" x14ac:dyDescent="0.2">
      <c r="A108" s="2">
        <v>107</v>
      </c>
      <c r="B108" s="2" t="s">
        <v>255</v>
      </c>
      <c r="C108" s="2" t="s">
        <v>601</v>
      </c>
      <c r="D108" s="2" t="s">
        <v>1105</v>
      </c>
      <c r="E108" s="2" t="s">
        <v>601</v>
      </c>
      <c r="F108" s="2" t="s">
        <v>601</v>
      </c>
      <c r="G108" s="2" t="s">
        <v>601</v>
      </c>
      <c r="H108" s="2" t="s">
        <v>601</v>
      </c>
      <c r="I108" s="2" t="s">
        <v>256</v>
      </c>
      <c r="J108" s="2">
        <v>4</v>
      </c>
      <c r="K108" s="2" t="s">
        <v>195</v>
      </c>
      <c r="L108" s="2" t="s">
        <v>240</v>
      </c>
      <c r="M108" s="2" t="s">
        <v>159</v>
      </c>
      <c r="N108" s="2" t="s">
        <v>166</v>
      </c>
      <c r="O108" s="2" t="s">
        <v>167</v>
      </c>
      <c r="P108" s="2" t="s">
        <v>77</v>
      </c>
      <c r="Q108" s="2" t="s">
        <v>192</v>
      </c>
      <c r="R108" s="2" t="s">
        <v>205</v>
      </c>
      <c r="S108" s="2">
        <v>6</v>
      </c>
      <c r="T108" s="2">
        <v>1</v>
      </c>
      <c r="U108" s="2">
        <v>0</v>
      </c>
      <c r="V108" s="2">
        <v>4</v>
      </c>
      <c r="W108" s="2">
        <v>5</v>
      </c>
      <c r="X108" s="2">
        <v>8</v>
      </c>
      <c r="Y108" s="2">
        <v>4</v>
      </c>
      <c r="Z108" s="2">
        <v>5</v>
      </c>
      <c r="AA108" s="2">
        <v>150</v>
      </c>
      <c r="AB108" s="2">
        <v>170</v>
      </c>
      <c r="AC108" s="2" t="s">
        <v>688</v>
      </c>
      <c r="AD108" s="4" t="s">
        <v>514</v>
      </c>
      <c r="AE108" s="2" t="s">
        <v>803</v>
      </c>
      <c r="AF108" s="4" t="s">
        <v>515</v>
      </c>
      <c r="AG108" s="2" t="s">
        <v>772</v>
      </c>
      <c r="AH108" s="2" t="s">
        <v>601</v>
      </c>
      <c r="AI108" s="2" t="s">
        <v>772</v>
      </c>
      <c r="AJ108" s="2" t="s">
        <v>772</v>
      </c>
      <c r="AK108" s="2" t="b">
        <v>0</v>
      </c>
      <c r="AL108" s="2" t="b">
        <v>0</v>
      </c>
      <c r="AM108" s="2" t="s">
        <v>582</v>
      </c>
      <c r="AN108" s="2" t="s">
        <v>573</v>
      </c>
      <c r="AO108" s="7" t="s">
        <v>601</v>
      </c>
      <c r="AP108" s="2" t="str">
        <f t="shared" si="19"/>
        <v>MAJOR Q10</v>
      </c>
      <c r="AQ108" s="2" t="b">
        <f t="shared" si="20"/>
        <v>0</v>
      </c>
      <c r="AR108" s="2" t="str">
        <f t="shared" si="21"/>
        <v>N/A</v>
      </c>
      <c r="AS108" s="4" t="str">
        <f t="shared" si="22"/>
        <v>&lt;p&gt;&lt;b&gt;&lt;i&gt;MACHINE PISTOL SPECIAL ATTACK&lt;/i&gt;&lt;/b&gt;&lt;br /&gt;&lt;i&gt;Range 7. Attack 2.&lt;/i&gt;&lt;br /&gt;Major Q10 may use this special attack 4 times in the same turn. Q10 may target the same figure or a different figure with each attack.&lt;/p&gt;</v>
      </c>
      <c r="AT108" s="4" t="str">
        <f t="shared" si="33"/>
        <v>&lt;p&gt;&lt;b&gt;&lt;i&gt;WRIST ROCKET SPECIAL ATTACK&lt;/i&gt;&lt;/b&gt;&lt;br /&gt;&lt;i&gt;Range 4. Attack 4.&lt;/i&gt;&lt;br /&gt;Major Q10 may use this special attack 2 times in the same turn. Q10 may attack the same figure or a different figure with each attack.&lt;/p&gt;</v>
      </c>
      <c r="AU108" s="4" t="str">
        <f t="shared" si="23"/>
        <v>n/a</v>
      </c>
      <c r="AV108" s="4" t="str">
        <f t="shared" si="24"/>
        <v>n/a</v>
      </c>
      <c r="AW108" s="4" t="str">
        <f t="shared" si="25"/>
        <v>&lt;p&gt;&lt;b&gt;&lt;i&gt;MACHINE PISTOL SPECIAL ATTACK&lt;/i&gt;&lt;/b&gt;&lt;br /&gt;&lt;i&gt;Range 7. Attack 2.&lt;/i&gt;&lt;br /&gt;Major Q10 may use this special attack 4 times in the same turn. Q10 may target the same figure or a different figure with each attack.&lt;/p&gt;&lt;p&gt;&lt;b&gt;&lt;i&gt;WRIST ROCKET SPECIAL ATTACK&lt;/i&gt;&lt;/b&gt;&lt;br /&gt;&lt;i&gt;Range 4. Attack 4.&lt;/i&gt;&lt;br /&gt;Major Q10 may use this special attack 2 times in the same turn. Q10 may attack the same figure or a different figure with each attack.&lt;/p&gt;</v>
      </c>
      <c r="AX108" s="2" t="str">
        <f t="shared" si="34"/>
        <v>illustrations/Major Q10.jpg</v>
      </c>
      <c r="AY108" s="2" t="str">
        <f t="shared" si="35"/>
        <v>hitboxes/Major Q10.jpg</v>
      </c>
      <c r="AZ108" s="2" t="str">
        <f t="shared" si="28"/>
        <v>icons/Vydar.svg</v>
      </c>
      <c r="BA108" s="2" t="str">
        <f t="shared" si="29"/>
        <v>UNIQUE HERO // LARGE 6&lt;br /&gt;SOULBORG // MAJOR // MERCIFUL</v>
      </c>
      <c r="BB108" s="2" t="str">
        <f t="shared" si="30"/>
        <v>CLEANUP</v>
      </c>
      <c r="BC108" s="2" t="str">
        <f t="shared" si="31"/>
        <v>None</v>
      </c>
      <c r="BD108" s="2" t="str">
        <f t="shared" si="32"/>
        <v>&lt;p&gt;Machine Pistol Special Attack&lt;/p&gt;&lt;p&gt;Wrist Rocket Special Attack&lt;/p&gt;</v>
      </c>
    </row>
    <row r="109" spans="1:62" ht="57.75" customHeight="1" x14ac:dyDescent="0.2">
      <c r="A109" s="2">
        <v>108</v>
      </c>
      <c r="B109" s="2" t="s">
        <v>91</v>
      </c>
      <c r="C109" s="2" t="s">
        <v>601</v>
      </c>
      <c r="D109" s="2" t="s">
        <v>1105</v>
      </c>
      <c r="E109" s="2" t="s">
        <v>601</v>
      </c>
      <c r="F109" s="2" t="s">
        <v>601</v>
      </c>
      <c r="G109" s="2" t="s">
        <v>601</v>
      </c>
      <c r="H109" s="2" t="s">
        <v>601</v>
      </c>
      <c r="I109" s="2" t="s">
        <v>88</v>
      </c>
      <c r="J109" s="2">
        <v>2</v>
      </c>
      <c r="K109" s="2" t="s">
        <v>195</v>
      </c>
      <c r="L109" s="2" t="s">
        <v>240</v>
      </c>
      <c r="M109" s="2" t="s">
        <v>159</v>
      </c>
      <c r="N109" s="2" t="s">
        <v>166</v>
      </c>
      <c r="O109" s="2" t="s">
        <v>167</v>
      </c>
      <c r="P109" s="2" t="s">
        <v>77</v>
      </c>
      <c r="Q109" s="2" t="s">
        <v>161</v>
      </c>
      <c r="R109" s="2" t="s">
        <v>205</v>
      </c>
      <c r="S109" s="2">
        <v>7</v>
      </c>
      <c r="T109" s="2">
        <v>1</v>
      </c>
      <c r="U109" s="2">
        <v>0</v>
      </c>
      <c r="V109" s="2">
        <v>4</v>
      </c>
      <c r="W109" s="2">
        <v>5</v>
      </c>
      <c r="X109" s="2">
        <v>8</v>
      </c>
      <c r="Y109" s="2">
        <v>4</v>
      </c>
      <c r="Z109" s="2">
        <v>7</v>
      </c>
      <c r="AA109" s="2">
        <v>180</v>
      </c>
      <c r="AB109" s="2">
        <v>250</v>
      </c>
      <c r="AC109" s="2" t="s">
        <v>689</v>
      </c>
      <c r="AD109" s="4" t="s">
        <v>964</v>
      </c>
      <c r="AE109" s="2" t="s">
        <v>772</v>
      </c>
      <c r="AF109" s="2" t="s">
        <v>601</v>
      </c>
      <c r="AG109" s="2" t="s">
        <v>772</v>
      </c>
      <c r="AH109" s="2" t="s">
        <v>601</v>
      </c>
      <c r="AI109" s="2" t="s">
        <v>772</v>
      </c>
      <c r="AJ109" s="2" t="s">
        <v>772</v>
      </c>
      <c r="AK109" s="2" t="b">
        <v>0</v>
      </c>
      <c r="AL109" s="2" t="b">
        <v>0</v>
      </c>
      <c r="AM109" s="2" t="s">
        <v>1016</v>
      </c>
      <c r="AN109" s="2" t="s">
        <v>571</v>
      </c>
      <c r="AO109" s="7" t="s">
        <v>601</v>
      </c>
      <c r="AP109" s="2" t="str">
        <f t="shared" si="19"/>
        <v>MAJOR Q9</v>
      </c>
      <c r="AQ109" s="2" t="b">
        <f t="shared" si="20"/>
        <v>0</v>
      </c>
      <c r="AR109" s="2" t="str">
        <f t="shared" si="21"/>
        <v>N/A</v>
      </c>
      <c r="AS109" s="4" t="str">
        <f t="shared" si="22"/>
        <v>&lt;p&gt;&lt;b&gt;&lt;i&gt;QUEGLIX GUN SPECIAL ATTACK&lt;/i&gt;&lt;/b&gt;&lt;br /&gt;&lt;i&gt;Range 6. Attack 1, 2, or 3. &lt;/i&gt;&lt;br /&gt;Major Q9 starts each turn with 9 attack dice. Choose any figure within range and attack by rolling 1, 2, or 3 attack dice. Major Q9 may keep making special attacks with 1, 2, or 3 attack dice until he has rolled all 9 attack dice. Major Q9 may target the same or different figures with each attack.&lt;/p&gt;</v>
      </c>
      <c r="AT109" s="4" t="str">
        <f t="shared" si="33"/>
        <v>n/a</v>
      </c>
      <c r="AU109" s="4" t="str">
        <f t="shared" si="23"/>
        <v>n/a</v>
      </c>
      <c r="AV109" s="4" t="str">
        <f t="shared" si="24"/>
        <v>n/a</v>
      </c>
      <c r="AW109" s="4" t="str">
        <f t="shared" si="25"/>
        <v>&lt;p&gt;&lt;b&gt;&lt;i&gt;QUEGLIX GUN SPECIAL ATTACK&lt;/i&gt;&lt;/b&gt;&lt;br /&gt;&lt;i&gt;Range 6. Attack 1, 2, or 3. &lt;/i&gt;&lt;br /&gt;Major Q9 starts each turn with 9 attack dice. Choose any figure within range and attack by rolling 1, 2, or 3 attack dice. Major Q9 may keep making special attacks with 1, 2, or 3 attack dice until he has rolled all 9 attack dice. Major Q9 may target the same or different figures with each attack.&lt;/p&gt;</v>
      </c>
      <c r="AX109" s="2" t="str">
        <f t="shared" si="34"/>
        <v>illustrations/Major Q9.jpg</v>
      </c>
      <c r="AY109" s="2" t="str">
        <f t="shared" si="35"/>
        <v>hitboxes/Major Q9.jpg</v>
      </c>
      <c r="AZ109" s="2" t="str">
        <f t="shared" si="28"/>
        <v>icons/Vydar.svg</v>
      </c>
      <c r="BA109" s="2" t="str">
        <f t="shared" si="29"/>
        <v>UNIQUE HERO // LARGE 7&lt;br /&gt;SOULBORG // MAJOR // PRECISE</v>
      </c>
      <c r="BB109" s="2" t="str">
        <f t="shared" si="30"/>
        <v>MENACER</v>
      </c>
      <c r="BC109" s="2" t="str">
        <f t="shared" si="31"/>
        <v>None</v>
      </c>
      <c r="BD109" s="2" t="str">
        <f t="shared" si="32"/>
        <v>&lt;p&gt;Queglix Gun Special Attack&lt;/p&gt;</v>
      </c>
    </row>
    <row r="110" spans="1:62" ht="57.75" customHeight="1" x14ac:dyDescent="0.2">
      <c r="A110" s="2">
        <v>109</v>
      </c>
      <c r="B110" s="2" t="s">
        <v>76</v>
      </c>
      <c r="C110" s="2" t="s">
        <v>601</v>
      </c>
      <c r="D110" s="2" t="s">
        <v>1105</v>
      </c>
      <c r="E110" s="2" t="s">
        <v>601</v>
      </c>
      <c r="F110" s="2" t="s">
        <v>601</v>
      </c>
      <c r="G110" s="2" t="s">
        <v>601</v>
      </c>
      <c r="H110" s="2" t="s">
        <v>601</v>
      </c>
      <c r="I110" s="2" t="s">
        <v>67</v>
      </c>
      <c r="J110" s="2">
        <v>25</v>
      </c>
      <c r="K110" s="2" t="s">
        <v>195</v>
      </c>
      <c r="L110" s="2" t="s">
        <v>240</v>
      </c>
      <c r="M110" s="2" t="s">
        <v>159</v>
      </c>
      <c r="N110" s="2" t="s">
        <v>166</v>
      </c>
      <c r="O110" s="2" t="s">
        <v>167</v>
      </c>
      <c r="P110" s="2" t="s">
        <v>77</v>
      </c>
      <c r="Q110" s="2" t="s">
        <v>174</v>
      </c>
      <c r="R110" s="2" t="s">
        <v>137</v>
      </c>
      <c r="S110" s="2">
        <v>5</v>
      </c>
      <c r="T110" s="2">
        <v>1</v>
      </c>
      <c r="U110" s="2">
        <v>0</v>
      </c>
      <c r="V110" s="2">
        <v>5</v>
      </c>
      <c r="W110" s="2">
        <v>5</v>
      </c>
      <c r="X110" s="2">
        <v>1</v>
      </c>
      <c r="Y110" s="2">
        <v>4</v>
      </c>
      <c r="Z110" s="2">
        <v>3</v>
      </c>
      <c r="AA110" s="2">
        <v>100</v>
      </c>
      <c r="AB110" s="2">
        <v>80</v>
      </c>
      <c r="AC110" s="2" t="s">
        <v>690</v>
      </c>
      <c r="AD110" s="2" t="s">
        <v>965</v>
      </c>
      <c r="AE110" s="2" t="s">
        <v>804</v>
      </c>
      <c r="AF110" s="2" t="s">
        <v>419</v>
      </c>
      <c r="AG110" s="2" t="s">
        <v>772</v>
      </c>
      <c r="AH110" s="2" t="s">
        <v>601</v>
      </c>
      <c r="AI110" s="2" t="s">
        <v>772</v>
      </c>
      <c r="AJ110" s="2" t="s">
        <v>772</v>
      </c>
      <c r="AK110" s="2" t="b">
        <v>0</v>
      </c>
      <c r="AL110" s="2" t="b">
        <v>0</v>
      </c>
      <c r="AM110" s="2" t="s">
        <v>583</v>
      </c>
      <c r="AN110" s="2" t="s">
        <v>580</v>
      </c>
      <c r="AO110" s="7" t="s">
        <v>601</v>
      </c>
      <c r="AP110" s="2" t="str">
        <f t="shared" si="19"/>
        <v>MAJOR X17</v>
      </c>
      <c r="AQ110" s="2" t="b">
        <f t="shared" si="20"/>
        <v>0</v>
      </c>
      <c r="AR110" s="2" t="str">
        <f t="shared" si="21"/>
        <v>N/A</v>
      </c>
      <c r="AS110" s="4" t="str">
        <f t="shared" si="22"/>
        <v>&lt;p&gt;&lt;b&gt;&lt;i&gt;IMPROVED CYBERCLAW&lt;/i&gt;&lt;/b&gt;&lt;br /&gt;All small, medium, or large opponent's figures that enter or occupy a space adjacent to Major X17 may not move. Figures affected by the Cyberclaw cannot be moved by any special power on an Army Card or glyph.&lt;/p&gt;</v>
      </c>
      <c r="AT110" s="4" t="str">
        <f t="shared" ref="AT110:AT141" si="36">IF(AE110&lt;&gt;"n/a",IF(AND(LEFT(AF110,5)&lt;&gt;"Range",LEFT(AF110,7)&lt;&gt;"Special"), _xlfn.CONCAT("&lt;p&gt;&lt;b&gt;&lt;i&gt;",AE110,"&lt;/i&gt;&lt;/b&gt;&lt;br /&gt;", SUBSTITUTE(AF110,CHAR(10),"&lt;br /&gt;"), "&lt;/p&gt;"),_xlfn.CONCAT("&lt;p&gt;&lt;b&gt;&lt;i&gt;",AE110,"&lt;/i&gt;&lt;/b&gt;&lt;br /&gt;&lt;i&gt;", SUBSTITUTE(AF110,CHAR(10),"&lt;/i&gt;&lt;br /&gt;"), "&lt;/p&gt;")), "n/a")</f>
        <v>&lt;p&gt;&lt;b&gt;&lt;i&gt;MELEE DEFENSE 4&lt;/i&gt;&lt;/b&gt;&lt;br /&gt;When rolling defense dice against a normal attack from an adjacent attacking figure, Major X17 adds 4 dice.&lt;/p&gt;</v>
      </c>
      <c r="AU110" s="4" t="str">
        <f t="shared" si="23"/>
        <v>n/a</v>
      </c>
      <c r="AV110" s="4" t="str">
        <f t="shared" si="24"/>
        <v>n/a</v>
      </c>
      <c r="AW110" s="4" t="str">
        <f t="shared" si="25"/>
        <v>&lt;p&gt;&lt;b&gt;&lt;i&gt;IMPROVED CYBERCLAW&lt;/i&gt;&lt;/b&gt;&lt;br /&gt;All small, medium, or large opponent's figures that enter or occupy a space adjacent to Major X17 may not move. Figures affected by the Cyberclaw cannot be moved by any special power on an Army Card or glyph.&lt;/p&gt;&lt;p&gt;&lt;b&gt;&lt;i&gt;MELEE DEFENSE 4&lt;/i&gt;&lt;/b&gt;&lt;br /&gt;When rolling defense dice against a normal attack from an adjacent attacking figure, Major X17 adds 4 dice.&lt;/p&gt;</v>
      </c>
      <c r="AX110" s="2" t="str">
        <f t="shared" si="34"/>
        <v>illustrations/Major X17.jpg</v>
      </c>
      <c r="AY110" s="2" t="str">
        <f t="shared" si="35"/>
        <v>hitboxes/Major X17.jpg</v>
      </c>
      <c r="AZ110" s="2" t="str">
        <f t="shared" si="28"/>
        <v>icons/Vydar.svg</v>
      </c>
      <c r="BA110" s="2" t="str">
        <f t="shared" si="29"/>
        <v>UNIQUE HERO // MEDIUM 5&lt;br /&gt;SOULBORG // MAJOR // DISCIPLINED</v>
      </c>
      <c r="BB110" s="2" t="str">
        <f t="shared" si="30"/>
        <v>NICHE</v>
      </c>
      <c r="BC110" s="2" t="str">
        <f t="shared" si="31"/>
        <v>None</v>
      </c>
      <c r="BD110" s="2" t="str">
        <f t="shared" si="32"/>
        <v>&lt;p&gt;Improved Cyberclaw&lt;/p&gt;&lt;p&gt;Melee Defense 4&lt;/p&gt;</v>
      </c>
    </row>
    <row r="111" spans="1:62" ht="57.75" customHeight="1" x14ac:dyDescent="0.2">
      <c r="A111" s="2">
        <v>110</v>
      </c>
      <c r="B111" s="2" t="s">
        <v>76</v>
      </c>
      <c r="C111" s="2" t="s">
        <v>601</v>
      </c>
      <c r="D111" s="3" t="s">
        <v>1106</v>
      </c>
      <c r="E111" s="2" t="s">
        <v>601</v>
      </c>
      <c r="F111" s="2" t="s">
        <v>601</v>
      </c>
      <c r="G111" s="2" t="s">
        <v>601</v>
      </c>
      <c r="H111" s="2" t="s">
        <v>601</v>
      </c>
      <c r="I111" s="2" t="s">
        <v>67</v>
      </c>
      <c r="J111" s="2">
        <v>25</v>
      </c>
      <c r="K111" s="2" t="s">
        <v>195</v>
      </c>
      <c r="L111" s="2" t="s">
        <v>240</v>
      </c>
      <c r="M111" s="2" t="s">
        <v>159</v>
      </c>
      <c r="N111" s="2" t="s">
        <v>166</v>
      </c>
      <c r="O111" s="2" t="s">
        <v>167</v>
      </c>
      <c r="P111" s="2" t="s">
        <v>77</v>
      </c>
      <c r="Q111" s="2" t="s">
        <v>174</v>
      </c>
      <c r="R111" s="2" t="s">
        <v>137</v>
      </c>
      <c r="S111" s="2">
        <v>5</v>
      </c>
      <c r="T111" s="2">
        <v>1</v>
      </c>
      <c r="U111" s="2">
        <v>0</v>
      </c>
      <c r="V111" s="2">
        <v>5</v>
      </c>
      <c r="W111" s="2">
        <v>5</v>
      </c>
      <c r="X111" s="2">
        <v>1</v>
      </c>
      <c r="Y111" s="2">
        <v>4</v>
      </c>
      <c r="Z111" s="2">
        <v>4</v>
      </c>
      <c r="AA111" s="2">
        <v>70</v>
      </c>
      <c r="AB111" s="2">
        <v>70</v>
      </c>
      <c r="AC111" s="2" t="s">
        <v>690</v>
      </c>
      <c r="AD111" s="2" t="s">
        <v>965</v>
      </c>
      <c r="AE111" s="3" t="s">
        <v>1140</v>
      </c>
      <c r="AF111" s="3" t="s">
        <v>1141</v>
      </c>
      <c r="AG111" s="2" t="s">
        <v>772</v>
      </c>
      <c r="AH111" s="2" t="s">
        <v>601</v>
      </c>
      <c r="AI111" s="2" t="s">
        <v>772</v>
      </c>
      <c r="AJ111" s="2" t="s">
        <v>772</v>
      </c>
      <c r="AK111" s="2" t="b">
        <v>0</v>
      </c>
      <c r="AL111" s="2" t="b">
        <v>0</v>
      </c>
      <c r="AM111" s="2" t="s">
        <v>583</v>
      </c>
      <c r="AN111" s="2" t="s">
        <v>580</v>
      </c>
      <c r="AO111" s="7" t="s">
        <v>601</v>
      </c>
      <c r="AP111" s="2" t="str">
        <f t="shared" si="19"/>
        <v>MAJOR X17</v>
      </c>
      <c r="AQ111" s="2" t="b">
        <f t="shared" si="20"/>
        <v>0</v>
      </c>
      <c r="AR111" s="2" t="str">
        <f t="shared" si="21"/>
        <v>N/A</v>
      </c>
      <c r="AS111" s="4" t="str">
        <f t="shared" si="22"/>
        <v>&lt;p&gt;&lt;b&gt;&lt;i&gt;IMPROVED CYBERCLAW&lt;/i&gt;&lt;/b&gt;&lt;br /&gt;All small, medium, or large opponent's figures that enter or occupy a space adjacent to Major X17 may not move. Figures affected by the Cyberclaw cannot be moved by any special power on an Army Card or glyph.&lt;/p&gt;</v>
      </c>
      <c r="AT111" s="4" t="str">
        <f t="shared" si="36"/>
        <v>&lt;p&gt;&lt;b&gt;&lt;i&gt;MELEE DEFENSE 3&lt;/i&gt;&lt;/b&gt;&lt;br /&gt;When rolling defense dice against a normal attack from an adjacent attacking figure, Major X17 adds 3 dice.&lt;/p&gt;</v>
      </c>
      <c r="AU111" s="4" t="str">
        <f t="shared" si="23"/>
        <v>n/a</v>
      </c>
      <c r="AV111" s="4" t="str">
        <f t="shared" si="24"/>
        <v>n/a</v>
      </c>
      <c r="AW111" s="4" t="str">
        <f t="shared" si="25"/>
        <v>&lt;p&gt;&lt;b&gt;&lt;i&gt;IMPROVED CYBERCLAW&lt;/i&gt;&lt;/b&gt;&lt;br /&gt;All small, medium, or large opponent's figures that enter or occupy a space adjacent to Major X17 may not move. Figures affected by the Cyberclaw cannot be moved by any special power on an Army Card or glyph.&lt;/p&gt;&lt;p&gt;&lt;b&gt;&lt;i&gt;MELEE DEFENSE 3&lt;/i&gt;&lt;/b&gt;&lt;br /&gt;When rolling defense dice against a normal attack from an adjacent attacking figure, Major X17 adds 3 dice.&lt;/p&gt;</v>
      </c>
      <c r="AX111" s="2" t="str">
        <f t="shared" si="34"/>
        <v>illustrations/Major X17.jpg</v>
      </c>
      <c r="AY111" s="2" t="str">
        <f t="shared" si="35"/>
        <v>hitboxes/Major X17.jpg</v>
      </c>
      <c r="AZ111" s="2" t="str">
        <f t="shared" si="28"/>
        <v>icons/Vydar.svg</v>
      </c>
      <c r="BA111" s="2" t="str">
        <f t="shared" si="29"/>
        <v>UNIQUE HERO // MEDIUM 5&lt;br /&gt;SOULBORG // MAJOR // DISCIPLINED</v>
      </c>
      <c r="BB111" s="2" t="str">
        <f t="shared" si="30"/>
        <v>NICHE</v>
      </c>
      <c r="BC111" s="2" t="str">
        <f t="shared" si="31"/>
        <v>None</v>
      </c>
      <c r="BD111" s="2" t="str">
        <f t="shared" si="32"/>
        <v>&lt;p&gt;Improved Cyberclaw&lt;/p&gt;&lt;p&gt;Melee Defense 3&lt;/p&gt;</v>
      </c>
    </row>
    <row r="112" spans="1:62" ht="57.75" customHeight="1" x14ac:dyDescent="0.2">
      <c r="A112" s="2">
        <v>111</v>
      </c>
      <c r="B112" s="2" t="s">
        <v>31</v>
      </c>
      <c r="C112" s="2" t="s">
        <v>601</v>
      </c>
      <c r="D112" s="2" t="s">
        <v>1105</v>
      </c>
      <c r="E112" s="2" t="s">
        <v>601</v>
      </c>
      <c r="F112" s="2" t="s">
        <v>601</v>
      </c>
      <c r="G112" s="2" t="s">
        <v>601</v>
      </c>
      <c r="H112" s="2" t="s">
        <v>601</v>
      </c>
      <c r="I112" s="2" t="s">
        <v>246</v>
      </c>
      <c r="J112" s="2">
        <v>15</v>
      </c>
      <c r="K112" s="2" t="s">
        <v>198</v>
      </c>
      <c r="L112" s="2" t="s">
        <v>152</v>
      </c>
      <c r="M112" s="2" t="s">
        <v>83</v>
      </c>
      <c r="N112" s="2" t="s">
        <v>166</v>
      </c>
      <c r="O112" s="2" t="s">
        <v>167</v>
      </c>
      <c r="P112" s="2" t="s">
        <v>250</v>
      </c>
      <c r="Q112" s="2" t="s">
        <v>15</v>
      </c>
      <c r="R112" s="2" t="s">
        <v>137</v>
      </c>
      <c r="S112" s="2">
        <v>4</v>
      </c>
      <c r="T112" s="2">
        <v>1</v>
      </c>
      <c r="U112" s="2">
        <v>0</v>
      </c>
      <c r="V112" s="2">
        <v>6</v>
      </c>
      <c r="W112" s="2">
        <v>7</v>
      </c>
      <c r="X112" s="2">
        <v>1</v>
      </c>
      <c r="Y112" s="2">
        <v>4</v>
      </c>
      <c r="Z112" s="2">
        <v>1</v>
      </c>
      <c r="AA112" s="2">
        <v>20</v>
      </c>
      <c r="AB112" s="2">
        <v>30</v>
      </c>
      <c r="AC112" s="2" t="s">
        <v>646</v>
      </c>
      <c r="AD112" s="2" t="s">
        <v>516</v>
      </c>
      <c r="AE112" s="2" t="s">
        <v>805</v>
      </c>
      <c r="AF112" s="2" t="s">
        <v>517</v>
      </c>
      <c r="AG112" s="2" t="s">
        <v>772</v>
      </c>
      <c r="AH112" s="2" t="s">
        <v>601</v>
      </c>
      <c r="AI112" s="2" t="s">
        <v>772</v>
      </c>
      <c r="AJ112" s="2" t="s">
        <v>772</v>
      </c>
      <c r="AK112" s="2" t="b">
        <v>1</v>
      </c>
      <c r="AL112" s="2" t="b">
        <v>0</v>
      </c>
      <c r="AM112" s="2" t="s">
        <v>1014</v>
      </c>
      <c r="AN112" s="2" t="s">
        <v>572</v>
      </c>
      <c r="AO112" s="7" t="s">
        <v>601</v>
      </c>
      <c r="AP112" s="2" t="str">
        <f t="shared" si="19"/>
        <v>MARCU ESENWEIN</v>
      </c>
      <c r="AQ112" s="2" t="b">
        <f t="shared" si="20"/>
        <v>0</v>
      </c>
      <c r="AR112" s="2" t="str">
        <f t="shared" si="21"/>
        <v>N/A</v>
      </c>
      <c r="AS112" s="4" t="str">
        <f t="shared" si="22"/>
        <v>&lt;p&gt;&lt;b&gt;&lt;i&gt;LIFE DRAIN&lt;/i&gt;&lt;/b&gt;&lt;br /&gt;Each time Marcu Esenwein destroys a figure, you may remove a wound marker from this Army Card. Marcu Esenwein cannot Life Drain destructible objects.&lt;/p&gt;</v>
      </c>
      <c r="AT112" s="4" t="str">
        <f t="shared" si="36"/>
        <v>&lt;p&gt;&lt;b&gt;&lt;i&gt;ETERNAL HATRED&lt;/i&gt;&lt;/b&gt;&lt;br /&gt;After revealing an order marker on this card, you must roll the 20-sided die. If you roll a 17 or higher, choose an opponent. That opponent will now control Marcu Esenwein for the remainder of your turn, but will not be able to view any unrevealed order markers on his card. At the end of that turn, control of Marcu returns to you. All order markers and figures that were on Marcu's Army Card will stay on his Army Card.&lt;/p&gt;</v>
      </c>
      <c r="AU112" s="4" t="str">
        <f t="shared" si="23"/>
        <v>n/a</v>
      </c>
      <c r="AV112" s="4" t="str">
        <f t="shared" si="24"/>
        <v>n/a</v>
      </c>
      <c r="AW112" s="4" t="str">
        <f t="shared" si="25"/>
        <v>&lt;p&gt;&lt;b&gt;&lt;i&gt;LIFE DRAIN&lt;/i&gt;&lt;/b&gt;&lt;br /&gt;Each time Marcu Esenwein destroys a figure, you may remove a wound marker from this Army Card. Marcu Esenwein cannot Life Drain destructible objects.&lt;/p&gt;&lt;p&gt;&lt;b&gt;&lt;i&gt;ETERNAL HATRED&lt;/i&gt;&lt;/b&gt;&lt;br /&gt;After revealing an order marker on this card, you must roll the 20-sided die. If you roll a 17 or higher, choose an opponent. That opponent will now control Marcu Esenwein for the remainder of your turn, but will not be able to view any unrevealed order markers on his card. At the end of that turn, control of Marcu returns to you. All order markers and figures that were on Marcu's Army Card will stay on his Army Card.&lt;/p&gt;</v>
      </c>
      <c r="AX112" s="2" t="str">
        <f t="shared" si="34"/>
        <v>illustrations/Marcu Esenwein.jpg</v>
      </c>
      <c r="AY112" s="2" t="str">
        <f t="shared" si="35"/>
        <v>hitboxes/Marcu Esenwein.jpg</v>
      </c>
      <c r="AZ112" s="2" t="str">
        <f t="shared" si="28"/>
        <v>icons/Utgar.svg</v>
      </c>
      <c r="BA112" s="2" t="str">
        <f t="shared" si="29"/>
        <v>UNIQUE HERO // MEDIUM 4&lt;br /&gt;UNDEAD // DEVOURER // TERRIFYING</v>
      </c>
      <c r="BB112" s="2" t="str">
        <f t="shared" si="30"/>
        <v>DEFENDER</v>
      </c>
      <c r="BC112" s="2" t="str">
        <f t="shared" si="31"/>
        <v>None</v>
      </c>
      <c r="BD112" s="2" t="str">
        <f t="shared" si="32"/>
        <v>&lt;p&gt;Life Drain&lt;/p&gt;&lt;p&gt;Eternal Hatred&lt;/p&gt;</v>
      </c>
    </row>
    <row r="113" spans="1:62" ht="57.75" customHeight="1" x14ac:dyDescent="0.2">
      <c r="A113" s="2">
        <v>112</v>
      </c>
      <c r="B113" s="2" t="s">
        <v>966</v>
      </c>
      <c r="C113" s="2" t="s">
        <v>967</v>
      </c>
      <c r="D113" s="2" t="s">
        <v>1105</v>
      </c>
      <c r="E113" s="3" t="s">
        <v>1085</v>
      </c>
      <c r="F113" s="2" t="s">
        <v>601</v>
      </c>
      <c r="G113" s="2" t="s">
        <v>601</v>
      </c>
      <c r="H113" s="2" t="s">
        <v>601</v>
      </c>
      <c r="I113" s="2" t="s">
        <v>147</v>
      </c>
      <c r="J113" s="2">
        <v>22</v>
      </c>
      <c r="K113" s="2" t="s">
        <v>197</v>
      </c>
      <c r="L113" s="2" t="s">
        <v>171</v>
      </c>
      <c r="M113" s="2" t="s">
        <v>172</v>
      </c>
      <c r="N113" s="2" t="s">
        <v>166</v>
      </c>
      <c r="O113" s="2" t="s">
        <v>167</v>
      </c>
      <c r="P113" s="2" t="s">
        <v>199</v>
      </c>
      <c r="Q113" s="2" t="s">
        <v>174</v>
      </c>
      <c r="R113" s="2" t="s">
        <v>137</v>
      </c>
      <c r="S113" s="2">
        <v>5</v>
      </c>
      <c r="T113" s="2">
        <v>1</v>
      </c>
      <c r="U113" s="2">
        <v>0</v>
      </c>
      <c r="V113" s="2">
        <v>6</v>
      </c>
      <c r="W113" s="2">
        <v>5</v>
      </c>
      <c r="X113" s="2">
        <v>1</v>
      </c>
      <c r="Y113" s="2">
        <v>3</v>
      </c>
      <c r="Z113" s="2">
        <v>3</v>
      </c>
      <c r="AA113" s="2">
        <v>100</v>
      </c>
      <c r="AB113" s="2">
        <v>110</v>
      </c>
      <c r="AC113" s="2" t="s">
        <v>691</v>
      </c>
      <c r="AD113" s="2" t="s">
        <v>420</v>
      </c>
      <c r="AE113" s="2" t="s">
        <v>806</v>
      </c>
      <c r="AF113" s="2" t="s">
        <v>968</v>
      </c>
      <c r="AG113" s="2" t="s">
        <v>772</v>
      </c>
      <c r="AH113" s="2" t="s">
        <v>601</v>
      </c>
      <c r="AI113" s="2" t="s">
        <v>772</v>
      </c>
      <c r="AJ113" s="2" t="s">
        <v>772</v>
      </c>
      <c r="AK113" s="2" t="b">
        <v>0</v>
      </c>
      <c r="AL113" s="2" t="b">
        <v>0</v>
      </c>
      <c r="AM113" s="2" t="s">
        <v>581</v>
      </c>
      <c r="AN113" s="2" t="s">
        <v>573</v>
      </c>
      <c r="AO113" s="7" t="s">
        <v>601</v>
      </c>
      <c r="AP113" s="2" t="str">
        <f t="shared" si="19"/>
        <v>MARCUS DECIMUS</v>
      </c>
      <c r="AQ113" s="2" t="b">
        <f t="shared" si="20"/>
        <v>1</v>
      </c>
      <c r="AR113" s="2" t="str">
        <f t="shared" si="21"/>
        <v>GALLUS</v>
      </c>
      <c r="AS113" s="4" t="str">
        <f t="shared" si="22"/>
        <v>&lt;p&gt;&lt;b&gt;&lt;i&gt;SOLDIER LEADERSHIP&lt;/i&gt;&lt;/b&gt;&lt;br /&gt;All Soldiers you control move 1 additional space.&lt;/p&gt;</v>
      </c>
      <c r="AT113" s="4" t="str">
        <f t="shared" si="36"/>
        <v>&lt;p&gt;&lt;b&gt;&lt;i&gt;SOLDIER ATTACK ENHANCEMENT&lt;/i&gt;&lt;/b&gt;&lt;br /&gt;All friendly soldiers adjacent to Marcus Decimus Gallus receive an additional attack die.&lt;/p&gt;</v>
      </c>
      <c r="AU113" s="4" t="str">
        <f t="shared" si="23"/>
        <v>n/a</v>
      </c>
      <c r="AV113" s="4" t="str">
        <f t="shared" si="24"/>
        <v>n/a</v>
      </c>
      <c r="AW113" s="4" t="str">
        <f t="shared" si="25"/>
        <v>&lt;p&gt;&lt;b&gt;&lt;i&gt;SOLDIER LEADERSHIP&lt;/i&gt;&lt;/b&gt;&lt;br /&gt;All Soldiers you control move 1 additional space.&lt;/p&gt;&lt;p&gt;&lt;b&gt;&lt;i&gt;SOLDIER ATTACK ENHANCEMENT&lt;/i&gt;&lt;/b&gt;&lt;br /&gt;All friendly soldiers adjacent to Marcus Decimus Gallus receive an additional attack die.&lt;/p&gt;</v>
      </c>
      <c r="AX113" s="2" t="str">
        <f t="shared" ref="AX113:AX144" si="37">_xlfn.CONCAT("illustrations/",B113,".jpg")</f>
        <v>illustrations/Marcus Decimus.jpg</v>
      </c>
      <c r="AY113" s="2" t="str">
        <f t="shared" ref="AY113:AY144" si="38">_xlfn.CONCAT("hitboxes/",B113,".jpg")</f>
        <v>hitboxes/Marcus Decimus.jpg</v>
      </c>
      <c r="AZ113" s="2" t="str">
        <f t="shared" si="28"/>
        <v>icons/Einar.svg</v>
      </c>
      <c r="BA113" s="2" t="str">
        <f t="shared" si="29"/>
        <v>UNIQUE HERO // MEDIUM 5&lt;br /&gt;HUMAN // WARLORD // DISCIPLINED</v>
      </c>
      <c r="BB113" s="2" t="str">
        <f t="shared" si="30"/>
        <v>CHEERLEADER</v>
      </c>
      <c r="BC113" s="2" t="str">
        <f t="shared" si="31"/>
        <v>&lt;p&gt;Draft one Soldier Hero or one Soldier Squad&lt;br /&gt;(and then multiples if non-unique)&lt;/p&gt;</v>
      </c>
      <c r="BD113" s="2" t="str">
        <f t="shared" si="32"/>
        <v>&lt;p&gt;Soldier Leadership&lt;/p&gt;&lt;p&gt;Soldier Attack Enhancement&lt;/p&gt;</v>
      </c>
    </row>
    <row r="114" spans="1:62" ht="57.75" customHeight="1" x14ac:dyDescent="0.2">
      <c r="A114" s="2">
        <v>113</v>
      </c>
      <c r="B114" s="2" t="s">
        <v>60</v>
      </c>
      <c r="C114" s="2" t="s">
        <v>601</v>
      </c>
      <c r="D114" s="2" t="s">
        <v>1105</v>
      </c>
      <c r="E114" s="2" t="s">
        <v>1066</v>
      </c>
      <c r="F114" s="2" t="s">
        <v>601</v>
      </c>
      <c r="G114" s="2" t="s">
        <v>601</v>
      </c>
      <c r="H114" s="2" t="s">
        <v>601</v>
      </c>
      <c r="I114" s="2" t="s">
        <v>4</v>
      </c>
      <c r="J114" s="2" t="s">
        <v>181</v>
      </c>
      <c r="K114" s="2" t="s">
        <v>193</v>
      </c>
      <c r="L114" s="2" t="s">
        <v>152</v>
      </c>
      <c r="M114" s="2" t="s">
        <v>61</v>
      </c>
      <c r="N114" s="2" t="s">
        <v>132</v>
      </c>
      <c r="O114" s="2" t="s">
        <v>133</v>
      </c>
      <c r="P114" s="2" t="s">
        <v>62</v>
      </c>
      <c r="Q114" s="2" t="s">
        <v>155</v>
      </c>
      <c r="R114" s="2" t="s">
        <v>205</v>
      </c>
      <c r="S114" s="2">
        <v>4</v>
      </c>
      <c r="T114" s="2">
        <v>3</v>
      </c>
      <c r="U114" s="2">
        <v>0</v>
      </c>
      <c r="V114" s="2">
        <v>1</v>
      </c>
      <c r="W114" s="2">
        <v>1</v>
      </c>
      <c r="X114" s="2">
        <v>1</v>
      </c>
      <c r="Y114" s="2">
        <v>3</v>
      </c>
      <c r="Z114" s="2">
        <v>5</v>
      </c>
      <c r="AA114" s="2">
        <v>90</v>
      </c>
      <c r="AB114" s="2">
        <v>90</v>
      </c>
      <c r="AC114" s="2" t="s">
        <v>692</v>
      </c>
      <c r="AD114" s="2" t="s">
        <v>518</v>
      </c>
      <c r="AE114" s="2" t="s">
        <v>807</v>
      </c>
      <c r="AF114" s="2" t="s">
        <v>942</v>
      </c>
      <c r="AG114" s="2" t="s">
        <v>772</v>
      </c>
      <c r="AH114" s="2" t="s">
        <v>601</v>
      </c>
      <c r="AI114" s="2" t="s">
        <v>772</v>
      </c>
      <c r="AJ114" s="2" t="s">
        <v>772</v>
      </c>
      <c r="AK114" s="2" t="b">
        <v>0</v>
      </c>
      <c r="AL114" s="2" t="b">
        <v>0</v>
      </c>
      <c r="AM114" s="2" t="s">
        <v>1014</v>
      </c>
      <c r="AN114" s="2" t="s">
        <v>576</v>
      </c>
      <c r="AO114" s="7" t="s">
        <v>601</v>
      </c>
      <c r="AP114" s="2" t="str">
        <f t="shared" si="19"/>
        <v>MARRDEN HOUNDS</v>
      </c>
      <c r="AQ114" s="2" t="b">
        <f t="shared" si="20"/>
        <v>0</v>
      </c>
      <c r="AR114" s="2" t="str">
        <f t="shared" si="21"/>
        <v>N/A</v>
      </c>
      <c r="AS114" s="4" t="str">
        <f t="shared" si="22"/>
        <v>&lt;p&gt;&lt;b&gt;&lt;i&gt;WILD PACK MOVEMENT&lt;/i&gt;&lt;/b&gt;&lt;br /&gt;Before moving, roll the 20-sided die. If you roll a 1-3, add 1 to the move value of this card. If you roll a 4-6, add 3 to the move value of this card. If you roll a 7-20, add 7 to the move value of this card.&lt;/p&gt;</v>
      </c>
      <c r="AT114" s="4" t="str">
        <f t="shared" si="36"/>
        <v>&lt;p&gt;&lt;b&gt;&lt;i&gt;MARRO PLAGUE&lt;/i&gt;&lt;/b&gt;&lt;br /&gt;After moving and before attacking, you must roll the 20-sided dice once for each figure adjacent to any Marrden Hounds you control. If you roll a 16 or higher, that figure receives a wound. Soulborgs and Wulsinu are not affected by this Marro Plague.&lt;/p&gt;</v>
      </c>
      <c r="AU114" s="4" t="str">
        <f t="shared" si="23"/>
        <v>n/a</v>
      </c>
      <c r="AV114" s="4" t="str">
        <f t="shared" si="24"/>
        <v>n/a</v>
      </c>
      <c r="AW114" s="4" t="str">
        <f t="shared" si="25"/>
        <v>&lt;p&gt;&lt;b&gt;&lt;i&gt;WILD PACK MOVEMENT&lt;/i&gt;&lt;/b&gt;&lt;br /&gt;Before moving, roll the 20-sided die. If you roll a 1-3, add 1 to the move value of this card. If you roll a 4-6, add 3 to the move value of this card. If you roll a 7-20, add 7 to the move value of this card.&lt;/p&gt;&lt;p&gt;&lt;b&gt;&lt;i&gt;MARRO PLAGUE&lt;/i&gt;&lt;/b&gt;&lt;br /&gt;After moving and before attacking, you must roll the 20-sided dice once for each figure adjacent to any Marrden Hounds you control. If you roll a 16 or higher, that figure receives a wound. Soulborgs and Wulsinu are not affected by this Marro Plague.&lt;/p&gt;</v>
      </c>
      <c r="AX114" s="2" t="str">
        <f t="shared" si="37"/>
        <v>illustrations/Marrden Hounds.jpg</v>
      </c>
      <c r="AY114" s="2" t="str">
        <f t="shared" si="38"/>
        <v>hitboxes/Marrden Hounds.jpg</v>
      </c>
      <c r="AZ114" s="2" t="str">
        <f t="shared" si="28"/>
        <v>icons/Utgar.svg</v>
      </c>
      <c r="BA114" s="2" t="str">
        <f t="shared" si="29"/>
        <v>COMMON SQUAD // LARGE 4&lt;br /&gt;WULSINU // HUNTERS // WILD</v>
      </c>
      <c r="BB114" s="2" t="str">
        <f t="shared" si="30"/>
        <v>DEFENDER</v>
      </c>
      <c r="BC114" s="2" t="str">
        <f t="shared" si="31"/>
        <v>&lt;p&gt;Draft multiples of this Army Card&lt;/p&gt;</v>
      </c>
      <c r="BD114" s="2" t="str">
        <f t="shared" si="32"/>
        <v>&lt;p&gt;Wild Pack Movement&lt;/p&gt;&lt;p&gt;Marro Plague&lt;/p&gt;</v>
      </c>
    </row>
    <row r="115" spans="1:62" ht="57.75" customHeight="1" x14ac:dyDescent="0.2">
      <c r="A115" s="2">
        <v>114</v>
      </c>
      <c r="B115" s="2" t="s">
        <v>267</v>
      </c>
      <c r="C115" s="2" t="s">
        <v>601</v>
      </c>
      <c r="D115" s="2" t="s">
        <v>1105</v>
      </c>
      <c r="E115" s="2" t="s">
        <v>1066</v>
      </c>
      <c r="F115" s="3" t="s">
        <v>1060</v>
      </c>
      <c r="G115" s="2" t="s">
        <v>601</v>
      </c>
      <c r="H115" s="2" t="s">
        <v>601</v>
      </c>
      <c r="I115" s="2" t="s">
        <v>256</v>
      </c>
      <c r="J115" s="2" t="s">
        <v>54</v>
      </c>
      <c r="K115" s="2" t="s">
        <v>193</v>
      </c>
      <c r="L115" s="2" t="s">
        <v>152</v>
      </c>
      <c r="M115" s="2" t="s">
        <v>268</v>
      </c>
      <c r="N115" s="2" t="s">
        <v>132</v>
      </c>
      <c r="O115" s="2" t="s">
        <v>133</v>
      </c>
      <c r="P115" s="2" t="s">
        <v>211</v>
      </c>
      <c r="Q115" s="2" t="s">
        <v>269</v>
      </c>
      <c r="R115" s="2" t="s">
        <v>114</v>
      </c>
      <c r="S115" s="2">
        <v>3</v>
      </c>
      <c r="T115" s="2">
        <v>3</v>
      </c>
      <c r="U115" s="2">
        <v>0</v>
      </c>
      <c r="V115" s="2">
        <v>1</v>
      </c>
      <c r="W115" s="2">
        <v>6</v>
      </c>
      <c r="X115" s="2">
        <v>1</v>
      </c>
      <c r="Y115" s="2">
        <v>2</v>
      </c>
      <c r="Z115" s="2">
        <v>2</v>
      </c>
      <c r="AA115" s="2">
        <v>30</v>
      </c>
      <c r="AB115" s="2">
        <v>35</v>
      </c>
      <c r="AC115" s="2" t="s">
        <v>693</v>
      </c>
      <c r="AD115" s="2" t="s">
        <v>519</v>
      </c>
      <c r="AE115" s="2" t="s">
        <v>808</v>
      </c>
      <c r="AF115" s="2" t="s">
        <v>421</v>
      </c>
      <c r="AG115" s="2" t="s">
        <v>772</v>
      </c>
      <c r="AH115" s="2" t="s">
        <v>601</v>
      </c>
      <c r="AI115" s="2" t="s">
        <v>772</v>
      </c>
      <c r="AJ115" s="2" t="s">
        <v>772</v>
      </c>
      <c r="AK115" s="2" t="b">
        <v>0</v>
      </c>
      <c r="AL115" s="2" t="b">
        <v>0</v>
      </c>
      <c r="AM115" s="2" t="s">
        <v>1014</v>
      </c>
      <c r="AN115" s="2" t="s">
        <v>576</v>
      </c>
      <c r="AO115" s="7" t="s">
        <v>601</v>
      </c>
      <c r="AP115" s="2" t="str">
        <f t="shared" si="19"/>
        <v>MARRDEN NAGRUBS</v>
      </c>
      <c r="AQ115" s="2" t="b">
        <f t="shared" si="20"/>
        <v>0</v>
      </c>
      <c r="AR115" s="2" t="str">
        <f t="shared" si="21"/>
        <v>N/A</v>
      </c>
      <c r="AS115" s="4" t="str">
        <f t="shared" si="22"/>
        <v>&lt;p&gt;&lt;b&gt;&lt;i&gt;HIVELORD LIFE BONDING&lt;/i&gt;&lt;/b&gt;&lt;br /&gt;Before taking a turn with Marrden Nagrubs, you may first take a turn with any Hivelord you control. Before moving the chosen Hivelord, you may destroy one adjacent Marrden Nagrub you control. If you destroy a Marrden Nagrub with Hivelord Life Bonding, remove 1 wound marker from the chosen Hivelord's Army Card.&lt;/p&gt;</v>
      </c>
      <c r="AT115" s="4" t="str">
        <f t="shared" si="36"/>
        <v>&lt;p&gt;&lt;b&gt;&lt;i&gt;CLIMB X2&lt;/i&gt;&lt;/b&gt;&lt;br /&gt;When moving up or down levels of terrain, Marrden Nagrubs may double their height.&lt;/p&gt;</v>
      </c>
      <c r="AU115" s="4" t="str">
        <f t="shared" si="23"/>
        <v>n/a</v>
      </c>
      <c r="AV115" s="4" t="str">
        <f t="shared" si="24"/>
        <v>n/a</v>
      </c>
      <c r="AW115" s="4" t="str">
        <f t="shared" si="25"/>
        <v>&lt;p&gt;&lt;b&gt;&lt;i&gt;HIVELORD LIFE BONDING&lt;/i&gt;&lt;/b&gt;&lt;br /&gt;Before taking a turn with Marrden Nagrubs, you may first take a turn with any Hivelord you control. Before moving the chosen Hivelord, you may destroy one adjacent Marrden Nagrub you control. If you destroy a Marrden Nagrub with Hivelord Life Bonding, remove 1 wound marker from the chosen Hivelord's Army Card.&lt;/p&gt;&lt;p&gt;&lt;b&gt;&lt;i&gt;CLIMB X2&lt;/i&gt;&lt;/b&gt;&lt;br /&gt;When moving up or down levels of terrain, Marrden Nagrubs may double their height.&lt;/p&gt;</v>
      </c>
      <c r="AX115" s="2" t="str">
        <f t="shared" si="37"/>
        <v>illustrations/Marrden Nagrubs.jpg</v>
      </c>
      <c r="AY115" s="2" t="str">
        <f t="shared" si="38"/>
        <v>hitboxes/Marrden Nagrubs.jpg</v>
      </c>
      <c r="AZ115" s="2" t="str">
        <f t="shared" si="28"/>
        <v>icons/Utgar.svg</v>
      </c>
      <c r="BA115" s="2" t="str">
        <f t="shared" si="29"/>
        <v>COMMON SQUAD // SMALL 3&lt;br /&gt;NAGRUBS // GUARDS // LOYAL</v>
      </c>
      <c r="BB115" s="2" t="str">
        <f t="shared" si="30"/>
        <v>DEFENDER</v>
      </c>
      <c r="BC115" s="2" t="str">
        <f t="shared" si="31"/>
        <v>&lt;p&gt;Draft multiples of this Army Card&lt;/p&gt;&lt;p&gt;Draft one Hivelord Hero&lt;/p&gt;</v>
      </c>
      <c r="BD115" s="2" t="str">
        <f t="shared" si="32"/>
        <v>&lt;p&gt;Hivelord Life Bonding&lt;/p&gt;&lt;p&gt;Climb X2&lt;/p&gt;</v>
      </c>
    </row>
    <row r="116" spans="1:62" ht="57.75" customHeight="1" x14ac:dyDescent="0.2">
      <c r="A116" s="2">
        <v>115</v>
      </c>
      <c r="B116" s="2" t="s">
        <v>309</v>
      </c>
      <c r="C116" s="2" t="s">
        <v>601</v>
      </c>
      <c r="D116" s="2" t="s">
        <v>1105</v>
      </c>
      <c r="E116" s="2" t="s">
        <v>1066</v>
      </c>
      <c r="F116" s="2" t="s">
        <v>601</v>
      </c>
      <c r="G116" s="2" t="s">
        <v>601</v>
      </c>
      <c r="H116" s="2" t="s">
        <v>601</v>
      </c>
      <c r="I116" s="2" t="s">
        <v>324</v>
      </c>
      <c r="J116" s="2" t="s">
        <v>52</v>
      </c>
      <c r="K116" s="2" t="s">
        <v>193</v>
      </c>
      <c r="L116" s="2" t="s">
        <v>152</v>
      </c>
      <c r="M116" s="2" t="s">
        <v>178</v>
      </c>
      <c r="N116" s="2" t="s">
        <v>132</v>
      </c>
      <c r="O116" s="2" t="s">
        <v>133</v>
      </c>
      <c r="P116" s="2" t="s">
        <v>310</v>
      </c>
      <c r="Q116" s="2" t="s">
        <v>155</v>
      </c>
      <c r="R116" s="2" t="s">
        <v>137</v>
      </c>
      <c r="S116" s="2">
        <v>4</v>
      </c>
      <c r="T116" s="2">
        <v>3</v>
      </c>
      <c r="U116" s="2">
        <v>0</v>
      </c>
      <c r="V116" s="2">
        <v>1</v>
      </c>
      <c r="W116" s="2">
        <v>5</v>
      </c>
      <c r="X116" s="2">
        <v>1</v>
      </c>
      <c r="Y116" s="2">
        <v>3</v>
      </c>
      <c r="Z116" s="2">
        <v>3</v>
      </c>
      <c r="AA116" s="2">
        <v>50</v>
      </c>
      <c r="AB116" s="2">
        <v>55</v>
      </c>
      <c r="AC116" s="2" t="s">
        <v>694</v>
      </c>
      <c r="AD116" s="2" t="s">
        <v>943</v>
      </c>
      <c r="AE116" s="2" t="s">
        <v>809</v>
      </c>
      <c r="AF116" s="2" t="s">
        <v>422</v>
      </c>
      <c r="AG116" s="2" t="s">
        <v>772</v>
      </c>
      <c r="AH116" s="2" t="s">
        <v>601</v>
      </c>
      <c r="AI116" s="2" t="s">
        <v>772</v>
      </c>
      <c r="AJ116" s="2" t="s">
        <v>772</v>
      </c>
      <c r="AK116" s="2" t="b">
        <v>0</v>
      </c>
      <c r="AL116" s="2" t="b">
        <v>0</v>
      </c>
      <c r="AM116" s="2" t="s">
        <v>1014</v>
      </c>
      <c r="AN116" s="2" t="s">
        <v>573</v>
      </c>
      <c r="AO116" s="7" t="s">
        <v>601</v>
      </c>
      <c r="AP116" s="2" t="str">
        <f t="shared" si="19"/>
        <v>MARRO DIVIDERS</v>
      </c>
      <c r="AQ116" s="2" t="b">
        <f t="shared" si="20"/>
        <v>0</v>
      </c>
      <c r="AR116" s="2" t="str">
        <f t="shared" si="21"/>
        <v>N/A</v>
      </c>
      <c r="AS116" s="4" t="str">
        <f t="shared" si="22"/>
        <v>&lt;p&gt;&lt;b&gt;&lt;i&gt;CELL DIVIDE&lt;/i&gt;&lt;/b&gt;&lt;br /&gt;When a Marro Divider receives one or more wounds from a Normal or Special Attack by an opponent's figure, you may roll the 20 sided die before removing that figure. If you roll a 17 or higher, ignore any wounds that figure just received and, if possible, place one of your previously destroyed Marro Dividers on a same-level space adjacent to the Marro Divider.&lt;/p&gt;</v>
      </c>
      <c r="AT116" s="4" t="str">
        <f t="shared" si="36"/>
        <v>&lt;p&gt;&lt;b&gt;&lt;i&gt;SELF-REPLICATING&lt;/i&gt;&lt;/b&gt;&lt;br /&gt;Marro Hive cannot rebirth Marro Dividers with its Marro Rebirth special power.&lt;/p&gt;</v>
      </c>
      <c r="AU116" s="4" t="str">
        <f t="shared" si="23"/>
        <v>n/a</v>
      </c>
      <c r="AV116" s="4" t="str">
        <f t="shared" si="24"/>
        <v>n/a</v>
      </c>
      <c r="AW116" s="4" t="str">
        <f t="shared" si="25"/>
        <v>&lt;p&gt;&lt;b&gt;&lt;i&gt;CELL DIVIDE&lt;/i&gt;&lt;/b&gt;&lt;br /&gt;When a Marro Divider receives one or more wounds from a Normal or Special Attack by an opponent's figure, you may roll the 20 sided die before removing that figure. If you roll a 17 or higher, ignore any wounds that figure just received and, if possible, place one of your previously destroyed Marro Dividers on a same-level space adjacent to the Marro Divider.&lt;/p&gt;&lt;p&gt;&lt;b&gt;&lt;i&gt;SELF-REPLICATING&lt;/i&gt;&lt;/b&gt;&lt;br /&gt;Marro Hive cannot rebirth Marro Dividers with its Marro Rebirth special power.&lt;/p&gt;</v>
      </c>
      <c r="AX116" s="2" t="str">
        <f t="shared" si="37"/>
        <v>illustrations/Marro Dividers.jpg</v>
      </c>
      <c r="AY116" s="2" t="str">
        <f t="shared" si="38"/>
        <v>hitboxes/Marro Dividers.jpg</v>
      </c>
      <c r="AZ116" s="2" t="str">
        <f t="shared" si="28"/>
        <v>icons/Utgar.svg</v>
      </c>
      <c r="BA116" s="2" t="str">
        <f t="shared" si="29"/>
        <v>COMMON SQUAD // MEDIUM 4&lt;br /&gt;MARRO // DIVIDERS // WILD</v>
      </c>
      <c r="BB116" s="2" t="str">
        <f t="shared" si="30"/>
        <v>DEFENDER</v>
      </c>
      <c r="BC116" s="2" t="str">
        <f t="shared" si="31"/>
        <v>&lt;p&gt;Draft multiples of this Army Card&lt;/p&gt;</v>
      </c>
      <c r="BD116" s="2" t="str">
        <f t="shared" si="32"/>
        <v>&lt;p&gt;Cell Divide&lt;/p&gt;&lt;p&gt;Self-Replicating&lt;/p&gt;</v>
      </c>
    </row>
    <row r="117" spans="1:62" ht="57.75" customHeight="1" x14ac:dyDescent="0.2">
      <c r="A117" s="2">
        <v>116</v>
      </c>
      <c r="B117" s="2" t="s">
        <v>176</v>
      </c>
      <c r="C117" s="2" t="s">
        <v>601</v>
      </c>
      <c r="D117" s="2" t="s">
        <v>1105</v>
      </c>
      <c r="E117" s="2" t="s">
        <v>1066</v>
      </c>
      <c r="F117" s="2" t="s">
        <v>601</v>
      </c>
      <c r="G117" s="2" t="s">
        <v>601</v>
      </c>
      <c r="H117" s="2" t="s">
        <v>601</v>
      </c>
      <c r="I117" s="2" t="s">
        <v>177</v>
      </c>
      <c r="J117" s="2" t="s">
        <v>151</v>
      </c>
      <c r="K117" s="2" t="s">
        <v>193</v>
      </c>
      <c r="L117" s="2" t="s">
        <v>152</v>
      </c>
      <c r="M117" s="2" t="s">
        <v>178</v>
      </c>
      <c r="N117" s="2" t="s">
        <v>132</v>
      </c>
      <c r="O117" s="2" t="s">
        <v>133</v>
      </c>
      <c r="P117" s="2" t="s">
        <v>179</v>
      </c>
      <c r="Q117" s="2" t="s">
        <v>155</v>
      </c>
      <c r="R117" s="2" t="s">
        <v>137</v>
      </c>
      <c r="S117" s="2">
        <v>5</v>
      </c>
      <c r="T117" s="2">
        <v>3</v>
      </c>
      <c r="U117" s="2">
        <v>0</v>
      </c>
      <c r="V117" s="2">
        <v>1</v>
      </c>
      <c r="W117" s="2">
        <v>6</v>
      </c>
      <c r="X117" s="2">
        <v>1</v>
      </c>
      <c r="Y117" s="2">
        <v>3</v>
      </c>
      <c r="Z117" s="2">
        <v>3</v>
      </c>
      <c r="AA117" s="2">
        <v>50</v>
      </c>
      <c r="AB117" s="2">
        <v>55</v>
      </c>
      <c r="AC117" s="2" t="s">
        <v>695</v>
      </c>
      <c r="AD117" s="2" t="s">
        <v>520</v>
      </c>
      <c r="AE117" s="2" t="s">
        <v>772</v>
      </c>
      <c r="AF117" s="2" t="s">
        <v>601</v>
      </c>
      <c r="AG117" s="2" t="s">
        <v>772</v>
      </c>
      <c r="AH117" s="2" t="s">
        <v>601</v>
      </c>
      <c r="AI117" s="2" t="s">
        <v>772</v>
      </c>
      <c r="AJ117" s="2" t="s">
        <v>772</v>
      </c>
      <c r="AK117" s="2" t="b">
        <v>0</v>
      </c>
      <c r="AL117" s="2" t="b">
        <v>0</v>
      </c>
      <c r="AM117" s="2" t="s">
        <v>1013</v>
      </c>
      <c r="AN117" s="2" t="s">
        <v>578</v>
      </c>
      <c r="AO117" s="7" t="s">
        <v>601</v>
      </c>
      <c r="AP117" s="2" t="str">
        <f t="shared" si="19"/>
        <v>MARRO DRONES</v>
      </c>
      <c r="AQ117" s="2" t="b">
        <f t="shared" si="20"/>
        <v>0</v>
      </c>
      <c r="AR117" s="2" t="str">
        <f t="shared" si="21"/>
        <v>N/A</v>
      </c>
      <c r="AS117" s="4" t="str">
        <f t="shared" si="22"/>
        <v>&lt;p&gt;&lt;b&gt;&lt;i&gt;HIVE SWARM&lt;/i&gt;&lt;/b&gt;&lt;br /&gt;Before moving Marro Drones, roll the 20-sided die. If you roll 1-12, you may move and attack with up to 3 Marro Drones you control. If you roll 13-16, you may move and attack with up to 6 Marro Drones you control. If you roll 17-20, you may move and attack with up to 9 Marro Drones you control.&lt;/p&gt;</v>
      </c>
      <c r="AT117" s="4" t="str">
        <f t="shared" si="36"/>
        <v>n/a</v>
      </c>
      <c r="AU117" s="4" t="str">
        <f t="shared" si="23"/>
        <v>n/a</v>
      </c>
      <c r="AV117" s="4" t="str">
        <f t="shared" si="24"/>
        <v>n/a</v>
      </c>
      <c r="AW117" s="4" t="str">
        <f t="shared" si="25"/>
        <v>&lt;p&gt;&lt;b&gt;&lt;i&gt;HIVE SWARM&lt;/i&gt;&lt;/b&gt;&lt;br /&gt;Before moving Marro Drones, roll the 20-sided die. If you roll 1-12, you may move and attack with up to 3 Marro Drones you control. If you roll 13-16, you may move and attack with up to 6 Marro Drones you control. If you roll 17-20, you may move and attack with up to 9 Marro Drones you control.&lt;/p&gt;</v>
      </c>
      <c r="AX117" s="2" t="str">
        <f t="shared" si="37"/>
        <v>illustrations/Marro Drones.jpg</v>
      </c>
      <c r="AY117" s="2" t="str">
        <f t="shared" si="38"/>
        <v>hitboxes/Marro Drones.jpg</v>
      </c>
      <c r="AZ117" s="2" t="str">
        <f t="shared" si="28"/>
        <v>icons/Utgar.svg</v>
      </c>
      <c r="BA117" s="2" t="str">
        <f t="shared" si="29"/>
        <v>COMMON SQUAD // MEDIUM 5&lt;br /&gt;MARRO // DRONES // WILD</v>
      </c>
      <c r="BB117" s="2" t="str">
        <f t="shared" si="30"/>
        <v>SHARK</v>
      </c>
      <c r="BC117" s="2" t="str">
        <f t="shared" si="31"/>
        <v>&lt;p&gt;Draft multiples of this Army Card&lt;/p&gt;</v>
      </c>
      <c r="BD117" s="2" t="str">
        <f t="shared" si="32"/>
        <v>&lt;p&gt;Hive Swarm&lt;/p&gt;</v>
      </c>
    </row>
    <row r="118" spans="1:62" ht="57.75" customHeight="1" x14ac:dyDescent="0.2">
      <c r="A118" s="2">
        <v>117</v>
      </c>
      <c r="B118" s="2" t="s">
        <v>266</v>
      </c>
      <c r="C118" s="2" t="s">
        <v>601</v>
      </c>
      <c r="D118" s="2" t="s">
        <v>1105</v>
      </c>
      <c r="E118" s="2" t="s">
        <v>1066</v>
      </c>
      <c r="F118" s="2" t="s">
        <v>601</v>
      </c>
      <c r="G118" s="2" t="s">
        <v>601</v>
      </c>
      <c r="H118" s="2" t="s">
        <v>601</v>
      </c>
      <c r="I118" s="2" t="s">
        <v>256</v>
      </c>
      <c r="J118" s="2" t="s">
        <v>232</v>
      </c>
      <c r="K118" s="2" t="s">
        <v>193</v>
      </c>
      <c r="L118" s="2" t="s">
        <v>152</v>
      </c>
      <c r="M118" s="2" t="s">
        <v>178</v>
      </c>
      <c r="N118" s="2" t="s">
        <v>132</v>
      </c>
      <c r="O118" s="2" t="s">
        <v>133</v>
      </c>
      <c r="P118" s="2" t="s">
        <v>62</v>
      </c>
      <c r="Q118" s="2" t="s">
        <v>155</v>
      </c>
      <c r="R118" s="2" t="s">
        <v>137</v>
      </c>
      <c r="S118" s="2">
        <v>4</v>
      </c>
      <c r="T118" s="2">
        <v>3</v>
      </c>
      <c r="U118" s="2">
        <v>0</v>
      </c>
      <c r="V118" s="2">
        <v>1</v>
      </c>
      <c r="W118" s="2">
        <v>5</v>
      </c>
      <c r="X118" s="2">
        <v>5</v>
      </c>
      <c r="Y118" s="2">
        <v>2</v>
      </c>
      <c r="Z118" s="2">
        <v>2</v>
      </c>
      <c r="AA118" s="2">
        <v>50</v>
      </c>
      <c r="AB118" s="2">
        <v>40</v>
      </c>
      <c r="AC118" s="2" t="s">
        <v>696</v>
      </c>
      <c r="AD118" s="2" t="s">
        <v>423</v>
      </c>
      <c r="AE118" s="2" t="s">
        <v>810</v>
      </c>
      <c r="AF118" s="2" t="s">
        <v>521</v>
      </c>
      <c r="AG118" s="2" t="s">
        <v>772</v>
      </c>
      <c r="AH118" s="2" t="s">
        <v>601</v>
      </c>
      <c r="AI118" s="2" t="s">
        <v>772</v>
      </c>
      <c r="AJ118" s="2" t="s">
        <v>772</v>
      </c>
      <c r="AK118" s="2" t="b">
        <v>0</v>
      </c>
      <c r="AL118" s="2" t="b">
        <v>0</v>
      </c>
      <c r="AM118" s="2" t="s">
        <v>583</v>
      </c>
      <c r="AN118" s="2" t="s">
        <v>579</v>
      </c>
      <c r="AO118" s="7" t="s">
        <v>601</v>
      </c>
      <c r="AP118" s="2" t="str">
        <f t="shared" si="19"/>
        <v>MARRO DRUDGE</v>
      </c>
      <c r="AQ118" s="2" t="b">
        <f t="shared" si="20"/>
        <v>0</v>
      </c>
      <c r="AR118" s="2" t="str">
        <f t="shared" si="21"/>
        <v>N/A</v>
      </c>
      <c r="AS118" s="4" t="str">
        <f t="shared" si="22"/>
        <v>&lt;p&gt;&lt;b&gt;&lt;i&gt;SWAMP WATER STRENGTH&lt;/i&gt;&lt;/b&gt;&lt;br /&gt;When a Marro Drudge is on a swamp water space, add 1 to its attack and defense. &lt;/p&gt;</v>
      </c>
      <c r="AT118" s="4" t="str">
        <f t="shared" si="36"/>
        <v>&lt;p&gt;&lt;b&gt;&lt;i&gt;SWAMP WATER TUNNEL&lt;/i&gt;&lt;/b&gt;&lt;br /&gt;If a Marro Drudge ends its movement on a swamp water space, you may immediately place it on any same-level swamp water space within 5 spaces. If a Marro Drudge is engaged when it starts to tunnel, it will take any leaving engagement attacks.&lt;/p&gt;</v>
      </c>
      <c r="AU118" s="4" t="str">
        <f t="shared" si="23"/>
        <v>n/a</v>
      </c>
      <c r="AV118" s="4" t="str">
        <f t="shared" si="24"/>
        <v>n/a</v>
      </c>
      <c r="AW118" s="4" t="str">
        <f t="shared" si="25"/>
        <v>&lt;p&gt;&lt;b&gt;&lt;i&gt;SWAMP WATER STRENGTH&lt;/i&gt;&lt;/b&gt;&lt;br /&gt;When a Marro Drudge is on a swamp water space, add 1 to its attack and defense. &lt;/p&gt;&lt;p&gt;&lt;b&gt;&lt;i&gt;SWAMP WATER TUNNEL&lt;/i&gt;&lt;/b&gt;&lt;br /&gt;If a Marro Drudge ends its movement on a swamp water space, you may immediately place it on any same-level swamp water space within 5 spaces. If a Marro Drudge is engaged when it starts to tunnel, it will take any leaving engagement attacks.&lt;/p&gt;</v>
      </c>
      <c r="AX118" s="2" t="str">
        <f t="shared" si="37"/>
        <v>illustrations/Marro Drudge.jpg</v>
      </c>
      <c r="AY118" s="2" t="str">
        <f t="shared" si="38"/>
        <v>hitboxes/Marro Drudge.jpg</v>
      </c>
      <c r="AZ118" s="2" t="str">
        <f t="shared" si="28"/>
        <v>icons/Utgar.svg</v>
      </c>
      <c r="BA118" s="2" t="str">
        <f t="shared" si="29"/>
        <v>COMMON SQUAD // MEDIUM 4&lt;br /&gt;MARRO // HUNTERS // WILD</v>
      </c>
      <c r="BB118" s="2" t="str">
        <f t="shared" si="30"/>
        <v>NICHE</v>
      </c>
      <c r="BC118" s="2" t="str">
        <f t="shared" si="31"/>
        <v>&lt;p&gt;Draft multiples of this Army Card&lt;/p&gt;</v>
      </c>
      <c r="BD118" s="2" t="str">
        <f t="shared" si="32"/>
        <v>&lt;p&gt;Swamp Water Strength&lt;/p&gt;&lt;p&gt;Swamp Water Tunnel&lt;/p&gt;</v>
      </c>
    </row>
    <row r="119" spans="1:62" ht="57.75" customHeight="1" x14ac:dyDescent="0.2">
      <c r="A119" s="2">
        <v>118</v>
      </c>
      <c r="B119" s="2" t="s">
        <v>266</v>
      </c>
      <c r="C119" s="2" t="s">
        <v>601</v>
      </c>
      <c r="D119" s="2" t="s">
        <v>1106</v>
      </c>
      <c r="E119" s="2" t="s">
        <v>1066</v>
      </c>
      <c r="F119" s="2" t="s">
        <v>601</v>
      </c>
      <c r="G119" s="2" t="s">
        <v>601</v>
      </c>
      <c r="H119" s="2" t="s">
        <v>601</v>
      </c>
      <c r="I119" s="2" t="s">
        <v>256</v>
      </c>
      <c r="J119" s="2" t="s">
        <v>232</v>
      </c>
      <c r="K119" s="2" t="s">
        <v>193</v>
      </c>
      <c r="L119" s="2" t="s">
        <v>152</v>
      </c>
      <c r="M119" s="2" t="s">
        <v>178</v>
      </c>
      <c r="N119" s="2" t="s">
        <v>132</v>
      </c>
      <c r="O119" s="2" t="s">
        <v>133</v>
      </c>
      <c r="P119" s="2" t="s">
        <v>62</v>
      </c>
      <c r="Q119" s="2" t="s">
        <v>155</v>
      </c>
      <c r="R119" s="2" t="s">
        <v>137</v>
      </c>
      <c r="S119" s="2">
        <v>4</v>
      </c>
      <c r="T119" s="2">
        <v>3</v>
      </c>
      <c r="U119" s="2">
        <v>0</v>
      </c>
      <c r="V119" s="2">
        <v>1</v>
      </c>
      <c r="W119" s="2">
        <v>5</v>
      </c>
      <c r="X119" s="2">
        <v>5</v>
      </c>
      <c r="Y119" s="2">
        <v>2</v>
      </c>
      <c r="Z119" s="2">
        <v>2</v>
      </c>
      <c r="AA119" s="2">
        <v>50</v>
      </c>
      <c r="AB119" s="2">
        <v>50</v>
      </c>
      <c r="AC119" s="2" t="s">
        <v>1119</v>
      </c>
      <c r="AD119" s="2" t="s">
        <v>1120</v>
      </c>
      <c r="AE119" s="2" t="s">
        <v>810</v>
      </c>
      <c r="AF119" s="2" t="s">
        <v>521</v>
      </c>
      <c r="AG119" s="2" t="s">
        <v>1121</v>
      </c>
      <c r="AH119" s="3" t="s">
        <v>1122</v>
      </c>
      <c r="AI119" s="2" t="s">
        <v>772</v>
      </c>
      <c r="AJ119" s="2" t="s">
        <v>772</v>
      </c>
      <c r="AK119" s="2" t="b">
        <v>0</v>
      </c>
      <c r="AL119" s="2" t="b">
        <v>0</v>
      </c>
      <c r="AM119" s="2" t="s">
        <v>583</v>
      </c>
      <c r="AN119" s="2" t="s">
        <v>579</v>
      </c>
      <c r="AO119" s="7" t="s">
        <v>601</v>
      </c>
      <c r="AP119" s="2" t="str">
        <f t="shared" si="19"/>
        <v>MARRO DRUDGE</v>
      </c>
      <c r="AQ119" s="2" t="b">
        <f t="shared" si="20"/>
        <v>0</v>
      </c>
      <c r="AR119" s="2" t="str">
        <f t="shared" si="21"/>
        <v>N/A</v>
      </c>
      <c r="AS119" s="4" t="str">
        <f t="shared" si="22"/>
        <v>&lt;p&gt;&lt;b&gt;&lt;i&gt;WATER STRENGTH&lt;/i&gt;&lt;/b&gt;&lt;br /&gt;When a Marro Drudge is on a water space, add 1 to its attack and defense. &lt;/p&gt;</v>
      </c>
      <c r="AT119" s="4" t="str">
        <f t="shared" si="36"/>
        <v>&lt;p&gt;&lt;b&gt;&lt;i&gt;SWAMP WATER TUNNEL&lt;/i&gt;&lt;/b&gt;&lt;br /&gt;If a Marro Drudge ends its movement on a swamp water space, you may immediately place it on any same-level swamp water space within 5 spaces. If a Marro Drudge is engaged when it starts to tunnel, it will take any leaving engagement attacks.&lt;/p&gt;</v>
      </c>
      <c r="AU119" s="4" t="str">
        <f t="shared" si="23"/>
        <v>&lt;p&gt;&lt;b&gt;&lt;i&gt;DUAL WIELD&lt;/i&gt;&lt;/b&gt;&lt;br /&gt;When a Marro Drudge attacks, he may attack one additional time. When making attacks with Dual Wield, subtract 1 from his attack dice.&lt;/p&gt;</v>
      </c>
      <c r="AV119" s="4" t="str">
        <f t="shared" si="24"/>
        <v>n/a</v>
      </c>
      <c r="AW119" s="4" t="str">
        <f t="shared" si="25"/>
        <v>&lt;p&gt;&lt;b&gt;&lt;i&gt;WATER STRENGTH&lt;/i&gt;&lt;/b&gt;&lt;br /&gt;When a Marro Drudge is on a water space, add 1 to its attack and defense. &lt;/p&gt;&lt;p&gt;&lt;b&gt;&lt;i&gt;SWAMP WATER TUNNEL&lt;/i&gt;&lt;/b&gt;&lt;br /&gt;If a Marro Drudge ends its movement on a swamp water space, you may immediately place it on any same-level swamp water space within 5 spaces. If a Marro Drudge is engaged when it starts to tunnel, it will take any leaving engagement attacks.&lt;/p&gt;&lt;p&gt;&lt;b&gt;&lt;i&gt;DUAL WIELD&lt;/i&gt;&lt;/b&gt;&lt;br /&gt;When a Marro Drudge attacks, he may attack one additional time. When making attacks with Dual Wield, subtract 1 from his attack dice.&lt;/p&gt;</v>
      </c>
      <c r="AX119" s="2" t="str">
        <f t="shared" si="37"/>
        <v>illustrations/Marro Drudge.jpg</v>
      </c>
      <c r="AY119" s="2" t="str">
        <f t="shared" si="38"/>
        <v>hitboxes/Marro Drudge.jpg</v>
      </c>
      <c r="AZ119" s="2" t="str">
        <f t="shared" si="28"/>
        <v>icons/Utgar.svg</v>
      </c>
      <c r="BA119" s="2" t="str">
        <f t="shared" si="29"/>
        <v>COMMON SQUAD // MEDIUM 4&lt;br /&gt;MARRO // HUNTERS // WILD</v>
      </c>
      <c r="BB119" s="2" t="str">
        <f t="shared" si="30"/>
        <v>NICHE</v>
      </c>
      <c r="BC119" s="2" t="str">
        <f t="shared" si="31"/>
        <v>&lt;p&gt;Draft multiples of this Army Card&lt;/p&gt;</v>
      </c>
      <c r="BD119" s="2" t="str">
        <f t="shared" si="32"/>
        <v>&lt;p&gt;Water Strength&lt;/p&gt;&lt;p&gt;Swamp Water Tunnel&lt;/p&gt;&lt;p&gt;Dual Wield&lt;/p&gt;</v>
      </c>
    </row>
    <row r="120" spans="1:62" ht="57.75" customHeight="1" x14ac:dyDescent="0.2">
      <c r="A120" s="2">
        <v>119</v>
      </c>
      <c r="B120" s="2" t="s">
        <v>261</v>
      </c>
      <c r="C120" s="2" t="s">
        <v>601</v>
      </c>
      <c r="D120" s="2" t="s">
        <v>1105</v>
      </c>
      <c r="E120" s="2" t="s">
        <v>1096</v>
      </c>
      <c r="F120" s="5" t="s">
        <v>1086</v>
      </c>
      <c r="G120" s="2" t="s">
        <v>601</v>
      </c>
      <c r="H120" s="2" t="s">
        <v>601</v>
      </c>
      <c r="I120" s="2" t="s">
        <v>256</v>
      </c>
      <c r="J120" s="2">
        <v>7</v>
      </c>
      <c r="K120" s="2" t="s">
        <v>193</v>
      </c>
      <c r="L120" s="2" t="s">
        <v>152</v>
      </c>
      <c r="M120" s="2" t="s">
        <v>178</v>
      </c>
      <c r="N120" s="2" t="s">
        <v>166</v>
      </c>
      <c r="O120" s="2" t="s">
        <v>167</v>
      </c>
      <c r="P120" s="2" t="s">
        <v>262</v>
      </c>
      <c r="Q120" s="2" t="s">
        <v>15</v>
      </c>
      <c r="R120" s="2" t="s">
        <v>226</v>
      </c>
      <c r="S120" s="2">
        <v>17</v>
      </c>
      <c r="T120" s="2">
        <v>1</v>
      </c>
      <c r="U120" s="2">
        <v>0</v>
      </c>
      <c r="V120" s="2">
        <v>6</v>
      </c>
      <c r="W120" s="2">
        <v>0</v>
      </c>
      <c r="X120" s="2">
        <v>1</v>
      </c>
      <c r="Y120" s="2">
        <v>1</v>
      </c>
      <c r="Z120" s="2">
        <v>2</v>
      </c>
      <c r="AA120" s="2">
        <v>160</v>
      </c>
      <c r="AB120" s="2">
        <v>130</v>
      </c>
      <c r="AC120" s="2" t="s">
        <v>697</v>
      </c>
      <c r="AD120" s="2" t="s">
        <v>522</v>
      </c>
      <c r="AE120" s="2" t="s">
        <v>811</v>
      </c>
      <c r="AF120" s="2" t="s">
        <v>523</v>
      </c>
      <c r="AG120" s="2" t="s">
        <v>772</v>
      </c>
      <c r="AH120" s="2" t="s">
        <v>601</v>
      </c>
      <c r="AI120" s="2" t="s">
        <v>772</v>
      </c>
      <c r="AJ120" s="2" t="s">
        <v>772</v>
      </c>
      <c r="AK120" s="2" t="b">
        <v>0</v>
      </c>
      <c r="AL120" s="2" t="b">
        <v>0</v>
      </c>
      <c r="AM120" s="2" t="s">
        <v>1031</v>
      </c>
      <c r="AN120" s="2" t="s">
        <v>574</v>
      </c>
      <c r="AO120" s="7" t="s">
        <v>601</v>
      </c>
      <c r="AP120" s="2" t="str">
        <f t="shared" si="19"/>
        <v>MARRO HIVE</v>
      </c>
      <c r="AQ120" s="2" t="b">
        <f t="shared" si="20"/>
        <v>0</v>
      </c>
      <c r="AR120" s="2" t="str">
        <f t="shared" si="21"/>
        <v>N/A</v>
      </c>
      <c r="AS120" s="4" t="str">
        <f t="shared" si="22"/>
        <v>&lt;p&gt;&lt;b&gt;&lt;i&gt;HIVE MIND&lt;/i&gt;&lt;/b&gt;&lt;br /&gt;After revealing an order marker on this Army Card, you may take a turn with any small or medium common Marro Squad you control before taking a turn with Marro Hive. Any figure that is taking a turn must be within 12 clear sight spaces of Marro Hive, prior to its movement.&lt;/p&gt;</v>
      </c>
      <c r="AT120" s="4" t="str">
        <f t="shared" si="36"/>
        <v>&lt;p&gt;&lt;b&gt;&lt;i&gt;MARRO REBIRTH&lt;/i&gt;&lt;/b&gt;&lt;br /&gt;After taking a turn with Marro Hive, you may roll the 20-sided die. If you roll a 13 or higher, you may place any previously destroyed common Marro Squad figure from your army on an empty space adjacent to Marro Hive.&lt;/p&gt;</v>
      </c>
      <c r="AU120" s="4" t="str">
        <f t="shared" si="23"/>
        <v>n/a</v>
      </c>
      <c r="AV120" s="4" t="str">
        <f t="shared" si="24"/>
        <v>n/a</v>
      </c>
      <c r="AW120" s="4" t="str">
        <f t="shared" si="25"/>
        <v>&lt;p&gt;&lt;b&gt;&lt;i&gt;HIVE MIND&lt;/i&gt;&lt;/b&gt;&lt;br /&gt;After revealing an order marker on this Army Card, you may take a turn with any small or medium common Marro Squad you control before taking a turn with Marro Hive. Any figure that is taking a turn must be within 12 clear sight spaces of Marro Hive, prior to its movement.&lt;/p&gt;&lt;p&gt;&lt;b&gt;&lt;i&gt;MARRO REBIRTH&lt;/i&gt;&lt;/b&gt;&lt;br /&gt;After taking a turn with Marro Hive, you may roll the 20-sided die. If you roll a 13 or higher, you may place any previously destroyed common Marro Squad figure from your army on an empty space adjacent to Marro Hive.&lt;/p&gt;</v>
      </c>
      <c r="AX120" s="2" t="str">
        <f t="shared" si="37"/>
        <v>illustrations/Marro Hive.jpg</v>
      </c>
      <c r="AY120" s="2" t="str">
        <f t="shared" si="38"/>
        <v>hitboxes/Marro Hive.jpg</v>
      </c>
      <c r="AZ120" s="2" t="str">
        <f t="shared" si="28"/>
        <v>icons/Utgar.svg</v>
      </c>
      <c r="BA120" s="2" t="str">
        <f t="shared" si="29"/>
        <v>UNIQUE HERO // HUGE 17&lt;br /&gt;MARRO // HIVE // TERRIFYING</v>
      </c>
      <c r="BB120" s="2" t="str">
        <f t="shared" si="30"/>
        <v>B&amp;amp;B</v>
      </c>
      <c r="BC120" s="2" t="str">
        <f t="shared" si="31"/>
        <v>&lt;p&gt;Skip this card&lt;br /&gt;(and ignore its points)&lt;/p&gt;&lt;p&gt;Draft one Marro Squad&lt;br /&gt;(and then multiples if non-unique)&lt;/p&gt;</v>
      </c>
      <c r="BD120" s="2" t="str">
        <f t="shared" si="32"/>
        <v>&lt;p&gt;Hive Mind&lt;/p&gt;&lt;p&gt;Marro Rebirth&lt;/p&gt;</v>
      </c>
    </row>
    <row r="121" spans="1:62" ht="57.75" customHeight="1" x14ac:dyDescent="0.2">
      <c r="A121" s="2">
        <v>120</v>
      </c>
      <c r="B121" s="2" t="s">
        <v>264</v>
      </c>
      <c r="C121" s="2" t="s">
        <v>601</v>
      </c>
      <c r="D121" s="2" t="s">
        <v>1105</v>
      </c>
      <c r="E121" s="2" t="s">
        <v>1066</v>
      </c>
      <c r="F121" s="2" t="s">
        <v>601</v>
      </c>
      <c r="G121" s="2" t="s">
        <v>601</v>
      </c>
      <c r="H121" s="2" t="s">
        <v>601</v>
      </c>
      <c r="I121" s="2" t="s">
        <v>256</v>
      </c>
      <c r="J121" s="2" t="s">
        <v>57</v>
      </c>
      <c r="K121" s="2" t="s">
        <v>193</v>
      </c>
      <c r="L121" s="2" t="s">
        <v>152</v>
      </c>
      <c r="M121" s="2" t="s">
        <v>178</v>
      </c>
      <c r="N121" s="2" t="s">
        <v>132</v>
      </c>
      <c r="O121" s="2" t="s">
        <v>133</v>
      </c>
      <c r="P121" s="2" t="s">
        <v>265</v>
      </c>
      <c r="Q121" s="2" t="s">
        <v>155</v>
      </c>
      <c r="R121" s="2" t="s">
        <v>137</v>
      </c>
      <c r="S121" s="2">
        <v>4</v>
      </c>
      <c r="T121" s="2">
        <v>3</v>
      </c>
      <c r="U121" s="2">
        <v>0</v>
      </c>
      <c r="V121" s="2">
        <v>1</v>
      </c>
      <c r="W121" s="2">
        <v>5</v>
      </c>
      <c r="X121" s="2">
        <v>5</v>
      </c>
      <c r="Y121" s="2">
        <v>3</v>
      </c>
      <c r="Z121" s="2">
        <v>3</v>
      </c>
      <c r="AA121" s="2">
        <v>60</v>
      </c>
      <c r="AB121" s="2">
        <v>75</v>
      </c>
      <c r="AC121" s="2" t="s">
        <v>698</v>
      </c>
      <c r="AD121" s="2" t="s">
        <v>524</v>
      </c>
      <c r="AE121" s="2" t="s">
        <v>772</v>
      </c>
      <c r="AF121" s="2" t="s">
        <v>601</v>
      </c>
      <c r="AG121" s="2" t="s">
        <v>772</v>
      </c>
      <c r="AH121" s="2" t="s">
        <v>601</v>
      </c>
      <c r="AI121" s="2" t="s">
        <v>772</v>
      </c>
      <c r="AJ121" s="2" t="s">
        <v>772</v>
      </c>
      <c r="AK121" s="2" t="b">
        <v>0</v>
      </c>
      <c r="AL121" s="2" t="b">
        <v>0</v>
      </c>
      <c r="AM121" s="2" t="s">
        <v>1016</v>
      </c>
      <c r="AN121" s="2" t="s">
        <v>572</v>
      </c>
      <c r="AO121" s="7" t="s">
        <v>601</v>
      </c>
      <c r="AP121" s="2" t="str">
        <f t="shared" si="19"/>
        <v>MARRO STINGERS</v>
      </c>
      <c r="AQ121" s="2" t="b">
        <f t="shared" si="20"/>
        <v>0</v>
      </c>
      <c r="AR121" s="2" t="str">
        <f t="shared" si="21"/>
        <v>N/A</v>
      </c>
      <c r="AS121" s="4" t="str">
        <f t="shared" si="22"/>
        <v>&lt;p&gt;&lt;b&gt;&lt;i&gt;STINGER DRAIN&lt;/i&gt;&lt;/b&gt;&lt;br /&gt;After moving and before attacking, you may roll the 20-sided die. If you roll a 1-4, you must destroy a Marro Stinger you control and you cannot attack this turn. If you roll a 5-9, add 0 to the attack value of this card. If you roll 10 or higher, add 1 to the attack value of this card.&lt;/p&gt;</v>
      </c>
      <c r="AT121" s="4" t="str">
        <f t="shared" si="36"/>
        <v>n/a</v>
      </c>
      <c r="AU121" s="4" t="str">
        <f t="shared" si="23"/>
        <v>n/a</v>
      </c>
      <c r="AV121" s="4" t="str">
        <f t="shared" si="24"/>
        <v>n/a</v>
      </c>
      <c r="AW121" s="4" t="str">
        <f t="shared" si="25"/>
        <v>&lt;p&gt;&lt;b&gt;&lt;i&gt;STINGER DRAIN&lt;/i&gt;&lt;/b&gt;&lt;br /&gt;After moving and before attacking, you may roll the 20-sided die. If you roll a 1-4, you must destroy a Marro Stinger you control and you cannot attack this turn. If you roll a 5-9, add 0 to the attack value of this card. If you roll 10 or higher, add 1 to the attack value of this card.&lt;/p&gt;</v>
      </c>
      <c r="AX121" s="2" t="str">
        <f t="shared" si="37"/>
        <v>illustrations/Marro Stingers.jpg</v>
      </c>
      <c r="AY121" s="2" t="str">
        <f t="shared" si="38"/>
        <v>hitboxes/Marro Stingers.jpg</v>
      </c>
      <c r="AZ121" s="2" t="str">
        <f t="shared" si="28"/>
        <v>icons/Utgar.svg</v>
      </c>
      <c r="BA121" s="2" t="str">
        <f t="shared" si="29"/>
        <v>COMMON SQUAD // MEDIUM 4&lt;br /&gt;MARRO // STINGERS // WILD</v>
      </c>
      <c r="BB121" s="2" t="str">
        <f t="shared" si="30"/>
        <v>MENACER</v>
      </c>
      <c r="BC121" s="2" t="str">
        <f t="shared" si="31"/>
        <v>&lt;p&gt;Draft multiples of this Army Card&lt;/p&gt;</v>
      </c>
      <c r="BD121" s="2" t="str">
        <f t="shared" si="32"/>
        <v>&lt;p&gt;Stinger Drain&lt;/p&gt;</v>
      </c>
    </row>
    <row r="122" spans="1:62" ht="57.75" customHeight="1" x14ac:dyDescent="0.2">
      <c r="A122" s="2">
        <v>121</v>
      </c>
      <c r="B122" s="2" t="s">
        <v>206</v>
      </c>
      <c r="C122" s="2" t="s">
        <v>601</v>
      </c>
      <c r="D122" s="2" t="s">
        <v>1105</v>
      </c>
      <c r="E122" s="2" t="s">
        <v>601</v>
      </c>
      <c r="F122" s="2" t="s">
        <v>601</v>
      </c>
      <c r="G122" s="2" t="s">
        <v>601</v>
      </c>
      <c r="H122" s="2" t="s">
        <v>601</v>
      </c>
      <c r="I122" s="2" t="s">
        <v>207</v>
      </c>
      <c r="J122" s="2" t="s">
        <v>208</v>
      </c>
      <c r="K122" s="2" t="s">
        <v>193</v>
      </c>
      <c r="L122" s="2" t="s">
        <v>152</v>
      </c>
      <c r="M122" s="2" t="s">
        <v>178</v>
      </c>
      <c r="N122" s="2" t="s">
        <v>166</v>
      </c>
      <c r="O122" s="2" t="s">
        <v>133</v>
      </c>
      <c r="P122" s="2" t="s">
        <v>164</v>
      </c>
      <c r="Q122" s="2" t="s">
        <v>155</v>
      </c>
      <c r="R122" s="2" t="s">
        <v>137</v>
      </c>
      <c r="S122" s="2">
        <v>4</v>
      </c>
      <c r="T122" s="2">
        <v>4</v>
      </c>
      <c r="U122" s="2">
        <v>0</v>
      </c>
      <c r="V122" s="2">
        <v>1</v>
      </c>
      <c r="W122" s="2">
        <v>6</v>
      </c>
      <c r="X122" s="2">
        <v>6</v>
      </c>
      <c r="Y122" s="2">
        <v>2</v>
      </c>
      <c r="Z122" s="2">
        <v>3</v>
      </c>
      <c r="AA122" s="2">
        <v>50</v>
      </c>
      <c r="AB122" s="2">
        <v>110</v>
      </c>
      <c r="AC122" s="2" t="s">
        <v>699</v>
      </c>
      <c r="AD122" s="2" t="s">
        <v>525</v>
      </c>
      <c r="AE122" s="2" t="s">
        <v>772</v>
      </c>
      <c r="AF122" s="2" t="s">
        <v>601</v>
      </c>
      <c r="AG122" s="2" t="s">
        <v>772</v>
      </c>
      <c r="AH122" s="2" t="s">
        <v>601</v>
      </c>
      <c r="AI122" s="2" t="s">
        <v>772</v>
      </c>
      <c r="AJ122" s="2" t="s">
        <v>772</v>
      </c>
      <c r="AK122" s="2" t="b">
        <v>0</v>
      </c>
      <c r="AL122" s="2" t="b">
        <v>0</v>
      </c>
      <c r="AM122" s="2" t="s">
        <v>582</v>
      </c>
      <c r="AN122" s="2" t="s">
        <v>571</v>
      </c>
      <c r="AO122" s="7" t="s">
        <v>601</v>
      </c>
      <c r="AP122" s="2" t="str">
        <f t="shared" si="19"/>
        <v>MARRO WARRIORS</v>
      </c>
      <c r="AQ122" s="2" t="b">
        <f t="shared" si="20"/>
        <v>0</v>
      </c>
      <c r="AR122" s="2" t="str">
        <f t="shared" si="21"/>
        <v>N/A</v>
      </c>
      <c r="AS122" s="4" t="str">
        <f t="shared" si="22"/>
        <v>&lt;p&gt;&lt;b&gt;&lt;i&gt;WATER CLONE&lt;/i&gt;&lt;/b&gt;&lt;br /&gt;Instead of attacking with all of the Marro Warriors, one at a time, roll the 20-sided die for each Marro Warrior in play. If you roll a 15 or higher, place a previously destroyed Marro Warrior on a same-level space adjacent to that Marro Warrior. Any Marro Warrior on a water space needs a 10 or higher to Water Clone. You may only Water Clone after you move.&lt;/p&gt;</v>
      </c>
      <c r="AT122" s="4" t="str">
        <f t="shared" si="36"/>
        <v>n/a</v>
      </c>
      <c r="AU122" s="4" t="str">
        <f t="shared" si="23"/>
        <v>n/a</v>
      </c>
      <c r="AV122" s="4" t="str">
        <f t="shared" si="24"/>
        <v>n/a</v>
      </c>
      <c r="AW122" s="4" t="str">
        <f t="shared" si="25"/>
        <v>&lt;p&gt;&lt;b&gt;&lt;i&gt;WATER CLONE&lt;/i&gt;&lt;/b&gt;&lt;br /&gt;Instead of attacking with all of the Marro Warriors, one at a time, roll the 20-sided die for each Marro Warrior in play. If you roll a 15 or higher, place a previously destroyed Marro Warrior on a same-level space adjacent to that Marro Warrior. Any Marro Warrior on a water space needs a 10 or higher to Water Clone. You may only Water Clone after you move.&lt;/p&gt;</v>
      </c>
      <c r="AX122" s="2" t="str">
        <f t="shared" si="37"/>
        <v>illustrations/Marro Warriors.jpg</v>
      </c>
      <c r="AY122" s="2" t="str">
        <f t="shared" si="38"/>
        <v>hitboxes/Marro Warriors.jpg</v>
      </c>
      <c r="AZ122" s="2" t="str">
        <f t="shared" si="28"/>
        <v>icons/Utgar.svg</v>
      </c>
      <c r="BA122" s="2" t="str">
        <f t="shared" si="29"/>
        <v>UNIQUE SQUAD // MEDIUM 4&lt;br /&gt;MARRO // WARRIORS // WILD</v>
      </c>
      <c r="BB122" s="2" t="str">
        <f t="shared" si="30"/>
        <v>CLEANUP</v>
      </c>
      <c r="BC122" s="2" t="str">
        <f t="shared" si="31"/>
        <v>None</v>
      </c>
      <c r="BD122" s="2" t="str">
        <f t="shared" si="32"/>
        <v>&lt;p&gt;Water Clone&lt;/p&gt;</v>
      </c>
    </row>
    <row r="123" spans="1:62" ht="57.75" customHeight="1" x14ac:dyDescent="0.2">
      <c r="A123" s="2">
        <v>122</v>
      </c>
      <c r="B123" s="2" t="s">
        <v>270</v>
      </c>
      <c r="C123" s="2" t="s">
        <v>601</v>
      </c>
      <c r="D123" s="2" t="s">
        <v>1105</v>
      </c>
      <c r="E123" s="5" t="s">
        <v>1087</v>
      </c>
      <c r="F123" s="2" t="s">
        <v>601</v>
      </c>
      <c r="G123" s="2" t="s">
        <v>601</v>
      </c>
      <c r="H123" s="2" t="s">
        <v>601</v>
      </c>
      <c r="I123" s="2" t="s">
        <v>326</v>
      </c>
      <c r="J123" s="2">
        <v>13</v>
      </c>
      <c r="K123" s="2" t="s">
        <v>197</v>
      </c>
      <c r="L123" s="2" t="s">
        <v>271</v>
      </c>
      <c r="M123" s="2" t="s">
        <v>172</v>
      </c>
      <c r="N123" s="2" t="s">
        <v>166</v>
      </c>
      <c r="O123" s="2" t="s">
        <v>167</v>
      </c>
      <c r="P123" s="2" t="s">
        <v>272</v>
      </c>
      <c r="Q123" s="2" t="s">
        <v>174</v>
      </c>
      <c r="R123" s="2" t="s">
        <v>137</v>
      </c>
      <c r="S123" s="2">
        <v>5</v>
      </c>
      <c r="T123" s="2">
        <v>1</v>
      </c>
      <c r="U123" s="2">
        <v>0</v>
      </c>
      <c r="V123" s="2">
        <v>5</v>
      </c>
      <c r="W123" s="2">
        <v>5</v>
      </c>
      <c r="X123" s="2">
        <v>1</v>
      </c>
      <c r="Y123" s="2">
        <v>4</v>
      </c>
      <c r="Z123" s="2">
        <v>4</v>
      </c>
      <c r="AA123" s="2">
        <v>140</v>
      </c>
      <c r="AB123" s="2">
        <v>125</v>
      </c>
      <c r="AC123" s="2" t="s">
        <v>700</v>
      </c>
      <c r="AD123" s="2" t="s">
        <v>970</v>
      </c>
      <c r="AE123" s="2" t="s">
        <v>812</v>
      </c>
      <c r="AF123" s="2" t="s">
        <v>526</v>
      </c>
      <c r="AG123" s="2" t="s">
        <v>857</v>
      </c>
      <c r="AH123" s="2" t="s">
        <v>969</v>
      </c>
      <c r="AI123" s="2" t="s">
        <v>772</v>
      </c>
      <c r="AJ123" s="2" t="s">
        <v>772</v>
      </c>
      <c r="AK123" s="2" t="b">
        <v>0</v>
      </c>
      <c r="AL123" s="2" t="b">
        <v>0</v>
      </c>
      <c r="AM123" s="2" t="s">
        <v>1015</v>
      </c>
      <c r="AN123" s="2" t="s">
        <v>579</v>
      </c>
      <c r="AO123" s="7" t="s">
        <v>601</v>
      </c>
      <c r="AP123" s="2" t="str">
        <f t="shared" si="19"/>
        <v>MASTER WIN CHIU WOO</v>
      </c>
      <c r="AQ123" s="2" t="b">
        <f t="shared" si="20"/>
        <v>0</v>
      </c>
      <c r="AR123" s="2" t="str">
        <f t="shared" si="21"/>
        <v>N/A</v>
      </c>
      <c r="AS123" s="4" t="str">
        <f t="shared" si="22"/>
        <v>&lt;p&gt;&lt;b&gt;&lt;i&gt;MASTER'S INFLUENCE&lt;/i&gt;&lt;/b&gt;&lt;br /&gt;All Monk Squad figures you control may leap an additional 13 levels up or down when using Stealth Leap. All Monks you control within 2 clear sight spaces of Master Woo add 1 to their attack and defense dice.&lt;/p&gt;</v>
      </c>
      <c r="AT123" s="4" t="str">
        <f t="shared" si="36"/>
        <v>&lt;p&gt;&lt;b&gt;&lt;i&gt;MASTER'S ASSAULT&lt;/i&gt;&lt;/b&gt;&lt;br /&gt;Master Woo may attack any or all figures adjacent to him. Roll each attack separately.&lt;/p&gt;</v>
      </c>
      <c r="AU123" s="4" t="str">
        <f t="shared" si="23"/>
        <v>&lt;p&gt;&lt;b&gt;&lt;i&gt;STEALTH LEAP 25&lt;/i&gt;&lt;/b&gt;&lt;br /&gt;Instead of his normal move, Master Woo may use Stealth Leap 25. Stealth Leap 25 has a move of 3 and ignores elevations. Master Woo may leap over water without stopping, leap over figures without becoming engaged, and leap over obstacles. Master Woo may not leap more than 25 levels up or down in a single leap. Stealth Leap 25 avoids any leaving engagement attacks.&lt;/p&gt;</v>
      </c>
      <c r="AV123" s="4" t="str">
        <f t="shared" si="24"/>
        <v>n/a</v>
      </c>
      <c r="AW123" s="4" t="str">
        <f t="shared" si="25"/>
        <v>&lt;p&gt;&lt;b&gt;&lt;i&gt;MASTER'S INFLUENCE&lt;/i&gt;&lt;/b&gt;&lt;br /&gt;All Monk Squad figures you control may leap an additional 13 levels up or down when using Stealth Leap. All Monks you control within 2 clear sight spaces of Master Woo add 1 to their attack and defense dice.&lt;/p&gt;&lt;p&gt;&lt;b&gt;&lt;i&gt;MASTER'S ASSAULT&lt;/i&gt;&lt;/b&gt;&lt;br /&gt;Master Woo may attack any or all figures adjacent to him. Roll each attack separately.&lt;/p&gt;&lt;p&gt;&lt;b&gt;&lt;i&gt;STEALTH LEAP 25&lt;/i&gt;&lt;/b&gt;&lt;br /&gt;Instead of his normal move, Master Woo may use Stealth Leap 25. Stealth Leap 25 has a move of 3 and ignores elevations. Master Woo may leap over water without stopping, leap over figures without becoming engaged, and leap over obstacles. Master Woo may not leap more than 25 levels up or down in a single leap. Stealth Leap 25 avoids any leaving engagement attacks.&lt;/p&gt;</v>
      </c>
      <c r="AX123" s="2" t="str">
        <f t="shared" si="37"/>
        <v>illustrations/Master Win Chiu Woo.jpg</v>
      </c>
      <c r="AY123" s="2" t="str">
        <f t="shared" si="38"/>
        <v>hitboxes/Master Win Chiu Woo.jpg</v>
      </c>
      <c r="AZ123" s="2" t="str">
        <f t="shared" si="28"/>
        <v>icons/Aquilla.svg</v>
      </c>
      <c r="BA123" s="2" t="str">
        <f t="shared" si="29"/>
        <v>UNIQUE HERO // MEDIUM 5&lt;br /&gt;HUMAN // MONK // DISCIPLINED</v>
      </c>
      <c r="BB123" s="2" t="str">
        <f t="shared" si="30"/>
        <v>CHEER/CLEANUP</v>
      </c>
      <c r="BC123" s="2" t="str">
        <f t="shared" si="31"/>
        <v>&lt;p&gt;Draft one Monk Squad&lt;br /&gt;(and then multiples if non-unique)&lt;/p&gt;</v>
      </c>
      <c r="BD123" s="2" t="str">
        <f t="shared" si="32"/>
        <v>&lt;p&gt;Master's Influence&lt;/p&gt;&lt;p&gt;Master's Assault&lt;/p&gt;&lt;p&gt;Stealth Leap 25&lt;/p&gt;</v>
      </c>
    </row>
    <row r="124" spans="1:62" ht="57.75" customHeight="1" x14ac:dyDescent="0.2">
      <c r="A124" s="2">
        <v>123</v>
      </c>
      <c r="B124" s="2" t="s">
        <v>228</v>
      </c>
      <c r="C124" s="2" t="s">
        <v>601</v>
      </c>
      <c r="D124" s="2" t="s">
        <v>1105</v>
      </c>
      <c r="E124" s="2" t="s">
        <v>601</v>
      </c>
      <c r="F124" s="2" t="s">
        <v>601</v>
      </c>
      <c r="G124" s="2" t="s">
        <v>601</v>
      </c>
      <c r="H124" s="2" t="s">
        <v>601</v>
      </c>
      <c r="I124" s="2" t="s">
        <v>177</v>
      </c>
      <c r="J124" s="2">
        <v>20</v>
      </c>
      <c r="K124" s="2" t="s">
        <v>193</v>
      </c>
      <c r="L124" s="2" t="s">
        <v>152</v>
      </c>
      <c r="M124" s="2" t="s">
        <v>178</v>
      </c>
      <c r="N124" s="2" t="s">
        <v>166</v>
      </c>
      <c r="O124" s="2" t="s">
        <v>167</v>
      </c>
      <c r="P124" s="2" t="s">
        <v>199</v>
      </c>
      <c r="Q124" s="2" t="s">
        <v>155</v>
      </c>
      <c r="R124" s="2" t="s">
        <v>205</v>
      </c>
      <c r="S124" s="2">
        <v>7</v>
      </c>
      <c r="T124" s="2">
        <v>1</v>
      </c>
      <c r="U124" s="2">
        <v>0</v>
      </c>
      <c r="V124" s="2">
        <v>3</v>
      </c>
      <c r="W124" s="2">
        <v>8</v>
      </c>
      <c r="X124" s="2">
        <v>6</v>
      </c>
      <c r="Y124" s="2">
        <v>3</v>
      </c>
      <c r="Z124" s="2">
        <v>3</v>
      </c>
      <c r="AA124" s="2">
        <v>50</v>
      </c>
      <c r="AB124" s="2">
        <v>70</v>
      </c>
      <c r="AC124" s="2" t="s">
        <v>701</v>
      </c>
      <c r="AD124" s="2" t="s">
        <v>527</v>
      </c>
      <c r="AE124" s="2" t="s">
        <v>772</v>
      </c>
      <c r="AF124" s="2" t="s">
        <v>601</v>
      </c>
      <c r="AG124" s="2" t="s">
        <v>772</v>
      </c>
      <c r="AH124" s="2" t="s">
        <v>601</v>
      </c>
      <c r="AI124" s="2" t="s">
        <v>772</v>
      </c>
      <c r="AJ124" s="2" t="s">
        <v>772</v>
      </c>
      <c r="AK124" s="2" t="b">
        <v>0</v>
      </c>
      <c r="AL124" s="2" t="b">
        <v>0</v>
      </c>
      <c r="AM124" s="2" t="s">
        <v>582</v>
      </c>
      <c r="AN124" s="2" t="s">
        <v>572</v>
      </c>
      <c r="AO124" s="7" t="s">
        <v>601</v>
      </c>
      <c r="AP124" s="2" t="str">
        <f t="shared" si="19"/>
        <v>ME-BURQ-SA</v>
      </c>
      <c r="AQ124" s="2" t="b">
        <f t="shared" si="20"/>
        <v>0</v>
      </c>
      <c r="AR124" s="2" t="str">
        <f t="shared" si="21"/>
        <v>N/A</v>
      </c>
      <c r="AS124" s="4" t="str">
        <f t="shared" si="22"/>
        <v>&lt;p&gt;&lt;b&gt;&lt;i&gt;PARALYZING STARE 16&lt;/i&gt;&lt;/b&gt;&lt;br /&gt;After moving and before attacking, choose any small or medium figure within 6 clear sight spaces of Me-Burq-Sa. Roll the 20-sided die. If you roll 16 or higher, the chosen figure cannot roll any defense dice if attacked by Me-Burq-Sa this turn.&lt;/p&gt;</v>
      </c>
      <c r="AT124" s="4" t="str">
        <f t="shared" si="36"/>
        <v>n/a</v>
      </c>
      <c r="AU124" s="4" t="str">
        <f t="shared" si="23"/>
        <v>n/a</v>
      </c>
      <c r="AV124" s="4" t="str">
        <f t="shared" si="24"/>
        <v>n/a</v>
      </c>
      <c r="AW124" s="4" t="str">
        <f t="shared" si="25"/>
        <v>&lt;p&gt;&lt;b&gt;&lt;i&gt;PARALYZING STARE 16&lt;/i&gt;&lt;/b&gt;&lt;br /&gt;After moving and before attacking, choose any small or medium figure within 6 clear sight spaces of Me-Burq-Sa. Roll the 20-sided die. If you roll 16 or higher, the chosen figure cannot roll any defense dice if attacked by Me-Burq-Sa this turn.&lt;/p&gt;</v>
      </c>
      <c r="AX124" s="2" t="str">
        <f t="shared" si="37"/>
        <v>illustrations/Me-Burq-Sa.jpg</v>
      </c>
      <c r="AY124" s="2" t="str">
        <f t="shared" si="38"/>
        <v>hitboxes/Me-Burq-Sa.jpg</v>
      </c>
      <c r="AZ124" s="2" t="str">
        <f t="shared" si="28"/>
        <v>icons/Utgar.svg</v>
      </c>
      <c r="BA124" s="2" t="str">
        <f t="shared" si="29"/>
        <v>UNIQUE HERO // LARGE 7&lt;br /&gt;MARRO // WARLORD // WILD</v>
      </c>
      <c r="BB124" s="2" t="str">
        <f t="shared" si="30"/>
        <v>CLEANUP</v>
      </c>
      <c r="BC124" s="2" t="str">
        <f t="shared" si="31"/>
        <v>None</v>
      </c>
      <c r="BD124" s="2" t="str">
        <f t="shared" si="32"/>
        <v>&lt;p&gt;Paralyzing Stare 16&lt;/p&gt;</v>
      </c>
    </row>
    <row r="125" spans="1:62" ht="57.75" customHeight="1" x14ac:dyDescent="0.2">
      <c r="A125" s="2">
        <v>124</v>
      </c>
      <c r="B125" s="2" t="s">
        <v>56</v>
      </c>
      <c r="C125" s="2" t="s">
        <v>601</v>
      </c>
      <c r="D125" s="2" t="s">
        <v>1105</v>
      </c>
      <c r="E125" s="2" t="s">
        <v>1066</v>
      </c>
      <c r="F125" s="2" t="s">
        <v>601</v>
      </c>
      <c r="G125" s="2" t="s">
        <v>601</v>
      </c>
      <c r="H125" s="2" t="s">
        <v>601</v>
      </c>
      <c r="I125" s="2" t="s">
        <v>4</v>
      </c>
      <c r="J125" s="2" t="s">
        <v>57</v>
      </c>
      <c r="K125" s="2" t="s">
        <v>197</v>
      </c>
      <c r="L125" s="2" t="s">
        <v>240</v>
      </c>
      <c r="M125" s="2" t="s">
        <v>172</v>
      </c>
      <c r="N125" s="2" t="s">
        <v>132</v>
      </c>
      <c r="O125" s="2" t="s">
        <v>133</v>
      </c>
      <c r="P125" s="2" t="s">
        <v>45</v>
      </c>
      <c r="Q125" s="2" t="s">
        <v>204</v>
      </c>
      <c r="R125" s="2" t="s">
        <v>137</v>
      </c>
      <c r="S125" s="2">
        <v>5</v>
      </c>
      <c r="T125" s="2">
        <v>3</v>
      </c>
      <c r="U125" s="2">
        <v>0</v>
      </c>
      <c r="V125" s="2">
        <v>1</v>
      </c>
      <c r="W125" s="2">
        <v>5</v>
      </c>
      <c r="X125" s="2">
        <v>7</v>
      </c>
      <c r="Y125" s="2">
        <v>2</v>
      </c>
      <c r="Z125" s="2">
        <v>3</v>
      </c>
      <c r="AA125" s="2">
        <v>100</v>
      </c>
      <c r="AB125" s="2">
        <v>90</v>
      </c>
      <c r="AC125" s="2" t="s">
        <v>702</v>
      </c>
      <c r="AD125" s="2" t="s">
        <v>528</v>
      </c>
      <c r="AE125" s="2" t="s">
        <v>813</v>
      </c>
      <c r="AF125" s="2" t="s">
        <v>971</v>
      </c>
      <c r="AG125" s="2" t="s">
        <v>858</v>
      </c>
      <c r="AH125" s="2" t="s">
        <v>424</v>
      </c>
      <c r="AI125" s="2" t="s">
        <v>772</v>
      </c>
      <c r="AJ125" s="2" t="s">
        <v>772</v>
      </c>
      <c r="AK125" s="2" t="b">
        <v>0</v>
      </c>
      <c r="AL125" s="2" t="b">
        <v>0</v>
      </c>
      <c r="AM125" s="2" t="s">
        <v>1016</v>
      </c>
      <c r="AN125" s="2" t="s">
        <v>578</v>
      </c>
      <c r="AO125" s="7" t="s">
        <v>601</v>
      </c>
      <c r="AP125" s="2" t="str">
        <f t="shared" si="19"/>
        <v>MICROCORP AGENTS</v>
      </c>
      <c r="AQ125" s="2" t="b">
        <f t="shared" si="20"/>
        <v>0</v>
      </c>
      <c r="AR125" s="2" t="str">
        <f t="shared" si="21"/>
        <v>N/A</v>
      </c>
      <c r="AS125" s="4" t="str">
        <f t="shared" si="22"/>
        <v>&lt;p&gt;&lt;b&gt;&lt;i&gt;STEALTH ARMOR 15&lt;/i&gt;&lt;/b&gt;&lt;br /&gt;When a Microcorp Agent receives one or more wounds, before removing that agent, roll the 20-sided die. If you roll an 15 or higher, ignore any wounds.&lt;/p&gt;</v>
      </c>
      <c r="AT125" s="4" t="str">
        <f t="shared" si="36"/>
        <v>&lt;p&gt;&lt;b&gt;&lt;i&gt;WATER SUITS&lt;/i&gt;&lt;/b&gt;&lt;br /&gt;Microcorp Agents do not have to stop their movement when entering a water space. Add 2 to a Microcorp Agent's defense while he is on a water space.&lt;/p&gt;</v>
      </c>
      <c r="AU125" s="4" t="str">
        <f t="shared" si="23"/>
        <v>&lt;p&gt;&lt;b&gt;&lt;i&gt;SIGHTING&lt;/i&gt;&lt;/b&gt;&lt;br /&gt;When a Microcorp Agent is attacking with a height advantage, he rolls an additional attack die.&lt;/p&gt;</v>
      </c>
      <c r="AV125" s="4" t="str">
        <f t="shared" si="24"/>
        <v>n/a</v>
      </c>
      <c r="AW125" s="4" t="str">
        <f t="shared" si="25"/>
        <v>&lt;p&gt;&lt;b&gt;&lt;i&gt;STEALTH ARMOR 15&lt;/i&gt;&lt;/b&gt;&lt;br /&gt;When a Microcorp Agent receives one or more wounds, before removing that agent, roll the 20-sided die. If you roll an 15 or higher, ignore any wounds.&lt;/p&gt;&lt;p&gt;&lt;b&gt;&lt;i&gt;WATER SUITS&lt;/i&gt;&lt;/b&gt;&lt;br /&gt;Microcorp Agents do not have to stop their movement when entering a water space. Add 2 to a Microcorp Agent's defense while he is on a water space.&lt;/p&gt;&lt;p&gt;&lt;b&gt;&lt;i&gt;SIGHTING&lt;/i&gt;&lt;/b&gt;&lt;br /&gt;When a Microcorp Agent is attacking with a height advantage, he rolls an additional attack die.&lt;/p&gt;</v>
      </c>
      <c r="AX125" s="2" t="str">
        <f t="shared" si="37"/>
        <v>illustrations/Microcorp Agents.jpg</v>
      </c>
      <c r="AY125" s="2" t="str">
        <f t="shared" si="38"/>
        <v>hitboxes/Microcorp Agents.jpg</v>
      </c>
      <c r="AZ125" s="2" t="str">
        <f t="shared" si="28"/>
        <v>icons/Vydar.svg</v>
      </c>
      <c r="BA125" s="2" t="str">
        <f t="shared" si="29"/>
        <v>COMMON SQUAD // MEDIUM 5&lt;br /&gt;HUMAN // AGENTS // TRICKY</v>
      </c>
      <c r="BB125" s="2" t="str">
        <f t="shared" si="30"/>
        <v>MENACER</v>
      </c>
      <c r="BC125" s="2" t="str">
        <f t="shared" si="31"/>
        <v>&lt;p&gt;Draft multiples of this Army Card&lt;/p&gt;</v>
      </c>
      <c r="BD125" s="2" t="str">
        <f t="shared" si="32"/>
        <v>&lt;p&gt;Stealth Armor 15&lt;/p&gt;&lt;p&gt;Water Suits&lt;/p&gt;&lt;p&gt;Sighting&lt;/p&gt;</v>
      </c>
    </row>
    <row r="126" spans="1:62" ht="57.75" customHeight="1" x14ac:dyDescent="0.2">
      <c r="A126" s="2">
        <v>125</v>
      </c>
      <c r="B126" s="2" t="s">
        <v>311</v>
      </c>
      <c r="C126" s="2" t="s">
        <v>601</v>
      </c>
      <c r="D126" s="2" t="s">
        <v>1105</v>
      </c>
      <c r="E126" s="2" t="s">
        <v>601</v>
      </c>
      <c r="F126" s="2" t="s">
        <v>601</v>
      </c>
      <c r="G126" s="2" t="s">
        <v>601</v>
      </c>
      <c r="H126" s="2" t="s">
        <v>601</v>
      </c>
      <c r="I126" s="2" t="s">
        <v>324</v>
      </c>
      <c r="J126" s="2">
        <v>23</v>
      </c>
      <c r="K126" s="2" t="s">
        <v>198</v>
      </c>
      <c r="L126" s="2" t="s">
        <v>271</v>
      </c>
      <c r="M126" s="2" t="s">
        <v>312</v>
      </c>
      <c r="N126" s="2" t="s">
        <v>166</v>
      </c>
      <c r="O126" s="2" t="s">
        <v>167</v>
      </c>
      <c r="P126" s="2" t="s">
        <v>313</v>
      </c>
      <c r="Q126" s="2" t="s">
        <v>260</v>
      </c>
      <c r="R126" s="2" t="s">
        <v>114</v>
      </c>
      <c r="S126" s="2">
        <v>3</v>
      </c>
      <c r="T126" s="2">
        <v>1</v>
      </c>
      <c r="U126" s="2">
        <v>0</v>
      </c>
      <c r="V126" s="2">
        <v>5</v>
      </c>
      <c r="W126" s="2">
        <v>5</v>
      </c>
      <c r="X126" s="2">
        <v>1</v>
      </c>
      <c r="Y126" s="2">
        <v>2</v>
      </c>
      <c r="Z126" s="2">
        <v>4</v>
      </c>
      <c r="AA126" s="2">
        <v>110</v>
      </c>
      <c r="AB126" s="2">
        <v>95</v>
      </c>
      <c r="AC126" s="2" t="s">
        <v>703</v>
      </c>
      <c r="AD126" s="2" t="s">
        <v>425</v>
      </c>
      <c r="AE126" s="2" t="s">
        <v>645</v>
      </c>
      <c r="AF126" s="2" t="s">
        <v>426</v>
      </c>
      <c r="AG126" s="2" t="s">
        <v>808</v>
      </c>
      <c r="AH126" s="2" t="s">
        <v>427</v>
      </c>
      <c r="AI126" s="2" t="s">
        <v>772</v>
      </c>
      <c r="AJ126" s="2" t="s">
        <v>772</v>
      </c>
      <c r="AK126" s="2" t="b">
        <v>0</v>
      </c>
      <c r="AL126" s="2" t="b">
        <v>0</v>
      </c>
      <c r="AM126" s="2" t="s">
        <v>1016</v>
      </c>
      <c r="AN126" s="2" t="s">
        <v>576</v>
      </c>
      <c r="AO126" s="7" t="s">
        <v>601</v>
      </c>
      <c r="AP126" s="2" t="str">
        <f t="shared" si="19"/>
        <v>MIGOL IRONWILL</v>
      </c>
      <c r="AQ126" s="2" t="b">
        <f t="shared" si="20"/>
        <v>0</v>
      </c>
      <c r="AR126" s="2" t="str">
        <f t="shared" si="21"/>
        <v>N/A</v>
      </c>
      <c r="AS126" s="4" t="str">
        <f t="shared" si="22"/>
        <v>&lt;p&gt;&lt;b&gt;&lt;i&gt;DEADLY STRIKE&lt;/i&gt;&lt;/b&gt;&lt;br /&gt;When attacking with Migol Ironwill, each skull counts as one additional hit.&lt;/p&gt;</v>
      </c>
      <c r="AT126" s="4" t="str">
        <f t="shared" si="36"/>
        <v>&lt;p&gt;&lt;b&gt;&lt;i&gt;ONE SHIELD DEFENSE&lt;/i&gt;&lt;/b&gt;&lt;br /&gt;When rolling defense dice, if Migol Ironwill rolls at least one shield, the most wounds Migol Ironwil can take for this attack is one.&lt;/p&gt;</v>
      </c>
      <c r="AU126" s="4" t="str">
        <f t="shared" si="23"/>
        <v>&lt;p&gt;&lt;b&gt;&lt;i&gt;CLIMB X2&lt;/i&gt;&lt;/b&gt;&lt;br /&gt;When moving up or down levels of terrain, Migol Ironwill may double his Height.&lt;/p&gt;</v>
      </c>
      <c r="AV126" s="4" t="str">
        <f t="shared" si="24"/>
        <v>n/a</v>
      </c>
      <c r="AW126" s="4" t="str">
        <f t="shared" si="25"/>
        <v>&lt;p&gt;&lt;b&gt;&lt;i&gt;DEADLY STRIKE&lt;/i&gt;&lt;/b&gt;&lt;br /&gt;When attacking with Migol Ironwill, each skull counts as one additional hit.&lt;/p&gt;&lt;p&gt;&lt;b&gt;&lt;i&gt;ONE SHIELD DEFENSE&lt;/i&gt;&lt;/b&gt;&lt;br /&gt;When rolling defense dice, if Migol Ironwill rolls at least one shield, the most wounds Migol Ironwil can take for this attack is one.&lt;/p&gt;&lt;p&gt;&lt;b&gt;&lt;i&gt;CLIMB X2&lt;/i&gt;&lt;/b&gt;&lt;br /&gt;When moving up or down levels of terrain, Migol Ironwill may double his Height.&lt;/p&gt;</v>
      </c>
      <c r="AX126" s="2" t="str">
        <f t="shared" si="37"/>
        <v>illustrations/Migol Ironwill.jpg</v>
      </c>
      <c r="AY126" s="2" t="str">
        <f t="shared" si="38"/>
        <v>hitboxes/Migol Ironwill.jpg</v>
      </c>
      <c r="AZ126" s="2" t="str">
        <f t="shared" si="28"/>
        <v>icons/Aquilla.svg</v>
      </c>
      <c r="BA126" s="2" t="str">
        <f t="shared" si="29"/>
        <v>UNIQUE HERO // SMALL 3&lt;br /&gt;DWARF // LEADER // RESOLUTE</v>
      </c>
      <c r="BB126" s="2" t="str">
        <f t="shared" si="30"/>
        <v>MENACER</v>
      </c>
      <c r="BC126" s="2" t="str">
        <f t="shared" si="31"/>
        <v>None</v>
      </c>
      <c r="BD126" s="2" t="str">
        <f t="shared" si="32"/>
        <v>&lt;p&gt;Deadly Strike&lt;/p&gt;&lt;p&gt;One Shield Defense&lt;/p&gt;&lt;p&gt;Climb X2&lt;/p&gt;</v>
      </c>
      <c r="BF126" s="4"/>
      <c r="BG126" s="4"/>
      <c r="BH126" s="4"/>
      <c r="BI126" s="4"/>
      <c r="BJ126" s="4"/>
    </row>
    <row r="127" spans="1:62" ht="57.75" customHeight="1" x14ac:dyDescent="0.2">
      <c r="A127" s="2">
        <v>126</v>
      </c>
      <c r="B127" s="2" t="s">
        <v>0</v>
      </c>
      <c r="C127" s="2" t="s">
        <v>601</v>
      </c>
      <c r="D127" s="2" t="s">
        <v>1105</v>
      </c>
      <c r="E127" s="2" t="s">
        <v>601</v>
      </c>
      <c r="F127" s="2" t="s">
        <v>601</v>
      </c>
      <c r="G127" s="2" t="s">
        <v>601</v>
      </c>
      <c r="H127" s="2" t="s">
        <v>601</v>
      </c>
      <c r="I127" s="2" t="s">
        <v>207</v>
      </c>
      <c r="J127" s="2">
        <v>1</v>
      </c>
      <c r="K127" s="2" t="s">
        <v>1</v>
      </c>
      <c r="L127" s="2" t="s">
        <v>152</v>
      </c>
      <c r="M127" s="2" t="s">
        <v>2</v>
      </c>
      <c r="N127" s="2" t="s">
        <v>166</v>
      </c>
      <c r="O127" s="2" t="s">
        <v>167</v>
      </c>
      <c r="P127" s="2" t="s">
        <v>223</v>
      </c>
      <c r="Q127" s="2" t="s">
        <v>236</v>
      </c>
      <c r="R127" s="2" t="s">
        <v>226</v>
      </c>
      <c r="S127" s="2">
        <v>9</v>
      </c>
      <c r="T127" s="2">
        <v>1</v>
      </c>
      <c r="U127" s="2">
        <v>0</v>
      </c>
      <c r="V127" s="2">
        <v>5</v>
      </c>
      <c r="W127" s="2">
        <v>6</v>
      </c>
      <c r="X127" s="2">
        <v>1</v>
      </c>
      <c r="Y127" s="2">
        <v>4</v>
      </c>
      <c r="Z127" s="2">
        <v>3</v>
      </c>
      <c r="AA127" s="2">
        <v>150</v>
      </c>
      <c r="AB127" s="2">
        <v>165</v>
      </c>
      <c r="AC127" s="2" t="s">
        <v>704</v>
      </c>
      <c r="AD127" s="4" t="s">
        <v>529</v>
      </c>
      <c r="AE127" s="2" t="s">
        <v>772</v>
      </c>
      <c r="AF127" s="2" t="s">
        <v>601</v>
      </c>
      <c r="AG127" s="2" t="s">
        <v>772</v>
      </c>
      <c r="AH127" s="2" t="s">
        <v>601</v>
      </c>
      <c r="AI127" s="2" t="s">
        <v>772</v>
      </c>
      <c r="AJ127" s="2" t="s">
        <v>772</v>
      </c>
      <c r="AK127" s="2" t="b">
        <v>1</v>
      </c>
      <c r="AL127" s="2" t="b">
        <v>0</v>
      </c>
      <c r="AM127" s="2" t="s">
        <v>1013</v>
      </c>
      <c r="AN127" s="2" t="s">
        <v>576</v>
      </c>
      <c r="AO127" s="7" t="s">
        <v>601</v>
      </c>
      <c r="AP127" s="2" t="str">
        <f t="shared" si="19"/>
        <v>MIMRING</v>
      </c>
      <c r="AQ127" s="2" t="b">
        <f t="shared" si="20"/>
        <v>0</v>
      </c>
      <c r="AR127" s="2" t="str">
        <f t="shared" si="21"/>
        <v>N/A</v>
      </c>
      <c r="AS127" s="4" t="str">
        <f t="shared" si="22"/>
        <v>&lt;p&gt;&lt;b&gt;&lt;i&gt;FIRE LINE SPECIAL ATTACK&lt;/i&gt;&lt;/b&gt;&lt;br /&gt;&lt;i&gt;Range Special, Attack 4. &lt;/i&gt;&lt;br /&gt;Choose 8 spaces in a straight line from Mimring. All figures on those spaces who are in line of sight are affected by Mimring's Fire Line Special Attack. Roll 4 attack dice once for all affected figures. Affected figures roll defense dice separately.&lt;/p&gt;</v>
      </c>
      <c r="AT127" s="4" t="str">
        <f t="shared" si="36"/>
        <v>n/a</v>
      </c>
      <c r="AU127" s="4" t="str">
        <f t="shared" si="23"/>
        <v>n/a</v>
      </c>
      <c r="AV127" s="4" t="str">
        <f t="shared" si="24"/>
        <v>n/a</v>
      </c>
      <c r="AW127" s="4" t="str">
        <f t="shared" si="25"/>
        <v>&lt;p&gt;&lt;b&gt;&lt;i&gt;FIRE LINE SPECIAL ATTACK&lt;/i&gt;&lt;/b&gt;&lt;br /&gt;&lt;i&gt;Range Special, Attack 4. &lt;/i&gt;&lt;br /&gt;Choose 8 spaces in a straight line from Mimring. All figures on those spaces who are in line of sight are affected by Mimring's Fire Line Special Attack. Roll 4 attack dice once for all affected figures. Affected figures roll defense dice separately.&lt;/p&gt;</v>
      </c>
      <c r="AX127" s="2" t="str">
        <f t="shared" si="37"/>
        <v>illustrations/Mimring.jpg</v>
      </c>
      <c r="AY127" s="2" t="str">
        <f t="shared" si="38"/>
        <v>hitboxes/Mimring.jpg</v>
      </c>
      <c r="AZ127" s="2" t="str">
        <f t="shared" si="28"/>
        <v>icons/Utgar.svg</v>
      </c>
      <c r="BA127" s="2" t="str">
        <f t="shared" si="29"/>
        <v>UNIQUE HERO // HUGE 9&lt;br /&gt;DRAGON // BEAST // FEROCIOUS</v>
      </c>
      <c r="BB127" s="2" t="str">
        <f t="shared" si="30"/>
        <v>SHARK</v>
      </c>
      <c r="BC127" s="2" t="str">
        <f t="shared" si="31"/>
        <v>None</v>
      </c>
      <c r="BD127" s="2" t="str">
        <f t="shared" si="32"/>
        <v>&lt;p&gt;Fire Line Special Attack&lt;/p&gt;</v>
      </c>
    </row>
    <row r="128" spans="1:62" ht="57.75" customHeight="1" x14ac:dyDescent="0.2">
      <c r="A128" s="2">
        <v>127</v>
      </c>
      <c r="B128" s="2" t="s">
        <v>180</v>
      </c>
      <c r="C128" s="2" t="s">
        <v>601</v>
      </c>
      <c r="D128" s="2" t="s">
        <v>1105</v>
      </c>
      <c r="E128" s="2" t="s">
        <v>1066</v>
      </c>
      <c r="F128" s="3" t="s">
        <v>1148</v>
      </c>
      <c r="G128" s="2" t="s">
        <v>601</v>
      </c>
      <c r="H128" s="2" t="s">
        <v>601</v>
      </c>
      <c r="I128" s="2" t="s">
        <v>177</v>
      </c>
      <c r="J128" s="2" t="s">
        <v>181</v>
      </c>
      <c r="K128" s="2" t="s">
        <v>196</v>
      </c>
      <c r="L128" s="2" t="s">
        <v>152</v>
      </c>
      <c r="M128" s="2" t="s">
        <v>165</v>
      </c>
      <c r="N128" s="2" t="s">
        <v>132</v>
      </c>
      <c r="O128" s="2" t="s">
        <v>133</v>
      </c>
      <c r="P128" s="2" t="s">
        <v>182</v>
      </c>
      <c r="Q128" s="2" t="s">
        <v>136</v>
      </c>
      <c r="R128" s="2" t="s">
        <v>137</v>
      </c>
      <c r="S128" s="2">
        <v>6</v>
      </c>
      <c r="T128" s="2">
        <v>3</v>
      </c>
      <c r="U128" s="2">
        <v>0</v>
      </c>
      <c r="V128" s="2">
        <v>1</v>
      </c>
      <c r="W128" s="2">
        <v>4</v>
      </c>
      <c r="X128" s="2">
        <v>1</v>
      </c>
      <c r="Y128" s="2">
        <v>2</v>
      </c>
      <c r="Z128" s="2">
        <v>6</v>
      </c>
      <c r="AA128" s="2">
        <v>110</v>
      </c>
      <c r="AB128" s="2">
        <v>105</v>
      </c>
      <c r="AC128" s="2" t="s">
        <v>705</v>
      </c>
      <c r="AD128" s="2" t="s">
        <v>972</v>
      </c>
      <c r="AE128" s="2" t="s">
        <v>703</v>
      </c>
      <c r="AF128" s="2" t="s">
        <v>428</v>
      </c>
      <c r="AG128" s="2" t="s">
        <v>772</v>
      </c>
      <c r="AH128" s="2" t="s">
        <v>601</v>
      </c>
      <c r="AI128" s="2" t="s">
        <v>772</v>
      </c>
      <c r="AJ128" s="2" t="s">
        <v>772</v>
      </c>
      <c r="AK128" s="2" t="b">
        <v>1</v>
      </c>
      <c r="AL128" s="2" t="b">
        <v>0</v>
      </c>
      <c r="AM128" s="2" t="s">
        <v>1016</v>
      </c>
      <c r="AN128" s="2" t="s">
        <v>576</v>
      </c>
      <c r="AO128" s="7" t="s">
        <v>601</v>
      </c>
      <c r="AP128" s="2" t="str">
        <f t="shared" si="19"/>
        <v>MINIONS OF UTGAR</v>
      </c>
      <c r="AQ128" s="2" t="b">
        <f t="shared" si="20"/>
        <v>0</v>
      </c>
      <c r="AR128" s="2" t="str">
        <f t="shared" si="21"/>
        <v>N/A</v>
      </c>
      <c r="AS128" s="4" t="str">
        <f t="shared" si="22"/>
        <v>&lt;p&gt;&lt;b&gt;&lt;i&gt;UTGAR'S ORDERS&lt;/i&gt;&lt;/b&gt;&lt;br /&gt;Instead of taking a turn with the Minions of Utgar, you may take a turn with any Kyrie Warrior you control who follows Utgar.&lt;/p&gt;</v>
      </c>
      <c r="AT128" s="4" t="str">
        <f t="shared" si="36"/>
        <v>&lt;p&gt;&lt;b&gt;&lt;i&gt;DEADLY STRIKE&lt;/i&gt;&lt;/b&gt;&lt;br /&gt;When attacking with Minions of Utgar, all skulls rolled count for one additional hit.&lt;/p&gt;</v>
      </c>
      <c r="AU128" s="4" t="str">
        <f t="shared" si="23"/>
        <v>n/a</v>
      </c>
      <c r="AV128" s="4" t="str">
        <f t="shared" si="24"/>
        <v>n/a</v>
      </c>
      <c r="AW128" s="4" t="str">
        <f t="shared" si="25"/>
        <v>&lt;p&gt;&lt;b&gt;&lt;i&gt;UTGAR'S ORDERS&lt;/i&gt;&lt;/b&gt;&lt;br /&gt;Instead of taking a turn with the Minions of Utgar, you may take a turn with any Kyrie Warrior you control who follows Utgar.&lt;/p&gt;&lt;p&gt;&lt;b&gt;&lt;i&gt;DEADLY STRIKE&lt;/i&gt;&lt;/b&gt;&lt;br /&gt;When attacking with Minions of Utgar, all skulls rolled count for one additional hit.&lt;/p&gt;</v>
      </c>
      <c r="AX128" s="2" t="str">
        <f t="shared" si="37"/>
        <v>illustrations/Minions of Utgar.jpg</v>
      </c>
      <c r="AY128" s="2" t="str">
        <f t="shared" si="38"/>
        <v>hitboxes/Minions of Utgar.jpg</v>
      </c>
      <c r="AZ128" s="2" t="str">
        <f t="shared" si="28"/>
        <v>icons/Utgar.svg</v>
      </c>
      <c r="BA128" s="2" t="str">
        <f t="shared" si="29"/>
        <v>COMMON SQUAD // MEDIUM 6&lt;br /&gt;KYRIE // MINIONS // RELENTLESS</v>
      </c>
      <c r="BB128" s="2" t="str">
        <f t="shared" si="30"/>
        <v>MENACER</v>
      </c>
      <c r="BC128" s="2" t="str">
        <f t="shared" si="31"/>
        <v>&lt;p&gt;Draft multiples of this Army Card&lt;/p&gt;&lt;p&gt;Draft one Kyrie Warrior Hero who follows Utgar&lt;/p&gt;</v>
      </c>
      <c r="BD128" s="2" t="str">
        <f t="shared" si="32"/>
        <v>&lt;p&gt;Utgar's Orders&lt;/p&gt;&lt;p&gt;Deadly Strike&lt;/p&gt;</v>
      </c>
    </row>
    <row r="129" spans="1:56" ht="57.75" customHeight="1" x14ac:dyDescent="0.2">
      <c r="A129" s="2">
        <v>128</v>
      </c>
      <c r="B129" s="3" t="s">
        <v>1240</v>
      </c>
      <c r="C129" s="2" t="s">
        <v>601</v>
      </c>
      <c r="D129" s="2" t="s">
        <v>1105</v>
      </c>
      <c r="E129" s="2" t="s">
        <v>601</v>
      </c>
      <c r="F129" s="2" t="s">
        <v>601</v>
      </c>
      <c r="G129" s="2" t="s">
        <v>601</v>
      </c>
      <c r="H129" s="2" t="s">
        <v>601</v>
      </c>
      <c r="I129" s="2" t="s">
        <v>1241</v>
      </c>
      <c r="J129" s="2">
        <v>1</v>
      </c>
      <c r="K129" s="2" t="s">
        <v>332</v>
      </c>
      <c r="L129" s="2" t="s">
        <v>271</v>
      </c>
      <c r="M129" s="2" t="s">
        <v>312</v>
      </c>
      <c r="N129" s="2" t="s">
        <v>166</v>
      </c>
      <c r="O129" s="2" t="s">
        <v>167</v>
      </c>
      <c r="P129" s="2" t="s">
        <v>199</v>
      </c>
      <c r="Q129" s="2" t="s">
        <v>1242</v>
      </c>
      <c r="R129" s="2" t="s">
        <v>137</v>
      </c>
      <c r="S129" s="2">
        <v>4</v>
      </c>
      <c r="T129" s="2">
        <v>1</v>
      </c>
      <c r="U129" s="2">
        <v>0</v>
      </c>
      <c r="V129" s="2">
        <v>6</v>
      </c>
      <c r="W129" s="2">
        <v>5</v>
      </c>
      <c r="X129" s="2">
        <v>1</v>
      </c>
      <c r="Y129" s="2">
        <v>4</v>
      </c>
      <c r="Z129" s="2">
        <v>2</v>
      </c>
      <c r="AA129" s="2">
        <v>120</v>
      </c>
      <c r="AB129" s="2">
        <v>130</v>
      </c>
      <c r="AC129" s="2" t="s">
        <v>1243</v>
      </c>
      <c r="AD129" s="2" t="s">
        <v>1244</v>
      </c>
      <c r="AE129" s="2" t="s">
        <v>1245</v>
      </c>
      <c r="AF129" s="2" t="s">
        <v>1246</v>
      </c>
      <c r="AG129" s="2" t="s">
        <v>665</v>
      </c>
      <c r="AH129" s="2" t="s">
        <v>1247</v>
      </c>
      <c r="AI129" s="2" t="s">
        <v>772</v>
      </c>
      <c r="AJ129" s="2" t="s">
        <v>772</v>
      </c>
      <c r="AK129" s="2" t="b">
        <v>0</v>
      </c>
      <c r="AL129" s="2" t="b">
        <v>0</v>
      </c>
      <c r="AM129" s="2" t="s">
        <v>581</v>
      </c>
      <c r="AN129" s="2" t="s">
        <v>573</v>
      </c>
      <c r="AO129" s="7" t="s">
        <v>601</v>
      </c>
      <c r="AP129" s="2" t="str">
        <f t="shared" si="19"/>
        <v>MOGRIMM FORGEHAMMER</v>
      </c>
      <c r="AQ129" s="2" t="b">
        <f t="shared" si="20"/>
        <v>0</v>
      </c>
      <c r="AR129" s="2" t="str">
        <f t="shared" si="21"/>
        <v>N/A</v>
      </c>
      <c r="AS129" s="4" t="str">
        <f t="shared" si="22"/>
        <v>&lt;p&gt;&lt;b&gt;&lt;i&gt;COMBAT LEADER&lt;/i&gt;&lt;/b&gt;&lt;br /&gt;If at least one order marker is on Mogrimm Forgehammer, you may add 3 to your initiative roll.&lt;/p&gt;</v>
      </c>
      <c r="AT129" s="4" t="str">
        <f t="shared" si="36"/>
        <v>&lt;p&gt;&lt;b&gt;&lt;i&gt;COMMANDER'S STRIKE&lt;/i&gt;&lt;/b&gt;&lt;br /&gt;After moving and before attacking with Mogrimm Forgehammer, you may choose any opponent's figure within 5 clear sight spaces that is engaged with any other figure you control. Roll the 20-sided die. If you roll a 15 or higher, the chosen figure receives 1 wound.&lt;/p&gt;</v>
      </c>
      <c r="AU129" s="4" t="str">
        <f t="shared" si="23"/>
        <v>&lt;p&gt;&lt;b&gt;&lt;i&gt;TOUGH&lt;/i&gt;&lt;/b&gt;&lt;br /&gt;When rolling defense dice against a normal attack, Mogrimm Forgehammer always adds 1 automatic shield to whatever is rolled.&lt;/p&gt;</v>
      </c>
      <c r="AV129" s="4" t="str">
        <f t="shared" si="24"/>
        <v>n/a</v>
      </c>
      <c r="AW129" s="4" t="str">
        <f t="shared" si="25"/>
        <v>&lt;p&gt;&lt;b&gt;&lt;i&gt;COMBAT LEADER&lt;/i&gt;&lt;/b&gt;&lt;br /&gt;If at least one order marker is on Mogrimm Forgehammer, you may add 3 to your initiative roll.&lt;/p&gt;&lt;p&gt;&lt;b&gt;&lt;i&gt;COMMANDER'S STRIKE&lt;/i&gt;&lt;/b&gt;&lt;br /&gt;After moving and before attacking with Mogrimm Forgehammer, you may choose any opponent's figure within 5 clear sight spaces that is engaged with any other figure you control. Roll the 20-sided die. If you roll a 15 or higher, the chosen figure receives 1 wound.&lt;/p&gt;&lt;p&gt;&lt;b&gt;&lt;i&gt;TOUGH&lt;/i&gt;&lt;/b&gt;&lt;br /&gt;When rolling defense dice against a normal attack, Mogrimm Forgehammer always adds 1 automatic shield to whatever is rolled.&lt;/p&gt;</v>
      </c>
      <c r="AX129" s="2" t="str">
        <f t="shared" si="37"/>
        <v>illustrations/Mogrimm Forgehammer.jpg</v>
      </c>
      <c r="AY129" s="2" t="str">
        <f t="shared" si="38"/>
        <v>hitboxes/Mogrimm Forgehammer.jpg</v>
      </c>
      <c r="AZ129" s="2" t="str">
        <f t="shared" si="28"/>
        <v>icons/Aquilla.svg</v>
      </c>
      <c r="BA129" s="2" t="str">
        <f t="shared" si="29"/>
        <v>UNIQUE HERO // MEDIUM 4&lt;br /&gt;DWARF // WARLORD // INSPIRING</v>
      </c>
      <c r="BB129" s="2" t="str">
        <f t="shared" si="30"/>
        <v>CHEERLEADER</v>
      </c>
      <c r="BC129" s="2" t="str">
        <f t="shared" si="31"/>
        <v>None</v>
      </c>
      <c r="BD129" s="2" t="str">
        <f t="shared" si="32"/>
        <v>&lt;p&gt;Combat Leader&lt;/p&gt;&lt;p&gt;Commander's Strike&lt;/p&gt;&lt;p&gt;Tough&lt;/p&gt;</v>
      </c>
    </row>
    <row r="130" spans="1:56" ht="57.75" customHeight="1" x14ac:dyDescent="0.2">
      <c r="A130" s="2">
        <v>129</v>
      </c>
      <c r="B130" s="2" t="s">
        <v>306</v>
      </c>
      <c r="C130" s="2" t="s">
        <v>601</v>
      </c>
      <c r="D130" s="2" t="s">
        <v>1105</v>
      </c>
      <c r="E130" s="2" t="s">
        <v>1066</v>
      </c>
      <c r="F130" s="3" t="s">
        <v>1061</v>
      </c>
      <c r="G130" s="2" t="s">
        <v>601</v>
      </c>
      <c r="H130" s="2" t="s">
        <v>601</v>
      </c>
      <c r="I130" s="2" t="s">
        <v>324</v>
      </c>
      <c r="J130" s="2" t="s">
        <v>151</v>
      </c>
      <c r="K130" s="2" t="s">
        <v>197</v>
      </c>
      <c r="L130" s="2" t="s">
        <v>271</v>
      </c>
      <c r="M130" s="2" t="s">
        <v>172</v>
      </c>
      <c r="N130" s="2" t="s">
        <v>132</v>
      </c>
      <c r="O130" s="2" t="s">
        <v>133</v>
      </c>
      <c r="P130" s="2" t="s">
        <v>135</v>
      </c>
      <c r="Q130" s="2" t="s">
        <v>305</v>
      </c>
      <c r="R130" s="2" t="s">
        <v>137</v>
      </c>
      <c r="S130" s="2">
        <v>5</v>
      </c>
      <c r="T130" s="2">
        <v>3</v>
      </c>
      <c r="U130" s="2">
        <v>0</v>
      </c>
      <c r="V130" s="2">
        <v>1</v>
      </c>
      <c r="W130" s="2">
        <v>5</v>
      </c>
      <c r="X130" s="2">
        <v>6</v>
      </c>
      <c r="Y130" s="2">
        <v>2</v>
      </c>
      <c r="Z130" s="2">
        <v>1</v>
      </c>
      <c r="AA130" s="2">
        <v>70</v>
      </c>
      <c r="AB130" s="2">
        <v>75</v>
      </c>
      <c r="AC130" s="2" t="s">
        <v>706</v>
      </c>
      <c r="AD130" s="2" t="s">
        <v>429</v>
      </c>
      <c r="AE130" s="2" t="s">
        <v>814</v>
      </c>
      <c r="AF130" s="2" t="s">
        <v>430</v>
      </c>
      <c r="AG130" s="2" t="s">
        <v>859</v>
      </c>
      <c r="AH130" s="2" t="s">
        <v>954</v>
      </c>
      <c r="AI130" s="2" t="s">
        <v>772</v>
      </c>
      <c r="AJ130" s="2" t="s">
        <v>772</v>
      </c>
      <c r="AK130" s="2" t="b">
        <v>0</v>
      </c>
      <c r="AL130" s="2" t="b">
        <v>0</v>
      </c>
      <c r="AM130" s="2" t="s">
        <v>1016</v>
      </c>
      <c r="AN130" s="2" t="s">
        <v>576</v>
      </c>
      <c r="AO130" s="7" t="s">
        <v>601</v>
      </c>
      <c r="AP130" s="2" t="str">
        <f t="shared" ref="AP130:AP193" si="39">UPPER(B130)</f>
        <v>MOHICAN RIVER TRIBE</v>
      </c>
      <c r="AQ130" s="2" t="b">
        <f t="shared" ref="AQ130:AQ193" si="40">IF(AR130&lt;&gt;"N/A",TRUE,FALSE)</f>
        <v>0</v>
      </c>
      <c r="AR130" s="2" t="str">
        <f t="shared" ref="AR130:AR193" si="41">UPPER(C130)</f>
        <v>N/A</v>
      </c>
      <c r="AS130" s="4" t="str">
        <f t="shared" ref="AS130:AS193" si="42">IF(AC130&lt;&gt;"n/a",IF(AND(LEFT(AD130,5)&lt;&gt;"Range",LEFT(AD130,7)&lt;&gt;"Special"), _xlfn.CONCAT("&lt;p&gt;&lt;b&gt;&lt;i&gt;",AC130,"&lt;/i&gt;&lt;/b&gt;&lt;br /&gt;", SUBSTITUTE(AD130,CHAR(10),"&lt;br /&gt;"), "&lt;/p&gt;"),_xlfn.CONCAT("&lt;p&gt;&lt;b&gt;&lt;i&gt;",AC130,"&lt;/i&gt;&lt;/b&gt;&lt;br /&gt;&lt;i&gt;", SUBSTITUTE(AD130,CHAR(10),"&lt;/i&gt;&lt;br /&gt;"), "&lt;/p&gt;")), "n/a")</f>
        <v>&lt;p&gt;&lt;b&gt;&lt;i&gt;BATTLE FURY&lt;/i&gt;&lt;/b&gt;&lt;br /&gt;If a Mohican River Tribesman is engaged, add 1 to his attack dice and 2 to his defense dice.&lt;/p&gt;</v>
      </c>
      <c r="AT130" s="4" t="str">
        <f t="shared" si="36"/>
        <v>&lt;p&gt;&lt;b&gt;&lt;i&gt;WAR CRY&lt;/i&gt;&lt;/b&gt;&lt;br /&gt;After taking a turn with the Mohican River Tribe, if at least two Mohican River Tribesman you control are engaged, you may immediately take a turn with one Unique Tribesman Hero you control.&lt;/p&gt;</v>
      </c>
      <c r="AU130" s="4" t="str">
        <f t="shared" ref="AU130:AU193" si="43">IF(AG130&lt;&gt;"n/a",IF(AND(LEFT(AH130,5)&lt;&gt;"Range",LEFT(AH130,7)&lt;&gt;"Special"), _xlfn.CONCAT("&lt;p&gt;&lt;b&gt;&lt;i&gt;",AG130,"&lt;/i&gt;&lt;/b&gt;&lt;br /&gt;", SUBSTITUTE(AH130,CHAR(10),"&lt;br /&gt;"), "&lt;/p&gt;"),_xlfn.CONCAT("&lt;p&gt;&lt;b&gt;&lt;i&gt;",AG130,"&lt;/i&gt;&lt;/b&gt;&lt;br /&gt;&lt;i&gt;", SUBSTITUTE(AH130,CHAR(10),"&lt;/i&gt;&lt;br /&gt;"), "&lt;/p&gt;")), "n/a")</f>
        <v>&lt;p&gt;&lt;b&gt;&lt;i&gt;CONCEALMENT 19&lt;/i&gt;&lt;/b&gt;&lt;br /&gt;If a Mohican River Tribesman you control is targeted and receives one or more wounds from an attacking figure who is not adjacent, you must roll the 20 sided die. Count the minimum number of spaces between the attacker and the Mohican River Tribesman. Add this number to your die roll. If you roll a 19 or higher, ignore any wounds the Mohican River Tribesman just received. &lt;/p&gt;</v>
      </c>
      <c r="AV130" s="4" t="str">
        <f t="shared" ref="AV130:AV193" si="44">IF(AI130&lt;&gt;"n/a",IF(AND(LEFT(AJ130,5)&lt;&gt;"Range",LEFT(AJ130,7)&lt;&gt;"Special"), _xlfn.CONCAT("&lt;p&gt;&lt;b&gt;&lt;i&gt;",AI130,"&lt;/i&gt;&lt;/b&gt;&lt;br /&gt;", SUBSTITUTE(AJ130,CHAR(10),"&lt;br /&gt;"), "&lt;/p&gt;"),_xlfn.CONCAT("&lt;p&gt;&lt;b&gt;&lt;i&gt;",AI130,"&lt;/i&gt;&lt;/b&gt;&lt;br /&gt;&lt;i&gt;", SUBSTITUTE(AJ130,CHAR(10),"&lt;/i&gt;&lt;br /&gt;"), "&lt;/p&gt;")), "n/a")</f>
        <v>n/a</v>
      </c>
      <c r="AW130" s="4" t="str">
        <f t="shared" ref="AW130:AW193" si="45">SUBSTITUTE(_xlfn.CONCAT(AS130:AV130),"n/a","")</f>
        <v>&lt;p&gt;&lt;b&gt;&lt;i&gt;BATTLE FURY&lt;/i&gt;&lt;/b&gt;&lt;br /&gt;If a Mohican River Tribesman is engaged, add 1 to his attack dice and 2 to his defense dice.&lt;/p&gt;&lt;p&gt;&lt;b&gt;&lt;i&gt;WAR CRY&lt;/i&gt;&lt;/b&gt;&lt;br /&gt;After taking a turn with the Mohican River Tribe, if at least two Mohican River Tribesman you control are engaged, you may immediately take a turn with one Unique Tribesman Hero you control.&lt;/p&gt;&lt;p&gt;&lt;b&gt;&lt;i&gt;CONCEALMENT 19&lt;/i&gt;&lt;/b&gt;&lt;br /&gt;If a Mohican River Tribesman you control is targeted and receives one or more wounds from an attacking figure who is not adjacent, you must roll the 20 sided die. Count the minimum number of spaces between the attacker and the Mohican River Tribesman. Add this number to your die roll. If you roll a 19 or higher, ignore any wounds the Mohican River Tribesman just received. &lt;/p&gt;</v>
      </c>
      <c r="AX130" s="2" t="str">
        <f t="shared" si="37"/>
        <v>illustrations/Mohican River Tribe.jpg</v>
      </c>
      <c r="AY130" s="2" t="str">
        <f t="shared" si="38"/>
        <v>hitboxes/Mohican River Tribe.jpg</v>
      </c>
      <c r="AZ130" s="2" t="str">
        <f t="shared" ref="AZ130:AZ193" si="46">_xlfn.CONCAT("icons/",L130,".svg")</f>
        <v>icons/Aquilla.svg</v>
      </c>
      <c r="BA130" s="2" t="str">
        <f t="shared" ref="BA130:BA193" si="47">_xlfn.CONCAT(UPPER(N130)," ", UPPER(O130), " // ", UPPER(R130), " ", UPPER(S130), "&lt;br /&gt;", UPPER(M130), " // ", UPPER(P130), " // ", UPPER(Q130))</f>
        <v>COMMON SQUAD // MEDIUM 5&lt;br /&gt;HUMAN // SCOUTS // FEARSOME</v>
      </c>
      <c r="BB130" s="2" t="str">
        <f t="shared" ref="BB130:BB193" si="48">SUBSTITUTE(UPPER(AM130),"&amp;AMP;","&amp;amp;")</f>
        <v>MENACER</v>
      </c>
      <c r="BC130" s="2" t="str">
        <f t="shared" ref="BC130:BC193" si="49">SUBSTITUTE(SUBSTITUTE(_xlfn.CONCAT("&lt;p&gt;",E130,"&lt;/p&gt;&lt;p&gt;",F130,"&lt;/p&gt;&lt;p&gt;",G130,"&lt;/p&gt;&lt;p&gt;",H130,"&lt;/p&gt;"),"&lt;/p&gt;&lt;p&gt;n/a",""), "&lt;p&gt;n/a&lt;/p&gt;","None")</f>
        <v>&lt;p&gt;Draft multiples of this Army Card&lt;/p&gt;&lt;p&gt;Draft one Unique Tribesman Hero&lt;/p&gt;</v>
      </c>
      <c r="BD130" s="2" t="str">
        <f t="shared" ref="BD130:BD193" si="50">SUBSTITUTE(SUBSTITUTE(_xlfn.CONCAT("&lt;p&gt;",PROPER(AC130),"&lt;/p&gt;&lt;p&gt;",PROPER(AE130),"&lt;/p&gt;&lt;p&gt;",PROPER(AG130),"&lt;/p&gt;"), "&lt;p&gt;N/A&lt;/p&gt;", ""), "'S", "'s")</f>
        <v>&lt;p&gt;Battle Fury&lt;/p&gt;&lt;p&gt;War Cry&lt;/p&gt;&lt;p&gt;Concealment 19&lt;/p&gt;</v>
      </c>
    </row>
    <row r="131" spans="1:56" ht="57.75" customHeight="1" x14ac:dyDescent="0.2">
      <c r="A131" s="2">
        <v>130</v>
      </c>
      <c r="B131" s="2" t="s">
        <v>596</v>
      </c>
      <c r="C131" s="2" t="s">
        <v>601</v>
      </c>
      <c r="D131" s="2" t="s">
        <v>1105</v>
      </c>
      <c r="E131" s="2" t="s">
        <v>601</v>
      </c>
      <c r="F131" s="2" t="s">
        <v>601</v>
      </c>
      <c r="G131" s="2" t="s">
        <v>601</v>
      </c>
      <c r="H131" s="2" t="s">
        <v>601</v>
      </c>
      <c r="I131" s="2" t="s">
        <v>600</v>
      </c>
      <c r="J131" s="2" t="s">
        <v>601</v>
      </c>
      <c r="K131" s="2" t="s">
        <v>198</v>
      </c>
      <c r="L131" s="2" t="s">
        <v>271</v>
      </c>
      <c r="M131" s="2" t="s">
        <v>96</v>
      </c>
      <c r="N131" s="2" t="s">
        <v>166</v>
      </c>
      <c r="O131" s="2" t="s">
        <v>167</v>
      </c>
      <c r="P131" s="2" t="s">
        <v>345</v>
      </c>
      <c r="Q131" s="2" t="s">
        <v>305</v>
      </c>
      <c r="R131" s="2" t="s">
        <v>226</v>
      </c>
      <c r="S131" s="2">
        <v>11</v>
      </c>
      <c r="T131" s="2">
        <v>1</v>
      </c>
      <c r="U131" s="2">
        <v>0</v>
      </c>
      <c r="V131" s="2">
        <v>8</v>
      </c>
      <c r="W131" s="2">
        <v>5</v>
      </c>
      <c r="X131" s="2">
        <v>1</v>
      </c>
      <c r="Y131" s="2">
        <v>7</v>
      </c>
      <c r="Z131" s="2">
        <v>4</v>
      </c>
      <c r="AA131" s="2">
        <v>220</v>
      </c>
      <c r="AB131" s="2">
        <v>235</v>
      </c>
      <c r="AC131" s="3" t="s">
        <v>707</v>
      </c>
      <c r="AD131" s="3" t="s">
        <v>880</v>
      </c>
      <c r="AE131" s="3" t="s">
        <v>815</v>
      </c>
      <c r="AF131" s="3" t="s">
        <v>884</v>
      </c>
      <c r="AG131" s="3" t="s">
        <v>860</v>
      </c>
      <c r="AH131" s="5" t="s">
        <v>602</v>
      </c>
      <c r="AI131" s="2" t="s">
        <v>772</v>
      </c>
      <c r="AJ131" s="2" t="s">
        <v>772</v>
      </c>
      <c r="AK131" s="2" t="b">
        <v>0</v>
      </c>
      <c r="AL131" s="2" t="b">
        <v>0</v>
      </c>
      <c r="AM131" s="3" t="s">
        <v>1016</v>
      </c>
      <c r="AN131" s="3" t="s">
        <v>601</v>
      </c>
      <c r="AO131" s="7" t="s">
        <v>601</v>
      </c>
      <c r="AP131" s="2" t="str">
        <f t="shared" si="39"/>
        <v>MOK</v>
      </c>
      <c r="AQ131" s="2" t="b">
        <f t="shared" si="40"/>
        <v>0</v>
      </c>
      <c r="AR131" s="2" t="str">
        <f t="shared" si="41"/>
        <v>N/A</v>
      </c>
      <c r="AS131" s="4" t="str">
        <f t="shared" si="42"/>
        <v>&lt;p&gt;&lt;b&gt;&lt;i&gt;DWARVEN GUNNERS&lt;/i&gt;&lt;/b&gt;&lt;br /&gt;Instead of attacking with a Dwarf Squad figure you control that is unengaged and adjacent to Mok, you may place that figure on this card. It holds a maximum of two Dwarf figures.&lt;/p&gt;</v>
      </c>
      <c r="AT131" s="4" t="str">
        <f t="shared" si="36"/>
        <v>&lt;p&gt;&lt;b&gt;&lt;i&gt;GUNNER CASUALTIES&lt;/i&gt;&lt;/b&gt;&lt;br /&gt;If there is at least one Dwarf on Mok's card when Mok receives one or more non-adjacent wounds, you must roll the d20. If you roll a 15 or higher, remove one Dwarf from Mok's card and ignore any wounds.&lt;/p&gt;</v>
      </c>
      <c r="AU131" s="4" t="str">
        <f t="shared" si="43"/>
        <v>&lt;p&gt;&lt;b&gt;&lt;i&gt;GUNNER SPECIAL ATTACK&lt;/i&gt;&lt;/b&gt;&lt;br /&gt;&lt;i&gt;Range 5. Attack 3.&lt;/i&gt;&lt;br /&gt;After attacking normally, Mok may attack with Gunner Special attack once for each Dwarf figure on this card. While engaged, Mok may target and attack non-adjacent figures with Gunner Special Attack. Mok cannot attack the same figure twice with Gunner Special Attack.&lt;/p&gt;</v>
      </c>
      <c r="AV131" s="4" t="str">
        <f t="shared" si="44"/>
        <v>n/a</v>
      </c>
      <c r="AW131" s="4" t="str">
        <f t="shared" si="45"/>
        <v>&lt;p&gt;&lt;b&gt;&lt;i&gt;DWARVEN GUNNERS&lt;/i&gt;&lt;/b&gt;&lt;br /&gt;Instead of attacking with a Dwarf Squad figure you control that is unengaged and adjacent to Mok, you may place that figure on this card. It holds a maximum of two Dwarf figures.&lt;/p&gt;&lt;p&gt;&lt;b&gt;&lt;i&gt;GUNNER CASUALTIES&lt;/i&gt;&lt;/b&gt;&lt;br /&gt;If there is at least one Dwarf on Mok's card when Mok receives one or more non-adjacent wounds, you must roll the d20. If you roll a 15 or higher, remove one Dwarf from Mok's card and ignore any wounds.&lt;/p&gt;&lt;p&gt;&lt;b&gt;&lt;i&gt;GUNNER SPECIAL ATTACK&lt;/i&gt;&lt;/b&gt;&lt;br /&gt;&lt;i&gt;Range 5. Attack 3.&lt;/i&gt;&lt;br /&gt;After attacking normally, Mok may attack with Gunner Special attack once for each Dwarf figure on this card. While engaged, Mok may target and attack non-adjacent figures with Gunner Special Attack. Mok cannot attack the same figure twice with Gunner Special Attack.&lt;/p&gt;</v>
      </c>
      <c r="AX131" s="2" t="str">
        <f t="shared" si="37"/>
        <v>illustrations/Mok.jpg</v>
      </c>
      <c r="AY131" s="2" t="str">
        <f t="shared" si="38"/>
        <v>hitboxes/Mok.jpg</v>
      </c>
      <c r="AZ131" s="2" t="str">
        <f t="shared" si="46"/>
        <v>icons/Aquilla.svg</v>
      </c>
      <c r="BA131" s="2" t="str">
        <f t="shared" si="47"/>
        <v>UNIQUE HERO // HUGE 11&lt;br /&gt;GIANT // WARHULK // FEARSOME</v>
      </c>
      <c r="BB131" s="2" t="str">
        <f t="shared" si="48"/>
        <v>MENACER</v>
      </c>
      <c r="BC131" s="2" t="str">
        <f t="shared" si="49"/>
        <v>None</v>
      </c>
      <c r="BD131" s="2" t="str">
        <f t="shared" si="50"/>
        <v>&lt;p&gt;Dwarven Gunners&lt;/p&gt;&lt;p&gt;Gunner Casualties&lt;/p&gt;&lt;p&gt;Gunner Special Attack&lt;/p&gt;</v>
      </c>
    </row>
    <row r="132" spans="1:56" ht="57.75" customHeight="1" x14ac:dyDescent="0.2">
      <c r="A132" s="2">
        <v>131</v>
      </c>
      <c r="B132" s="2" t="s">
        <v>274</v>
      </c>
      <c r="C132" s="2" t="s">
        <v>601</v>
      </c>
      <c r="D132" s="2" t="s">
        <v>1105</v>
      </c>
      <c r="E132" s="2" t="s">
        <v>601</v>
      </c>
      <c r="F132" s="2" t="s">
        <v>601</v>
      </c>
      <c r="G132" s="2" t="s">
        <v>601</v>
      </c>
      <c r="H132" s="2" t="s">
        <v>601</v>
      </c>
      <c r="I132" s="2" t="s">
        <v>299</v>
      </c>
      <c r="J132" s="2">
        <v>15</v>
      </c>
      <c r="K132" s="2" t="s">
        <v>197</v>
      </c>
      <c r="L132" s="2" t="s">
        <v>129</v>
      </c>
      <c r="M132" s="2" t="s">
        <v>172</v>
      </c>
      <c r="N132" s="2" t="s">
        <v>166</v>
      </c>
      <c r="O132" s="2" t="s">
        <v>167</v>
      </c>
      <c r="P132" s="2" t="s">
        <v>116</v>
      </c>
      <c r="Q132" s="2" t="s">
        <v>174</v>
      </c>
      <c r="R132" s="2" t="s">
        <v>137</v>
      </c>
      <c r="S132" s="2">
        <v>4</v>
      </c>
      <c r="T132" s="2">
        <v>1</v>
      </c>
      <c r="U132" s="2">
        <v>0</v>
      </c>
      <c r="V132" s="2">
        <v>4</v>
      </c>
      <c r="W132" s="2">
        <v>6</v>
      </c>
      <c r="X132" s="2">
        <v>1</v>
      </c>
      <c r="Y132" s="2">
        <v>4</v>
      </c>
      <c r="Z132" s="2">
        <v>4</v>
      </c>
      <c r="AA132" s="2">
        <v>110</v>
      </c>
      <c r="AB132" s="2">
        <v>75</v>
      </c>
      <c r="AC132" s="2" t="s">
        <v>708</v>
      </c>
      <c r="AD132" s="2" t="s">
        <v>431</v>
      </c>
      <c r="AE132" s="2" t="s">
        <v>816</v>
      </c>
      <c r="AF132" s="4" t="s">
        <v>530</v>
      </c>
      <c r="AG132" s="2" t="s">
        <v>772</v>
      </c>
      <c r="AH132" s="2" t="s">
        <v>601</v>
      </c>
      <c r="AI132" s="2" t="s">
        <v>772</v>
      </c>
      <c r="AJ132" s="2" t="s">
        <v>772</v>
      </c>
      <c r="AK132" s="2" t="b">
        <v>0</v>
      </c>
      <c r="AL132" s="2" t="b">
        <v>0</v>
      </c>
      <c r="AM132" s="2" t="s">
        <v>583</v>
      </c>
      <c r="AN132" s="2" t="s">
        <v>580</v>
      </c>
      <c r="AO132" s="7" t="s">
        <v>601</v>
      </c>
      <c r="AP132" s="2" t="str">
        <f t="shared" si="39"/>
        <v>MORIKO</v>
      </c>
      <c r="AQ132" s="2" t="b">
        <f t="shared" si="40"/>
        <v>0</v>
      </c>
      <c r="AR132" s="2" t="str">
        <f t="shared" si="41"/>
        <v>N/A</v>
      </c>
      <c r="AS132" s="4" t="str">
        <f t="shared" si="42"/>
        <v>&lt;p&gt;&lt;b&gt;&lt;i&gt;PHANTOM WALK&lt;/i&gt;&lt;/b&gt;&lt;br /&gt;Moriko can move through all figures and is never attacked when leaving an engagement. &lt;/p&gt;</v>
      </c>
      <c r="AT132" s="4" t="str">
        <f t="shared" si="36"/>
        <v>&lt;p&gt;&lt;b&gt;&lt;i&gt;SABER STORM SPECIAL ATTACK&lt;/i&gt;&lt;/b&gt;&lt;br /&gt;&lt;i&gt;Range 1. Attack 1, 2 or 3.&lt;/i&gt;&lt;br /&gt;Moriko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attack.&lt;/p&gt;</v>
      </c>
      <c r="AU132" s="4" t="str">
        <f t="shared" si="43"/>
        <v>n/a</v>
      </c>
      <c r="AV132" s="4" t="str">
        <f t="shared" si="44"/>
        <v>n/a</v>
      </c>
      <c r="AW132" s="4" t="str">
        <f t="shared" si="45"/>
        <v>&lt;p&gt;&lt;b&gt;&lt;i&gt;PHANTOM WALK&lt;/i&gt;&lt;/b&gt;&lt;br /&gt;Moriko can move through all figures and is never attacked when leaving an engagement. &lt;/p&gt;&lt;p&gt;&lt;b&gt;&lt;i&gt;SABER STORM SPECIAL ATTACK&lt;/i&gt;&lt;/b&gt;&lt;br /&gt;&lt;i&gt;Range 1. Attack 1, 2 or 3.&lt;/i&gt;&lt;br /&gt;Moriko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attack.&lt;/p&gt;</v>
      </c>
      <c r="AX132" s="2" t="str">
        <f t="shared" si="37"/>
        <v>illustrations/Moriko.jpg</v>
      </c>
      <c r="AY132" s="2" t="str">
        <f t="shared" si="38"/>
        <v>hitboxes/Moriko.jpg</v>
      </c>
      <c r="AZ132" s="2" t="str">
        <f t="shared" si="46"/>
        <v>icons/Ullar.svg</v>
      </c>
      <c r="BA132" s="2" t="str">
        <f t="shared" si="47"/>
        <v>UNIQUE HERO // MEDIUM 4&lt;br /&gt;HUMAN // NINJA // DISCIPLINED</v>
      </c>
      <c r="BB132" s="2" t="str">
        <f t="shared" si="48"/>
        <v>NICHE</v>
      </c>
      <c r="BC132" s="2" t="str">
        <f t="shared" si="49"/>
        <v>None</v>
      </c>
      <c r="BD132" s="2" t="str">
        <f t="shared" si="50"/>
        <v>&lt;p&gt;Phantom Walk&lt;/p&gt;&lt;p&gt;Saber Storm Special Attack&lt;/p&gt;</v>
      </c>
    </row>
    <row r="133" spans="1:56" ht="57.75" customHeight="1" x14ac:dyDescent="0.2">
      <c r="A133" s="2">
        <v>132</v>
      </c>
      <c r="B133" s="2" t="s">
        <v>274</v>
      </c>
      <c r="C133" s="2" t="s">
        <v>601</v>
      </c>
      <c r="D133" s="2" t="s">
        <v>1106</v>
      </c>
      <c r="E133" s="2" t="s">
        <v>601</v>
      </c>
      <c r="F133" s="2" t="s">
        <v>601</v>
      </c>
      <c r="G133" s="2" t="s">
        <v>601</v>
      </c>
      <c r="H133" s="2" t="s">
        <v>601</v>
      </c>
      <c r="I133" s="2" t="s">
        <v>299</v>
      </c>
      <c r="J133" s="2">
        <v>15</v>
      </c>
      <c r="K133" s="2" t="s">
        <v>197</v>
      </c>
      <c r="L133" s="2" t="s">
        <v>129</v>
      </c>
      <c r="M133" s="2" t="s">
        <v>172</v>
      </c>
      <c r="N133" s="2" t="s">
        <v>166</v>
      </c>
      <c r="O133" s="2" t="s">
        <v>167</v>
      </c>
      <c r="P133" s="2" t="s">
        <v>116</v>
      </c>
      <c r="Q133" s="2" t="s">
        <v>174</v>
      </c>
      <c r="R133" s="2" t="s">
        <v>137</v>
      </c>
      <c r="S133" s="2">
        <v>4</v>
      </c>
      <c r="T133" s="2">
        <v>1</v>
      </c>
      <c r="U133" s="2">
        <v>0</v>
      </c>
      <c r="V133" s="2">
        <v>4</v>
      </c>
      <c r="W133" s="2">
        <v>6</v>
      </c>
      <c r="X133" s="2">
        <v>1</v>
      </c>
      <c r="Y133" s="2">
        <v>4</v>
      </c>
      <c r="Z133" s="2">
        <v>4</v>
      </c>
      <c r="AA133" s="2">
        <v>110</v>
      </c>
      <c r="AB133" s="2">
        <v>110</v>
      </c>
      <c r="AC133" s="2" t="s">
        <v>708</v>
      </c>
      <c r="AD133" s="2" t="s">
        <v>431</v>
      </c>
      <c r="AE133" s="2" t="s">
        <v>816</v>
      </c>
      <c r="AF133" s="4" t="s">
        <v>530</v>
      </c>
      <c r="AG133" s="2" t="s">
        <v>714</v>
      </c>
      <c r="AH133" s="2" t="s">
        <v>1109</v>
      </c>
      <c r="AI133" s="2" t="s">
        <v>772</v>
      </c>
      <c r="AJ133" s="2" t="s">
        <v>772</v>
      </c>
      <c r="AK133" s="2" t="b">
        <v>0</v>
      </c>
      <c r="AL133" s="2" t="b">
        <v>0</v>
      </c>
      <c r="AM133" s="2" t="s">
        <v>583</v>
      </c>
      <c r="AN133" s="2" t="s">
        <v>580</v>
      </c>
      <c r="AO133" s="7" t="s">
        <v>601</v>
      </c>
      <c r="AP133" s="2" t="str">
        <f t="shared" si="39"/>
        <v>MORIKO</v>
      </c>
      <c r="AQ133" s="2" t="b">
        <f t="shared" si="40"/>
        <v>0</v>
      </c>
      <c r="AR133" s="2" t="str">
        <f t="shared" si="41"/>
        <v>N/A</v>
      </c>
      <c r="AS133" s="4" t="str">
        <f t="shared" si="42"/>
        <v>&lt;p&gt;&lt;b&gt;&lt;i&gt;PHANTOM WALK&lt;/i&gt;&lt;/b&gt;&lt;br /&gt;Moriko can move through all figures and is never attacked when leaving an engagement. &lt;/p&gt;</v>
      </c>
      <c r="AT133" s="4" t="str">
        <f t="shared" si="36"/>
        <v>&lt;p&gt;&lt;b&gt;&lt;i&gt;SABER STORM SPECIAL ATTACK&lt;/i&gt;&lt;/b&gt;&lt;br /&gt;&lt;i&gt;Range 1. Attack 1, 2 or 3.&lt;/i&gt;&lt;br /&gt;Moriko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attack.&lt;/p&gt;</v>
      </c>
      <c r="AU133" s="4" t="str">
        <f t="shared" si="43"/>
        <v>&lt;p&gt;&lt;b&gt;&lt;i&gt;DISAPPEARING NINJA&lt;/i&gt;&lt;/b&gt;&lt;br /&gt;If Moriko is attacked with a normal attack and at least 1 skull is rolled, roll the d20 to disappear. If you roll 1-12, roll defense dice normally. If you roll 13 or higher, Moriko takes no damage and instead may move up to 4 spaces. Moriko can disappear only if she ends her disappearing move not adjacent to any enemy figures.&lt;/p&gt;</v>
      </c>
      <c r="AV133" s="4" t="str">
        <f t="shared" si="44"/>
        <v>n/a</v>
      </c>
      <c r="AW133" s="4" t="str">
        <f t="shared" si="45"/>
        <v>&lt;p&gt;&lt;b&gt;&lt;i&gt;PHANTOM WALK&lt;/i&gt;&lt;/b&gt;&lt;br /&gt;Moriko can move through all figures and is never attacked when leaving an engagement. &lt;/p&gt;&lt;p&gt;&lt;b&gt;&lt;i&gt;SABER STORM SPECIAL ATTACK&lt;/i&gt;&lt;/b&gt;&lt;br /&gt;&lt;i&gt;Range 1. Attack 1, 2 or 3.&lt;/i&gt;&lt;br /&gt;Moriko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attack.&lt;/p&gt;&lt;p&gt;&lt;b&gt;&lt;i&gt;DISAPPEARING NINJA&lt;/i&gt;&lt;/b&gt;&lt;br /&gt;If Moriko is attacked with a normal attack and at least 1 skull is rolled, roll the d20 to disappear. If you roll 1-12, roll defense dice normally. If you roll 13 or higher, Moriko takes no damage and instead may move up to 4 spaces. Moriko can disappear only if she ends her disappearing move not adjacent to any enemy figures.&lt;/p&gt;</v>
      </c>
      <c r="AX133" s="2" t="str">
        <f t="shared" si="37"/>
        <v>illustrations/Moriko.jpg</v>
      </c>
      <c r="AY133" s="2" t="str">
        <f t="shared" si="38"/>
        <v>hitboxes/Moriko.jpg</v>
      </c>
      <c r="AZ133" s="2" t="str">
        <f t="shared" si="46"/>
        <v>icons/Ullar.svg</v>
      </c>
      <c r="BA133" s="2" t="str">
        <f t="shared" si="47"/>
        <v>UNIQUE HERO // MEDIUM 4&lt;br /&gt;HUMAN // NINJA // DISCIPLINED</v>
      </c>
      <c r="BB133" s="2" t="str">
        <f t="shared" si="48"/>
        <v>NICHE</v>
      </c>
      <c r="BC133" s="2" t="str">
        <f t="shared" si="49"/>
        <v>None</v>
      </c>
      <c r="BD133" s="2" t="str">
        <f t="shared" si="50"/>
        <v>&lt;p&gt;Phantom Walk&lt;/p&gt;&lt;p&gt;Saber Storm Special Attack&lt;/p&gt;&lt;p&gt;Disappearing Ninja&lt;/p&gt;</v>
      </c>
    </row>
    <row r="134" spans="1:56" ht="57.75" customHeight="1" x14ac:dyDescent="0.2">
      <c r="A134" s="2">
        <v>133</v>
      </c>
      <c r="B134" s="2" t="s">
        <v>78</v>
      </c>
      <c r="C134" s="2" t="s">
        <v>601</v>
      </c>
      <c r="D134" s="2" t="s">
        <v>1105</v>
      </c>
      <c r="E134" s="2" t="s">
        <v>601</v>
      </c>
      <c r="F134" s="2" t="s">
        <v>601</v>
      </c>
      <c r="G134" s="2" t="s">
        <v>601</v>
      </c>
      <c r="H134" s="2" t="s">
        <v>601</v>
      </c>
      <c r="I134" s="2" t="s">
        <v>67</v>
      </c>
      <c r="J134" s="2">
        <v>21</v>
      </c>
      <c r="K134" s="2" t="s">
        <v>198</v>
      </c>
      <c r="L134" s="2" t="s">
        <v>129</v>
      </c>
      <c r="M134" s="2" t="s">
        <v>214</v>
      </c>
      <c r="N134" s="2" t="s">
        <v>166</v>
      </c>
      <c r="O134" s="2" t="s">
        <v>167</v>
      </c>
      <c r="P134" s="2" t="s">
        <v>79</v>
      </c>
      <c r="Q134" s="2" t="s">
        <v>204</v>
      </c>
      <c r="R134" s="2" t="s">
        <v>137</v>
      </c>
      <c r="S134" s="2">
        <v>5</v>
      </c>
      <c r="T134" s="2">
        <v>1</v>
      </c>
      <c r="U134" s="2">
        <v>0</v>
      </c>
      <c r="V134" s="2">
        <v>6</v>
      </c>
      <c r="W134" s="2">
        <v>5</v>
      </c>
      <c r="X134" s="2">
        <v>1</v>
      </c>
      <c r="Y134" s="2">
        <v>3</v>
      </c>
      <c r="Z134" s="2">
        <v>2</v>
      </c>
      <c r="AA134" s="2">
        <v>100</v>
      </c>
      <c r="AB134" s="2">
        <v>90</v>
      </c>
      <c r="AC134" s="2" t="s">
        <v>709</v>
      </c>
      <c r="AD134" s="2" t="s">
        <v>531</v>
      </c>
      <c r="AE134" s="2" t="s">
        <v>772</v>
      </c>
      <c r="AF134" s="2" t="s">
        <v>601</v>
      </c>
      <c r="AG134" s="2" t="s">
        <v>772</v>
      </c>
      <c r="AH134" s="2" t="s">
        <v>601</v>
      </c>
      <c r="AI134" s="2" t="s">
        <v>772</v>
      </c>
      <c r="AJ134" s="2" t="s">
        <v>772</v>
      </c>
      <c r="AK134" s="2" t="b">
        <v>0</v>
      </c>
      <c r="AL134" s="2" t="b">
        <v>0</v>
      </c>
      <c r="AM134" s="2" t="s">
        <v>583</v>
      </c>
      <c r="AN134" s="2" t="s">
        <v>574</v>
      </c>
      <c r="AO134" s="7" t="s">
        <v>601</v>
      </c>
      <c r="AP134" s="2" t="str">
        <f t="shared" si="39"/>
        <v>MORSBANE</v>
      </c>
      <c r="AQ134" s="2" t="b">
        <f t="shared" si="40"/>
        <v>0</v>
      </c>
      <c r="AR134" s="2" t="str">
        <f t="shared" si="41"/>
        <v>N/A</v>
      </c>
      <c r="AS134" s="4" t="str">
        <f t="shared" si="42"/>
        <v>&lt;p&gt;&lt;b&gt;&lt;i&gt;ROD OF NEGATION&lt;/i&gt;&lt;/b&gt;&lt;br /&gt;Start the game with 3 brown Negation Markers on this card. At the end of the turn, if you have at least 1 Negation Marker on this card, you may choose any opponents unique figure within 6 clear sight spaces of Morsbane. Roll the 20-sided die. If you roll a 1-15, nothing happens. If you roll a 16-19, place a Negation Marker on the chosen figure's Army Card. All of that figure's special powers are negated for the entire game. If you roll a 20, destroy the chosen figure.&lt;/p&gt;</v>
      </c>
      <c r="AT134" s="4" t="str">
        <f t="shared" si="36"/>
        <v>n/a</v>
      </c>
      <c r="AU134" s="4" t="str">
        <f t="shared" si="43"/>
        <v>n/a</v>
      </c>
      <c r="AV134" s="4" t="str">
        <f t="shared" si="44"/>
        <v>n/a</v>
      </c>
      <c r="AW134" s="4" t="str">
        <f t="shared" si="45"/>
        <v>&lt;p&gt;&lt;b&gt;&lt;i&gt;ROD OF NEGATION&lt;/i&gt;&lt;/b&gt;&lt;br /&gt;Start the game with 3 brown Negation Markers on this card. At the end of the turn, if you have at least 1 Negation Marker on this card, you may choose any opponents unique figure within 6 clear sight spaces of Morsbane. Roll the 20-sided die. If you roll a 1-15, nothing happens. If you roll a 16-19, place a Negation Marker on the chosen figure's Army Card. All of that figure's special powers are negated for the entire game. If you roll a 20, destroy the chosen figure.&lt;/p&gt;</v>
      </c>
      <c r="AX134" s="2" t="str">
        <f t="shared" si="37"/>
        <v>illustrations/Morsbane.jpg</v>
      </c>
      <c r="AY134" s="2" t="str">
        <f t="shared" si="38"/>
        <v>hitboxes/Morsbane.jpg</v>
      </c>
      <c r="AZ134" s="2" t="str">
        <f t="shared" si="46"/>
        <v>icons/Ullar.svg</v>
      </c>
      <c r="BA134" s="2" t="str">
        <f t="shared" si="47"/>
        <v>UNIQUE HERO // MEDIUM 5&lt;br /&gt;ELF // WIZARD // TRICKY</v>
      </c>
      <c r="BB134" s="2" t="str">
        <f t="shared" si="48"/>
        <v>NICHE</v>
      </c>
      <c r="BC134" s="2" t="str">
        <f t="shared" si="49"/>
        <v>None</v>
      </c>
      <c r="BD134" s="2" t="str">
        <f t="shared" si="50"/>
        <v>&lt;p&gt;Rod Of Negation&lt;/p&gt;</v>
      </c>
    </row>
    <row r="135" spans="1:56" ht="57.75" customHeight="1" x14ac:dyDescent="0.2">
      <c r="A135" s="2">
        <v>134</v>
      </c>
      <c r="B135" s="2" t="s">
        <v>109</v>
      </c>
      <c r="C135" s="2" t="s">
        <v>601</v>
      </c>
      <c r="D135" s="2" t="s">
        <v>1105</v>
      </c>
      <c r="E135" s="5" t="s">
        <v>1088</v>
      </c>
      <c r="F135" s="2" t="s">
        <v>601</v>
      </c>
      <c r="G135" s="2" t="s">
        <v>601</v>
      </c>
      <c r="H135" s="2" t="s">
        <v>601</v>
      </c>
      <c r="I135" s="2" t="s">
        <v>100</v>
      </c>
      <c r="J135" s="2" t="s">
        <v>57</v>
      </c>
      <c r="K135" s="2" t="s">
        <v>197</v>
      </c>
      <c r="L135" s="2" t="s">
        <v>240</v>
      </c>
      <c r="M135" s="2" t="s">
        <v>172</v>
      </c>
      <c r="N135" s="2" t="s">
        <v>166</v>
      </c>
      <c r="O135" s="2" t="s">
        <v>133</v>
      </c>
      <c r="P135" s="2" t="s">
        <v>45</v>
      </c>
      <c r="Q135" s="2" t="s">
        <v>204</v>
      </c>
      <c r="R135" s="2" t="s">
        <v>137</v>
      </c>
      <c r="S135" s="2">
        <v>4</v>
      </c>
      <c r="T135" s="2">
        <v>3</v>
      </c>
      <c r="U135" s="2">
        <v>0</v>
      </c>
      <c r="V135" s="2">
        <v>1</v>
      </c>
      <c r="W135" s="2">
        <v>5</v>
      </c>
      <c r="X135" s="2">
        <v>6</v>
      </c>
      <c r="Y135" s="2">
        <v>3</v>
      </c>
      <c r="Z135" s="2">
        <v>3</v>
      </c>
      <c r="AA135" s="2">
        <v>120</v>
      </c>
      <c r="AB135" s="2">
        <v>105</v>
      </c>
      <c r="AC135" s="2" t="s">
        <v>710</v>
      </c>
      <c r="AD135" s="2" t="s">
        <v>1006</v>
      </c>
      <c r="AE135" s="2" t="s">
        <v>817</v>
      </c>
      <c r="AF135" s="2" t="s">
        <v>1004</v>
      </c>
      <c r="AG135" s="2" t="s">
        <v>1005</v>
      </c>
      <c r="AH135" s="2" t="s">
        <v>432</v>
      </c>
      <c r="AI135" s="2" t="s">
        <v>772</v>
      </c>
      <c r="AJ135" s="2" t="s">
        <v>772</v>
      </c>
      <c r="AK135" s="2" t="b">
        <v>0</v>
      </c>
      <c r="AL135" s="2" t="b">
        <v>0</v>
      </c>
      <c r="AM135" s="2" t="s">
        <v>581</v>
      </c>
      <c r="AN135" s="2" t="s">
        <v>578</v>
      </c>
      <c r="AO135" s="7" t="s">
        <v>601</v>
      </c>
      <c r="AP135" s="2" t="str">
        <f t="shared" si="39"/>
        <v>NAKITA AGENTS</v>
      </c>
      <c r="AQ135" s="2" t="b">
        <f t="shared" si="40"/>
        <v>0</v>
      </c>
      <c r="AR135" s="2" t="str">
        <f t="shared" si="41"/>
        <v>N/A</v>
      </c>
      <c r="AS135" s="4" t="str">
        <f t="shared" si="42"/>
        <v>&lt;p&gt;&lt;b&gt;&lt;i&gt;SMOKE POWDER 13&lt;/i&gt;&lt;/b&gt;&lt;br /&gt;When any Nakita Agent you control, or any figure you control that is adjacent to any Nakita Agent you control, is targeted for a normal attack from a non-adjacent opponent, you may roll the d20. On a 13 or higher, all Nakita Agents you control, and all figures you control that are adjacent to those Nakita Agents, no longer have any visible hit zones for the duration of the targetting figure's turn.&lt;/p&gt;</v>
      </c>
      <c r="AT135" s="4" t="str">
        <f t="shared" si="36"/>
        <v>&lt;p&gt;&lt;b&gt;&lt;i&gt;ENGAGEMENT STRIKE 15&lt;/i&gt;&lt;/b&gt;&lt;br /&gt;If an opponent's small or medium figure move adjacent to a Nakita Agent, roll the d20. On a 15 or higher, the opponent's figure receives a wound.&lt;/p&gt;</v>
      </c>
      <c r="AU135" s="4" t="str">
        <f t="shared" si="43"/>
        <v>&lt;p&gt;&lt;b&gt;&lt;i&gt;GORILLINATOR MOVEMENT BONDING&lt;/i&gt;&lt;/b&gt;&lt;br /&gt;Before taking a turn with Nakita Agents, you may move 3 Gorillinators you control up to 7 spaces each.&lt;/p&gt;</v>
      </c>
      <c r="AV135" s="4" t="str">
        <f t="shared" si="44"/>
        <v>n/a</v>
      </c>
      <c r="AW135" s="4" t="str">
        <f t="shared" si="45"/>
        <v>&lt;p&gt;&lt;b&gt;&lt;i&gt;SMOKE POWDER 13&lt;/i&gt;&lt;/b&gt;&lt;br /&gt;When any Nakita Agent you control, or any figure you control that is adjacent to any Nakita Agent you control, is targeted for a normal attack from a non-adjacent opponent, you may roll the d20. On a 13 or higher, all Nakita Agents you control, and all figures you control that are adjacent to those Nakita Agents, no longer have any visible hit zones for the duration of the targetting figure's turn.&lt;/p&gt;&lt;p&gt;&lt;b&gt;&lt;i&gt;ENGAGEMENT STRIKE 15&lt;/i&gt;&lt;/b&gt;&lt;br /&gt;If an opponent's small or medium figure move adjacent to a Nakita Agent, roll the d20. On a 15 or higher, the opponent's figure receives a wound.&lt;/p&gt;&lt;p&gt;&lt;b&gt;&lt;i&gt;GORILLINATOR MOVEMENT BONDING&lt;/i&gt;&lt;/b&gt;&lt;br /&gt;Before taking a turn with Nakita Agents, you may move 3 Gorillinators you control up to 7 spaces each.&lt;/p&gt;</v>
      </c>
      <c r="AX135" s="2" t="str">
        <f t="shared" si="37"/>
        <v>illustrations/Nakita Agents.jpg</v>
      </c>
      <c r="AY135" s="2" t="str">
        <f t="shared" si="38"/>
        <v>hitboxes/Nakita Agents.jpg</v>
      </c>
      <c r="AZ135" s="2" t="str">
        <f t="shared" si="46"/>
        <v>icons/Vydar.svg</v>
      </c>
      <c r="BA135" s="2" t="str">
        <f t="shared" si="47"/>
        <v>UNIQUE SQUAD // MEDIUM 4&lt;br /&gt;HUMAN // AGENTS // TRICKY</v>
      </c>
      <c r="BB135" s="2" t="str">
        <f t="shared" si="48"/>
        <v>CHEERLEADER</v>
      </c>
      <c r="BC135" s="2" t="str">
        <f t="shared" si="49"/>
        <v>&lt;p&gt;Draft one Gorillinators Squad&lt;br /&gt;(and then multiples if non-unique)&lt;/p&gt;</v>
      </c>
      <c r="BD135" s="2" t="str">
        <f t="shared" si="50"/>
        <v>&lt;p&gt;Smoke Powder 13&lt;/p&gt;&lt;p&gt;Engagement Strike 15&lt;/p&gt;&lt;p&gt;Gorillinator Movement Bonding&lt;/p&gt;</v>
      </c>
    </row>
    <row r="136" spans="1:56" ht="57.75" customHeight="1" x14ac:dyDescent="0.2">
      <c r="A136" s="2">
        <v>135</v>
      </c>
      <c r="B136" s="2" t="s">
        <v>238</v>
      </c>
      <c r="C136" s="2" t="s">
        <v>601</v>
      </c>
      <c r="D136" s="2" t="s">
        <v>1105</v>
      </c>
      <c r="E136" s="2" t="s">
        <v>601</v>
      </c>
      <c r="F136" s="2" t="s">
        <v>601</v>
      </c>
      <c r="G136" s="2" t="s">
        <v>601</v>
      </c>
      <c r="H136" s="2" t="s">
        <v>601</v>
      </c>
      <c r="I136" s="2" t="s">
        <v>207</v>
      </c>
      <c r="J136" s="2">
        <v>12</v>
      </c>
      <c r="K136" s="2" t="s">
        <v>193</v>
      </c>
      <c r="L136" s="2" t="s">
        <v>152</v>
      </c>
      <c r="M136" s="2" t="s">
        <v>178</v>
      </c>
      <c r="N136" s="2" t="s">
        <v>166</v>
      </c>
      <c r="O136" s="2" t="s">
        <v>167</v>
      </c>
      <c r="P136" s="2" t="s">
        <v>199</v>
      </c>
      <c r="Q136" s="2" t="s">
        <v>204</v>
      </c>
      <c r="R136" s="2" t="s">
        <v>137</v>
      </c>
      <c r="S136" s="2">
        <v>5</v>
      </c>
      <c r="T136" s="2">
        <v>1</v>
      </c>
      <c r="U136" s="2">
        <v>0</v>
      </c>
      <c r="V136" s="2">
        <v>5</v>
      </c>
      <c r="W136" s="2">
        <v>5</v>
      </c>
      <c r="X136" s="2">
        <v>1</v>
      </c>
      <c r="Y136" s="2">
        <v>3</v>
      </c>
      <c r="Z136" s="2">
        <v>6</v>
      </c>
      <c r="AA136" s="2">
        <v>90</v>
      </c>
      <c r="AB136" s="2">
        <v>95</v>
      </c>
      <c r="AC136" s="2" t="s">
        <v>711</v>
      </c>
      <c r="AD136" s="2" t="s">
        <v>532</v>
      </c>
      <c r="AE136" s="2" t="s">
        <v>772</v>
      </c>
      <c r="AF136" s="2" t="s">
        <v>601</v>
      </c>
      <c r="AG136" s="2" t="s">
        <v>772</v>
      </c>
      <c r="AH136" s="2" t="s">
        <v>601</v>
      </c>
      <c r="AI136" s="2" t="s">
        <v>772</v>
      </c>
      <c r="AJ136" s="2" t="s">
        <v>772</v>
      </c>
      <c r="AK136" s="2" t="b">
        <v>0</v>
      </c>
      <c r="AL136" s="2" t="b">
        <v>0</v>
      </c>
      <c r="AM136" s="2" t="s">
        <v>1014</v>
      </c>
      <c r="AN136" s="2" t="s">
        <v>576</v>
      </c>
      <c r="AO136" s="7" t="s">
        <v>601</v>
      </c>
      <c r="AP136" s="2" t="str">
        <f t="shared" si="39"/>
        <v>NE-GOK-SA</v>
      </c>
      <c r="AQ136" s="2" t="b">
        <f t="shared" si="40"/>
        <v>0</v>
      </c>
      <c r="AR136" s="2" t="str">
        <f t="shared" si="41"/>
        <v>N/A</v>
      </c>
      <c r="AS136" s="4" t="str">
        <f t="shared" si="42"/>
        <v>&lt;p&gt;&lt;b&gt;&lt;i&gt;MIND SHACKLE 20&lt;/i&gt;&lt;/b&gt;&lt;br /&gt;After moving and before attacking, you may choose any Unique figure adjacent to Ne-Gok-Sa. Roll the 20-sided die. If you roll a 20 or better, take control of the chosen figure and that figure's Army Card. You now control that Army Card and all figures on it. Remove any Order Markers on this card. If Ne-Gok-Sa is destroyed, you retain control of any previously Mind-Shackled Army Cards.&lt;/p&gt;</v>
      </c>
      <c r="AT136" s="4" t="str">
        <f t="shared" si="36"/>
        <v>n/a</v>
      </c>
      <c r="AU136" s="4" t="str">
        <f t="shared" si="43"/>
        <v>n/a</v>
      </c>
      <c r="AV136" s="4" t="str">
        <f t="shared" si="44"/>
        <v>n/a</v>
      </c>
      <c r="AW136" s="4" t="str">
        <f t="shared" si="45"/>
        <v>&lt;p&gt;&lt;b&gt;&lt;i&gt;MIND SHACKLE 20&lt;/i&gt;&lt;/b&gt;&lt;br /&gt;After moving and before attacking, you may choose any Unique figure adjacent to Ne-Gok-Sa. Roll the 20-sided die. If you roll a 20 or better, take control of the chosen figure and that figure's Army Card. You now control that Army Card and all figures on it. Remove any Order Markers on this card. If Ne-Gok-Sa is destroyed, you retain control of any previously Mind-Shackled Army Cards.&lt;/p&gt;</v>
      </c>
      <c r="AX136" s="2" t="str">
        <f t="shared" si="37"/>
        <v>illustrations/Ne-Gok-Sa.jpg</v>
      </c>
      <c r="AY136" s="2" t="str">
        <f t="shared" si="38"/>
        <v>hitboxes/Ne-Gok-Sa.jpg</v>
      </c>
      <c r="AZ136" s="2" t="str">
        <f t="shared" si="46"/>
        <v>icons/Utgar.svg</v>
      </c>
      <c r="BA136" s="2" t="str">
        <f t="shared" si="47"/>
        <v>UNIQUE HERO // MEDIUM 5&lt;br /&gt;MARRO // WARLORD // TRICKY</v>
      </c>
      <c r="BB136" s="2" t="str">
        <f t="shared" si="48"/>
        <v>DEFENDER</v>
      </c>
      <c r="BC136" s="2" t="str">
        <f t="shared" si="49"/>
        <v>None</v>
      </c>
      <c r="BD136" s="2" t="str">
        <f t="shared" si="50"/>
        <v>&lt;p&gt;Mind Shackle 20&lt;/p&gt;</v>
      </c>
    </row>
    <row r="137" spans="1:56" ht="57.75" customHeight="1" x14ac:dyDescent="0.2">
      <c r="A137" s="2">
        <v>136</v>
      </c>
      <c r="B137" s="2" t="s">
        <v>894</v>
      </c>
      <c r="C137" s="2" t="s">
        <v>895</v>
      </c>
      <c r="D137" s="2" t="s">
        <v>1105</v>
      </c>
      <c r="E137" s="3" t="s">
        <v>1089</v>
      </c>
      <c r="F137" s="2" t="s">
        <v>601</v>
      </c>
      <c r="G137" s="2" t="s">
        <v>601</v>
      </c>
      <c r="H137" s="2" t="s">
        <v>601</v>
      </c>
      <c r="I137" s="2" t="s">
        <v>326</v>
      </c>
      <c r="J137" s="2">
        <v>10</v>
      </c>
      <c r="K137" s="2" t="s">
        <v>194</v>
      </c>
      <c r="L137" s="2" t="s">
        <v>152</v>
      </c>
      <c r="M137" s="2" t="s">
        <v>153</v>
      </c>
      <c r="N137" s="2" t="s">
        <v>166</v>
      </c>
      <c r="O137" s="2" t="s">
        <v>167</v>
      </c>
      <c r="P137" s="2" t="s">
        <v>203</v>
      </c>
      <c r="Q137" s="2" t="s">
        <v>155</v>
      </c>
      <c r="R137" s="2" t="s">
        <v>205</v>
      </c>
      <c r="S137" s="2">
        <v>6</v>
      </c>
      <c r="T137" s="2">
        <v>1</v>
      </c>
      <c r="U137" s="2">
        <v>0</v>
      </c>
      <c r="V137" s="2">
        <v>3</v>
      </c>
      <c r="W137" s="2">
        <v>8</v>
      </c>
      <c r="X137" s="2">
        <v>1</v>
      </c>
      <c r="Y137" s="2">
        <v>3</v>
      </c>
      <c r="Z137" s="2">
        <v>3</v>
      </c>
      <c r="AA137" s="2">
        <v>50</v>
      </c>
      <c r="AB137" s="2">
        <v>65</v>
      </c>
      <c r="AC137" s="2" t="s">
        <v>712</v>
      </c>
      <c r="AD137" s="2" t="s">
        <v>433</v>
      </c>
      <c r="AE137" s="2" t="s">
        <v>902</v>
      </c>
      <c r="AF137" s="2" t="s">
        <v>533</v>
      </c>
      <c r="AG137" s="2" t="s">
        <v>861</v>
      </c>
      <c r="AH137" s="2" t="s">
        <v>434</v>
      </c>
      <c r="AI137" s="2" t="s">
        <v>772</v>
      </c>
      <c r="AJ137" s="2" t="s">
        <v>772</v>
      </c>
      <c r="AK137" s="2" t="b">
        <v>0</v>
      </c>
      <c r="AL137" s="2" t="b">
        <v>0</v>
      </c>
      <c r="AM137" s="2" t="s">
        <v>581</v>
      </c>
      <c r="AN137" s="2" t="s">
        <v>572</v>
      </c>
      <c r="AO137" s="7" t="s">
        <v>601</v>
      </c>
      <c r="AP137" s="2" t="str">
        <f t="shared" si="39"/>
        <v>NERAK</v>
      </c>
      <c r="AQ137" s="2" t="b">
        <f t="shared" si="40"/>
        <v>1</v>
      </c>
      <c r="AR137" s="2" t="str">
        <f t="shared" si="41"/>
        <v>THE GLACIAN SWOG RIDER</v>
      </c>
      <c r="AS137" s="4" t="str">
        <f t="shared" si="42"/>
        <v>&lt;p&gt;&lt;b&gt;&lt;i&gt;DISENGAGE&lt;/i&gt;&lt;/b&gt;&lt;br /&gt;Nerak is never attacked when leaving an engagement.&lt;/p&gt;</v>
      </c>
      <c r="AT137" s="4" t="str">
        <f t="shared" si="36"/>
        <v>&lt;p&gt;&lt;b&gt;&lt;i&gt;ORC DEFENSIVE AURA 1&lt;/i&gt;&lt;/b&gt;&lt;br /&gt;All Orc creatures you control within 4 clear spaces of Nerak add 1 to their defense dice. Nerak's Defensive Aura does not affect Nerak.&lt;/p&gt;</v>
      </c>
      <c r="AU137" s="4" t="str">
        <f t="shared" si="43"/>
        <v>&lt;p&gt;&lt;b&gt;&lt;i&gt;SNOW STRENGTH&lt;/i&gt;&lt;/b&gt;&lt;br /&gt;Add 1 to Nerak's attack and defense while on a snow space.&lt;/p&gt;</v>
      </c>
      <c r="AV137" s="4" t="str">
        <f t="shared" si="44"/>
        <v>n/a</v>
      </c>
      <c r="AW137" s="4" t="str">
        <f t="shared" si="45"/>
        <v>&lt;p&gt;&lt;b&gt;&lt;i&gt;DISENGAGE&lt;/i&gt;&lt;/b&gt;&lt;br /&gt;Nerak is never attacked when leaving an engagement.&lt;/p&gt;&lt;p&gt;&lt;b&gt;&lt;i&gt;ORC DEFENSIVE AURA 1&lt;/i&gt;&lt;/b&gt;&lt;br /&gt;All Orc creatures you control within 4 clear spaces of Nerak add 1 to their defense dice. Nerak's Defensive Aura does not affect Nerak.&lt;/p&gt;&lt;p&gt;&lt;b&gt;&lt;i&gt;SNOW STRENGTH&lt;/i&gt;&lt;/b&gt;&lt;br /&gt;Add 1 to Nerak's attack and defense while on a snow space.&lt;/p&gt;</v>
      </c>
      <c r="AX137" s="2" t="str">
        <f t="shared" si="37"/>
        <v>illustrations/Nerak.jpg</v>
      </c>
      <c r="AY137" s="2" t="str">
        <f t="shared" si="38"/>
        <v>hitboxes/Nerak.jpg</v>
      </c>
      <c r="AZ137" s="2" t="str">
        <f t="shared" si="46"/>
        <v>icons/Utgar.svg</v>
      </c>
      <c r="BA137" s="2" t="str">
        <f t="shared" si="47"/>
        <v>UNIQUE HERO // LARGE 6&lt;br /&gt;ORC // CHAMPION // WILD</v>
      </c>
      <c r="BB137" s="2" t="str">
        <f t="shared" si="48"/>
        <v>CHEERLEADER</v>
      </c>
      <c r="BC137" s="2" t="str">
        <f t="shared" si="49"/>
        <v>&lt;p&gt;Draft one Orc Hero or one Orc Squad&lt;br /&gt;(and then multiples if non-unique)&lt;/p&gt;</v>
      </c>
      <c r="BD137" s="2" t="str">
        <f t="shared" si="50"/>
        <v>&lt;p&gt;Disengage&lt;/p&gt;&lt;p&gt;Orc Defensive Aura 1&lt;/p&gt;&lt;p&gt;Snow Strength&lt;/p&gt;</v>
      </c>
    </row>
    <row r="138" spans="1:56" ht="57.75" customHeight="1" x14ac:dyDescent="0.2">
      <c r="A138" s="2">
        <v>137</v>
      </c>
      <c r="B138" s="2" t="s">
        <v>94</v>
      </c>
      <c r="C138" s="2" t="s">
        <v>601</v>
      </c>
      <c r="D138" s="2" t="s">
        <v>1105</v>
      </c>
      <c r="E138" s="2" t="s">
        <v>601</v>
      </c>
      <c r="F138" s="2" t="s">
        <v>601</v>
      </c>
      <c r="G138" s="2" t="s">
        <v>601</v>
      </c>
      <c r="H138" s="2" t="s">
        <v>601</v>
      </c>
      <c r="I138" s="2" t="s">
        <v>88</v>
      </c>
      <c r="J138" s="2">
        <v>5</v>
      </c>
      <c r="K138" s="2" t="s">
        <v>1</v>
      </c>
      <c r="L138" s="2" t="s">
        <v>158</v>
      </c>
      <c r="M138" s="2" t="s">
        <v>2</v>
      </c>
      <c r="N138" s="2" t="s">
        <v>166</v>
      </c>
      <c r="O138" s="2" t="s">
        <v>167</v>
      </c>
      <c r="P138" s="2" t="s">
        <v>9</v>
      </c>
      <c r="Q138" s="2" t="s">
        <v>236</v>
      </c>
      <c r="R138" s="2" t="s">
        <v>226</v>
      </c>
      <c r="S138" s="2">
        <v>12</v>
      </c>
      <c r="T138" s="2">
        <v>1</v>
      </c>
      <c r="U138" s="2">
        <v>0</v>
      </c>
      <c r="V138" s="2">
        <v>6</v>
      </c>
      <c r="W138" s="2">
        <v>6</v>
      </c>
      <c r="X138" s="2">
        <v>1</v>
      </c>
      <c r="Y138" s="2">
        <v>6</v>
      </c>
      <c r="Z138" s="2">
        <v>4</v>
      </c>
      <c r="AA138" s="2">
        <v>185</v>
      </c>
      <c r="AB138" s="2">
        <v>230</v>
      </c>
      <c r="AC138" s="2" t="s">
        <v>713</v>
      </c>
      <c r="AD138" s="4" t="s">
        <v>534</v>
      </c>
      <c r="AE138" s="2" t="s">
        <v>772</v>
      </c>
      <c r="AF138" s="2" t="s">
        <v>601</v>
      </c>
      <c r="AG138" s="2" t="s">
        <v>772</v>
      </c>
      <c r="AH138" s="2" t="s">
        <v>601</v>
      </c>
      <c r="AI138" s="2" t="s">
        <v>772</v>
      </c>
      <c r="AJ138" s="2" t="s">
        <v>772</v>
      </c>
      <c r="AK138" s="2" t="b">
        <v>1</v>
      </c>
      <c r="AL138" s="2" t="b">
        <v>0</v>
      </c>
      <c r="AM138" s="2" t="s">
        <v>1013</v>
      </c>
      <c r="AN138" s="2" t="s">
        <v>572</v>
      </c>
      <c r="AO138" s="7" t="s">
        <v>601</v>
      </c>
      <c r="AP138" s="2" t="str">
        <f t="shared" si="39"/>
        <v>NILFHEIM</v>
      </c>
      <c r="AQ138" s="2" t="b">
        <f t="shared" si="40"/>
        <v>0</v>
      </c>
      <c r="AR138" s="2" t="str">
        <f t="shared" si="41"/>
        <v>N/A</v>
      </c>
      <c r="AS138" s="4" t="str">
        <f t="shared" si="42"/>
        <v>&lt;p&gt;&lt;b&gt;&lt;i&gt;ICE SHARD BREATH SPECIAL ATTACK&lt;/i&gt;&lt;/b&gt;&lt;br /&gt;&lt;i&gt;Range 5. Attack 4. &lt;/i&gt;&lt;br /&gt;When Nilfheim attacks with his Ice Shard Breath Special Attack, he may attack 2 additional times. He cannot attack the same figure more than once.&lt;/p&gt;</v>
      </c>
      <c r="AT138" s="4" t="str">
        <f t="shared" si="36"/>
        <v>n/a</v>
      </c>
      <c r="AU138" s="4" t="str">
        <f t="shared" si="43"/>
        <v>n/a</v>
      </c>
      <c r="AV138" s="4" t="str">
        <f t="shared" si="44"/>
        <v>n/a</v>
      </c>
      <c r="AW138" s="4" t="str">
        <f t="shared" si="45"/>
        <v>&lt;p&gt;&lt;b&gt;&lt;i&gt;ICE SHARD BREATH SPECIAL ATTACK&lt;/i&gt;&lt;/b&gt;&lt;br /&gt;&lt;i&gt;Range 5. Attack 4. &lt;/i&gt;&lt;br /&gt;When Nilfheim attacks with his Ice Shard Breath Special Attack, he may attack 2 additional times. He cannot attack the same figure more than once.&lt;/p&gt;</v>
      </c>
      <c r="AX138" s="2" t="str">
        <f t="shared" si="37"/>
        <v>illustrations/Nilfheim.jpg</v>
      </c>
      <c r="AY138" s="2" t="str">
        <f t="shared" si="38"/>
        <v>hitboxes/Nilfheim.jpg</v>
      </c>
      <c r="AZ138" s="2" t="str">
        <f t="shared" si="46"/>
        <v>icons/Jandar.svg</v>
      </c>
      <c r="BA138" s="2" t="str">
        <f t="shared" si="47"/>
        <v>UNIQUE HERO // HUGE 12&lt;br /&gt;DRAGON // KING // FEROCIOUS</v>
      </c>
      <c r="BB138" s="2" t="str">
        <f t="shared" si="48"/>
        <v>SHARK</v>
      </c>
      <c r="BC138" s="2" t="str">
        <f t="shared" si="49"/>
        <v>None</v>
      </c>
      <c r="BD138" s="2" t="str">
        <f t="shared" si="50"/>
        <v>&lt;p&gt;Ice Shard Breath Special Attack&lt;/p&gt;</v>
      </c>
    </row>
    <row r="139" spans="1:56" ht="57.75" customHeight="1" x14ac:dyDescent="0.2">
      <c r="A139" s="2">
        <v>138</v>
      </c>
      <c r="B139" s="2" t="s">
        <v>915</v>
      </c>
      <c r="C139" s="2" t="s">
        <v>916</v>
      </c>
      <c r="D139" s="2" t="s">
        <v>1105</v>
      </c>
      <c r="E139" s="2" t="s">
        <v>601</v>
      </c>
      <c r="F139" s="2" t="s">
        <v>601</v>
      </c>
      <c r="G139" s="2" t="s">
        <v>601</v>
      </c>
      <c r="H139" s="2" t="s">
        <v>601</v>
      </c>
      <c r="I139" s="2" t="s">
        <v>100</v>
      </c>
      <c r="J139" s="2" t="s">
        <v>115</v>
      </c>
      <c r="K139" s="2" t="s">
        <v>197</v>
      </c>
      <c r="L139" s="2" t="s">
        <v>171</v>
      </c>
      <c r="M139" s="2" t="s">
        <v>172</v>
      </c>
      <c r="N139" s="2" t="s">
        <v>166</v>
      </c>
      <c r="O139" s="2" t="s">
        <v>133</v>
      </c>
      <c r="P139" s="2" t="s">
        <v>116</v>
      </c>
      <c r="Q139" s="2" t="s">
        <v>174</v>
      </c>
      <c r="R139" s="2" t="s">
        <v>137</v>
      </c>
      <c r="S139" s="2">
        <v>4</v>
      </c>
      <c r="T139" s="2">
        <v>3</v>
      </c>
      <c r="U139" s="2">
        <v>0</v>
      </c>
      <c r="V139" s="2">
        <v>1</v>
      </c>
      <c r="W139" s="2">
        <v>6</v>
      </c>
      <c r="X139" s="2">
        <v>1</v>
      </c>
      <c r="Y139" s="2">
        <v>4</v>
      </c>
      <c r="Z139" s="2">
        <v>3</v>
      </c>
      <c r="AA139" s="2">
        <v>110</v>
      </c>
      <c r="AB139" s="2">
        <v>70</v>
      </c>
      <c r="AC139" s="2" t="s">
        <v>714</v>
      </c>
      <c r="AD139" s="2" t="s">
        <v>535</v>
      </c>
      <c r="AE139" s="2" t="s">
        <v>624</v>
      </c>
      <c r="AF139" s="2" t="s">
        <v>435</v>
      </c>
      <c r="AG139" s="2" t="s">
        <v>712</v>
      </c>
      <c r="AH139" s="2" t="s">
        <v>436</v>
      </c>
      <c r="AI139" s="2" t="s">
        <v>772</v>
      </c>
      <c r="AJ139" s="2" t="s">
        <v>772</v>
      </c>
      <c r="AK139" s="2" t="b">
        <v>0</v>
      </c>
      <c r="AL139" s="2" t="b">
        <v>0</v>
      </c>
      <c r="AM139" s="2" t="s">
        <v>1016</v>
      </c>
      <c r="AN139" s="2" t="s">
        <v>579</v>
      </c>
      <c r="AO139" s="7" t="s">
        <v>601</v>
      </c>
      <c r="AP139" s="2" t="str">
        <f t="shared" si="39"/>
        <v>NINJAS</v>
      </c>
      <c r="AQ139" s="2" t="b">
        <f t="shared" si="40"/>
        <v>1</v>
      </c>
      <c r="AR139" s="2" t="str">
        <f t="shared" si="41"/>
        <v>OF THE NORTHERN WIND</v>
      </c>
      <c r="AS139" s="4" t="str">
        <f t="shared" si="42"/>
        <v>&lt;p&gt;&lt;b&gt;&lt;i&gt;DISAPPEARING NINJA&lt;/i&gt;&lt;/b&gt;&lt;br /&gt;If a Ninja of the Northern Wind is attacked with a normal attack and at least 1 skull is rolled, roll the 20-sided die to disappear. If you roll a 1-11, roll defense dice normally. If you roll a 12 or higher, that Ninja of the Northern Wind takes no damage and instead may move up to 4 spaces. Ninjas of the Northern Wind can disappear only if they end their disappearing move not adjacent to any enemy figures.&lt;/p&gt;</v>
      </c>
      <c r="AT139" s="4" t="str">
        <f t="shared" si="36"/>
        <v>&lt;p&gt;&lt;b&gt;&lt;i&gt;GHOST WALK&lt;/i&gt;&lt;/b&gt;&lt;br /&gt;Ninjas of the Northern Wind can move through all figures.&lt;/p&gt;</v>
      </c>
      <c r="AU139" s="4" t="str">
        <f t="shared" si="43"/>
        <v>&lt;p&gt;&lt;b&gt;&lt;i&gt;DISENGAGE&lt;/i&gt;&lt;/b&gt;&lt;br /&gt;Ninjas of the Northern Wind are never attacked when leaving an engagement.&lt;/p&gt;</v>
      </c>
      <c r="AV139" s="4" t="str">
        <f t="shared" si="44"/>
        <v>n/a</v>
      </c>
      <c r="AW139" s="4" t="str">
        <f t="shared" si="45"/>
        <v>&lt;p&gt;&lt;b&gt;&lt;i&gt;DISAPPEARING NINJA&lt;/i&gt;&lt;/b&gt;&lt;br /&gt;If a Ninja of the Northern Wind is attacked with a normal attack and at least 1 skull is rolled, roll the 20-sided die to disappear. If you roll a 1-11, roll defense dice normally. If you roll a 12 or higher, that Ninja of the Northern Wind takes no damage and instead may move up to 4 spaces. Ninjas of the Northern Wind can disappear only if they end their disappearing move not adjacent to any enemy figures.&lt;/p&gt;&lt;p&gt;&lt;b&gt;&lt;i&gt;GHOST WALK&lt;/i&gt;&lt;/b&gt;&lt;br /&gt;Ninjas of the Northern Wind can move through all figures.&lt;/p&gt;&lt;p&gt;&lt;b&gt;&lt;i&gt;DISENGAGE&lt;/i&gt;&lt;/b&gt;&lt;br /&gt;Ninjas of the Northern Wind are never attacked when leaving an engagement.&lt;/p&gt;</v>
      </c>
      <c r="AX139" s="2" t="str">
        <f t="shared" si="37"/>
        <v>illustrations/Ninjas.jpg</v>
      </c>
      <c r="AY139" s="2" t="str">
        <f t="shared" si="38"/>
        <v>hitboxes/Ninjas.jpg</v>
      </c>
      <c r="AZ139" s="2" t="str">
        <f t="shared" si="46"/>
        <v>icons/Einar.svg</v>
      </c>
      <c r="BA139" s="2" t="str">
        <f t="shared" si="47"/>
        <v>UNIQUE SQUAD // MEDIUM 4&lt;br /&gt;HUMAN // NINJA // DISCIPLINED</v>
      </c>
      <c r="BB139" s="2" t="str">
        <f t="shared" si="48"/>
        <v>MENACER</v>
      </c>
      <c r="BC139" s="2" t="str">
        <f t="shared" si="49"/>
        <v>None</v>
      </c>
      <c r="BD139" s="2" t="str">
        <f t="shared" si="50"/>
        <v>&lt;p&gt;Disappearing Ninja&lt;/p&gt;&lt;p&gt;Ghost Walk&lt;/p&gt;&lt;p&gt;Disengage&lt;/p&gt;</v>
      </c>
    </row>
    <row r="140" spans="1:56" ht="57.75" customHeight="1" x14ac:dyDescent="0.2">
      <c r="A140" s="2">
        <v>139</v>
      </c>
      <c r="B140" s="3" t="s">
        <v>592</v>
      </c>
      <c r="C140" s="2" t="s">
        <v>601</v>
      </c>
      <c r="D140" s="2" t="s">
        <v>1106</v>
      </c>
      <c r="E140" s="2" t="s">
        <v>601</v>
      </c>
      <c r="F140" s="2" t="s">
        <v>601</v>
      </c>
      <c r="G140" s="2" t="s">
        <v>601</v>
      </c>
      <c r="H140" s="2" t="s">
        <v>601</v>
      </c>
      <c r="I140" s="2" t="s">
        <v>351</v>
      </c>
      <c r="J140" s="2">
        <v>7</v>
      </c>
      <c r="K140" s="2" t="s">
        <v>198</v>
      </c>
      <c r="L140" s="2" t="s">
        <v>152</v>
      </c>
      <c r="M140" s="3" t="s">
        <v>225</v>
      </c>
      <c r="N140" s="3" t="s">
        <v>166</v>
      </c>
      <c r="O140" s="2" t="s">
        <v>167</v>
      </c>
      <c r="P140" s="2" t="s">
        <v>223</v>
      </c>
      <c r="Q140" s="2" t="s">
        <v>155</v>
      </c>
      <c r="R140" s="2" t="s">
        <v>205</v>
      </c>
      <c r="S140" s="2">
        <v>7</v>
      </c>
      <c r="T140" s="2">
        <v>1</v>
      </c>
      <c r="U140" s="2">
        <v>0</v>
      </c>
      <c r="V140" s="2">
        <v>8</v>
      </c>
      <c r="W140" s="2">
        <v>5</v>
      </c>
      <c r="X140" s="2">
        <v>1</v>
      </c>
      <c r="Y140" s="2">
        <v>5</v>
      </c>
      <c r="Z140" s="2">
        <v>3</v>
      </c>
      <c r="AA140" s="2">
        <v>150</v>
      </c>
      <c r="AB140" s="2">
        <v>130</v>
      </c>
      <c r="AC140" s="2" t="s">
        <v>973</v>
      </c>
      <c r="AD140" s="5" t="s">
        <v>1157</v>
      </c>
      <c r="AE140" s="2" t="s">
        <v>1053</v>
      </c>
      <c r="AF140" s="2" t="s">
        <v>1054</v>
      </c>
      <c r="AG140" s="2" t="s">
        <v>772</v>
      </c>
      <c r="AH140" s="2" t="s">
        <v>601</v>
      </c>
      <c r="AI140" s="2" t="s">
        <v>772</v>
      </c>
      <c r="AJ140" s="2" t="s">
        <v>772</v>
      </c>
      <c r="AK140" s="2" t="b">
        <v>0</v>
      </c>
      <c r="AL140" s="2" t="b">
        <v>0</v>
      </c>
      <c r="AM140" s="2" t="s">
        <v>1013</v>
      </c>
      <c r="AN140" s="2" t="s">
        <v>576</v>
      </c>
      <c r="AO140" s="7" t="s">
        <v>601</v>
      </c>
      <c r="AP140" s="2" t="str">
        <f t="shared" si="39"/>
        <v>OBAL</v>
      </c>
      <c r="AQ140" s="2" t="b">
        <f t="shared" si="40"/>
        <v>0</v>
      </c>
      <c r="AR140" s="2" t="str">
        <f t="shared" si="41"/>
        <v>N/A</v>
      </c>
      <c r="AS140" s="4" t="str">
        <f t="shared" si="42"/>
        <v>&lt;p&gt;&lt;b&gt;&lt;i&gt;FLAIL HURRICANE&lt;/i&gt;&lt;/b&gt;&lt;br /&gt;After moving and before attacking with Obal, you must roll the 20-sided die. If you roll a 1-10, Obal may attack normally. If you roll an 11 or higher, instead of attacking normally, Obal must attack each figure adjacent to it, if possible. Roll each attack separately.&lt;/p&gt;</v>
      </c>
      <c r="AT140" s="4" t="str">
        <f t="shared" si="36"/>
        <v>&lt;p&gt;&lt;b&gt;&lt;i&gt;MINE!&lt;/i&gt;&lt;/b&gt;&lt;br /&gt;When you roll the 20-sided die for a Treasure Glyph trap with Obal, you must subtract 4 from your die roll.&lt;/p&gt;</v>
      </c>
      <c r="AU140" s="4" t="str">
        <f t="shared" si="43"/>
        <v>n/a</v>
      </c>
      <c r="AV140" s="4" t="str">
        <f t="shared" si="44"/>
        <v>n/a</v>
      </c>
      <c r="AW140" s="4" t="str">
        <f t="shared" si="45"/>
        <v>&lt;p&gt;&lt;b&gt;&lt;i&gt;FLAIL HURRICANE&lt;/i&gt;&lt;/b&gt;&lt;br /&gt;After moving and before attacking with Obal, you must roll the 20-sided die. If you roll a 1-10, Obal may attack normally. If you roll an 11 or higher, instead of attacking normally, Obal must attack each figure adjacent to it, if possible. Roll each attack separately.&lt;/p&gt;&lt;p&gt;&lt;b&gt;&lt;i&gt;MINE!&lt;/i&gt;&lt;/b&gt;&lt;br /&gt;When you roll the 20-sided die for a Treasure Glyph trap with Obal, you must subtract 4 from your die roll.&lt;/p&gt;</v>
      </c>
      <c r="AX140" s="2" t="str">
        <f t="shared" si="37"/>
        <v>illustrations/Obal.jpg</v>
      </c>
      <c r="AY140" s="2" t="str">
        <f t="shared" si="38"/>
        <v>hitboxes/Obal.jpg</v>
      </c>
      <c r="AZ140" s="2" t="str">
        <f t="shared" si="46"/>
        <v>icons/Utgar.svg</v>
      </c>
      <c r="BA140" s="2" t="str">
        <f t="shared" si="47"/>
        <v>UNIQUE HERO // LARGE 7&lt;br /&gt;TROLL // BEAST // WILD</v>
      </c>
      <c r="BB140" s="2" t="str">
        <f t="shared" si="48"/>
        <v>SHARK</v>
      </c>
      <c r="BC140" s="2" t="str">
        <f t="shared" si="49"/>
        <v>None</v>
      </c>
      <c r="BD140" s="2" t="str">
        <f t="shared" si="50"/>
        <v>&lt;p&gt;Flail Hurricane&lt;/p&gt;&lt;p&gt;Mine!&lt;/p&gt;</v>
      </c>
    </row>
    <row r="141" spans="1:56" ht="57.75" customHeight="1" x14ac:dyDescent="0.2">
      <c r="A141" s="2">
        <v>140</v>
      </c>
      <c r="B141" s="2" t="s">
        <v>5</v>
      </c>
      <c r="C141" s="2" t="s">
        <v>601</v>
      </c>
      <c r="D141" s="2" t="s">
        <v>1105</v>
      </c>
      <c r="E141" s="2" t="s">
        <v>1066</v>
      </c>
      <c r="F141" s="2" t="s">
        <v>601</v>
      </c>
      <c r="G141" s="2" t="s">
        <v>601</v>
      </c>
      <c r="H141" s="2" t="s">
        <v>601</v>
      </c>
      <c r="I141" s="2" t="s">
        <v>6</v>
      </c>
      <c r="J141" s="2" t="s">
        <v>151</v>
      </c>
      <c r="K141" s="2" t="s">
        <v>196</v>
      </c>
      <c r="L141" s="2" t="s">
        <v>152</v>
      </c>
      <c r="M141" s="2" t="s">
        <v>975</v>
      </c>
      <c r="N141" s="2" t="s">
        <v>132</v>
      </c>
      <c r="O141" s="2" t="s">
        <v>133</v>
      </c>
      <c r="P141" s="2" t="s">
        <v>211</v>
      </c>
      <c r="Q141" s="2" t="s">
        <v>236</v>
      </c>
      <c r="R141" s="2" t="s">
        <v>137</v>
      </c>
      <c r="S141" s="2">
        <v>5</v>
      </c>
      <c r="T141" s="2">
        <v>3</v>
      </c>
      <c r="U141" s="2">
        <v>0</v>
      </c>
      <c r="V141" s="2">
        <v>1</v>
      </c>
      <c r="W141" s="2">
        <v>4</v>
      </c>
      <c r="X141" s="2">
        <v>1</v>
      </c>
      <c r="Y141" s="2">
        <v>4</v>
      </c>
      <c r="Z141" s="2">
        <v>4</v>
      </c>
      <c r="AA141" s="2">
        <v>100</v>
      </c>
      <c r="AB141" s="2">
        <v>65</v>
      </c>
      <c r="AC141" s="2" t="s">
        <v>715</v>
      </c>
      <c r="AD141" s="2" t="s">
        <v>437</v>
      </c>
      <c r="AE141" s="2" t="s">
        <v>818</v>
      </c>
      <c r="AF141" s="2" t="s">
        <v>974</v>
      </c>
      <c r="AG141" s="2" t="s">
        <v>862</v>
      </c>
      <c r="AH141" s="2" t="s">
        <v>438</v>
      </c>
      <c r="AI141" s="2" t="s">
        <v>772</v>
      </c>
      <c r="AJ141" s="2" t="s">
        <v>772</v>
      </c>
      <c r="AK141" s="2" t="b">
        <v>0</v>
      </c>
      <c r="AL141" s="2" t="b">
        <v>0</v>
      </c>
      <c r="AM141" s="2" t="s">
        <v>583</v>
      </c>
      <c r="AN141" s="2" t="s">
        <v>580</v>
      </c>
      <c r="AO141" s="7" t="s">
        <v>601</v>
      </c>
      <c r="AP141" s="2" t="str">
        <f t="shared" si="39"/>
        <v>OBSIDIAN GUARDS</v>
      </c>
      <c r="AQ141" s="2" t="b">
        <f t="shared" si="40"/>
        <v>0</v>
      </c>
      <c r="AR141" s="2" t="str">
        <f t="shared" si="41"/>
        <v>N/A</v>
      </c>
      <c r="AS141" s="4" t="str">
        <f t="shared" si="42"/>
        <v>&lt;p&gt;&lt;b&gt;&lt;i&gt;LAVA RESISTANT&lt;/i&gt;&lt;/b&gt;&lt;br /&gt;Obsidian Guards never roll for molten lava damage or lava field damage and they do not have to stop on molten lava spaces.&lt;/p&gt;</v>
      </c>
      <c r="AT141" s="4" t="str">
        <f t="shared" si="36"/>
        <v>&lt;p&gt;&lt;b&gt;&lt;i&gt;LAVA THROW&lt;/i&gt;&lt;/b&gt;&lt;br /&gt;When an Obsidian Guard is on a molten lava space it may add 2 to its range.&lt;/p&gt;</v>
      </c>
      <c r="AU141" s="4" t="str">
        <f t="shared" si="43"/>
        <v>&lt;p&gt;&lt;b&gt;&lt;i&gt;WATER WEAKNESS&lt;/i&gt;&lt;/b&gt;&lt;br /&gt;An Obsidian Guard on a water space rolls 2 fewer defense dice.&lt;/p&gt;</v>
      </c>
      <c r="AV141" s="4" t="str">
        <f t="shared" si="44"/>
        <v>n/a</v>
      </c>
      <c r="AW141" s="4" t="str">
        <f t="shared" si="45"/>
        <v>&lt;p&gt;&lt;b&gt;&lt;i&gt;LAVA RESISTANT&lt;/i&gt;&lt;/b&gt;&lt;br /&gt;Obsidian Guards never roll for molten lava damage or lava field damage and they do not have to stop on molten lava spaces.&lt;/p&gt;&lt;p&gt;&lt;b&gt;&lt;i&gt;LAVA THROW&lt;/i&gt;&lt;/b&gt;&lt;br /&gt;When an Obsidian Guard is on a molten lava space it may add 2 to its range.&lt;/p&gt;&lt;p&gt;&lt;b&gt;&lt;i&gt;WATER WEAKNESS&lt;/i&gt;&lt;/b&gt;&lt;br /&gt;An Obsidian Guard on a water space rolls 2 fewer defense dice.&lt;/p&gt;</v>
      </c>
      <c r="AX141" s="2" t="str">
        <f t="shared" si="37"/>
        <v>illustrations/Obsidian Guards.jpg</v>
      </c>
      <c r="AY141" s="2" t="str">
        <f t="shared" si="38"/>
        <v>hitboxes/Obsidian Guards.jpg</v>
      </c>
      <c r="AZ141" s="2" t="str">
        <f t="shared" si="46"/>
        <v>icons/Utgar.svg</v>
      </c>
      <c r="BA141" s="2" t="str">
        <f t="shared" si="47"/>
        <v>COMMON SQUAD // MEDIUM 5&lt;br /&gt;MOTARIN // GUARDS // FEROCIOUS</v>
      </c>
      <c r="BB141" s="2" t="str">
        <f t="shared" si="48"/>
        <v>NICHE</v>
      </c>
      <c r="BC141" s="2" t="str">
        <f t="shared" si="49"/>
        <v>&lt;p&gt;Draft multiples of this Army Card&lt;/p&gt;</v>
      </c>
      <c r="BD141" s="2" t="str">
        <f t="shared" si="50"/>
        <v>&lt;p&gt;Lava Resistant&lt;/p&gt;&lt;p&gt;Lava Throw&lt;/p&gt;&lt;p&gt;Water Weakness&lt;/p&gt;</v>
      </c>
    </row>
    <row r="142" spans="1:56" ht="57.75" customHeight="1" x14ac:dyDescent="0.2">
      <c r="A142" s="2">
        <v>141</v>
      </c>
      <c r="B142" s="3" t="s">
        <v>1160</v>
      </c>
      <c r="C142" s="2" t="s">
        <v>601</v>
      </c>
      <c r="D142" s="2" t="s">
        <v>1105</v>
      </c>
      <c r="E142" s="2" t="s">
        <v>1066</v>
      </c>
      <c r="F142" s="2" t="s">
        <v>601</v>
      </c>
      <c r="G142" s="2" t="s">
        <v>601</v>
      </c>
      <c r="H142" s="2" t="s">
        <v>601</v>
      </c>
      <c r="I142" s="2" t="s">
        <v>351</v>
      </c>
      <c r="J142" s="2">
        <v>7</v>
      </c>
      <c r="K142" s="2" t="s">
        <v>198</v>
      </c>
      <c r="L142" s="2" t="s">
        <v>152</v>
      </c>
      <c r="M142" s="3" t="s">
        <v>225</v>
      </c>
      <c r="N142" s="2" t="s">
        <v>335</v>
      </c>
      <c r="O142" s="2" t="s">
        <v>167</v>
      </c>
      <c r="P142" s="2" t="s">
        <v>283</v>
      </c>
      <c r="Q142" s="2" t="s">
        <v>155</v>
      </c>
      <c r="R142" s="2" t="s">
        <v>205</v>
      </c>
      <c r="S142" s="2">
        <v>7</v>
      </c>
      <c r="T142" s="2">
        <v>1</v>
      </c>
      <c r="U142" s="2">
        <v>0</v>
      </c>
      <c r="V142" s="2">
        <v>8</v>
      </c>
      <c r="W142" s="2">
        <v>5</v>
      </c>
      <c r="X142" s="2">
        <v>1</v>
      </c>
      <c r="Y142" s="2">
        <v>5</v>
      </c>
      <c r="Z142" s="2">
        <v>3</v>
      </c>
      <c r="AA142" s="2">
        <v>150</v>
      </c>
      <c r="AB142" s="2">
        <v>130</v>
      </c>
      <c r="AC142" s="2" t="s">
        <v>973</v>
      </c>
      <c r="AD142" s="5" t="s">
        <v>1156</v>
      </c>
      <c r="AE142" s="2" t="s">
        <v>1053</v>
      </c>
      <c r="AF142" s="2" t="s">
        <v>1155</v>
      </c>
      <c r="AG142" s="2" t="s">
        <v>772</v>
      </c>
      <c r="AH142" s="2" t="s">
        <v>601</v>
      </c>
      <c r="AI142" s="2" t="s">
        <v>772</v>
      </c>
      <c r="AJ142" s="2" t="s">
        <v>772</v>
      </c>
      <c r="AK142" s="2" t="b">
        <v>0</v>
      </c>
      <c r="AL142" s="2" t="b">
        <v>0</v>
      </c>
      <c r="AM142" s="2" t="s">
        <v>1013</v>
      </c>
      <c r="AN142" s="2" t="s">
        <v>576</v>
      </c>
      <c r="AO142" s="7" t="s">
        <v>601</v>
      </c>
      <c r="AP142" s="2" t="str">
        <f t="shared" si="39"/>
        <v>OGRE WARHULK</v>
      </c>
      <c r="AQ142" s="2" t="b">
        <f t="shared" si="40"/>
        <v>0</v>
      </c>
      <c r="AR142" s="2" t="str">
        <f t="shared" si="41"/>
        <v>N/A</v>
      </c>
      <c r="AS142" s="4" t="str">
        <f t="shared" si="42"/>
        <v>&lt;p&gt;&lt;b&gt;&lt;i&gt;FLAIL HURRICANE&lt;/i&gt;&lt;/b&gt;&lt;br /&gt;After moving and before attacking with this Ogre Warhulk, you must roll the 20-sided die. If you roll a 1-10, it may attack normally. If you roll an 11 or higher, instead of attacking normally, it must attack each figure adjacent to it, if possible. Roll each attack separately.&lt;/p&gt;</v>
      </c>
      <c r="AT142" s="4" t="str">
        <f t="shared" ref="AT142:AT173" si="51">IF(AE142&lt;&gt;"n/a",IF(AND(LEFT(AF142,5)&lt;&gt;"Range",LEFT(AF142,7)&lt;&gt;"Special"), _xlfn.CONCAT("&lt;p&gt;&lt;b&gt;&lt;i&gt;",AE142,"&lt;/i&gt;&lt;/b&gt;&lt;br /&gt;", SUBSTITUTE(AF142,CHAR(10),"&lt;br /&gt;"), "&lt;/p&gt;"),_xlfn.CONCAT("&lt;p&gt;&lt;b&gt;&lt;i&gt;",AE142,"&lt;/i&gt;&lt;/b&gt;&lt;br /&gt;&lt;i&gt;", SUBSTITUTE(AF142,CHAR(10),"&lt;/i&gt;&lt;br /&gt;"), "&lt;/p&gt;")), "n/a")</f>
        <v>&lt;p&gt;&lt;b&gt;&lt;i&gt;MINE!&lt;/i&gt;&lt;/b&gt;&lt;br /&gt;When you roll the 20-sided die for a Treasure Glyph trap with this Ogre Warhulk, you must subtract 4 from your die roll.&lt;/p&gt;</v>
      </c>
      <c r="AU142" s="4" t="str">
        <f t="shared" si="43"/>
        <v>n/a</v>
      </c>
      <c r="AV142" s="4" t="str">
        <f t="shared" si="44"/>
        <v>n/a</v>
      </c>
      <c r="AW142" s="4" t="str">
        <f t="shared" si="45"/>
        <v>&lt;p&gt;&lt;b&gt;&lt;i&gt;FLAIL HURRICANE&lt;/i&gt;&lt;/b&gt;&lt;br /&gt;After moving and before attacking with this Ogre Warhulk, you must roll the 20-sided die. If you roll a 1-10, it may attack normally. If you roll an 11 or higher, instead of attacking normally, it must attack each figure adjacent to it, if possible. Roll each attack separately.&lt;/p&gt;&lt;p&gt;&lt;b&gt;&lt;i&gt;MINE!&lt;/i&gt;&lt;/b&gt;&lt;br /&gt;When you roll the 20-sided die for a Treasure Glyph trap with this Ogre Warhulk, you must subtract 4 from your die roll.&lt;/p&gt;</v>
      </c>
      <c r="AX142" s="2" t="str">
        <f t="shared" si="37"/>
        <v>illustrations/Ogre Warhulk.jpg</v>
      </c>
      <c r="AY142" s="2" t="str">
        <f t="shared" si="38"/>
        <v>hitboxes/Ogre Warhulk.jpg</v>
      </c>
      <c r="AZ142" s="2" t="str">
        <f t="shared" si="46"/>
        <v>icons/Utgar.svg</v>
      </c>
      <c r="BA142" s="2" t="str">
        <f t="shared" si="47"/>
        <v>UNCOMMON HERO // LARGE 7&lt;br /&gt;TROLL // OGRE // WILD</v>
      </c>
      <c r="BB142" s="2" t="str">
        <f t="shared" si="48"/>
        <v>SHARK</v>
      </c>
      <c r="BC142" s="2" t="str">
        <f t="shared" si="49"/>
        <v>&lt;p&gt;Draft multiples of this Army Card&lt;/p&gt;</v>
      </c>
      <c r="BD142" s="2" t="str">
        <f t="shared" si="50"/>
        <v>&lt;p&gt;Flail Hurricane&lt;/p&gt;&lt;p&gt;Mine!&lt;/p&gt;</v>
      </c>
    </row>
    <row r="143" spans="1:56" ht="57.75" customHeight="1" x14ac:dyDescent="0.2">
      <c r="A143" s="2">
        <v>142</v>
      </c>
      <c r="B143" s="2" t="s">
        <v>317</v>
      </c>
      <c r="C143" s="2" t="s">
        <v>601</v>
      </c>
      <c r="D143" s="2" t="s">
        <v>1105</v>
      </c>
      <c r="E143" s="2" t="s">
        <v>1066</v>
      </c>
      <c r="F143" s="3" t="s">
        <v>1149</v>
      </c>
      <c r="G143" s="2" t="s">
        <v>601</v>
      </c>
      <c r="H143" s="2" t="s">
        <v>601</v>
      </c>
      <c r="I143" s="2" t="s">
        <v>324</v>
      </c>
      <c r="J143" s="2" t="s">
        <v>57</v>
      </c>
      <c r="K143" s="2" t="s">
        <v>195</v>
      </c>
      <c r="L143" s="2" t="s">
        <v>158</v>
      </c>
      <c r="M143" s="2" t="s">
        <v>159</v>
      </c>
      <c r="N143" s="2" t="s">
        <v>132</v>
      </c>
      <c r="O143" s="2" t="s">
        <v>133</v>
      </c>
      <c r="P143" s="2" t="s">
        <v>318</v>
      </c>
      <c r="Q143" s="2" t="s">
        <v>161</v>
      </c>
      <c r="R143" s="2" t="s">
        <v>114</v>
      </c>
      <c r="S143" s="2">
        <v>3</v>
      </c>
      <c r="T143" s="2">
        <v>3</v>
      </c>
      <c r="U143" s="2">
        <v>0</v>
      </c>
      <c r="V143" s="2">
        <v>1</v>
      </c>
      <c r="W143" s="2">
        <v>5</v>
      </c>
      <c r="X143" s="2">
        <v>7</v>
      </c>
      <c r="Y143" s="2">
        <v>1</v>
      </c>
      <c r="Z143" s="2">
        <v>3</v>
      </c>
      <c r="AA143" s="2">
        <v>40</v>
      </c>
      <c r="AB143" s="2">
        <v>40</v>
      </c>
      <c r="AC143" s="2" t="s">
        <v>716</v>
      </c>
      <c r="AD143" s="2" t="s">
        <v>976</v>
      </c>
      <c r="AE143" s="2" t="s">
        <v>819</v>
      </c>
      <c r="AF143" s="2" t="s">
        <v>439</v>
      </c>
      <c r="AG143" s="2" t="s">
        <v>863</v>
      </c>
      <c r="AH143" s="2" t="s">
        <v>977</v>
      </c>
      <c r="AI143" s="2" t="s">
        <v>772</v>
      </c>
      <c r="AJ143" s="2" t="s">
        <v>772</v>
      </c>
      <c r="AK143" s="2" t="b">
        <v>0</v>
      </c>
      <c r="AL143" s="2" t="b">
        <v>0</v>
      </c>
      <c r="AM143" s="2" t="s">
        <v>1018</v>
      </c>
      <c r="AN143" s="2" t="s">
        <v>578</v>
      </c>
      <c r="AO143" s="7" t="s">
        <v>601</v>
      </c>
      <c r="AP143" s="2" t="str">
        <f t="shared" si="39"/>
        <v>OMNICRON REPULSORS</v>
      </c>
      <c r="AQ143" s="2" t="b">
        <f t="shared" si="40"/>
        <v>0</v>
      </c>
      <c r="AR143" s="2" t="str">
        <f t="shared" si="41"/>
        <v>N/A</v>
      </c>
      <c r="AS143" s="4" t="str">
        <f t="shared" si="42"/>
        <v>&lt;p&gt;&lt;b&gt;&lt;i&gt;CIRCUITRY OVERLOAD&lt;/i&gt;&lt;/b&gt;&lt;br /&gt;After moving and before attacking, you must roll the d20 once for each Soulborg adjacent to any Omnicron Repulsors you control. If it is a Squad figure and you roll a 13 or higher, destroy that figure. If it is a Hero figure and you roll a 16 or higher, it receives a wound. Omnicron Repulsors are not affected by Circuitry Overload.&lt;/p&gt;</v>
      </c>
      <c r="AT143" s="4" t="str">
        <f t="shared" si="51"/>
        <v>&lt;p&gt;&lt;b&gt;&lt;i&gt;TARGETTING BEACON&lt;/i&gt;&lt;/b&gt;&lt;br /&gt;When attacking a non-adjacent figure, all Soulborg figures you control who follow Jandar add 1 die to their attack if at least one Omnicron Repulsor you control is adjacent to the defending figure.&lt;/p&gt;</v>
      </c>
      <c r="AU143" s="4" t="str">
        <f t="shared" si="43"/>
        <v>&lt;p&gt;&lt;b&gt;&lt;i&gt;EMP RESPONSE&lt;/i&gt;&lt;/b&gt;&lt;br /&gt;If a Repulsor you control sucessfully defends against an attack by a Soulborg, you must roll the d20. On 14 or higher, the attacker must immediately end its turn and all its order markers must be removed.&lt;/p&gt;</v>
      </c>
      <c r="AV143" s="4" t="str">
        <f t="shared" si="44"/>
        <v>n/a</v>
      </c>
      <c r="AW143" s="4" t="str">
        <f t="shared" si="45"/>
        <v>&lt;p&gt;&lt;b&gt;&lt;i&gt;CIRCUITRY OVERLOAD&lt;/i&gt;&lt;/b&gt;&lt;br /&gt;After moving and before attacking, you must roll the d20 once for each Soulborg adjacent to any Omnicron Repulsors you control. If it is a Squad figure and you roll a 13 or higher, destroy that figure. If it is a Hero figure and you roll a 16 or higher, it receives a wound. Omnicron Repulsors are not affected by Circuitry Overload.&lt;/p&gt;&lt;p&gt;&lt;b&gt;&lt;i&gt;TARGETTING BEACON&lt;/i&gt;&lt;/b&gt;&lt;br /&gt;When attacking a non-adjacent figure, all Soulborg figures you control who follow Jandar add 1 die to their attack if at least one Omnicron Repulsor you control is adjacent to the defending figure.&lt;/p&gt;&lt;p&gt;&lt;b&gt;&lt;i&gt;EMP RESPONSE&lt;/i&gt;&lt;/b&gt;&lt;br /&gt;If a Repulsor you control sucessfully defends against an attack by a Soulborg, you must roll the d20. On 14 or higher, the attacker must immediately end its turn and all its order markers must be removed.&lt;/p&gt;</v>
      </c>
      <c r="AX143" s="2" t="str">
        <f t="shared" si="37"/>
        <v>illustrations/Omnicron Repulsors.jpg</v>
      </c>
      <c r="AY143" s="2" t="str">
        <f t="shared" si="38"/>
        <v>hitboxes/Omnicron Repulsors.jpg</v>
      </c>
      <c r="AZ143" s="2" t="str">
        <f t="shared" si="46"/>
        <v>icons/Jandar.svg</v>
      </c>
      <c r="BA143" s="2" t="str">
        <f t="shared" si="47"/>
        <v>COMMON SQUAD // SMALL 3&lt;br /&gt;SOULBORG // REPULSORS // PRECISE</v>
      </c>
      <c r="BB143" s="2" t="str">
        <f t="shared" si="48"/>
        <v>NICHE/CHEER</v>
      </c>
      <c r="BC143" s="2" t="str">
        <f t="shared" si="49"/>
        <v>&lt;p&gt;Draft multiples of this Army Card&lt;/p&gt;&lt;p&gt;Draft one Soulborg Hero that follows Jandar&lt;br /&gt;or one Soulborg Squad that follows Jandar&lt;br /&gt;(and then multiples if non-unique)&lt;/p&gt;</v>
      </c>
      <c r="BD143" s="2" t="str">
        <f t="shared" si="50"/>
        <v>&lt;p&gt;Circuitry Overload&lt;/p&gt;&lt;p&gt;Targetting Beacon&lt;/p&gt;&lt;p&gt;Emp Response&lt;/p&gt;</v>
      </c>
    </row>
    <row r="144" spans="1:56" ht="57.75" customHeight="1" x14ac:dyDescent="0.2">
      <c r="A144" s="2">
        <v>143</v>
      </c>
      <c r="B144" s="2" t="s">
        <v>156</v>
      </c>
      <c r="C144" s="2" t="s">
        <v>601</v>
      </c>
      <c r="D144" s="2" t="s">
        <v>1105</v>
      </c>
      <c r="E144" s="2" t="s">
        <v>1066</v>
      </c>
      <c r="F144" s="2" t="s">
        <v>601</v>
      </c>
      <c r="G144" s="2" t="s">
        <v>601</v>
      </c>
      <c r="H144" s="2" t="s">
        <v>601</v>
      </c>
      <c r="I144" s="2" t="s">
        <v>147</v>
      </c>
      <c r="J144" s="2" t="s">
        <v>157</v>
      </c>
      <c r="K144" s="2" t="s">
        <v>195</v>
      </c>
      <c r="L144" s="2" t="s">
        <v>158</v>
      </c>
      <c r="M144" s="2" t="s">
        <v>159</v>
      </c>
      <c r="N144" s="2" t="s">
        <v>132</v>
      </c>
      <c r="O144" s="2" t="s">
        <v>133</v>
      </c>
      <c r="P144" s="2" t="s">
        <v>160</v>
      </c>
      <c r="Q144" s="2" t="s">
        <v>161</v>
      </c>
      <c r="R144" s="2" t="s">
        <v>137</v>
      </c>
      <c r="S144" s="2">
        <v>5</v>
      </c>
      <c r="T144" s="2">
        <v>3</v>
      </c>
      <c r="U144" s="2">
        <v>0</v>
      </c>
      <c r="V144" s="2">
        <v>1</v>
      </c>
      <c r="W144" s="2">
        <v>5</v>
      </c>
      <c r="X144" s="2">
        <v>7</v>
      </c>
      <c r="Y144" s="2">
        <v>1</v>
      </c>
      <c r="Z144" s="2">
        <v>3</v>
      </c>
      <c r="AA144" s="2">
        <v>100</v>
      </c>
      <c r="AB144" s="2">
        <v>90</v>
      </c>
      <c r="AC144" s="2" t="s">
        <v>717</v>
      </c>
      <c r="AD144" s="2" t="s">
        <v>440</v>
      </c>
      <c r="AE144" s="2" t="s">
        <v>772</v>
      </c>
      <c r="AF144" s="2" t="s">
        <v>601</v>
      </c>
      <c r="AG144" s="2" t="s">
        <v>772</v>
      </c>
      <c r="AH144" s="2" t="s">
        <v>601</v>
      </c>
      <c r="AI144" s="2" t="s">
        <v>772</v>
      </c>
      <c r="AJ144" s="2" t="s">
        <v>772</v>
      </c>
      <c r="AK144" s="2" t="b">
        <v>0</v>
      </c>
      <c r="AL144" s="2" t="b">
        <v>0</v>
      </c>
      <c r="AM144" s="2" t="s">
        <v>1013</v>
      </c>
      <c r="AN144" s="2" t="s">
        <v>578</v>
      </c>
      <c r="AO144" s="7" t="s">
        <v>601</v>
      </c>
      <c r="AP144" s="2" t="str">
        <f t="shared" si="39"/>
        <v>OMNICRON SNIPERS</v>
      </c>
      <c r="AQ144" s="2" t="b">
        <f t="shared" si="40"/>
        <v>0</v>
      </c>
      <c r="AR144" s="2" t="str">
        <f t="shared" si="41"/>
        <v>N/A</v>
      </c>
      <c r="AS144" s="4" t="str">
        <f t="shared" si="42"/>
        <v>&lt;p&gt;&lt;b&gt;&lt;i&gt;DEADLY SHOT&lt;/i&gt;&lt;/b&gt;&lt;br /&gt;When attacking with Omnicron Snipers, all skulls rolled count for one additional hit.&lt;/p&gt;</v>
      </c>
      <c r="AT144" s="4" t="str">
        <f t="shared" si="51"/>
        <v>n/a</v>
      </c>
      <c r="AU144" s="4" t="str">
        <f t="shared" si="43"/>
        <v>n/a</v>
      </c>
      <c r="AV144" s="4" t="str">
        <f t="shared" si="44"/>
        <v>n/a</v>
      </c>
      <c r="AW144" s="4" t="str">
        <f t="shared" si="45"/>
        <v>&lt;p&gt;&lt;b&gt;&lt;i&gt;DEADLY SHOT&lt;/i&gt;&lt;/b&gt;&lt;br /&gt;When attacking with Omnicron Snipers, all skulls rolled count for one additional hit.&lt;/p&gt;</v>
      </c>
      <c r="AX144" s="2" t="str">
        <f t="shared" si="37"/>
        <v>illustrations/Omnicron Snipers.jpg</v>
      </c>
      <c r="AY144" s="2" t="str">
        <f t="shared" si="38"/>
        <v>hitboxes/Omnicron Snipers.jpg</v>
      </c>
      <c r="AZ144" s="2" t="str">
        <f t="shared" si="46"/>
        <v>icons/Jandar.svg</v>
      </c>
      <c r="BA144" s="2" t="str">
        <f t="shared" si="47"/>
        <v>COMMON SQUAD // MEDIUM 5&lt;br /&gt;SOULBORG // SNIPERS // PRECISE</v>
      </c>
      <c r="BB144" s="2" t="str">
        <f t="shared" si="48"/>
        <v>SHARK</v>
      </c>
      <c r="BC144" s="2" t="str">
        <f t="shared" si="49"/>
        <v>&lt;p&gt;Draft multiples of this Army Card&lt;/p&gt;</v>
      </c>
      <c r="BD144" s="2" t="str">
        <f t="shared" si="50"/>
        <v>&lt;p&gt;Deadly Shot&lt;/p&gt;</v>
      </c>
    </row>
    <row r="145" spans="1:62" ht="57.75" customHeight="1" x14ac:dyDescent="0.2">
      <c r="A145" s="2">
        <v>144</v>
      </c>
      <c r="B145" s="2" t="s">
        <v>120</v>
      </c>
      <c r="C145" s="2" t="s">
        <v>601</v>
      </c>
      <c r="D145" s="2" t="s">
        <v>1105</v>
      </c>
      <c r="E145" s="2" t="s">
        <v>1150</v>
      </c>
      <c r="F145" s="3" t="s">
        <v>1080</v>
      </c>
      <c r="G145" s="2" t="s">
        <v>601</v>
      </c>
      <c r="H145" s="2" t="s">
        <v>601</v>
      </c>
      <c r="I145" s="2" t="s">
        <v>121</v>
      </c>
      <c r="J145" s="2">
        <v>1</v>
      </c>
      <c r="K145" s="2" t="s">
        <v>194</v>
      </c>
      <c r="L145" s="2" t="s">
        <v>152</v>
      </c>
      <c r="M145" s="2" t="s">
        <v>153</v>
      </c>
      <c r="N145" s="2" t="s">
        <v>166</v>
      </c>
      <c r="O145" s="2" t="s">
        <v>167</v>
      </c>
      <c r="P145" s="2" t="s">
        <v>203</v>
      </c>
      <c r="Q145" s="2" t="s">
        <v>155</v>
      </c>
      <c r="R145" s="2" t="s">
        <v>137</v>
      </c>
      <c r="S145" s="2">
        <v>5</v>
      </c>
      <c r="T145" s="2">
        <v>1</v>
      </c>
      <c r="U145" s="2">
        <v>0</v>
      </c>
      <c r="V145" s="2">
        <v>4</v>
      </c>
      <c r="W145" s="2">
        <v>6</v>
      </c>
      <c r="X145" s="2">
        <v>1</v>
      </c>
      <c r="Y145" s="2">
        <v>3</v>
      </c>
      <c r="Z145" s="2">
        <v>3</v>
      </c>
      <c r="AA145" s="2">
        <v>100</v>
      </c>
      <c r="AB145" s="2">
        <v>95</v>
      </c>
      <c r="AC145" s="2" t="s">
        <v>718</v>
      </c>
      <c r="AD145" s="2" t="s">
        <v>1136</v>
      </c>
      <c r="AE145" s="2" t="s">
        <v>820</v>
      </c>
      <c r="AF145" s="2" t="s">
        <v>1137</v>
      </c>
      <c r="AG145" s="2" t="s">
        <v>772</v>
      </c>
      <c r="AH145" s="2" t="s">
        <v>601</v>
      </c>
      <c r="AI145" s="2" t="s">
        <v>772</v>
      </c>
      <c r="AJ145" s="2" t="s">
        <v>772</v>
      </c>
      <c r="AK145" s="2" t="b">
        <v>0</v>
      </c>
      <c r="AL145" s="2" t="b">
        <v>0</v>
      </c>
      <c r="AM145" s="2" t="s">
        <v>581</v>
      </c>
      <c r="AN145" s="2" t="s">
        <v>578</v>
      </c>
      <c r="AO145" s="7" t="s">
        <v>601</v>
      </c>
      <c r="AP145" s="2" t="str">
        <f t="shared" si="39"/>
        <v>ORNAK</v>
      </c>
      <c r="AQ145" s="2" t="b">
        <f t="shared" si="40"/>
        <v>0</v>
      </c>
      <c r="AR145" s="2" t="str">
        <f t="shared" si="41"/>
        <v>N/A</v>
      </c>
      <c r="AS145" s="4" t="str">
        <f t="shared" si="42"/>
        <v>&lt;p&gt;&lt;b&gt;&lt;i&gt;RED FLAG OF FURY AURA&lt;/i&gt;&lt;/b&gt;&lt;br /&gt;If Order Marker 1 is placed on Ornak, then instead of taking that turn with Ornak, you may take a turn with up to 2 Unique Heroes you control who follow Utgar. Ornak cannot be one of the 2 Unique Heroes. Any Unique Hero that is taking a turn instead of Ornak must be within 8 clear sight spaces of Ornak prior to its movement.&lt;/p&gt;</v>
      </c>
      <c r="AT145" s="4" t="str">
        <f t="shared" si="51"/>
        <v>&lt;p&gt;&lt;b&gt;&lt;i&gt;ORC BATTLE CRY AURA&lt;/i&gt;&lt;/b&gt;&lt;br /&gt;When attacking with any Orc Warrior figures you control within 2 clear sight spaces of Ornak, you may roll Utgar Valkyrie dice. Each Utgar symbol rolled counts for an additional skull.&lt;/p&gt;</v>
      </c>
      <c r="AU145" s="4" t="str">
        <f t="shared" si="43"/>
        <v>n/a</v>
      </c>
      <c r="AV145" s="4" t="str">
        <f t="shared" si="44"/>
        <v>n/a</v>
      </c>
      <c r="AW145" s="4" t="str">
        <f t="shared" si="45"/>
        <v>&lt;p&gt;&lt;b&gt;&lt;i&gt;RED FLAG OF FURY AURA&lt;/i&gt;&lt;/b&gt;&lt;br /&gt;If Order Marker 1 is placed on Ornak, then instead of taking that turn with Ornak, you may take a turn with up to 2 Unique Heroes you control who follow Utgar. Ornak cannot be one of the 2 Unique Heroes. Any Unique Hero that is taking a turn instead of Ornak must be within 8 clear sight spaces of Ornak prior to its movement.&lt;/p&gt;&lt;p&gt;&lt;b&gt;&lt;i&gt;ORC BATTLE CRY AURA&lt;/i&gt;&lt;/b&gt;&lt;br /&gt;When attacking with any Orc Warrior figures you control within 2 clear sight spaces of Ornak, you may roll Utgar Valkyrie dice. Each Utgar symbol rolled counts for an additional skull.&lt;/p&gt;</v>
      </c>
      <c r="AX145" s="2" t="str">
        <f t="shared" ref="AX145:AX151" si="52">_xlfn.CONCAT("illustrations/",B145,".jpg")</f>
        <v>illustrations/Ornak.jpg</v>
      </c>
      <c r="AY145" s="2" t="str">
        <f t="shared" ref="AY145:AY151" si="53">_xlfn.CONCAT("hitboxes/",B145,".jpg")</f>
        <v>hitboxes/Ornak.jpg</v>
      </c>
      <c r="AZ145" s="2" t="str">
        <f t="shared" si="46"/>
        <v>icons/Utgar.svg</v>
      </c>
      <c r="BA145" s="2" t="str">
        <f t="shared" si="47"/>
        <v>UNIQUE HERO // MEDIUM 5&lt;br /&gt;ORC // CHAMPION // WILD</v>
      </c>
      <c r="BB145" s="2" t="str">
        <f t="shared" si="48"/>
        <v>CHEERLEADER</v>
      </c>
      <c r="BC145" s="2" t="str">
        <f t="shared" si="49"/>
        <v>&lt;p&gt;Draft one Unique Hero who follows Utgar&lt;/p&gt;&lt;p&gt;Draft one Orc Warrior Hero or one Orc Warrior Squad&lt;br /&gt;(and then multiples if non-unique)&lt;/p&gt;</v>
      </c>
      <c r="BD145" s="2" t="str">
        <f t="shared" si="50"/>
        <v>&lt;p&gt;Red Flag Of Fury Aura&lt;/p&gt;&lt;p&gt;Orc Battle Cry Aura&lt;/p&gt;</v>
      </c>
    </row>
    <row r="146" spans="1:62" ht="57.75" customHeight="1" x14ac:dyDescent="0.2">
      <c r="A146" s="2">
        <v>145</v>
      </c>
      <c r="B146" s="2" t="s">
        <v>294</v>
      </c>
      <c r="C146" s="2" t="s">
        <v>601</v>
      </c>
      <c r="D146" s="2" t="s">
        <v>1105</v>
      </c>
      <c r="E146" s="3" t="s">
        <v>1069</v>
      </c>
      <c r="F146" s="2" t="s">
        <v>601</v>
      </c>
      <c r="G146" s="2" t="s">
        <v>601</v>
      </c>
      <c r="H146" s="2" t="s">
        <v>601</v>
      </c>
      <c r="I146" s="2" t="s">
        <v>299</v>
      </c>
      <c r="J146" s="2">
        <v>17</v>
      </c>
      <c r="K146" s="2" t="s">
        <v>197</v>
      </c>
      <c r="L146" s="2" t="s">
        <v>240</v>
      </c>
      <c r="M146" s="2" t="s">
        <v>172</v>
      </c>
      <c r="N146" s="2" t="s">
        <v>166</v>
      </c>
      <c r="O146" s="2" t="s">
        <v>167</v>
      </c>
      <c r="P146" s="2" t="s">
        <v>116</v>
      </c>
      <c r="Q146" s="2" t="s">
        <v>204</v>
      </c>
      <c r="R146" s="2" t="s">
        <v>137</v>
      </c>
      <c r="S146" s="2">
        <v>4</v>
      </c>
      <c r="T146" s="2">
        <v>1</v>
      </c>
      <c r="U146" s="2">
        <v>0</v>
      </c>
      <c r="V146" s="2">
        <v>1</v>
      </c>
      <c r="W146" s="2">
        <v>6</v>
      </c>
      <c r="X146" s="2">
        <v>1</v>
      </c>
      <c r="Y146" s="2">
        <v>2</v>
      </c>
      <c r="Z146" s="2">
        <v>3</v>
      </c>
      <c r="AA146" s="2">
        <v>10</v>
      </c>
      <c r="AB146" s="2">
        <v>10</v>
      </c>
      <c r="AC146" s="2" t="s">
        <v>719</v>
      </c>
      <c r="AD146" s="2" t="s">
        <v>441</v>
      </c>
      <c r="AE146" s="2" t="s">
        <v>708</v>
      </c>
      <c r="AF146" s="2" t="s">
        <v>442</v>
      </c>
      <c r="AG146" s="2" t="s">
        <v>864</v>
      </c>
      <c r="AH146" s="2" t="s">
        <v>443</v>
      </c>
      <c r="AI146" s="2" t="s">
        <v>772</v>
      </c>
      <c r="AJ146" s="2" t="s">
        <v>772</v>
      </c>
      <c r="AK146" s="2" t="b">
        <v>0</v>
      </c>
      <c r="AL146" s="2" t="b">
        <v>0</v>
      </c>
      <c r="AM146" s="2" t="s">
        <v>583</v>
      </c>
      <c r="AN146" s="2" t="s">
        <v>578</v>
      </c>
      <c r="AO146" s="7" t="s">
        <v>601</v>
      </c>
      <c r="AP146" s="2" t="str">
        <f t="shared" si="39"/>
        <v>OTONASHI</v>
      </c>
      <c r="AQ146" s="2" t="b">
        <f t="shared" si="40"/>
        <v>0</v>
      </c>
      <c r="AR146" s="2" t="str">
        <f t="shared" si="41"/>
        <v>N/A</v>
      </c>
      <c r="AS146" s="4" t="str">
        <f t="shared" si="42"/>
        <v>&lt;p&gt;&lt;b&gt;&lt;i&gt;TRICKY SPEED 4&lt;/i&gt;&lt;/b&gt;&lt;br /&gt;If Otonashi starts her turn adjacent to any figure you control who has a tricky personality, she may move 4 additional spaces.&lt;/p&gt;</v>
      </c>
      <c r="AT146" s="4" t="str">
        <f t="shared" si="51"/>
        <v>&lt;p&gt;&lt;b&gt;&lt;i&gt;PHANTOM WALK&lt;/i&gt;&lt;/b&gt;&lt;br /&gt;Otonashi can move through all figures and is never attacked when leaving an engagement.&lt;/p&gt;</v>
      </c>
      <c r="AU146" s="4" t="str">
        <f t="shared" si="43"/>
        <v>&lt;p&gt;&lt;b&gt;&lt;i&gt;ATTACK OF THE WILD 2&lt;/i&gt;&lt;/b&gt;&lt;br /&gt;When attacking a figure who has a wild personality, Otonashi rolls 2 additional attack dice.&lt;/p&gt;</v>
      </c>
      <c r="AV146" s="4" t="str">
        <f t="shared" si="44"/>
        <v>n/a</v>
      </c>
      <c r="AW146" s="4" t="str">
        <f t="shared" si="45"/>
        <v>&lt;p&gt;&lt;b&gt;&lt;i&gt;TRICKY SPEED 4&lt;/i&gt;&lt;/b&gt;&lt;br /&gt;If Otonashi starts her turn adjacent to any figure you control who has a tricky personality, she may move 4 additional spaces.&lt;/p&gt;&lt;p&gt;&lt;b&gt;&lt;i&gt;PHANTOM WALK&lt;/i&gt;&lt;/b&gt;&lt;br /&gt;Otonashi can move through all figures and is never attacked when leaving an engagement.&lt;/p&gt;&lt;p&gt;&lt;b&gt;&lt;i&gt;ATTACK OF THE WILD 2&lt;/i&gt;&lt;/b&gt;&lt;br /&gt;When attacking a figure who has a wild personality, Otonashi rolls 2 additional attack dice.&lt;/p&gt;</v>
      </c>
      <c r="AX146" s="2" t="str">
        <f t="shared" si="52"/>
        <v>illustrations/Otonashi.jpg</v>
      </c>
      <c r="AY146" s="2" t="str">
        <f t="shared" si="53"/>
        <v>hitboxes/Otonashi.jpg</v>
      </c>
      <c r="AZ146" s="2" t="str">
        <f t="shared" si="46"/>
        <v>icons/Vydar.svg</v>
      </c>
      <c r="BA146" s="2" t="str">
        <f t="shared" si="47"/>
        <v>UNIQUE HERO // MEDIUM 4&lt;br /&gt;HUMAN // NINJA // TRICKY</v>
      </c>
      <c r="BB146" s="2" t="str">
        <f t="shared" si="48"/>
        <v>NICHE</v>
      </c>
      <c r="BC146" s="2" t="str">
        <f t="shared" si="49"/>
        <v>&lt;p&gt;Draft one Tricky Hero or one Tricky Squad&lt;br /&gt;(and then multiples if non-unique)&lt;/p&gt;</v>
      </c>
      <c r="BD146" s="2" t="str">
        <f t="shared" si="50"/>
        <v>&lt;p&gt;Tricky Speed 4&lt;/p&gt;&lt;p&gt;Phantom Walk&lt;/p&gt;&lt;p&gt;Attack Of The Wild 2&lt;/p&gt;</v>
      </c>
    </row>
    <row r="147" spans="1:62" ht="57.75" customHeight="1" x14ac:dyDescent="0.2">
      <c r="A147" s="2">
        <v>146</v>
      </c>
      <c r="B147" s="2" t="s">
        <v>80</v>
      </c>
      <c r="C147" s="2" t="s">
        <v>601</v>
      </c>
      <c r="D147" s="2" t="s">
        <v>1105</v>
      </c>
      <c r="E147" s="3" t="s">
        <v>1090</v>
      </c>
      <c r="F147" s="2" t="s">
        <v>601</v>
      </c>
      <c r="G147" s="2" t="s">
        <v>601</v>
      </c>
      <c r="H147" s="2" t="s">
        <v>601</v>
      </c>
      <c r="I147" s="2" t="s">
        <v>67</v>
      </c>
      <c r="J147" s="2">
        <v>22</v>
      </c>
      <c r="K147" s="2" t="s">
        <v>197</v>
      </c>
      <c r="L147" s="2" t="s">
        <v>171</v>
      </c>
      <c r="M147" s="2" t="s">
        <v>172</v>
      </c>
      <c r="N147" s="2" t="s">
        <v>166</v>
      </c>
      <c r="O147" s="2" t="s">
        <v>167</v>
      </c>
      <c r="P147" s="2" t="s">
        <v>199</v>
      </c>
      <c r="Q147" s="2" t="s">
        <v>174</v>
      </c>
      <c r="R147" s="2" t="s">
        <v>137</v>
      </c>
      <c r="S147" s="2">
        <v>5</v>
      </c>
      <c r="T147" s="2">
        <v>1</v>
      </c>
      <c r="U147" s="2">
        <v>0</v>
      </c>
      <c r="V147" s="2">
        <v>5</v>
      </c>
      <c r="W147" s="2">
        <v>5</v>
      </c>
      <c r="X147" s="2">
        <v>1</v>
      </c>
      <c r="Y147" s="2">
        <v>3</v>
      </c>
      <c r="Z147" s="2">
        <v>3</v>
      </c>
      <c r="AA147" s="2">
        <v>90</v>
      </c>
      <c r="AB147" s="2">
        <v>65</v>
      </c>
      <c r="AC147" s="2" t="s">
        <v>720</v>
      </c>
      <c r="AD147" s="2" t="s">
        <v>536</v>
      </c>
      <c r="AE147" s="2" t="s">
        <v>821</v>
      </c>
      <c r="AF147" s="2" t="s">
        <v>537</v>
      </c>
      <c r="AG147" s="2" t="s">
        <v>772</v>
      </c>
      <c r="AH147" s="2" t="s">
        <v>601</v>
      </c>
      <c r="AI147" s="2" t="s">
        <v>772</v>
      </c>
      <c r="AJ147" s="2" t="s">
        <v>772</v>
      </c>
      <c r="AK147" s="2" t="b">
        <v>0</v>
      </c>
      <c r="AL147" s="2" t="b">
        <v>0</v>
      </c>
      <c r="AM147" s="2" t="s">
        <v>581</v>
      </c>
      <c r="AN147" s="2" t="s">
        <v>574</v>
      </c>
      <c r="AO147" s="7" t="s">
        <v>601</v>
      </c>
      <c r="AP147" s="2" t="str">
        <f t="shared" si="39"/>
        <v>PARMENIO</v>
      </c>
      <c r="AQ147" s="2" t="b">
        <f t="shared" si="40"/>
        <v>0</v>
      </c>
      <c r="AR147" s="2" t="str">
        <f t="shared" si="41"/>
        <v>N/A</v>
      </c>
      <c r="AS147" s="4" t="str">
        <f t="shared" si="42"/>
        <v>&lt;p&gt;&lt;b&gt;&lt;i&gt;DISCIPLINED INFLUENCE&lt;/i&gt;&lt;/b&gt;&lt;br /&gt;At the start of the game, you may choose any unique Army Card you control. For this game the chosen card's personality is Disciplined, regardless of what is listed on the card.&lt;/p&gt;</v>
      </c>
      <c r="AT147" s="4" t="str">
        <f t="shared" si="51"/>
        <v>&lt;p&gt;&lt;b&gt;&lt;i&gt;SACRED BAND DEFY DEATH 15&lt;/i&gt;&lt;/b&gt;&lt;br /&gt;When an adjacent Sacred Band figure receives one or more wounds, roll the 20-sided die before removing that figure. If you roll a 15 or higher, ignore any wounds.&lt;/p&gt;</v>
      </c>
      <c r="AU147" s="4" t="str">
        <f t="shared" si="43"/>
        <v>n/a</v>
      </c>
      <c r="AV147" s="4" t="str">
        <f t="shared" si="44"/>
        <v>n/a</v>
      </c>
      <c r="AW147" s="4" t="str">
        <f t="shared" si="45"/>
        <v>&lt;p&gt;&lt;b&gt;&lt;i&gt;DISCIPLINED INFLUENCE&lt;/i&gt;&lt;/b&gt;&lt;br /&gt;At the start of the game, you may choose any unique Army Card you control. For this game the chosen card's personality is Disciplined, regardless of what is listed on the card.&lt;/p&gt;&lt;p&gt;&lt;b&gt;&lt;i&gt;SACRED BAND DEFY DEATH 15&lt;/i&gt;&lt;/b&gt;&lt;br /&gt;When an adjacent Sacred Band figure receives one or more wounds, roll the 20-sided die before removing that figure. If you roll a 15 or higher, ignore any wounds.&lt;/p&gt;</v>
      </c>
      <c r="AX147" s="2" t="str">
        <f t="shared" si="52"/>
        <v>illustrations/Parmenio.jpg</v>
      </c>
      <c r="AY147" s="2" t="str">
        <f t="shared" si="53"/>
        <v>hitboxes/Parmenio.jpg</v>
      </c>
      <c r="AZ147" s="2" t="str">
        <f t="shared" si="46"/>
        <v>icons/Einar.svg</v>
      </c>
      <c r="BA147" s="2" t="str">
        <f t="shared" si="47"/>
        <v>UNIQUE HERO // MEDIUM 5&lt;br /&gt;HUMAN // WARLORD // DISCIPLINED</v>
      </c>
      <c r="BB147" s="2" t="str">
        <f t="shared" si="48"/>
        <v>CHEERLEADER</v>
      </c>
      <c r="BC147" s="2" t="str">
        <f t="shared" si="49"/>
        <v>&lt;p&gt;Draft one Sacred Band Squad&lt;br /&gt;(and then multiples if non-unique)&lt;/p&gt;</v>
      </c>
      <c r="BD147" s="2" t="str">
        <f t="shared" si="50"/>
        <v>&lt;p&gt;Disciplined Influence&lt;/p&gt;&lt;p&gt;Sacred Band Defy Death 15&lt;/p&gt;</v>
      </c>
    </row>
    <row r="148" spans="1:62" ht="57.75" customHeight="1" x14ac:dyDescent="0.2">
      <c r="A148" s="2">
        <v>147</v>
      </c>
      <c r="B148" s="2" t="s">
        <v>80</v>
      </c>
      <c r="C148" s="2" t="s">
        <v>601</v>
      </c>
      <c r="D148" s="2" t="s">
        <v>1106</v>
      </c>
      <c r="E148" s="3" t="s">
        <v>1090</v>
      </c>
      <c r="F148" s="2" t="s">
        <v>601</v>
      </c>
      <c r="G148" s="2" t="s">
        <v>601</v>
      </c>
      <c r="H148" s="2" t="s">
        <v>601</v>
      </c>
      <c r="I148" s="2" t="s">
        <v>67</v>
      </c>
      <c r="J148" s="2">
        <v>22</v>
      </c>
      <c r="K148" s="2" t="s">
        <v>197</v>
      </c>
      <c r="L148" s="2" t="s">
        <v>171</v>
      </c>
      <c r="M148" s="2" t="s">
        <v>172</v>
      </c>
      <c r="N148" s="2" t="s">
        <v>166</v>
      </c>
      <c r="O148" s="2" t="s">
        <v>167</v>
      </c>
      <c r="P148" s="2" t="s">
        <v>199</v>
      </c>
      <c r="Q148" s="2" t="s">
        <v>174</v>
      </c>
      <c r="R148" s="2" t="s">
        <v>137</v>
      </c>
      <c r="S148" s="2">
        <v>5</v>
      </c>
      <c r="T148" s="2">
        <v>1</v>
      </c>
      <c r="U148" s="2">
        <v>0</v>
      </c>
      <c r="V148" s="2">
        <v>5</v>
      </c>
      <c r="W148" s="2">
        <v>5</v>
      </c>
      <c r="X148" s="2">
        <v>1</v>
      </c>
      <c r="Y148" s="2">
        <v>3</v>
      </c>
      <c r="Z148" s="2">
        <v>3</v>
      </c>
      <c r="AA148" s="2">
        <v>90</v>
      </c>
      <c r="AB148" s="2">
        <v>90</v>
      </c>
      <c r="AC148" s="2" t="s">
        <v>720</v>
      </c>
      <c r="AD148" s="2" t="s">
        <v>536</v>
      </c>
      <c r="AE148" s="2" t="s">
        <v>1114</v>
      </c>
      <c r="AF148" s="2" t="s">
        <v>1115</v>
      </c>
      <c r="AG148" s="2" t="s">
        <v>772</v>
      </c>
      <c r="AH148" s="2" t="s">
        <v>601</v>
      </c>
      <c r="AI148" s="2" t="s">
        <v>772</v>
      </c>
      <c r="AJ148" s="2" t="s">
        <v>772</v>
      </c>
      <c r="AK148" s="2" t="b">
        <v>0</v>
      </c>
      <c r="AL148" s="2" t="b">
        <v>0</v>
      </c>
      <c r="AM148" s="2" t="s">
        <v>581</v>
      </c>
      <c r="AN148" s="2" t="s">
        <v>574</v>
      </c>
      <c r="AO148" s="7" t="s">
        <v>601</v>
      </c>
      <c r="AP148" s="2" t="str">
        <f t="shared" si="39"/>
        <v>PARMENIO</v>
      </c>
      <c r="AQ148" s="2" t="b">
        <f t="shared" si="40"/>
        <v>0</v>
      </c>
      <c r="AR148" s="2" t="str">
        <f t="shared" si="41"/>
        <v>N/A</v>
      </c>
      <c r="AS148" s="4" t="str">
        <f t="shared" si="42"/>
        <v>&lt;p&gt;&lt;b&gt;&lt;i&gt;DISCIPLINED INFLUENCE&lt;/i&gt;&lt;/b&gt;&lt;br /&gt;At the start of the game, you may choose any unique Army Card you control. For this game the chosen card's personality is Disciplined, regardless of what is listed on the card.&lt;/p&gt;</v>
      </c>
      <c r="AT148" s="4" t="str">
        <f t="shared" si="51"/>
        <v>&lt;p&gt;&lt;b&gt;&lt;i&gt;SACRED BAND DEFY DEATH 13&lt;/i&gt;&lt;/b&gt;&lt;br /&gt;When a Sacred Band figure within 3 clear sight spaces receives one or more wounds, roll the 20-sided die before removing that figure. If you roll a 13 or higher, ignore any wounds.&lt;/p&gt;</v>
      </c>
      <c r="AU148" s="4" t="str">
        <f t="shared" si="43"/>
        <v>n/a</v>
      </c>
      <c r="AV148" s="4" t="str">
        <f t="shared" si="44"/>
        <v>n/a</v>
      </c>
      <c r="AW148" s="4" t="str">
        <f t="shared" si="45"/>
        <v>&lt;p&gt;&lt;b&gt;&lt;i&gt;DISCIPLINED INFLUENCE&lt;/i&gt;&lt;/b&gt;&lt;br /&gt;At the start of the game, you may choose any unique Army Card you control. For this game the chosen card's personality is Disciplined, regardless of what is listed on the card.&lt;/p&gt;&lt;p&gt;&lt;b&gt;&lt;i&gt;SACRED BAND DEFY DEATH 13&lt;/i&gt;&lt;/b&gt;&lt;br /&gt;When a Sacred Band figure within 3 clear sight spaces receives one or more wounds, roll the 20-sided die before removing that figure. If you roll a 13 or higher, ignore any wounds.&lt;/p&gt;</v>
      </c>
      <c r="AX148" s="2" t="str">
        <f t="shared" si="52"/>
        <v>illustrations/Parmenio.jpg</v>
      </c>
      <c r="AY148" s="2" t="str">
        <f t="shared" si="53"/>
        <v>hitboxes/Parmenio.jpg</v>
      </c>
      <c r="AZ148" s="2" t="str">
        <f t="shared" si="46"/>
        <v>icons/Einar.svg</v>
      </c>
      <c r="BA148" s="2" t="str">
        <f t="shared" si="47"/>
        <v>UNIQUE HERO // MEDIUM 5&lt;br /&gt;HUMAN // WARLORD // DISCIPLINED</v>
      </c>
      <c r="BB148" s="2" t="str">
        <f t="shared" si="48"/>
        <v>CHEERLEADER</v>
      </c>
      <c r="BC148" s="2" t="str">
        <f t="shared" si="49"/>
        <v>&lt;p&gt;Draft one Sacred Band Squad&lt;br /&gt;(and then multiples if non-unique)&lt;/p&gt;</v>
      </c>
      <c r="BD148" s="2" t="str">
        <f t="shared" si="50"/>
        <v>&lt;p&gt;Disciplined Influence&lt;/p&gt;&lt;p&gt;Sacred Band Defy Death 13&lt;/p&gt;</v>
      </c>
    </row>
    <row r="149" spans="1:62" ht="57.75" customHeight="1" x14ac:dyDescent="0.2">
      <c r="A149" s="2">
        <v>148</v>
      </c>
      <c r="B149" s="2" t="s">
        <v>319</v>
      </c>
      <c r="C149" s="2" t="s">
        <v>601</v>
      </c>
      <c r="D149" s="2" t="s">
        <v>1105</v>
      </c>
      <c r="E149" s="2" t="s">
        <v>1066</v>
      </c>
      <c r="F149" s="2" t="s">
        <v>601</v>
      </c>
      <c r="G149" s="2" t="s">
        <v>601</v>
      </c>
      <c r="H149" s="2" t="s">
        <v>601</v>
      </c>
      <c r="I149" s="2" t="s">
        <v>324</v>
      </c>
      <c r="J149" s="2" t="s">
        <v>54</v>
      </c>
      <c r="K149" s="2" t="s">
        <v>196</v>
      </c>
      <c r="L149" s="2" t="s">
        <v>129</v>
      </c>
      <c r="M149" s="2" t="s">
        <v>165</v>
      </c>
      <c r="N149" s="2" t="s">
        <v>132</v>
      </c>
      <c r="O149" s="2" t="s">
        <v>133</v>
      </c>
      <c r="P149" s="2" t="s">
        <v>86</v>
      </c>
      <c r="Q149" s="2" t="s">
        <v>320</v>
      </c>
      <c r="R149" s="2" t="s">
        <v>137</v>
      </c>
      <c r="S149" s="2">
        <v>6</v>
      </c>
      <c r="T149" s="2">
        <v>3</v>
      </c>
      <c r="U149" s="2">
        <v>0</v>
      </c>
      <c r="V149" s="2">
        <v>1</v>
      </c>
      <c r="W149" s="2">
        <v>4</v>
      </c>
      <c r="X149" s="2">
        <v>5</v>
      </c>
      <c r="Y149" s="2">
        <v>3</v>
      </c>
      <c r="Z149" s="2">
        <v>3</v>
      </c>
      <c r="AA149" s="2">
        <v>110</v>
      </c>
      <c r="AB149" s="2">
        <v>95</v>
      </c>
      <c r="AC149" s="2" t="s">
        <v>721</v>
      </c>
      <c r="AD149" s="2" t="s">
        <v>444</v>
      </c>
      <c r="AE149" s="2" t="s">
        <v>772</v>
      </c>
      <c r="AF149" s="2" t="s">
        <v>601</v>
      </c>
      <c r="AG149" s="2" t="s">
        <v>772</v>
      </c>
      <c r="AH149" s="2" t="s">
        <v>601</v>
      </c>
      <c r="AI149" s="2" t="s">
        <v>772</v>
      </c>
      <c r="AJ149" s="2" t="s">
        <v>772</v>
      </c>
      <c r="AK149" s="2" t="b">
        <v>1</v>
      </c>
      <c r="AL149" s="2" t="b">
        <v>0</v>
      </c>
      <c r="AM149" s="2" t="s">
        <v>1013</v>
      </c>
      <c r="AN149" s="2" t="s">
        <v>578</v>
      </c>
      <c r="AO149" s="7" t="s">
        <v>601</v>
      </c>
      <c r="AP149" s="2" t="str">
        <f t="shared" si="39"/>
        <v>PROTECTORS OF ULLAR</v>
      </c>
      <c r="AQ149" s="2" t="b">
        <f t="shared" si="40"/>
        <v>0</v>
      </c>
      <c r="AR149" s="2" t="str">
        <f t="shared" si="41"/>
        <v>N/A</v>
      </c>
      <c r="AS149" s="4" t="str">
        <f t="shared" si="42"/>
        <v>&lt;p&gt;&lt;b&gt;&lt;i&gt;COMBINED ARBALEST&lt;/i&gt;&lt;/b&gt;&lt;br /&gt;When attacking with a Protector Of Ullar, roll 1 additional attack die for every wound that has been inflicted on the defending figure this turn by Protectors Of Ullar you control.&lt;/p&gt;</v>
      </c>
      <c r="AT149" s="4" t="str">
        <f t="shared" si="51"/>
        <v>n/a</v>
      </c>
      <c r="AU149" s="4" t="str">
        <f t="shared" si="43"/>
        <v>n/a</v>
      </c>
      <c r="AV149" s="4" t="str">
        <f t="shared" si="44"/>
        <v>n/a</v>
      </c>
      <c r="AW149" s="4" t="str">
        <f t="shared" si="45"/>
        <v>&lt;p&gt;&lt;b&gt;&lt;i&gt;COMBINED ARBALEST&lt;/i&gt;&lt;/b&gt;&lt;br /&gt;When attacking with a Protector Of Ullar, roll 1 additional attack die for every wound that has been inflicted on the defending figure this turn by Protectors Of Ullar you control.&lt;/p&gt;</v>
      </c>
      <c r="AX149" s="2" t="str">
        <f t="shared" si="52"/>
        <v>illustrations/Protectors Of Ullar.jpg</v>
      </c>
      <c r="AY149" s="2" t="str">
        <f t="shared" si="53"/>
        <v>hitboxes/Protectors Of Ullar.jpg</v>
      </c>
      <c r="AZ149" s="2" t="str">
        <f t="shared" si="46"/>
        <v>icons/Ullar.svg</v>
      </c>
      <c r="BA149" s="2" t="str">
        <f t="shared" si="47"/>
        <v>COMMON SQUAD // MEDIUM 6&lt;br /&gt;KYRIE // PROTECTORS // CONFIDENT</v>
      </c>
      <c r="BB149" s="2" t="str">
        <f t="shared" si="48"/>
        <v>SHARK</v>
      </c>
      <c r="BC149" s="2" t="str">
        <f t="shared" si="49"/>
        <v>&lt;p&gt;Draft multiples of this Army Card&lt;/p&gt;</v>
      </c>
      <c r="BD149" s="2" t="str">
        <f t="shared" si="50"/>
        <v>&lt;p&gt;Combined Arbalest&lt;/p&gt;</v>
      </c>
    </row>
    <row r="150" spans="1:62" ht="57.75" customHeight="1" x14ac:dyDescent="0.2">
      <c r="A150" s="2">
        <v>149</v>
      </c>
      <c r="B150" s="2" t="s">
        <v>1299</v>
      </c>
      <c r="C150" s="2" t="s">
        <v>601</v>
      </c>
      <c r="D150" s="2" t="s">
        <v>1105</v>
      </c>
      <c r="E150" s="2" t="s">
        <v>601</v>
      </c>
      <c r="F150" s="2" t="s">
        <v>601</v>
      </c>
      <c r="G150" s="2" t="s">
        <v>601</v>
      </c>
      <c r="H150" s="2" t="s">
        <v>601</v>
      </c>
      <c r="I150" s="2" t="s">
        <v>1301</v>
      </c>
      <c r="J150" s="2">
        <v>1</v>
      </c>
      <c r="K150" s="2" t="s">
        <v>1</v>
      </c>
      <c r="L150" s="2" t="s">
        <v>271</v>
      </c>
      <c r="M150" s="2" t="s">
        <v>2</v>
      </c>
      <c r="N150" s="2" t="s">
        <v>166</v>
      </c>
      <c r="O150" s="2" t="s">
        <v>167</v>
      </c>
      <c r="P150" s="2" t="s">
        <v>288</v>
      </c>
      <c r="Q150" s="2" t="s">
        <v>161</v>
      </c>
      <c r="R150" s="2" t="s">
        <v>226</v>
      </c>
      <c r="S150" s="2">
        <v>11</v>
      </c>
      <c r="T150" s="2">
        <v>1</v>
      </c>
      <c r="U150" s="2">
        <v>0</v>
      </c>
      <c r="V150" s="2">
        <v>7</v>
      </c>
      <c r="W150" s="2">
        <v>5</v>
      </c>
      <c r="X150" s="2">
        <v>1</v>
      </c>
      <c r="Y150" s="2">
        <v>6</v>
      </c>
      <c r="Z150" s="2">
        <v>3</v>
      </c>
      <c r="AA150" s="2">
        <v>190</v>
      </c>
      <c r="AB150" s="2">
        <v>225</v>
      </c>
      <c r="AC150" s="3" t="s">
        <v>1303</v>
      </c>
      <c r="AD150" s="4" t="s">
        <v>1319</v>
      </c>
      <c r="AE150" s="2" t="s">
        <v>772</v>
      </c>
      <c r="AF150" s="2" t="s">
        <v>772</v>
      </c>
      <c r="AG150" s="2" t="s">
        <v>772</v>
      </c>
      <c r="AH150" s="2" t="s">
        <v>772</v>
      </c>
      <c r="AI150" s="2" t="s">
        <v>772</v>
      </c>
      <c r="AJ150" s="2" t="s">
        <v>772</v>
      </c>
      <c r="AK150" s="2" t="b">
        <v>1</v>
      </c>
      <c r="AL150" s="2" t="b">
        <v>0</v>
      </c>
      <c r="AM150" s="2" t="s">
        <v>1016</v>
      </c>
      <c r="AN150" s="2" t="s">
        <v>572</v>
      </c>
      <c r="AO150" s="7" t="s">
        <v>601</v>
      </c>
      <c r="AP150" s="2" t="str">
        <f t="shared" si="39"/>
        <v>QUAHON</v>
      </c>
      <c r="AQ150" s="2" t="b">
        <f t="shared" si="40"/>
        <v>0</v>
      </c>
      <c r="AR150" s="2" t="str">
        <f t="shared" si="41"/>
        <v>N/A</v>
      </c>
      <c r="AS150" s="4" t="str">
        <f t="shared" si="42"/>
        <v>&lt;p&gt;&lt;b&gt;&lt;i&gt;LIGHTNING BREATH SPECIAL ATTACK&lt;/i&gt;&lt;/b&gt;&lt;br /&gt;&lt;i&gt;Range 4 + Special. Attack 4.&lt;/i&gt;&lt;br /&gt;Choose a figure to attack. You may also chose a second figure within 3 clear sight spaces of the targeted figure and a third figure within 2 clear sight spaces of the second figure to be affected by Lightning Breath Special Attack. Roll attack dice once for all figures. Each figure rolls defense dice seperately. Lightning Breath Special Attack does not affect destructable objects.&lt;/p&gt;</v>
      </c>
      <c r="AT150" s="4" t="str">
        <f t="shared" si="51"/>
        <v>n/a</v>
      </c>
      <c r="AU150" s="4" t="str">
        <f t="shared" si="43"/>
        <v>n/a</v>
      </c>
      <c r="AV150" s="4" t="str">
        <f t="shared" si="44"/>
        <v>n/a</v>
      </c>
      <c r="AW150" s="4" t="str">
        <f t="shared" si="45"/>
        <v>&lt;p&gt;&lt;b&gt;&lt;i&gt;LIGHTNING BREATH SPECIAL ATTACK&lt;/i&gt;&lt;/b&gt;&lt;br /&gt;&lt;i&gt;Range 4 + Special. Attack 4.&lt;/i&gt;&lt;br /&gt;Choose a figure to attack. You may also chose a second figure within 3 clear sight spaces of the targeted figure and a third figure within 2 clear sight spaces of the second figure to be affected by Lightning Breath Special Attack. Roll attack dice once for all figures. Each figure rolls defense dice seperately. Lightning Breath Special Attack does not affect destructable objects.&lt;/p&gt;</v>
      </c>
      <c r="AX150" s="2" t="str">
        <f t="shared" si="52"/>
        <v>illustrations/Quahon.jpg</v>
      </c>
      <c r="AY150" s="2" t="str">
        <f t="shared" si="53"/>
        <v>hitboxes/Quahon.jpg</v>
      </c>
      <c r="AZ150" s="2" t="str">
        <f t="shared" si="46"/>
        <v>icons/Aquilla.svg</v>
      </c>
      <c r="BA150" s="2" t="str">
        <f t="shared" si="47"/>
        <v>UNIQUE HERO // HUGE 11&lt;br /&gt;DRAGON // PREDATOR // PRECISE</v>
      </c>
      <c r="BB150" s="2" t="str">
        <f t="shared" si="48"/>
        <v>MENACER</v>
      </c>
      <c r="BC150" s="2" t="str">
        <f t="shared" si="49"/>
        <v>None</v>
      </c>
      <c r="BD150" s="2" t="str">
        <f t="shared" si="50"/>
        <v>&lt;p&gt;Lightning Breath Special Attack&lt;/p&gt;</v>
      </c>
    </row>
    <row r="151" spans="1:62" ht="57.75" customHeight="1" x14ac:dyDescent="0.2">
      <c r="A151" s="2">
        <v>150</v>
      </c>
      <c r="B151" s="2" t="s">
        <v>325</v>
      </c>
      <c r="C151" s="2" t="s">
        <v>601</v>
      </c>
      <c r="D151" s="2" t="s">
        <v>1105</v>
      </c>
      <c r="E151" s="2" t="s">
        <v>1066</v>
      </c>
      <c r="F151" s="2" t="s">
        <v>601</v>
      </c>
      <c r="G151" s="2" t="s">
        <v>601</v>
      </c>
      <c r="H151" s="2" t="s">
        <v>601</v>
      </c>
      <c r="I151" s="2" t="s">
        <v>326</v>
      </c>
      <c r="J151" s="2" t="s">
        <v>181</v>
      </c>
      <c r="K151" s="2" t="s">
        <v>196</v>
      </c>
      <c r="L151" s="2" t="s">
        <v>271</v>
      </c>
      <c r="M151" s="2" t="s">
        <v>327</v>
      </c>
      <c r="N151" s="2" t="s">
        <v>132</v>
      </c>
      <c r="O151" s="2" t="s">
        <v>133</v>
      </c>
      <c r="P151" s="2" t="s">
        <v>62</v>
      </c>
      <c r="Q151" s="2" t="s">
        <v>236</v>
      </c>
      <c r="R151" s="2" t="s">
        <v>137</v>
      </c>
      <c r="S151" s="2">
        <v>5</v>
      </c>
      <c r="T151" s="2">
        <v>3</v>
      </c>
      <c r="U151" s="2">
        <v>0</v>
      </c>
      <c r="V151" s="2">
        <v>1</v>
      </c>
      <c r="W151" s="2">
        <v>5</v>
      </c>
      <c r="X151" s="2">
        <v>1</v>
      </c>
      <c r="Y151" s="2">
        <v>3</v>
      </c>
      <c r="Z151" s="2">
        <v>4</v>
      </c>
      <c r="AA151" s="2">
        <v>100</v>
      </c>
      <c r="AB151" s="2">
        <v>90</v>
      </c>
      <c r="AC151" s="2" t="s">
        <v>722</v>
      </c>
      <c r="AD151" s="2" t="s">
        <v>538</v>
      </c>
      <c r="AE151" s="2" t="s">
        <v>822</v>
      </c>
      <c r="AF151" s="2" t="s">
        <v>445</v>
      </c>
      <c r="AG151" s="2" t="s">
        <v>865</v>
      </c>
      <c r="AH151" s="2" t="s">
        <v>446</v>
      </c>
      <c r="AI151" s="2" t="s">
        <v>772</v>
      </c>
      <c r="AJ151" s="2" t="s">
        <v>772</v>
      </c>
      <c r="AK151" s="2" t="b">
        <v>0</v>
      </c>
      <c r="AL151" s="2" t="b">
        <v>0</v>
      </c>
      <c r="AM151" s="2" t="s">
        <v>1016</v>
      </c>
      <c r="AN151" s="2" t="s">
        <v>579</v>
      </c>
      <c r="AO151" s="7" t="s">
        <v>601</v>
      </c>
      <c r="AP151" s="2" t="str">
        <f t="shared" si="39"/>
        <v>QUASATCH HUNTERS</v>
      </c>
      <c r="AQ151" s="2" t="b">
        <f t="shared" si="40"/>
        <v>0</v>
      </c>
      <c r="AR151" s="2" t="str">
        <f t="shared" si="41"/>
        <v>N/A</v>
      </c>
      <c r="AS151" s="4" t="str">
        <f t="shared" si="42"/>
        <v>&lt;p&gt;&lt;b&gt;&lt;i&gt;FERAL RAGE&lt;/i&gt;&lt;/b&gt;&lt;br /&gt;When a Quasatch Hunter attacks, it may attack up to 2 additional times. A Quasatch Hunter cannot attack the same figure more than once per turn.&lt;/p&gt;</v>
      </c>
      <c r="AT151" s="4" t="str">
        <f t="shared" si="51"/>
        <v>&lt;p&gt;&lt;b&gt;&lt;i&gt;TECHNO HATRED&lt;/i&gt;&lt;/b&gt;&lt;br /&gt;When attacking a Soulborg figure, Quasatch Hunters receive 1 additional attack die.&lt;/p&gt;</v>
      </c>
      <c r="AU151" s="4" t="str">
        <f t="shared" si="43"/>
        <v>&lt;p&gt;&lt;b&gt;&lt;i&gt;JUNGLE TRACKING&lt;/i&gt;&lt;/b&gt;&lt;br /&gt;If a Quasatch Hunter begins its turn adjacent to an Evergreen Tree or Jungle Piece, it may move 2 additional spaces.&lt;/p&gt;</v>
      </c>
      <c r="AV151" s="4" t="str">
        <f t="shared" si="44"/>
        <v>n/a</v>
      </c>
      <c r="AW151" s="4" t="str">
        <f t="shared" si="45"/>
        <v>&lt;p&gt;&lt;b&gt;&lt;i&gt;FERAL RAGE&lt;/i&gt;&lt;/b&gt;&lt;br /&gt;When a Quasatch Hunter attacks, it may attack up to 2 additional times. A Quasatch Hunter cannot attack the same figure more than once per turn.&lt;/p&gt;&lt;p&gt;&lt;b&gt;&lt;i&gt;TECHNO HATRED&lt;/i&gt;&lt;/b&gt;&lt;br /&gt;When attacking a Soulborg figure, Quasatch Hunters receive 1 additional attack die.&lt;/p&gt;&lt;p&gt;&lt;b&gt;&lt;i&gt;JUNGLE TRACKING&lt;/i&gt;&lt;/b&gt;&lt;br /&gt;If a Quasatch Hunter begins its turn adjacent to an Evergreen Tree or Jungle Piece, it may move 2 additional spaces.&lt;/p&gt;</v>
      </c>
      <c r="AX151" s="2" t="str">
        <f t="shared" si="52"/>
        <v>illustrations/Quasatch Hunters.jpg</v>
      </c>
      <c r="AY151" s="2" t="str">
        <f t="shared" si="53"/>
        <v>hitboxes/Quasatch Hunters.jpg</v>
      </c>
      <c r="AZ151" s="2" t="str">
        <f t="shared" si="46"/>
        <v>icons/Aquilla.svg</v>
      </c>
      <c r="BA151" s="2" t="str">
        <f t="shared" si="47"/>
        <v>COMMON SQUAD // MEDIUM 5&lt;br /&gt;QUASATCH // HUNTERS // FEROCIOUS</v>
      </c>
      <c r="BB151" s="2" t="str">
        <f t="shared" si="48"/>
        <v>MENACER</v>
      </c>
      <c r="BC151" s="2" t="str">
        <f t="shared" si="49"/>
        <v>&lt;p&gt;Draft multiples of this Army Card&lt;/p&gt;</v>
      </c>
      <c r="BD151" s="2" t="str">
        <f t="shared" si="50"/>
        <v>&lt;p&gt;Feral Rage&lt;/p&gt;&lt;p&gt;Techno Hatred&lt;/p&gt;&lt;p&gt;Jungle Tracking&lt;/p&gt;</v>
      </c>
    </row>
    <row r="152" spans="1:62" ht="57.75" customHeight="1" x14ac:dyDescent="0.2">
      <c r="A152" s="2">
        <v>151</v>
      </c>
      <c r="B152" s="2" t="s">
        <v>896</v>
      </c>
      <c r="C152" s="2" t="s">
        <v>897</v>
      </c>
      <c r="D152" s="2" t="s">
        <v>1105</v>
      </c>
      <c r="E152" s="2" t="s">
        <v>601</v>
      </c>
      <c r="F152" s="2" t="s">
        <v>601</v>
      </c>
      <c r="G152" s="2" t="s">
        <v>601</v>
      </c>
      <c r="H152" s="2" t="s">
        <v>601</v>
      </c>
      <c r="I152" s="2" t="s">
        <v>207</v>
      </c>
      <c r="J152" s="2">
        <v>21</v>
      </c>
      <c r="K152" s="2" t="s">
        <v>196</v>
      </c>
      <c r="L152" s="2" t="s">
        <v>158</v>
      </c>
      <c r="M152" s="2" t="s">
        <v>165</v>
      </c>
      <c r="N152" s="2" t="s">
        <v>166</v>
      </c>
      <c r="O152" s="2" t="s">
        <v>167</v>
      </c>
      <c r="P152" s="2" t="s">
        <v>168</v>
      </c>
      <c r="Q152" s="2" t="s">
        <v>192</v>
      </c>
      <c r="R152" s="2" t="s">
        <v>137</v>
      </c>
      <c r="S152" s="2">
        <v>5</v>
      </c>
      <c r="T152" s="2">
        <v>1</v>
      </c>
      <c r="U152" s="2">
        <v>0</v>
      </c>
      <c r="V152" s="2">
        <v>5</v>
      </c>
      <c r="W152" s="2">
        <v>6</v>
      </c>
      <c r="X152" s="2">
        <v>1</v>
      </c>
      <c r="Y152" s="2">
        <v>3</v>
      </c>
      <c r="Z152" s="2">
        <v>3</v>
      </c>
      <c r="AA152" s="2">
        <v>80</v>
      </c>
      <c r="AB152" s="2">
        <v>135</v>
      </c>
      <c r="AC152" s="2" t="s">
        <v>723</v>
      </c>
      <c r="AD152" s="2" t="s">
        <v>539</v>
      </c>
      <c r="AE152" s="2" t="s">
        <v>772</v>
      </c>
      <c r="AF152" s="2" t="s">
        <v>601</v>
      </c>
      <c r="AG152" s="2" t="s">
        <v>772</v>
      </c>
      <c r="AH152" s="2" t="s">
        <v>601</v>
      </c>
      <c r="AI152" s="2" t="s">
        <v>772</v>
      </c>
      <c r="AJ152" s="2" t="s">
        <v>772</v>
      </c>
      <c r="AK152" s="2" t="b">
        <v>1</v>
      </c>
      <c r="AL152" s="2" t="b">
        <v>0</v>
      </c>
      <c r="AM152" s="2" t="s">
        <v>581</v>
      </c>
      <c r="AN152" s="2" t="s">
        <v>571</v>
      </c>
      <c r="AO152" s="7" t="s">
        <v>601</v>
      </c>
      <c r="AP152" s="2" t="str">
        <f t="shared" si="39"/>
        <v>RAELIN</v>
      </c>
      <c r="AQ152" s="2" t="b">
        <f t="shared" si="40"/>
        <v>1</v>
      </c>
      <c r="AR152" s="2" t="str">
        <f t="shared" si="41"/>
        <v>THE KYRIE WARRIOR</v>
      </c>
      <c r="AS152" s="4" t="str">
        <f t="shared" si="42"/>
        <v>&lt;p&gt;&lt;b&gt;&lt;i&gt;DEFENSIVE AURA&lt;/i&gt;&lt;/b&gt;&lt;br /&gt;All figures you control within 4 clear sight spaces of Raelin add 2 to their defense dice. Raelin's Defensive Aura does not affect Raelin.&lt;/p&gt;</v>
      </c>
      <c r="AT152" s="4" t="str">
        <f t="shared" si="51"/>
        <v>n/a</v>
      </c>
      <c r="AU152" s="4" t="str">
        <f t="shared" si="43"/>
        <v>n/a</v>
      </c>
      <c r="AV152" s="4" t="str">
        <f t="shared" si="44"/>
        <v>n/a</v>
      </c>
      <c r="AW152" s="4" t="str">
        <f t="shared" si="45"/>
        <v>&lt;p&gt;&lt;b&gt;&lt;i&gt;DEFENSIVE AURA&lt;/i&gt;&lt;/b&gt;&lt;br /&gt;All figures you control within 4 clear sight spaces of Raelin add 2 to their defense dice. Raelin's Defensive Aura does not affect Raelin.&lt;/p&gt;</v>
      </c>
      <c r="AX152" s="2" t="s">
        <v>917</v>
      </c>
      <c r="AY152" s="2" t="s">
        <v>918</v>
      </c>
      <c r="AZ152" s="2" t="str">
        <f t="shared" si="46"/>
        <v>icons/Jandar.svg</v>
      </c>
      <c r="BA152" s="2" t="str">
        <f t="shared" si="47"/>
        <v>UNIQUE HERO // MEDIUM 5&lt;br /&gt;KYRIE // WARRIOR // MERCIFUL</v>
      </c>
      <c r="BB152" s="2" t="str">
        <f t="shared" si="48"/>
        <v>CHEERLEADER</v>
      </c>
      <c r="BC152" s="2" t="str">
        <f t="shared" si="49"/>
        <v>None</v>
      </c>
      <c r="BD152" s="2" t="str">
        <f t="shared" si="50"/>
        <v>&lt;p&gt;Defensive Aura&lt;/p&gt;</v>
      </c>
    </row>
    <row r="153" spans="1:62" ht="57.75" customHeight="1" x14ac:dyDescent="0.2">
      <c r="A153" s="2">
        <v>152</v>
      </c>
      <c r="B153" s="2" t="s">
        <v>896</v>
      </c>
      <c r="C153" s="2" t="s">
        <v>897</v>
      </c>
      <c r="D153" s="2" t="s">
        <v>1105</v>
      </c>
      <c r="E153" s="2" t="s">
        <v>601</v>
      </c>
      <c r="F153" s="2" t="s">
        <v>601</v>
      </c>
      <c r="G153" s="2" t="s">
        <v>601</v>
      </c>
      <c r="H153" s="2" t="s">
        <v>601</v>
      </c>
      <c r="I153" s="2" t="s">
        <v>256</v>
      </c>
      <c r="J153" s="2">
        <v>2</v>
      </c>
      <c r="K153" s="2" t="s">
        <v>196</v>
      </c>
      <c r="L153" s="2" t="s">
        <v>158</v>
      </c>
      <c r="M153" s="2" t="s">
        <v>165</v>
      </c>
      <c r="N153" s="2" t="s">
        <v>166</v>
      </c>
      <c r="O153" s="2" t="s">
        <v>167</v>
      </c>
      <c r="P153" s="2" t="s">
        <v>168</v>
      </c>
      <c r="Q153" s="2" t="s">
        <v>260</v>
      </c>
      <c r="R153" s="2" t="s">
        <v>137</v>
      </c>
      <c r="S153" s="2">
        <v>5</v>
      </c>
      <c r="T153" s="2">
        <v>1</v>
      </c>
      <c r="U153" s="2">
        <v>0</v>
      </c>
      <c r="V153" s="2">
        <v>5</v>
      </c>
      <c r="W153" s="2">
        <v>6</v>
      </c>
      <c r="X153" s="2">
        <v>1</v>
      </c>
      <c r="Y153" s="2">
        <v>3</v>
      </c>
      <c r="Z153" s="2">
        <v>3</v>
      </c>
      <c r="AA153" s="2">
        <v>120</v>
      </c>
      <c r="AB153" s="2">
        <v>100</v>
      </c>
      <c r="AC153" s="2" t="s">
        <v>724</v>
      </c>
      <c r="AD153" s="2" t="s">
        <v>540</v>
      </c>
      <c r="AE153" s="2" t="s">
        <v>823</v>
      </c>
      <c r="AF153" s="2" t="s">
        <v>541</v>
      </c>
      <c r="AG153" s="2" t="s">
        <v>772</v>
      </c>
      <c r="AH153" s="2" t="s">
        <v>601</v>
      </c>
      <c r="AI153" s="2" t="s">
        <v>772</v>
      </c>
      <c r="AJ153" s="2" t="s">
        <v>772</v>
      </c>
      <c r="AK153" s="2" t="b">
        <v>1</v>
      </c>
      <c r="AL153" s="2" t="b">
        <v>0</v>
      </c>
      <c r="AM153" s="2" t="s">
        <v>581</v>
      </c>
      <c r="AN153" s="2" t="s">
        <v>578</v>
      </c>
      <c r="AO153" s="7" t="s">
        <v>601</v>
      </c>
      <c r="AP153" s="2" t="str">
        <f t="shared" si="39"/>
        <v>RAELIN</v>
      </c>
      <c r="AQ153" s="2" t="b">
        <f t="shared" si="40"/>
        <v>1</v>
      </c>
      <c r="AR153" s="2" t="str">
        <f t="shared" si="41"/>
        <v>THE KYRIE WARRIOR</v>
      </c>
      <c r="AS153" s="4" t="str">
        <f t="shared" si="42"/>
        <v>&lt;p&gt;&lt;b&gt;&lt;i&gt;WHIRLWIND ASSAULT&lt;/i&gt;&lt;/b&gt;&lt;br /&gt;Raelin may attack any or all figures adjacent to her. Roll each attack separately.&lt;/p&gt;</v>
      </c>
      <c r="AT153" s="4" t="str">
        <f t="shared" si="51"/>
        <v>&lt;p&gt;&lt;b&gt;&lt;i&gt;EXTENDED DEFENSIVE AURA&lt;/i&gt;&lt;/b&gt;&lt;br /&gt;All figures you control within 6 clear sight spaces of Raelin add 1 to their defense dice. Raelin's Extended Defensive Aura does not affect Raelin.&lt;/p&gt;</v>
      </c>
      <c r="AU153" s="4" t="str">
        <f t="shared" si="43"/>
        <v>n/a</v>
      </c>
      <c r="AV153" s="4" t="str">
        <f t="shared" si="44"/>
        <v>n/a</v>
      </c>
      <c r="AW153" s="4" t="str">
        <f t="shared" si="45"/>
        <v>&lt;p&gt;&lt;b&gt;&lt;i&gt;WHIRLWIND ASSAULT&lt;/i&gt;&lt;/b&gt;&lt;br /&gt;Raelin may attack any or all figures adjacent to her. Roll each attack separately.&lt;/p&gt;&lt;p&gt;&lt;b&gt;&lt;i&gt;EXTENDED DEFENSIVE AURA&lt;/i&gt;&lt;/b&gt;&lt;br /&gt;All figures you control within 6 clear sight spaces of Raelin add 1 to their defense dice. Raelin's Extended Defensive Aura does not affect Raelin.&lt;/p&gt;</v>
      </c>
      <c r="AX153" s="2" t="s">
        <v>919</v>
      </c>
      <c r="AY153" s="2" t="s">
        <v>920</v>
      </c>
      <c r="AZ153" s="2" t="str">
        <f t="shared" si="46"/>
        <v>icons/Jandar.svg</v>
      </c>
      <c r="BA153" s="2" t="str">
        <f t="shared" si="47"/>
        <v>UNIQUE HERO // MEDIUM 5&lt;br /&gt;KYRIE // WARRIOR // RESOLUTE</v>
      </c>
      <c r="BB153" s="2" t="str">
        <f t="shared" si="48"/>
        <v>CHEERLEADER</v>
      </c>
      <c r="BC153" s="2" t="str">
        <f t="shared" si="49"/>
        <v>None</v>
      </c>
      <c r="BD153" s="2" t="str">
        <f t="shared" si="50"/>
        <v>&lt;p&gt;Whirlwind Assault&lt;/p&gt;&lt;p&gt;Extended Defensive Aura&lt;/p&gt;</v>
      </c>
      <c r="BF153" s="4"/>
      <c r="BG153" s="4"/>
      <c r="BH153" s="4"/>
      <c r="BI153" s="4"/>
      <c r="BJ153" s="4"/>
    </row>
    <row r="154" spans="1:62" ht="57.75" customHeight="1" x14ac:dyDescent="0.2">
      <c r="A154" s="2">
        <v>153</v>
      </c>
      <c r="B154" s="2" t="s">
        <v>1324</v>
      </c>
      <c r="C154" s="2" t="s">
        <v>601</v>
      </c>
      <c r="D154" s="2" t="s">
        <v>1105</v>
      </c>
      <c r="E154" s="3" t="s">
        <v>1096</v>
      </c>
      <c r="F154" s="2" t="s">
        <v>601</v>
      </c>
      <c r="G154" s="2" t="s">
        <v>601</v>
      </c>
      <c r="H154" s="2" t="s">
        <v>601</v>
      </c>
      <c r="I154" s="2" t="s">
        <v>1193</v>
      </c>
      <c r="J154" s="2">
        <v>6</v>
      </c>
      <c r="K154" s="3" t="s">
        <v>197</v>
      </c>
      <c r="L154" s="3" t="s">
        <v>171</v>
      </c>
      <c r="M154" s="3" t="s">
        <v>172</v>
      </c>
      <c r="N154" s="3" t="s">
        <v>166</v>
      </c>
      <c r="O154" s="3" t="s">
        <v>167</v>
      </c>
      <c r="P154" s="3" t="s">
        <v>1336</v>
      </c>
      <c r="Q154" s="3" t="s">
        <v>192</v>
      </c>
      <c r="R154" s="3" t="s">
        <v>137</v>
      </c>
      <c r="S154" s="2">
        <v>5</v>
      </c>
      <c r="T154" s="2">
        <v>1</v>
      </c>
      <c r="U154" s="2">
        <v>0</v>
      </c>
      <c r="V154" s="2">
        <v>6</v>
      </c>
      <c r="W154" s="2">
        <v>5</v>
      </c>
      <c r="X154" s="2">
        <v>1</v>
      </c>
      <c r="Y154" s="2">
        <v>3</v>
      </c>
      <c r="Z154" s="2">
        <v>3</v>
      </c>
      <c r="AA154" s="2">
        <v>140</v>
      </c>
      <c r="AB154" s="2">
        <v>120</v>
      </c>
      <c r="AC154" s="3" t="s">
        <v>1337</v>
      </c>
      <c r="AD154" s="3" t="s">
        <v>1338</v>
      </c>
      <c r="AE154" s="3" t="s">
        <v>1339</v>
      </c>
      <c r="AF154" s="3" t="s">
        <v>1340</v>
      </c>
      <c r="AG154" s="2" t="s">
        <v>772</v>
      </c>
      <c r="AH154" s="2" t="s">
        <v>772</v>
      </c>
      <c r="AI154" s="2" t="s">
        <v>772</v>
      </c>
      <c r="AJ154" s="2" t="s">
        <v>772</v>
      </c>
      <c r="AK154" s="2" t="b">
        <v>0</v>
      </c>
      <c r="AL154" s="2" t="b">
        <v>0</v>
      </c>
      <c r="AM154" s="3" t="s">
        <v>1018</v>
      </c>
      <c r="AN154" s="3" t="s">
        <v>579</v>
      </c>
      <c r="AO154" s="7" t="s">
        <v>601</v>
      </c>
      <c r="AP154" s="2" t="str">
        <f t="shared" si="39"/>
        <v>RANJIT SINGH</v>
      </c>
      <c r="AQ154" s="2" t="b">
        <f t="shared" si="40"/>
        <v>0</v>
      </c>
      <c r="AR154" s="2" t="str">
        <f t="shared" si="41"/>
        <v>N/A</v>
      </c>
      <c r="AS154" s="4" t="str">
        <f t="shared" si="42"/>
        <v>&lt;p&gt;&lt;b&gt;&lt;i&gt;LION OF PUNJAB&lt;/i&gt;&lt;/b&gt;&lt;br /&gt;Before rolling for initiative, you may reveal the 'X' Order Marker on this Army Card. If you do, while your other three Order Markers are on Army Cards you control that follow three different Valkyrie Generals, every Unique figure you control with an Order Marker on its card adds 1 to its Move and Attack.&lt;/p&gt;</v>
      </c>
      <c r="AT154" s="4" t="str">
        <f t="shared" si="51"/>
        <v>&lt;p&gt;&lt;b&gt;&lt;i&gt;DIPLOMATIC SUBTERFUGE&lt;/i&gt;&lt;/b&gt;&lt;br /&gt;Once per round, after moving and before attacking, you may choose a figure within 4 clear sight spaces of Ranjit Singh and roll the 20-sided die. If you roll an 8 or higher, remove one unrevealed Order Marker at random from the chosen figure's Army Card (or Cards if your opponent has more than one Common card for that figure).&lt;/p&gt;</v>
      </c>
      <c r="AU154" s="4" t="str">
        <f t="shared" si="43"/>
        <v>n/a</v>
      </c>
      <c r="AV154" s="4" t="str">
        <f t="shared" si="44"/>
        <v>n/a</v>
      </c>
      <c r="AW154" s="4" t="str">
        <f t="shared" si="45"/>
        <v>&lt;p&gt;&lt;b&gt;&lt;i&gt;LION OF PUNJAB&lt;/i&gt;&lt;/b&gt;&lt;br /&gt;Before rolling for initiative, you may reveal the 'X' Order Marker on this Army Card. If you do, while your other three Order Markers are on Army Cards you control that follow three different Valkyrie Generals, every Unique figure you control with an Order Marker on its card adds 1 to its Move and Attack.&lt;/p&gt;&lt;p&gt;&lt;b&gt;&lt;i&gt;DIPLOMATIC SUBTERFUGE&lt;/i&gt;&lt;/b&gt;&lt;br /&gt;Once per round, after moving and before attacking, you may choose a figure within 4 clear sight spaces of Ranjit Singh and roll the 20-sided die. If you roll an 8 or higher, remove one unrevealed Order Marker at random from the chosen figure's Army Card (or Cards if your opponent has more than one Common card for that figure).&lt;/p&gt;</v>
      </c>
      <c r="AX154" s="2" t="str">
        <f t="shared" ref="AX154:AX169" si="54">_xlfn.CONCAT("illustrations/",B154,".jpg")</f>
        <v>illustrations/Ranjit Singh.jpg</v>
      </c>
      <c r="AY154" s="2" t="str">
        <f t="shared" ref="AY154:AY169" si="55">_xlfn.CONCAT("hitboxes/",B154,".jpg")</f>
        <v>hitboxes/Ranjit Singh.jpg</v>
      </c>
      <c r="AZ154" s="2" t="str">
        <f t="shared" si="46"/>
        <v>icons/Einar.svg</v>
      </c>
      <c r="BA154" s="2" t="str">
        <f t="shared" si="47"/>
        <v>UNIQUE HERO // MEDIUM 5&lt;br /&gt;HUMAN // MAHARAJA // MERCIFUL</v>
      </c>
      <c r="BB154" s="2" t="str">
        <f t="shared" si="48"/>
        <v>NICHE/CHEER</v>
      </c>
      <c r="BC154" s="2" t="str">
        <f t="shared" si="49"/>
        <v>&lt;p&gt;Skip this card&lt;br /&gt;(and ignore its points)&lt;/p&gt;</v>
      </c>
      <c r="BD154" s="2" t="str">
        <f t="shared" si="50"/>
        <v>&lt;p&gt;Lion Of Punjab&lt;/p&gt;&lt;p&gt;Diplomatic Subterfuge&lt;/p&gt;</v>
      </c>
    </row>
    <row r="155" spans="1:62" ht="57.75" customHeight="1" x14ac:dyDescent="0.2">
      <c r="A155" s="2">
        <v>154</v>
      </c>
      <c r="B155" s="2" t="s">
        <v>29</v>
      </c>
      <c r="C155" s="2" t="s">
        <v>601</v>
      </c>
      <c r="D155" s="2" t="s">
        <v>1105</v>
      </c>
      <c r="E155" s="2" t="s">
        <v>1038</v>
      </c>
      <c r="F155" s="2" t="s">
        <v>601</v>
      </c>
      <c r="G155" s="2" t="s">
        <v>601</v>
      </c>
      <c r="H155" s="2" t="s">
        <v>601</v>
      </c>
      <c r="I155" s="2" t="s">
        <v>246</v>
      </c>
      <c r="J155" s="2" t="s">
        <v>254</v>
      </c>
      <c r="K155" s="2" t="s">
        <v>198</v>
      </c>
      <c r="L155" s="2" t="s">
        <v>152</v>
      </c>
      <c r="M155" s="2" t="s">
        <v>83</v>
      </c>
      <c r="N155" s="2" t="s">
        <v>166</v>
      </c>
      <c r="O155" s="2" t="s">
        <v>133</v>
      </c>
      <c r="P155" s="2" t="s">
        <v>250</v>
      </c>
      <c r="Q155" s="2" t="s">
        <v>15</v>
      </c>
      <c r="R155" s="2" t="s">
        <v>137</v>
      </c>
      <c r="S155" s="2">
        <v>4</v>
      </c>
      <c r="T155" s="2">
        <v>3</v>
      </c>
      <c r="U155" s="2">
        <v>0</v>
      </c>
      <c r="V155" s="2">
        <v>1</v>
      </c>
      <c r="W155" s="2">
        <v>6</v>
      </c>
      <c r="X155" s="2">
        <v>1</v>
      </c>
      <c r="Y155" s="2">
        <v>3</v>
      </c>
      <c r="Z155" s="2">
        <v>3</v>
      </c>
      <c r="AA155" s="2">
        <v>50</v>
      </c>
      <c r="AB155" s="2">
        <v>45</v>
      </c>
      <c r="AC155" s="2" t="s">
        <v>1010</v>
      </c>
      <c r="AD155" s="2" t="s">
        <v>1011</v>
      </c>
      <c r="AE155" s="2" t="s">
        <v>824</v>
      </c>
      <c r="AF155" s="2" t="s">
        <v>447</v>
      </c>
      <c r="AG155" s="2" t="s">
        <v>772</v>
      </c>
      <c r="AH155" s="2" t="s">
        <v>601</v>
      </c>
      <c r="AI155" s="2" t="s">
        <v>772</v>
      </c>
      <c r="AJ155" s="2" t="s">
        <v>772</v>
      </c>
      <c r="AK155" s="2" t="b">
        <v>1</v>
      </c>
      <c r="AL155" s="2" t="b">
        <v>0</v>
      </c>
      <c r="AM155" s="2" t="s">
        <v>1013</v>
      </c>
      <c r="AN155" s="2" t="s">
        <v>575</v>
      </c>
      <c r="AO155" s="7" t="s">
        <v>601</v>
      </c>
      <c r="AP155" s="2" t="str">
        <f t="shared" si="39"/>
        <v>RECHETS OF BOGDAN</v>
      </c>
      <c r="AQ155" s="2" t="b">
        <f t="shared" si="40"/>
        <v>0</v>
      </c>
      <c r="AR155" s="2" t="str">
        <f t="shared" si="41"/>
        <v>N/A</v>
      </c>
      <c r="AS155" s="4" t="str">
        <f t="shared" si="42"/>
        <v>&lt;p&gt;&lt;b&gt;&lt;i&gt;ISKRA'S SUMMONING&lt;/i&gt;&lt;/b&gt;&lt;br /&gt;Rechets Of Bogdan do not start the game on the battlefield. They must be summoned onto the battlefield by Iskra Esenwein.&lt;/p&gt;</v>
      </c>
      <c r="AT155" s="4" t="str">
        <f t="shared" si="51"/>
        <v>&lt;p&gt;&lt;b&gt;&lt;i&gt;LETHAL STING&lt;/i&gt;&lt;/b&gt;&lt;br /&gt;When rolling attack dice against a small or medium figure, if a Rechet Of Bogdan rolls a skull on every die, the defending figure cannot roll any defense dice and is immediately destroyed.&lt;/p&gt;</v>
      </c>
      <c r="AU155" s="4" t="str">
        <f t="shared" si="43"/>
        <v>n/a</v>
      </c>
      <c r="AV155" s="4" t="str">
        <f t="shared" si="44"/>
        <v>n/a</v>
      </c>
      <c r="AW155" s="4" t="str">
        <f t="shared" si="45"/>
        <v>&lt;p&gt;&lt;b&gt;&lt;i&gt;ISKRA'S SUMMONING&lt;/i&gt;&lt;/b&gt;&lt;br /&gt;Rechets Of Bogdan do not start the game on the battlefield. They must be summoned onto the battlefield by Iskra Esenwein.&lt;/p&gt;&lt;p&gt;&lt;b&gt;&lt;i&gt;LETHAL STING&lt;/i&gt;&lt;/b&gt;&lt;br /&gt;When rolling attack dice against a small or medium figure, if a Rechet Of Bogdan rolls a skull on every die, the defending figure cannot roll any defense dice and is immediately destroyed.&lt;/p&gt;</v>
      </c>
      <c r="AX155" s="2" t="str">
        <f t="shared" si="54"/>
        <v>illustrations/Rechets Of Bogdan.jpg</v>
      </c>
      <c r="AY155" s="2" t="str">
        <f t="shared" si="55"/>
        <v>hitboxes/Rechets Of Bogdan.jpg</v>
      </c>
      <c r="AZ155" s="2" t="str">
        <f t="shared" si="46"/>
        <v>icons/Utgar.svg</v>
      </c>
      <c r="BA155" s="2" t="str">
        <f t="shared" si="47"/>
        <v>UNIQUE SQUAD // MEDIUM 4&lt;br /&gt;UNDEAD // DEVOURER // TERRIFYING</v>
      </c>
      <c r="BB155" s="2" t="str">
        <f t="shared" si="48"/>
        <v>SHARK</v>
      </c>
      <c r="BC155" s="2" t="str">
        <f t="shared" si="49"/>
        <v>&lt;p&gt;Draft Iskra Esenwein&lt;/p&gt;</v>
      </c>
      <c r="BD155" s="2" t="str">
        <f t="shared" si="50"/>
        <v>&lt;p&gt;Iskra's Summoning&lt;/p&gt;&lt;p&gt;Lethal Sting&lt;/p&gt;</v>
      </c>
    </row>
    <row r="156" spans="1:62" ht="57.75" customHeight="1" x14ac:dyDescent="0.2">
      <c r="A156" s="2">
        <v>155</v>
      </c>
      <c r="B156" s="2" t="s">
        <v>1412</v>
      </c>
      <c r="C156" s="2" t="s">
        <v>601</v>
      </c>
      <c r="D156" s="2" t="s">
        <v>1105</v>
      </c>
      <c r="E156" s="2" t="s">
        <v>601</v>
      </c>
      <c r="F156" s="2" t="s">
        <v>601</v>
      </c>
      <c r="G156" s="2" t="s">
        <v>601</v>
      </c>
      <c r="H156" s="2" t="s">
        <v>601</v>
      </c>
      <c r="I156" s="2" t="s">
        <v>1359</v>
      </c>
      <c r="J156" s="2">
        <v>9</v>
      </c>
      <c r="K156" s="2" t="s">
        <v>197</v>
      </c>
      <c r="L156" s="2" t="s">
        <v>1360</v>
      </c>
      <c r="M156" s="2" t="s">
        <v>1413</v>
      </c>
      <c r="N156" s="2" t="s">
        <v>166</v>
      </c>
      <c r="O156" s="2" t="s">
        <v>167</v>
      </c>
      <c r="P156" s="2" t="s">
        <v>1414</v>
      </c>
      <c r="Q156" s="2" t="s">
        <v>1415</v>
      </c>
      <c r="R156" s="2" t="s">
        <v>137</v>
      </c>
      <c r="S156" s="2">
        <v>5</v>
      </c>
      <c r="T156" s="2">
        <v>1</v>
      </c>
      <c r="U156" s="2">
        <v>0</v>
      </c>
      <c r="V156" s="2">
        <v>5</v>
      </c>
      <c r="W156" s="2">
        <v>5</v>
      </c>
      <c r="X156" s="2">
        <v>5</v>
      </c>
      <c r="Y156" s="2">
        <v>4</v>
      </c>
      <c r="Z156" s="2">
        <v>3</v>
      </c>
      <c r="AA156" s="2">
        <v>190</v>
      </c>
      <c r="AB156" s="2">
        <v>175</v>
      </c>
      <c r="AC156" s="2" t="s">
        <v>1416</v>
      </c>
      <c r="AD156" s="2" t="s">
        <v>1417</v>
      </c>
      <c r="AE156" s="2" t="s">
        <v>1418</v>
      </c>
      <c r="AF156" s="4" t="s">
        <v>1429</v>
      </c>
      <c r="AG156" s="2" t="s">
        <v>772</v>
      </c>
      <c r="AH156" s="2" t="s">
        <v>772</v>
      </c>
      <c r="AI156" s="2" t="s">
        <v>772</v>
      </c>
      <c r="AJ156" s="4" t="s">
        <v>772</v>
      </c>
      <c r="AK156" s="2" t="b">
        <v>0</v>
      </c>
      <c r="AL156" s="2" t="b">
        <v>0</v>
      </c>
      <c r="AM156" s="2" t="s">
        <v>1020</v>
      </c>
      <c r="AN156" s="2" t="s">
        <v>572</v>
      </c>
      <c r="AO156" s="7" t="s">
        <v>601</v>
      </c>
      <c r="AP156" s="2" t="str">
        <f t="shared" si="39"/>
        <v>RED SKULL</v>
      </c>
      <c r="AQ156" s="2" t="b">
        <f t="shared" si="40"/>
        <v>0</v>
      </c>
      <c r="AR156" s="2" t="str">
        <f t="shared" si="41"/>
        <v>N/A</v>
      </c>
      <c r="AS156" s="4" t="str">
        <f t="shared" si="42"/>
        <v>&lt;p&gt;&lt;b&gt;&lt;i&gt;MASTER MANIPULATOR&lt;/i&gt;&lt;/b&gt;&lt;br /&gt;After revealing an Order Marker on Red Skull's card, instead of taking that turn with Red Skull, you may take a turn with any Unique Hero you control within clear sight of Red Skull.&lt;/p&gt;</v>
      </c>
      <c r="AT156" s="4" t="str">
        <f t="shared" si="51"/>
        <v>&lt;p&gt;&lt;b&gt;&lt;i&gt;DUST OF DEATH&lt;/i&gt;&lt;/b&gt;&lt;br /&gt;After Moving and before attacking you may either:&lt;/p&gt;&lt;ul type="disc"&gt;&lt;li&gt;Roll the 20-sided die once for each figure adjacent to Red Skull, or&lt;/li&gt;&lt;li&gt;Roll the 20-sided die once for any one figure up to 3 clear sight spaces away.&lt;/li&gt;&lt;/ul&gt;&lt;p&gt;If you roll a 19 or higher, that figure is destroyed.&lt;/p&gt;</v>
      </c>
      <c r="AU156" s="4" t="str">
        <f t="shared" si="43"/>
        <v>n/a</v>
      </c>
      <c r="AV156" s="4" t="str">
        <f t="shared" si="44"/>
        <v>n/a</v>
      </c>
      <c r="AW156" s="4" t="str">
        <f t="shared" si="45"/>
        <v>&lt;p&gt;&lt;b&gt;&lt;i&gt;MASTER MANIPULATOR&lt;/i&gt;&lt;/b&gt;&lt;br /&gt;After revealing an Order Marker on Red Skull's card, instead of taking that turn with Red Skull, you may take a turn with any Unique Hero you control within clear sight of Red Skull.&lt;/p&gt;&lt;p&gt;&lt;b&gt;&lt;i&gt;DUST OF DEATH&lt;/i&gt;&lt;/b&gt;&lt;br /&gt;After Moving and before attacking you may either:&lt;/p&gt;&lt;ul type="disc"&gt;&lt;li&gt;Roll the 20-sided die once for each figure adjacent to Red Skull, or&lt;/li&gt;&lt;li&gt;Roll the 20-sided die once for any one figure up to 3 clear sight spaces away.&lt;/li&gt;&lt;/ul&gt;&lt;p&gt;If you roll a 19 or higher, that figure is destroyed.&lt;/p&gt;</v>
      </c>
      <c r="AX156" s="2" t="str">
        <f t="shared" si="54"/>
        <v>illustrations/Red Skull.jpg</v>
      </c>
      <c r="AY156" s="2" t="str">
        <f t="shared" si="55"/>
        <v>hitboxes/Red Skull.jpg</v>
      </c>
      <c r="AZ156" s="2" t="str">
        <f t="shared" si="46"/>
        <v>icons/Marvel.svg</v>
      </c>
      <c r="BA156" s="2" t="str">
        <f t="shared" si="47"/>
        <v>UNIQUE HERO // MEDIUM 5&lt;br /&gt;CLONE // MASTERMIND // RUTHLESS</v>
      </c>
      <c r="BB156" s="2" t="str">
        <f t="shared" si="48"/>
        <v>CHEER/SHARK</v>
      </c>
      <c r="BC156" s="2" t="str">
        <f t="shared" si="49"/>
        <v>None</v>
      </c>
      <c r="BD156" s="2" t="str">
        <f t="shared" si="50"/>
        <v>&lt;p&gt;Master Manipulator&lt;/p&gt;&lt;p&gt;Dust Of Death&lt;/p&gt;</v>
      </c>
    </row>
    <row r="157" spans="1:62" ht="57.75" customHeight="1" x14ac:dyDescent="0.2">
      <c r="A157" s="2">
        <v>156</v>
      </c>
      <c r="B157" s="3" t="s">
        <v>1181</v>
      </c>
      <c r="C157" s="2" t="s">
        <v>601</v>
      </c>
      <c r="D157" s="2" t="s">
        <v>1105</v>
      </c>
      <c r="E157" s="2" t="s">
        <v>1278</v>
      </c>
      <c r="F157" s="2" t="s">
        <v>601</v>
      </c>
      <c r="G157" s="2" t="s">
        <v>601</v>
      </c>
      <c r="H157" s="2" t="s">
        <v>601</v>
      </c>
      <c r="I157" s="2" t="s">
        <v>1249</v>
      </c>
      <c r="J157" s="2">
        <v>4</v>
      </c>
      <c r="K157" s="2" t="s">
        <v>343</v>
      </c>
      <c r="L157" s="2" t="s">
        <v>171</v>
      </c>
      <c r="M157" s="2" t="s">
        <v>2</v>
      </c>
      <c r="N157" s="2" t="s">
        <v>132</v>
      </c>
      <c r="O157" s="2" t="s">
        <v>167</v>
      </c>
      <c r="P157" s="2" t="s">
        <v>1250</v>
      </c>
      <c r="Q157" s="2" t="s">
        <v>174</v>
      </c>
      <c r="R157" s="2" t="s">
        <v>114</v>
      </c>
      <c r="S157" s="2">
        <v>3</v>
      </c>
      <c r="T157" s="2">
        <v>1</v>
      </c>
      <c r="U157" s="2">
        <v>0</v>
      </c>
      <c r="V157" s="2">
        <v>1</v>
      </c>
      <c r="W157" s="2">
        <v>5</v>
      </c>
      <c r="X157" s="2">
        <v>1</v>
      </c>
      <c r="Y157" s="2">
        <v>3</v>
      </c>
      <c r="Z157" s="2">
        <v>3</v>
      </c>
      <c r="AA157" s="2">
        <v>30</v>
      </c>
      <c r="AB157" s="2">
        <v>35</v>
      </c>
      <c r="AC157" s="2" t="s">
        <v>1258</v>
      </c>
      <c r="AD157" s="4" t="s">
        <v>1259</v>
      </c>
      <c r="AE157" s="2" t="s">
        <v>1253</v>
      </c>
      <c r="AF157" s="2" t="s">
        <v>1260</v>
      </c>
      <c r="AG157" s="2" t="s">
        <v>772</v>
      </c>
      <c r="AH157" s="2" t="s">
        <v>772</v>
      </c>
      <c r="AI157" s="2" t="s">
        <v>772</v>
      </c>
      <c r="AJ157" s="2" t="s">
        <v>772</v>
      </c>
      <c r="AK157" s="2" t="b">
        <v>1</v>
      </c>
      <c r="AL157" s="2" t="b">
        <v>0</v>
      </c>
      <c r="AM157" s="2" t="s">
        <v>583</v>
      </c>
      <c r="AN157" s="2" t="s">
        <v>578</v>
      </c>
      <c r="AO157" s="7" t="s">
        <v>601</v>
      </c>
      <c r="AP157" s="2" t="str">
        <f t="shared" si="39"/>
        <v>RED WYRMLING</v>
      </c>
      <c r="AQ157" s="2" t="b">
        <f t="shared" si="40"/>
        <v>0</v>
      </c>
      <c r="AR157" s="2" t="str">
        <f t="shared" si="41"/>
        <v>N/A</v>
      </c>
      <c r="AS157" s="4" t="str">
        <f t="shared" si="42"/>
        <v>&lt;p&gt;&lt;b&gt;&lt;i&gt;FLEDGLING FIRES SPECIAL ATTACK&lt;/i&gt;&lt;/b&gt;&lt;br /&gt;&lt;i&gt;Range 5 Attack 3&lt;/i&gt;&lt;br /&gt;Common Squad figures roll 2 fewer defense dice against Fledgling Fires Special Attack.&lt;/p&gt;</v>
      </c>
      <c r="AT157" s="4" t="str">
        <f t="shared" si="51"/>
        <v>&lt;p&gt;&lt;b&gt;&lt;i&gt;WYRMLING BONDING&lt;/i&gt;&lt;/b&gt;&lt;br /&gt;After revealing an order marker on a Red Wyrmling Army Card, before taking that Red Wyrmling's turn, you may take a turn with one other Wyrmling you control.&lt;/p&gt;</v>
      </c>
      <c r="AU157" s="4" t="str">
        <f t="shared" si="43"/>
        <v>n/a</v>
      </c>
      <c r="AV157" s="4" t="str">
        <f t="shared" si="44"/>
        <v>n/a</v>
      </c>
      <c r="AW157" s="4" t="str">
        <f t="shared" si="45"/>
        <v>&lt;p&gt;&lt;b&gt;&lt;i&gt;FLEDGLING FIRES SPECIAL ATTACK&lt;/i&gt;&lt;/b&gt;&lt;br /&gt;&lt;i&gt;Range 5 Attack 3&lt;/i&gt;&lt;br /&gt;Common Squad figures roll 2 fewer defense dice against Fledgling Fires Special Attack.&lt;/p&gt;&lt;p&gt;&lt;b&gt;&lt;i&gt;WYRMLING BONDING&lt;/i&gt;&lt;/b&gt;&lt;br /&gt;After revealing an order marker on a Red Wyrmling Army Card, before taking that Red Wyrmling's turn, you may take a turn with one other Wyrmling you control.&lt;/p&gt;</v>
      </c>
      <c r="AX157" s="2" t="str">
        <f t="shared" si="54"/>
        <v>illustrations/Red Wyrmling.jpg</v>
      </c>
      <c r="AY157" s="2" t="str">
        <f t="shared" si="55"/>
        <v>hitboxes/Red Wyrmling.jpg</v>
      </c>
      <c r="AZ157" s="2" t="str">
        <f t="shared" si="46"/>
        <v>icons/Einar.svg</v>
      </c>
      <c r="BA157" s="2" t="str">
        <f t="shared" si="47"/>
        <v>COMMON HERO // SMALL 3&lt;br /&gt;DRAGON // WYRMLING // DISCIPLINED</v>
      </c>
      <c r="BB157" s="2" t="str">
        <f t="shared" si="48"/>
        <v>NICHE</v>
      </c>
      <c r="BC157" s="2" t="str">
        <f t="shared" si="49"/>
        <v>&lt;p&gt;Draft one Black Wyrmling Hero,&lt;br /&gt;one White Wyrmling Hero and/or&lt;br /&gt;one Blue Wyrmling Hero.&lt;/p&gt;</v>
      </c>
      <c r="BD157" s="2" t="str">
        <f t="shared" si="50"/>
        <v>&lt;p&gt;Fledgling Fires Special Attack&lt;/p&gt;&lt;p&gt;Wyrmling Bonding&lt;/p&gt;</v>
      </c>
    </row>
    <row r="158" spans="1:62" ht="57.75" customHeight="1" x14ac:dyDescent="0.2">
      <c r="A158" s="2">
        <v>157</v>
      </c>
      <c r="B158" s="2" t="s">
        <v>104</v>
      </c>
      <c r="C158" s="2" t="s">
        <v>601</v>
      </c>
      <c r="D158" s="2" t="s">
        <v>1105</v>
      </c>
      <c r="E158" s="2" t="s">
        <v>601</v>
      </c>
      <c r="F158" s="2" t="s">
        <v>601</v>
      </c>
      <c r="G158" s="2" t="s">
        <v>601</v>
      </c>
      <c r="H158" s="2" t="s">
        <v>601</v>
      </c>
      <c r="I158" s="2" t="s">
        <v>100</v>
      </c>
      <c r="J158" s="2">
        <v>8</v>
      </c>
      <c r="K158" s="2" t="s">
        <v>197</v>
      </c>
      <c r="L158" s="2" t="s">
        <v>171</v>
      </c>
      <c r="M158" s="2" t="s">
        <v>172</v>
      </c>
      <c r="N158" s="2" t="s">
        <v>166</v>
      </c>
      <c r="O158" s="2" t="s">
        <v>167</v>
      </c>
      <c r="P158" s="2" t="s">
        <v>105</v>
      </c>
      <c r="Q158" s="2" t="s">
        <v>106</v>
      </c>
      <c r="R158" s="2" t="s">
        <v>137</v>
      </c>
      <c r="S158" s="2">
        <v>5</v>
      </c>
      <c r="T158" s="2">
        <v>1</v>
      </c>
      <c r="U158" s="2">
        <v>0</v>
      </c>
      <c r="V158" s="2">
        <v>4</v>
      </c>
      <c r="W158" s="2">
        <v>5</v>
      </c>
      <c r="X158" s="2">
        <v>1</v>
      </c>
      <c r="Y158" s="2">
        <v>5</v>
      </c>
      <c r="Z158" s="2">
        <v>3</v>
      </c>
      <c r="AA158" s="2">
        <v>90</v>
      </c>
      <c r="AB158" s="2">
        <v>70</v>
      </c>
      <c r="AC158" s="2" t="s">
        <v>725</v>
      </c>
      <c r="AD158" s="2" t="s">
        <v>542</v>
      </c>
      <c r="AE158" s="2" t="s">
        <v>772</v>
      </c>
      <c r="AF158" s="2" t="s">
        <v>601</v>
      </c>
      <c r="AG158" s="2" t="s">
        <v>772</v>
      </c>
      <c r="AH158" s="2" t="s">
        <v>601</v>
      </c>
      <c r="AI158" s="2" t="s">
        <v>772</v>
      </c>
      <c r="AJ158" s="2" t="s">
        <v>772</v>
      </c>
      <c r="AK158" s="2" t="b">
        <v>0</v>
      </c>
      <c r="AL158" s="2" t="b">
        <v>0</v>
      </c>
      <c r="AM158" s="2" t="s">
        <v>1025</v>
      </c>
      <c r="AN158" s="2" t="s">
        <v>574</v>
      </c>
      <c r="AO158" s="7" t="s">
        <v>601</v>
      </c>
      <c r="AP158" s="2" t="str">
        <f t="shared" si="39"/>
        <v>RETIARIUS</v>
      </c>
      <c r="AQ158" s="2" t="b">
        <f t="shared" si="40"/>
        <v>0</v>
      </c>
      <c r="AR158" s="2" t="str">
        <f t="shared" si="41"/>
        <v>N/A</v>
      </c>
      <c r="AS158" s="4" t="str">
        <f t="shared" si="42"/>
        <v>&lt;p&gt;&lt;b&gt;&lt;i&gt;NET TRIP 14&lt;/i&gt;&lt;/b&gt;&lt;br /&gt;After moving and before attacking, roll the 20-sided die. If you roll a 14 or higher, any small or medium figure attacked by Retiarius this turn may roll no more than 1 die for defense.&lt;/p&gt;</v>
      </c>
      <c r="AT158" s="4" t="str">
        <f t="shared" si="51"/>
        <v>n/a</v>
      </c>
      <c r="AU158" s="4" t="str">
        <f t="shared" si="43"/>
        <v>n/a</v>
      </c>
      <c r="AV158" s="4" t="str">
        <f t="shared" si="44"/>
        <v>n/a</v>
      </c>
      <c r="AW158" s="4" t="str">
        <f t="shared" si="45"/>
        <v>&lt;p&gt;&lt;b&gt;&lt;i&gt;NET TRIP 14&lt;/i&gt;&lt;/b&gt;&lt;br /&gt;After moving and before attacking, roll the 20-sided die. If you roll a 14 or higher, any small or medium figure attacked by Retiarius this turn may roll no more than 1 die for defense.&lt;/p&gt;</v>
      </c>
      <c r="AX158" s="2" t="str">
        <f t="shared" si="54"/>
        <v>illustrations/Retiarius.jpg</v>
      </c>
      <c r="AY158" s="2" t="str">
        <f t="shared" si="55"/>
        <v>hitboxes/Retiarius.jpg</v>
      </c>
      <c r="AZ158" s="2" t="str">
        <f t="shared" si="46"/>
        <v>icons/Einar.svg</v>
      </c>
      <c r="BA158" s="2" t="str">
        <f t="shared" si="47"/>
        <v>UNIQUE HERO // MEDIUM 5&lt;br /&gt;HUMAN // GLADIATOR // REBELLIOUS</v>
      </c>
      <c r="BB158" s="2" t="str">
        <f t="shared" si="48"/>
        <v>SHARK/NICHE</v>
      </c>
      <c r="BC158" s="2" t="str">
        <f t="shared" si="49"/>
        <v>None</v>
      </c>
      <c r="BD158" s="2" t="str">
        <f t="shared" si="50"/>
        <v>&lt;p&gt;Net Trip 14&lt;/p&gt;</v>
      </c>
    </row>
    <row r="159" spans="1:62" ht="57.75" customHeight="1" x14ac:dyDescent="0.2">
      <c r="A159" s="2">
        <v>158</v>
      </c>
      <c r="B159" s="2" t="s">
        <v>231</v>
      </c>
      <c r="C159" s="2" t="s">
        <v>601</v>
      </c>
      <c r="D159" s="2" t="s">
        <v>1105</v>
      </c>
      <c r="E159" s="2" t="s">
        <v>1066</v>
      </c>
      <c r="F159" s="2" t="s">
        <v>601</v>
      </c>
      <c r="G159" s="2" t="s">
        <v>601</v>
      </c>
      <c r="H159" s="2" t="s">
        <v>601</v>
      </c>
      <c r="I159" s="2" t="s">
        <v>147</v>
      </c>
      <c r="J159" s="2" t="s">
        <v>232</v>
      </c>
      <c r="K159" s="2" t="s">
        <v>197</v>
      </c>
      <c r="L159" s="2" t="s">
        <v>171</v>
      </c>
      <c r="M159" s="2" t="s">
        <v>172</v>
      </c>
      <c r="N159" s="2" t="s">
        <v>132</v>
      </c>
      <c r="O159" s="2" t="s">
        <v>133</v>
      </c>
      <c r="P159" s="2" t="s">
        <v>154</v>
      </c>
      <c r="Q159" s="2" t="s">
        <v>174</v>
      </c>
      <c r="R159" s="2" t="s">
        <v>137</v>
      </c>
      <c r="S159" s="2">
        <v>5</v>
      </c>
      <c r="T159" s="2">
        <v>3</v>
      </c>
      <c r="U159" s="2">
        <v>0</v>
      </c>
      <c r="V159" s="2">
        <v>1</v>
      </c>
      <c r="W159" s="2">
        <v>4</v>
      </c>
      <c r="X159" s="2">
        <v>6</v>
      </c>
      <c r="Y159" s="2">
        <v>2</v>
      </c>
      <c r="Z159" s="2">
        <v>1</v>
      </c>
      <c r="AA159" s="2">
        <v>55</v>
      </c>
      <c r="AB159" s="2">
        <v>40</v>
      </c>
      <c r="AC159" s="2" t="s">
        <v>726</v>
      </c>
      <c r="AD159" s="4" t="s">
        <v>543</v>
      </c>
      <c r="AE159" s="2" t="s">
        <v>772</v>
      </c>
      <c r="AF159" s="2" t="s">
        <v>601</v>
      </c>
      <c r="AG159" s="2" t="s">
        <v>772</v>
      </c>
      <c r="AH159" s="2" t="s">
        <v>601</v>
      </c>
      <c r="AI159" s="2" t="s">
        <v>772</v>
      </c>
      <c r="AJ159" s="2" t="s">
        <v>772</v>
      </c>
      <c r="AK159" s="2" t="b">
        <v>0</v>
      </c>
      <c r="AL159" s="2" t="b">
        <v>0</v>
      </c>
      <c r="AM159" s="2" t="s">
        <v>1028</v>
      </c>
      <c r="AN159" s="2" t="s">
        <v>577</v>
      </c>
      <c r="AO159" s="7" t="s">
        <v>601</v>
      </c>
      <c r="AP159" s="2" t="str">
        <f t="shared" si="39"/>
        <v>ROMAN ARCHERS</v>
      </c>
      <c r="AQ159" s="2" t="b">
        <f t="shared" si="40"/>
        <v>0</v>
      </c>
      <c r="AR159" s="2" t="str">
        <f t="shared" si="41"/>
        <v>N/A</v>
      </c>
      <c r="AS159" s="4" t="str">
        <f t="shared" si="42"/>
        <v>&lt;p&gt;&lt;b&gt;&lt;i&gt;ARROW VOLLEY&lt;/i&gt;&lt;/b&gt;&lt;br /&gt;&lt;i&gt;Special Attack - Range 6. Attack 6. &lt;/i&gt;&lt;br /&gt;Three unengaged adjacent Roman Archers on the same level may combine their attacks and roll their attack dice as one attack. All Roman Archers in the Arrow Volley must have a clear line of sight on the one target.&lt;/p&gt;</v>
      </c>
      <c r="AT159" s="4" t="str">
        <f t="shared" si="51"/>
        <v>n/a</v>
      </c>
      <c r="AU159" s="4" t="str">
        <f t="shared" si="43"/>
        <v>n/a</v>
      </c>
      <c r="AV159" s="4" t="str">
        <f t="shared" si="44"/>
        <v>n/a</v>
      </c>
      <c r="AW159" s="4" t="str">
        <f t="shared" si="45"/>
        <v>&lt;p&gt;&lt;b&gt;&lt;i&gt;ARROW VOLLEY&lt;/i&gt;&lt;/b&gt;&lt;br /&gt;&lt;i&gt;Special Attack - Range 6. Attack 6. &lt;/i&gt;&lt;br /&gt;Three unengaged adjacent Roman Archers on the same level may combine their attacks and roll their attack dice as one attack. All Roman Archers in the Arrow Volley must have a clear line of sight on the one target.&lt;/p&gt;</v>
      </c>
      <c r="AX159" s="2" t="str">
        <f t="shared" si="54"/>
        <v>illustrations/Roman Archers.jpg</v>
      </c>
      <c r="AY159" s="2" t="str">
        <f t="shared" si="55"/>
        <v>hitboxes/Roman Archers.jpg</v>
      </c>
      <c r="AZ159" s="2" t="str">
        <f t="shared" si="46"/>
        <v>icons/Einar.svg</v>
      </c>
      <c r="BA159" s="2" t="str">
        <f t="shared" si="47"/>
        <v>COMMON SQUAD // MEDIUM 5&lt;br /&gt;HUMAN // ARCHERS // DISCIPLINED</v>
      </c>
      <c r="BB159" s="2" t="str">
        <f t="shared" si="48"/>
        <v>NICHE/SHARK</v>
      </c>
      <c r="BC159" s="2" t="str">
        <f t="shared" si="49"/>
        <v>&lt;p&gt;Draft multiples of this Army Card&lt;/p&gt;</v>
      </c>
      <c r="BD159" s="2" t="str">
        <f t="shared" si="50"/>
        <v>&lt;p&gt;Arrow Volley&lt;/p&gt;</v>
      </c>
    </row>
    <row r="160" spans="1:62" ht="57.75" customHeight="1" x14ac:dyDescent="0.2">
      <c r="A160" s="2">
        <v>159</v>
      </c>
      <c r="B160" s="2" t="s">
        <v>231</v>
      </c>
      <c r="C160" s="2" t="s">
        <v>601</v>
      </c>
      <c r="D160" s="2" t="s">
        <v>1106</v>
      </c>
      <c r="E160" s="2" t="s">
        <v>1066</v>
      </c>
      <c r="F160" s="2" t="s">
        <v>601</v>
      </c>
      <c r="G160" s="2" t="s">
        <v>601</v>
      </c>
      <c r="H160" s="2" t="s">
        <v>601</v>
      </c>
      <c r="I160" s="2" t="s">
        <v>147</v>
      </c>
      <c r="J160" s="2" t="s">
        <v>232</v>
      </c>
      <c r="K160" s="2" t="s">
        <v>197</v>
      </c>
      <c r="L160" s="2" t="s">
        <v>171</v>
      </c>
      <c r="M160" s="2" t="s">
        <v>172</v>
      </c>
      <c r="N160" s="2" t="s">
        <v>132</v>
      </c>
      <c r="O160" s="2" t="s">
        <v>133</v>
      </c>
      <c r="P160" s="2" t="s">
        <v>154</v>
      </c>
      <c r="Q160" s="2" t="s">
        <v>174</v>
      </c>
      <c r="R160" s="2" t="s">
        <v>137</v>
      </c>
      <c r="S160" s="2">
        <v>5</v>
      </c>
      <c r="T160" s="2">
        <v>3</v>
      </c>
      <c r="U160" s="2">
        <v>0</v>
      </c>
      <c r="V160" s="2">
        <v>1</v>
      </c>
      <c r="W160" s="2">
        <v>4</v>
      </c>
      <c r="X160" s="2">
        <v>6</v>
      </c>
      <c r="Y160" s="2">
        <v>2</v>
      </c>
      <c r="Z160" s="2">
        <v>1</v>
      </c>
      <c r="AA160" s="2">
        <v>40</v>
      </c>
      <c r="AB160" s="2">
        <v>40</v>
      </c>
      <c r="AC160" s="2" t="s">
        <v>726</v>
      </c>
      <c r="AD160" s="4" t="s">
        <v>1108</v>
      </c>
      <c r="AE160" s="2" t="s">
        <v>772</v>
      </c>
      <c r="AF160" s="2" t="s">
        <v>601</v>
      </c>
      <c r="AG160" s="2" t="s">
        <v>772</v>
      </c>
      <c r="AH160" s="2" t="s">
        <v>601</v>
      </c>
      <c r="AI160" s="2" t="s">
        <v>772</v>
      </c>
      <c r="AJ160" s="2" t="s">
        <v>772</v>
      </c>
      <c r="AK160" s="2" t="b">
        <v>0</v>
      </c>
      <c r="AL160" s="2" t="b">
        <v>0</v>
      </c>
      <c r="AM160" s="2" t="s">
        <v>1028</v>
      </c>
      <c r="AN160" s="2" t="s">
        <v>577</v>
      </c>
      <c r="AO160" s="7" t="s">
        <v>601</v>
      </c>
      <c r="AP160" s="2" t="str">
        <f t="shared" si="39"/>
        <v>ROMAN ARCHERS</v>
      </c>
      <c r="AQ160" s="2" t="b">
        <f t="shared" si="40"/>
        <v>0</v>
      </c>
      <c r="AR160" s="2" t="str">
        <f t="shared" si="41"/>
        <v>N/A</v>
      </c>
      <c r="AS160" s="4" t="str">
        <f t="shared" si="42"/>
        <v>&lt;p&gt;&lt;b&gt;&lt;i&gt;ARROW VOLLEY&lt;/i&gt;&lt;/b&gt;&lt;br /&gt;&lt;i&gt;Special Attack - Range 6. Attack 6. &lt;/i&gt;&lt;br /&gt;Three unengaged Roman Archers may combine their attacks and roll their attack dice as one attack. All Roman Archers in the Arrow Volley must have a clear line of sight on the one target. The Defending figure compares height to the Highest Roman Archer to determine height advantage.&lt;/p&gt;</v>
      </c>
      <c r="AT160" s="4" t="str">
        <f t="shared" si="51"/>
        <v>n/a</v>
      </c>
      <c r="AU160" s="4" t="str">
        <f t="shared" si="43"/>
        <v>n/a</v>
      </c>
      <c r="AV160" s="4" t="str">
        <f t="shared" si="44"/>
        <v>n/a</v>
      </c>
      <c r="AW160" s="4" t="str">
        <f t="shared" si="45"/>
        <v>&lt;p&gt;&lt;b&gt;&lt;i&gt;ARROW VOLLEY&lt;/i&gt;&lt;/b&gt;&lt;br /&gt;&lt;i&gt;Special Attack - Range 6. Attack 6. &lt;/i&gt;&lt;br /&gt;Three unengaged Roman Archers may combine their attacks and roll their attack dice as one attack. All Roman Archers in the Arrow Volley must have a clear line of sight on the one target. The Defending figure compares height to the Highest Roman Archer to determine height advantage.&lt;/p&gt;</v>
      </c>
      <c r="AX160" s="2" t="str">
        <f t="shared" si="54"/>
        <v>illustrations/Roman Archers.jpg</v>
      </c>
      <c r="AY160" s="2" t="str">
        <f t="shared" si="55"/>
        <v>hitboxes/Roman Archers.jpg</v>
      </c>
      <c r="AZ160" s="2" t="str">
        <f t="shared" si="46"/>
        <v>icons/Einar.svg</v>
      </c>
      <c r="BA160" s="2" t="str">
        <f t="shared" si="47"/>
        <v>COMMON SQUAD // MEDIUM 5&lt;br /&gt;HUMAN // ARCHERS // DISCIPLINED</v>
      </c>
      <c r="BB160" s="2" t="str">
        <f t="shared" si="48"/>
        <v>NICHE/SHARK</v>
      </c>
      <c r="BC160" s="2" t="str">
        <f t="shared" si="49"/>
        <v>&lt;p&gt;Draft multiples of this Army Card&lt;/p&gt;</v>
      </c>
      <c r="BD160" s="2" t="str">
        <f t="shared" si="50"/>
        <v>&lt;p&gt;Arrow Volley&lt;/p&gt;</v>
      </c>
    </row>
    <row r="161" spans="1:62" ht="57.75" customHeight="1" x14ac:dyDescent="0.2">
      <c r="A161" s="2">
        <v>160</v>
      </c>
      <c r="B161" s="2" t="s">
        <v>169</v>
      </c>
      <c r="C161" s="2" t="s">
        <v>601</v>
      </c>
      <c r="D161" s="2" t="s">
        <v>1105</v>
      </c>
      <c r="E161" s="2" t="s">
        <v>1066</v>
      </c>
      <c r="F161" s="3" t="s">
        <v>1062</v>
      </c>
      <c r="G161" s="2" t="s">
        <v>601</v>
      </c>
      <c r="H161" s="2" t="s">
        <v>601</v>
      </c>
      <c r="I161" s="2" t="s">
        <v>147</v>
      </c>
      <c r="J161" s="2" t="s">
        <v>170</v>
      </c>
      <c r="K161" s="2" t="s">
        <v>197</v>
      </c>
      <c r="L161" s="2" t="s">
        <v>171</v>
      </c>
      <c r="M161" s="2" t="s">
        <v>172</v>
      </c>
      <c r="N161" s="2" t="s">
        <v>132</v>
      </c>
      <c r="O161" s="2" t="s">
        <v>133</v>
      </c>
      <c r="P161" s="2" t="s">
        <v>173</v>
      </c>
      <c r="Q161" s="2" t="s">
        <v>174</v>
      </c>
      <c r="R161" s="2" t="s">
        <v>137</v>
      </c>
      <c r="S161" s="2">
        <v>5</v>
      </c>
      <c r="T161" s="2">
        <v>4</v>
      </c>
      <c r="U161" s="2">
        <v>0</v>
      </c>
      <c r="V161" s="2">
        <v>1</v>
      </c>
      <c r="W161" s="2">
        <v>4</v>
      </c>
      <c r="X161" s="2">
        <v>1</v>
      </c>
      <c r="Y161" s="2">
        <v>3</v>
      </c>
      <c r="Z161" s="2">
        <v>2</v>
      </c>
      <c r="AA161" s="2">
        <v>50</v>
      </c>
      <c r="AB161" s="2">
        <v>65</v>
      </c>
      <c r="AC161" s="2" t="s">
        <v>727</v>
      </c>
      <c r="AD161" s="2" t="s">
        <v>448</v>
      </c>
      <c r="AE161" s="2" t="s">
        <v>825</v>
      </c>
      <c r="AF161" s="2" t="s">
        <v>449</v>
      </c>
      <c r="AG161" s="2" t="s">
        <v>772</v>
      </c>
      <c r="AH161" s="2" t="s">
        <v>601</v>
      </c>
      <c r="AI161" s="2" t="s">
        <v>772</v>
      </c>
      <c r="AJ161" s="2" t="s">
        <v>772</v>
      </c>
      <c r="AK161" s="2" t="b">
        <v>0</v>
      </c>
      <c r="AL161" s="2" t="b">
        <v>0</v>
      </c>
      <c r="AM161" s="2" t="s">
        <v>1029</v>
      </c>
      <c r="AN161" s="2" t="s">
        <v>573</v>
      </c>
      <c r="AO161" s="7" t="s">
        <v>601</v>
      </c>
      <c r="AP161" s="2" t="str">
        <f t="shared" si="39"/>
        <v>ROMAN LEGIONNAIRES</v>
      </c>
      <c r="AQ161" s="2" t="b">
        <f t="shared" si="40"/>
        <v>0</v>
      </c>
      <c r="AR161" s="2" t="str">
        <f t="shared" si="41"/>
        <v>N/A</v>
      </c>
      <c r="AS161" s="4" t="str">
        <f t="shared" si="42"/>
        <v>&lt;p&gt;&lt;b&gt;&lt;i&gt;WARLORD BONDING&lt;/i&gt;&lt;/b&gt;&lt;br /&gt;Before taking a turn with Roman Legionnaires, you may first take a turn with any Warlord you control.&lt;/p&gt;</v>
      </c>
      <c r="AT161" s="4" t="str">
        <f t="shared" si="51"/>
        <v>&lt;p&gt;&lt;b&gt;&lt;i&gt;SHIELD WALL&lt;/i&gt;&lt;/b&gt;&lt;br /&gt;When defending with a Roman Legionnaire, add 1 defense die for each other adjacent Roman Legionnaire, up to a maximum of +2 dice for the Shield Wall power.&lt;/p&gt;</v>
      </c>
      <c r="AU161" s="4" t="str">
        <f t="shared" si="43"/>
        <v>n/a</v>
      </c>
      <c r="AV161" s="4" t="str">
        <f t="shared" si="44"/>
        <v>n/a</v>
      </c>
      <c r="AW161" s="4" t="str">
        <f t="shared" si="45"/>
        <v>&lt;p&gt;&lt;b&gt;&lt;i&gt;WARLORD BONDING&lt;/i&gt;&lt;/b&gt;&lt;br /&gt;Before taking a turn with Roman Legionnaires, you may first take a turn with any Warlord you control.&lt;/p&gt;&lt;p&gt;&lt;b&gt;&lt;i&gt;SHIELD WALL&lt;/i&gt;&lt;/b&gt;&lt;br /&gt;When defending with a Roman Legionnaire, add 1 defense die for each other adjacent Roman Legionnaire, up to a maximum of +2 dice for the Shield Wall power.&lt;/p&gt;</v>
      </c>
      <c r="AX161" s="2" t="str">
        <f t="shared" si="54"/>
        <v>illustrations/Roman Legionnaires.jpg</v>
      </c>
      <c r="AY161" s="2" t="str">
        <f t="shared" si="55"/>
        <v>hitboxes/Roman Legionnaires.jpg</v>
      </c>
      <c r="AZ161" s="2" t="str">
        <f t="shared" si="46"/>
        <v>icons/Einar.svg</v>
      </c>
      <c r="BA161" s="2" t="str">
        <f t="shared" si="47"/>
        <v>COMMON SQUAD // MEDIUM 5&lt;br /&gt;HUMAN // SOLDIER // DISCIPLINED</v>
      </c>
      <c r="BB161" s="2" t="str">
        <f t="shared" si="48"/>
        <v>B&amp;amp;B/DEFENDER</v>
      </c>
      <c r="BC161" s="2" t="str">
        <f t="shared" si="49"/>
        <v>&lt;p&gt;Draft multiples of this Army Card&lt;/p&gt;&lt;p&gt;Draft one Warlord Hero&lt;/p&gt;</v>
      </c>
      <c r="BD161" s="2" t="str">
        <f t="shared" si="50"/>
        <v>&lt;p&gt;Warlord Bonding&lt;/p&gt;&lt;p&gt;Shield Wall&lt;/p&gt;</v>
      </c>
    </row>
    <row r="162" spans="1:62" ht="57.75" customHeight="1" x14ac:dyDescent="0.2">
      <c r="A162" s="2">
        <v>161</v>
      </c>
      <c r="B162" s="2" t="s">
        <v>21</v>
      </c>
      <c r="C162" s="2" t="s">
        <v>601</v>
      </c>
      <c r="D162" s="2" t="s">
        <v>1105</v>
      </c>
      <c r="E162" s="2" t="s">
        <v>601</v>
      </c>
      <c r="F162" s="2" t="s">
        <v>601</v>
      </c>
      <c r="G162" s="2" t="s">
        <v>601</v>
      </c>
      <c r="H162" s="2" t="s">
        <v>601</v>
      </c>
      <c r="I162" s="2" t="s">
        <v>13</v>
      </c>
      <c r="J162" s="2">
        <v>19</v>
      </c>
      <c r="K162" s="2" t="s">
        <v>196</v>
      </c>
      <c r="L162" s="2" t="s">
        <v>152</v>
      </c>
      <c r="M162" s="2" t="s">
        <v>165</v>
      </c>
      <c r="N162" s="2" t="s">
        <v>166</v>
      </c>
      <c r="O162" s="2" t="s">
        <v>167</v>
      </c>
      <c r="P162" s="2" t="s">
        <v>168</v>
      </c>
      <c r="Q162" s="2" t="s">
        <v>204</v>
      </c>
      <c r="R162" s="2" t="s">
        <v>137</v>
      </c>
      <c r="S162" s="2">
        <v>5</v>
      </c>
      <c r="T162" s="2">
        <v>1</v>
      </c>
      <c r="U162" s="2">
        <v>0</v>
      </c>
      <c r="V162" s="2">
        <v>5</v>
      </c>
      <c r="W162" s="2">
        <v>6</v>
      </c>
      <c r="X162" s="2">
        <v>1</v>
      </c>
      <c r="Y162" s="2">
        <v>3</v>
      </c>
      <c r="Z162" s="2">
        <v>3</v>
      </c>
      <c r="AA162" s="2">
        <v>120</v>
      </c>
      <c r="AB162" s="2">
        <v>100</v>
      </c>
      <c r="AC162" s="2" t="s">
        <v>728</v>
      </c>
      <c r="AD162" s="2" t="s">
        <v>544</v>
      </c>
      <c r="AE162" s="2" t="s">
        <v>772</v>
      </c>
      <c r="AF162" s="2" t="s">
        <v>601</v>
      </c>
      <c r="AG162" s="2" t="s">
        <v>772</v>
      </c>
      <c r="AH162" s="2" t="s">
        <v>601</v>
      </c>
      <c r="AI162" s="2" t="s">
        <v>772</v>
      </c>
      <c r="AJ162" s="2" t="s">
        <v>772</v>
      </c>
      <c r="AK162" s="2" t="b">
        <v>1</v>
      </c>
      <c r="AL162" s="2" t="b">
        <v>0</v>
      </c>
      <c r="AM162" s="2" t="s">
        <v>583</v>
      </c>
      <c r="AN162" s="2" t="s">
        <v>575</v>
      </c>
      <c r="AO162" s="7" t="s">
        <v>601</v>
      </c>
      <c r="AP162" s="2" t="str">
        <f t="shared" si="39"/>
        <v>RUNA</v>
      </c>
      <c r="AQ162" s="2" t="b">
        <f t="shared" si="40"/>
        <v>0</v>
      </c>
      <c r="AR162" s="2" t="str">
        <f t="shared" si="41"/>
        <v>N/A</v>
      </c>
      <c r="AS162" s="4" t="str">
        <f t="shared" si="42"/>
        <v>&lt;p&gt;&lt;b&gt;&lt;i&gt;HELM OF MITONSOUL AURA&lt;/i&gt;&lt;/b&gt;&lt;br /&gt;After moving and before attacking, Runa may use her Helm Of Mitonsoul Aura. When using the Helm Of Mitonsoul Aura, you must roll the 20-sided die for all figures within 3 clear sight spaces of Runa, one at a time. If you roll a 20, destroy the figure. Runa's Helm Of Mitonsoul Aura does not affect Runa.&lt;/p&gt;</v>
      </c>
      <c r="AT162" s="4" t="str">
        <f t="shared" si="51"/>
        <v>n/a</v>
      </c>
      <c r="AU162" s="4" t="str">
        <f t="shared" si="43"/>
        <v>n/a</v>
      </c>
      <c r="AV162" s="4" t="str">
        <f t="shared" si="44"/>
        <v>n/a</v>
      </c>
      <c r="AW162" s="4" t="str">
        <f t="shared" si="45"/>
        <v>&lt;p&gt;&lt;b&gt;&lt;i&gt;HELM OF MITONSOUL AURA&lt;/i&gt;&lt;/b&gt;&lt;br /&gt;After moving and before attacking, Runa may use her Helm Of Mitonsoul Aura. When using the Helm Of Mitonsoul Aura, you must roll the 20-sided die for all figures within 3 clear sight spaces of Runa, one at a time. If you roll a 20, destroy the figure. Runa's Helm Of Mitonsoul Aura does not affect Runa.&lt;/p&gt;</v>
      </c>
      <c r="AX162" s="2" t="str">
        <f t="shared" si="54"/>
        <v>illustrations/Runa.jpg</v>
      </c>
      <c r="AY162" s="2" t="str">
        <f t="shared" si="55"/>
        <v>hitboxes/Runa.jpg</v>
      </c>
      <c r="AZ162" s="2" t="str">
        <f t="shared" si="46"/>
        <v>icons/Utgar.svg</v>
      </c>
      <c r="BA162" s="2" t="str">
        <f t="shared" si="47"/>
        <v>UNIQUE HERO // MEDIUM 5&lt;br /&gt;KYRIE // WARRIOR // TRICKY</v>
      </c>
      <c r="BB162" s="2" t="str">
        <f t="shared" si="48"/>
        <v>NICHE</v>
      </c>
      <c r="BC162" s="2" t="str">
        <f t="shared" si="49"/>
        <v>None</v>
      </c>
      <c r="BD162" s="2" t="str">
        <f t="shared" si="50"/>
        <v>&lt;p&gt;Helm Of Mitonsoul Aura&lt;/p&gt;</v>
      </c>
      <c r="BF162" s="4"/>
      <c r="BG162" s="4"/>
      <c r="BH162" s="4"/>
      <c r="BI162" s="4"/>
      <c r="BJ162" s="4"/>
    </row>
    <row r="163" spans="1:62" ht="57.75" customHeight="1" x14ac:dyDescent="0.2">
      <c r="A163" s="2">
        <v>162</v>
      </c>
      <c r="B163" s="2" t="s">
        <v>21</v>
      </c>
      <c r="C163" s="2" t="s">
        <v>601</v>
      </c>
      <c r="D163" s="3" t="s">
        <v>1106</v>
      </c>
      <c r="E163" s="2" t="s">
        <v>601</v>
      </c>
      <c r="F163" s="2" t="s">
        <v>601</v>
      </c>
      <c r="G163" s="2" t="s">
        <v>601</v>
      </c>
      <c r="H163" s="2" t="s">
        <v>601</v>
      </c>
      <c r="I163" s="2" t="s">
        <v>13</v>
      </c>
      <c r="J163" s="2">
        <v>19</v>
      </c>
      <c r="K163" s="2" t="s">
        <v>196</v>
      </c>
      <c r="L163" s="2" t="s">
        <v>152</v>
      </c>
      <c r="M163" s="2" t="s">
        <v>165</v>
      </c>
      <c r="N163" s="2" t="s">
        <v>166</v>
      </c>
      <c r="O163" s="2" t="s">
        <v>167</v>
      </c>
      <c r="P163" s="2" t="s">
        <v>168</v>
      </c>
      <c r="Q163" s="2" t="s">
        <v>204</v>
      </c>
      <c r="R163" s="2" t="s">
        <v>137</v>
      </c>
      <c r="S163" s="2">
        <v>5</v>
      </c>
      <c r="T163" s="2">
        <v>1</v>
      </c>
      <c r="U163" s="2">
        <v>0</v>
      </c>
      <c r="V163" s="2">
        <v>5</v>
      </c>
      <c r="W163" s="2">
        <v>6</v>
      </c>
      <c r="X163" s="2">
        <v>1</v>
      </c>
      <c r="Y163" s="2">
        <v>3</v>
      </c>
      <c r="Z163" s="2">
        <v>5</v>
      </c>
      <c r="AA163" s="2">
        <v>120</v>
      </c>
      <c r="AB163" s="2">
        <v>120</v>
      </c>
      <c r="AC163" s="2" t="s">
        <v>728</v>
      </c>
      <c r="AD163" s="3" t="s">
        <v>1124</v>
      </c>
      <c r="AE163" s="2" t="s">
        <v>772</v>
      </c>
      <c r="AF163" s="2" t="s">
        <v>601</v>
      </c>
      <c r="AG163" s="2" t="s">
        <v>772</v>
      </c>
      <c r="AH163" s="2" t="s">
        <v>601</v>
      </c>
      <c r="AI163" s="2" t="s">
        <v>772</v>
      </c>
      <c r="AJ163" s="2" t="s">
        <v>772</v>
      </c>
      <c r="AK163" s="2" t="b">
        <v>1</v>
      </c>
      <c r="AL163" s="2" t="b">
        <v>0</v>
      </c>
      <c r="AM163" s="2" t="s">
        <v>583</v>
      </c>
      <c r="AN163" s="2" t="s">
        <v>575</v>
      </c>
      <c r="AO163" s="7" t="s">
        <v>601</v>
      </c>
      <c r="AP163" s="2" t="str">
        <f t="shared" si="39"/>
        <v>RUNA</v>
      </c>
      <c r="AQ163" s="2" t="b">
        <f t="shared" si="40"/>
        <v>0</v>
      </c>
      <c r="AR163" s="2" t="str">
        <f t="shared" si="41"/>
        <v>N/A</v>
      </c>
      <c r="AS163" s="4" t="str">
        <f t="shared" si="42"/>
        <v>&lt;p&gt;&lt;b&gt;&lt;i&gt;HELM OF MITONSOUL AURA&lt;/i&gt;&lt;/b&gt;&lt;br /&gt;After moving and before attacking, Runa may use her Helm Of Mitonsoul Aura. When using the Helm Of Mitonsoul Aura, you must roll the 20-sided die for all figures within 3 clear sight spaces of Runa, one at a time. If the target is a squad figure and you roll a 15 or higher, destroy the figure. If the target is a hero figure and you roll a 20, destroy the figure. Runa's Helm Of Mitonsoul Aura does not affect Runa.&lt;/p&gt;</v>
      </c>
      <c r="AT163" s="4" t="str">
        <f t="shared" si="51"/>
        <v>n/a</v>
      </c>
      <c r="AU163" s="4" t="str">
        <f t="shared" si="43"/>
        <v>n/a</v>
      </c>
      <c r="AV163" s="4" t="str">
        <f t="shared" si="44"/>
        <v>n/a</v>
      </c>
      <c r="AW163" s="4" t="str">
        <f t="shared" si="45"/>
        <v>&lt;p&gt;&lt;b&gt;&lt;i&gt;HELM OF MITONSOUL AURA&lt;/i&gt;&lt;/b&gt;&lt;br /&gt;After moving and before attacking, Runa may use her Helm Of Mitonsoul Aura. When using the Helm Of Mitonsoul Aura, you must roll the 20-sided die for all figures within 3 clear sight spaces of Runa, one at a time. If the target is a squad figure and you roll a 15 or higher, destroy the figure. If the target is a hero figure and you roll a 20, destroy the figure. Runa's Helm Of Mitonsoul Aura does not affect Runa.&lt;/p&gt;</v>
      </c>
      <c r="AX163" s="2" t="str">
        <f t="shared" si="54"/>
        <v>illustrations/Runa.jpg</v>
      </c>
      <c r="AY163" s="2" t="str">
        <f t="shared" si="55"/>
        <v>hitboxes/Runa.jpg</v>
      </c>
      <c r="AZ163" s="2" t="str">
        <f t="shared" si="46"/>
        <v>icons/Utgar.svg</v>
      </c>
      <c r="BA163" s="2" t="str">
        <f t="shared" si="47"/>
        <v>UNIQUE HERO // MEDIUM 5&lt;br /&gt;KYRIE // WARRIOR // TRICKY</v>
      </c>
      <c r="BB163" s="2" t="str">
        <f t="shared" si="48"/>
        <v>NICHE</v>
      </c>
      <c r="BC163" s="2" t="str">
        <f t="shared" si="49"/>
        <v>None</v>
      </c>
      <c r="BD163" s="2" t="str">
        <f t="shared" si="50"/>
        <v>&lt;p&gt;Helm Of Mitonsoul Aura&lt;/p&gt;</v>
      </c>
    </row>
    <row r="164" spans="1:62" ht="57.75" customHeight="1" x14ac:dyDescent="0.2">
      <c r="A164" s="2">
        <v>163</v>
      </c>
      <c r="B164" s="3" t="s">
        <v>1327</v>
      </c>
      <c r="C164" s="2" t="s">
        <v>601</v>
      </c>
      <c r="D164" s="2" t="s">
        <v>1105</v>
      </c>
      <c r="E164" s="2" t="s">
        <v>601</v>
      </c>
      <c r="F164" s="2" t="s">
        <v>601</v>
      </c>
      <c r="G164" s="2" t="s">
        <v>601</v>
      </c>
      <c r="H164" s="2" t="s">
        <v>601</v>
      </c>
      <c r="I164" s="2" t="s">
        <v>1329</v>
      </c>
      <c r="J164" s="2">
        <v>3</v>
      </c>
      <c r="K164" s="3" t="s">
        <v>1351</v>
      </c>
      <c r="L164" s="3" t="s">
        <v>240</v>
      </c>
      <c r="M164" s="3" t="s">
        <v>1352</v>
      </c>
      <c r="N164" s="3" t="s">
        <v>166</v>
      </c>
      <c r="O164" s="3" t="s">
        <v>167</v>
      </c>
      <c r="P164" s="3" t="s">
        <v>1353</v>
      </c>
      <c r="Q164" s="3" t="s">
        <v>204</v>
      </c>
      <c r="R164" s="3" t="s">
        <v>137</v>
      </c>
      <c r="S164" s="2">
        <v>6</v>
      </c>
      <c r="T164" s="2">
        <v>1</v>
      </c>
      <c r="U164" s="2">
        <v>0</v>
      </c>
      <c r="V164" s="2">
        <v>4</v>
      </c>
      <c r="W164" s="2">
        <v>4</v>
      </c>
      <c r="X164" s="2">
        <v>6</v>
      </c>
      <c r="Y164" s="2">
        <v>4</v>
      </c>
      <c r="Z164" s="2">
        <v>3</v>
      </c>
      <c r="AA164" s="2">
        <v>90</v>
      </c>
      <c r="AB164" s="2">
        <v>100</v>
      </c>
      <c r="AC164" s="3" t="s">
        <v>1354</v>
      </c>
      <c r="AD164" s="3" t="s">
        <v>1356</v>
      </c>
      <c r="AE164" s="3" t="s">
        <v>1355</v>
      </c>
      <c r="AF164" s="3" t="s">
        <v>1357</v>
      </c>
      <c r="AG164" s="2" t="s">
        <v>772</v>
      </c>
      <c r="AH164" s="2" t="s">
        <v>772</v>
      </c>
      <c r="AI164" s="2" t="s">
        <v>772</v>
      </c>
      <c r="AJ164" s="2" t="s">
        <v>772</v>
      </c>
      <c r="AK164" s="2" t="b">
        <v>0</v>
      </c>
      <c r="AL164" s="2" t="b">
        <v>0</v>
      </c>
      <c r="AM164" s="3" t="s">
        <v>1015</v>
      </c>
      <c r="AN164" s="3" t="s">
        <v>573</v>
      </c>
      <c r="AO164" s="7" t="s">
        <v>601</v>
      </c>
      <c r="AP164" s="2" t="str">
        <f t="shared" si="39"/>
        <v>RYGARN</v>
      </c>
      <c r="AQ164" s="2" t="b">
        <f t="shared" si="40"/>
        <v>0</v>
      </c>
      <c r="AR164" s="2" t="str">
        <f t="shared" si="41"/>
        <v>N/A</v>
      </c>
      <c r="AS164" s="4" t="str">
        <f t="shared" si="42"/>
        <v>&lt;p&gt;&lt;b&gt;&lt;i&gt;CHRONO-KEY&lt;/i&gt;&lt;/b&gt;&lt;br /&gt;Once per round, before revealing a numbered marker on an Army Card in your army, you may choose this Army Card or an Army Card that has at least one figure you control within 6 spaces of Rygarn. Move that numbered Order Marker to the chosen Army Card and reveal it on that Army Card instead.&lt;/p&gt;</v>
      </c>
      <c r="AT164" s="4" t="str">
        <f t="shared" si="51"/>
        <v>&lt;p&gt;&lt;b&gt;&lt;i&gt;TEMPORAL JUMP&lt;/i&gt;&lt;/b&gt;&lt;br /&gt;When Rygarn receives one or more wounds from a normal or special attack by an opponent's figure, you may roll the 20-sided die. If you roll a 15 or higher, choose an empty space within 4 spaces of Rygarn. Place Rygarn on the chosen space to ignore any wounds he just received. If Rygarn is engaged when he uses Temporal Jump, he will not take any leaving engagement attacks.&lt;/p&gt;</v>
      </c>
      <c r="AU164" s="4" t="str">
        <f t="shared" si="43"/>
        <v>n/a</v>
      </c>
      <c r="AV164" s="4" t="str">
        <f t="shared" si="44"/>
        <v>n/a</v>
      </c>
      <c r="AW164" s="4" t="str">
        <f t="shared" si="45"/>
        <v>&lt;p&gt;&lt;b&gt;&lt;i&gt;CHRONO-KEY&lt;/i&gt;&lt;/b&gt;&lt;br /&gt;Once per round, before revealing a numbered marker on an Army Card in your army, you may choose this Army Card or an Army Card that has at least one figure you control within 6 spaces of Rygarn. Move that numbered Order Marker to the chosen Army Card and reveal it on that Army Card instead.&lt;/p&gt;&lt;p&gt;&lt;b&gt;&lt;i&gt;TEMPORAL JUMP&lt;/i&gt;&lt;/b&gt;&lt;br /&gt;When Rygarn receives one or more wounds from a normal or special attack by an opponent's figure, you may roll the 20-sided die. If you roll a 15 or higher, choose an empty space within 4 spaces of Rygarn. Place Rygarn on the chosen space to ignore any wounds he just received. If Rygarn is engaged when he uses Temporal Jump, he will not take any leaving engagement attacks.&lt;/p&gt;</v>
      </c>
      <c r="AX164" s="2" t="str">
        <f t="shared" si="54"/>
        <v>illustrations/Rygarn.jpg</v>
      </c>
      <c r="AY164" s="2" t="str">
        <f t="shared" si="55"/>
        <v>hitboxes/Rygarn.jpg</v>
      </c>
      <c r="AZ164" s="2" t="str">
        <f t="shared" si="46"/>
        <v>icons/Vydar.svg</v>
      </c>
      <c r="BA164" s="2" t="str">
        <f t="shared" si="47"/>
        <v>UNIQUE HERO // MEDIUM 6&lt;br /&gt;TEMPOVAR // CHRONO-MAGE // TRICKY</v>
      </c>
      <c r="BB164" s="2" t="str">
        <f t="shared" si="48"/>
        <v>CHEER/CLEANUP</v>
      </c>
      <c r="BC164" s="2" t="str">
        <f t="shared" si="49"/>
        <v>None</v>
      </c>
      <c r="BD164" s="2" t="str">
        <f t="shared" si="50"/>
        <v>&lt;p&gt;Chrono-Key&lt;/p&gt;&lt;p&gt;Temporal Jump&lt;/p&gt;</v>
      </c>
    </row>
    <row r="165" spans="1:62" ht="57.75" customHeight="1" x14ac:dyDescent="0.2">
      <c r="A165" s="2">
        <v>164</v>
      </c>
      <c r="B165" s="2" t="s">
        <v>66</v>
      </c>
      <c r="C165" s="2" t="s">
        <v>601</v>
      </c>
      <c r="D165" s="2" t="s">
        <v>1105</v>
      </c>
      <c r="E165" s="2" t="s">
        <v>1066</v>
      </c>
      <c r="F165" s="3" t="s">
        <v>1063</v>
      </c>
      <c r="G165" s="3" t="s">
        <v>1091</v>
      </c>
      <c r="H165" s="2" t="s">
        <v>601</v>
      </c>
      <c r="I165" s="2" t="s">
        <v>67</v>
      </c>
      <c r="J165" s="2" t="s">
        <v>68</v>
      </c>
      <c r="K165" s="2" t="s">
        <v>197</v>
      </c>
      <c r="L165" s="2" t="s">
        <v>171</v>
      </c>
      <c r="M165" s="2" t="s">
        <v>172</v>
      </c>
      <c r="N165" s="2" t="s">
        <v>132</v>
      </c>
      <c r="O165" s="2" t="s">
        <v>133</v>
      </c>
      <c r="P165" s="2" t="s">
        <v>218</v>
      </c>
      <c r="Q165" s="2" t="s">
        <v>174</v>
      </c>
      <c r="R165" s="2" t="s">
        <v>137</v>
      </c>
      <c r="S165" s="2">
        <v>5</v>
      </c>
      <c r="T165" s="2">
        <v>4</v>
      </c>
      <c r="U165" s="2">
        <v>0</v>
      </c>
      <c r="V165" s="2">
        <v>1</v>
      </c>
      <c r="W165" s="2">
        <v>4</v>
      </c>
      <c r="X165" s="2">
        <v>1</v>
      </c>
      <c r="Y165" s="2">
        <v>3</v>
      </c>
      <c r="Z165" s="2">
        <v>2</v>
      </c>
      <c r="AA165" s="2">
        <v>50</v>
      </c>
      <c r="AB165" s="2">
        <v>60</v>
      </c>
      <c r="AC165" s="2" t="s">
        <v>729</v>
      </c>
      <c r="AD165" s="2" t="s">
        <v>450</v>
      </c>
      <c r="AE165" s="2" t="s">
        <v>826</v>
      </c>
      <c r="AF165" s="2" t="s">
        <v>451</v>
      </c>
      <c r="AG165" s="2" t="s">
        <v>772</v>
      </c>
      <c r="AH165" s="2" t="s">
        <v>601</v>
      </c>
      <c r="AI165" s="2" t="s">
        <v>772</v>
      </c>
      <c r="AJ165" s="2" t="s">
        <v>772</v>
      </c>
      <c r="AK165" s="2" t="b">
        <v>0</v>
      </c>
      <c r="AL165" s="2" t="b">
        <v>0</v>
      </c>
      <c r="AM165" s="2" t="s">
        <v>1031</v>
      </c>
      <c r="AN165" s="2" t="s">
        <v>576</v>
      </c>
      <c r="AO165" s="7" t="s">
        <v>601</v>
      </c>
      <c r="AP165" s="2" t="str">
        <f t="shared" si="39"/>
        <v>SACRED BAND</v>
      </c>
      <c r="AQ165" s="2" t="b">
        <f t="shared" si="40"/>
        <v>0</v>
      </c>
      <c r="AR165" s="2" t="str">
        <f t="shared" si="41"/>
        <v>N/A</v>
      </c>
      <c r="AS165" s="4" t="str">
        <f t="shared" si="42"/>
        <v>&lt;p&gt;&lt;b&gt;&lt;i&gt;EINAR WARLORD BONDING&lt;/i&gt;&lt;/b&gt;&lt;br /&gt;Before taking a turn with Sacred Band, you may first take a turn with any Warlord you control that follows Einar.&lt;/p&gt;</v>
      </c>
      <c r="AT165" s="4" t="str">
        <f t="shared" si="51"/>
        <v>&lt;p&gt;&lt;b&gt;&lt;i&gt;DISCIPLINED ARMY DEFENSE BONUS&lt;/i&gt;&lt;/b&gt;&lt;br /&gt;If every Army Card you control has a disciplined personality, each soldier in the Sacred Band receives 1 additional defense die.&lt;/p&gt;</v>
      </c>
      <c r="AU165" s="4" t="str">
        <f t="shared" si="43"/>
        <v>n/a</v>
      </c>
      <c r="AV165" s="4" t="str">
        <f t="shared" si="44"/>
        <v>n/a</v>
      </c>
      <c r="AW165" s="4" t="str">
        <f t="shared" si="45"/>
        <v>&lt;p&gt;&lt;b&gt;&lt;i&gt;EINAR WARLORD BONDING&lt;/i&gt;&lt;/b&gt;&lt;br /&gt;Before taking a turn with Sacred Band, you may first take a turn with any Warlord you control that follows Einar.&lt;/p&gt;&lt;p&gt;&lt;b&gt;&lt;i&gt;DISCIPLINED ARMY DEFENSE BONUS&lt;/i&gt;&lt;/b&gt;&lt;br /&gt;If every Army Card you control has a disciplined personality, each soldier in the Sacred Band receives 1 additional defense die.&lt;/p&gt;</v>
      </c>
      <c r="AX165" s="2" t="str">
        <f t="shared" si="54"/>
        <v>illustrations/Sacred Band.jpg</v>
      </c>
      <c r="AY165" s="2" t="str">
        <f t="shared" si="55"/>
        <v>hitboxes/Sacred Band.jpg</v>
      </c>
      <c r="AZ165" s="2" t="str">
        <f t="shared" si="46"/>
        <v>icons/Einar.svg</v>
      </c>
      <c r="BA165" s="2" t="str">
        <f t="shared" si="47"/>
        <v>COMMON SQUAD // MEDIUM 5&lt;br /&gt;HUMAN // SOLDIERS // DISCIPLINED</v>
      </c>
      <c r="BB165" s="2" t="str">
        <f t="shared" si="48"/>
        <v>B&amp;amp;B</v>
      </c>
      <c r="BC165" s="2" t="str">
        <f t="shared" si="49"/>
        <v>&lt;p&gt;Draft multiples of this Army Card&lt;/p&gt;&lt;p&gt;Draft one Warlord that follows Einar&lt;/p&gt;&lt;p&gt;Draft one Disciplined Hero or one Disciplined Squad&lt;br /&gt;(and then multiples if non-unique)&lt;/p&gt;</v>
      </c>
      <c r="BD165" s="2" t="str">
        <f t="shared" si="50"/>
        <v>&lt;p&gt;Einar Warlord Bonding&lt;/p&gt;&lt;p&gt;Disciplined Army Defense Bonus&lt;/p&gt;</v>
      </c>
    </row>
    <row r="166" spans="1:62" ht="57.75" customHeight="1" x14ac:dyDescent="0.2">
      <c r="A166" s="2">
        <v>165</v>
      </c>
      <c r="B166" s="3" t="s">
        <v>1264</v>
      </c>
      <c r="C166" s="2" t="s">
        <v>601</v>
      </c>
      <c r="D166" s="2" t="s">
        <v>1105</v>
      </c>
      <c r="E166" s="2" t="s">
        <v>601</v>
      </c>
      <c r="F166" s="2" t="s">
        <v>601</v>
      </c>
      <c r="G166" s="2" t="s">
        <v>601</v>
      </c>
      <c r="H166" s="2" t="s">
        <v>601</v>
      </c>
      <c r="I166" s="2" t="s">
        <v>1265</v>
      </c>
      <c r="J166" s="2">
        <v>12</v>
      </c>
      <c r="K166" s="2" t="s">
        <v>332</v>
      </c>
      <c r="L166" s="2" t="s">
        <v>152</v>
      </c>
      <c r="M166" s="2" t="s">
        <v>1266</v>
      </c>
      <c r="N166" s="2" t="s">
        <v>132</v>
      </c>
      <c r="O166" s="2" t="s">
        <v>167</v>
      </c>
      <c r="P166" s="2" t="s">
        <v>1267</v>
      </c>
      <c r="Q166" s="2" t="s">
        <v>236</v>
      </c>
      <c r="R166" s="2" t="s">
        <v>137</v>
      </c>
      <c r="S166" s="2">
        <v>4</v>
      </c>
      <c r="T166" s="2">
        <v>1</v>
      </c>
      <c r="U166" s="2">
        <v>0</v>
      </c>
      <c r="V166" s="2">
        <v>1</v>
      </c>
      <c r="W166" s="2">
        <v>6</v>
      </c>
      <c r="X166" s="2">
        <v>1</v>
      </c>
      <c r="Y166" s="2">
        <v>2</v>
      </c>
      <c r="Z166" s="2">
        <v>3</v>
      </c>
      <c r="AA166" s="2">
        <v>25</v>
      </c>
      <c r="AB166" s="2">
        <v>10</v>
      </c>
      <c r="AC166" s="2" t="s">
        <v>1268</v>
      </c>
      <c r="AD166" s="2" t="s">
        <v>1269</v>
      </c>
      <c r="AE166" s="2" t="s">
        <v>1270</v>
      </c>
      <c r="AF166" s="2" t="s">
        <v>1271</v>
      </c>
      <c r="AG166" s="2" t="s">
        <v>772</v>
      </c>
      <c r="AH166" s="2" t="s">
        <v>772</v>
      </c>
      <c r="AI166" s="2" t="s">
        <v>772</v>
      </c>
      <c r="AJ166" s="2" t="s">
        <v>772</v>
      </c>
      <c r="AK166" s="2" t="b">
        <v>0</v>
      </c>
      <c r="AL166" s="2" t="b">
        <v>0</v>
      </c>
      <c r="AM166" s="2" t="s">
        <v>1200</v>
      </c>
      <c r="AN166" s="2" t="s">
        <v>578</v>
      </c>
      <c r="AO166" s="7" t="s">
        <v>601</v>
      </c>
      <c r="AP166" s="2" t="str">
        <f t="shared" si="39"/>
        <v>SAHUAGIN RAIDER</v>
      </c>
      <c r="AQ166" s="2" t="b">
        <f t="shared" si="40"/>
        <v>0</v>
      </c>
      <c r="AR166" s="2" t="str">
        <f t="shared" si="41"/>
        <v>N/A</v>
      </c>
      <c r="AS166" s="4" t="str">
        <f t="shared" si="42"/>
        <v>&lt;p&gt;&lt;b&gt;&lt;i&gt;BLOOD FRENZY&lt;/i&gt;&lt;/b&gt;&lt;br /&gt;When attacking with a Sahuagin Raider, it receives 1 additional attack die for each Wound Marker on the defending figure's Army Card, for a maximum of 3 additional attack dice for Blood Frenzy.&lt;/p&gt;</v>
      </c>
      <c r="AT166" s="4" t="str">
        <f t="shared" si="51"/>
        <v>&lt;p&gt;&lt;b&gt;&lt;i&gt;AMPHIBIOUS&lt;/i&gt;&lt;/b&gt;&lt;br /&gt;While a Sahuagin Raider is on a water space, add 2 to its defense. If a Sahuagin Raider starts its turn on a water space, add 1 to its movement for that turn. A Sahuagin Raider does not have to stop its movement when entering a water space.&lt;/p&gt;</v>
      </c>
      <c r="AU166" s="4" t="str">
        <f t="shared" si="43"/>
        <v>n/a</v>
      </c>
      <c r="AV166" s="4" t="str">
        <f t="shared" si="44"/>
        <v>n/a</v>
      </c>
      <c r="AW166" s="4" t="str">
        <f t="shared" si="45"/>
        <v>&lt;p&gt;&lt;b&gt;&lt;i&gt;BLOOD FRENZY&lt;/i&gt;&lt;/b&gt;&lt;br /&gt;When attacking with a Sahuagin Raider, it receives 1 additional attack die for each Wound Marker on the defending figure's Army Card, for a maximum of 3 additional attack dice for Blood Frenzy.&lt;/p&gt;&lt;p&gt;&lt;b&gt;&lt;i&gt;AMPHIBIOUS&lt;/i&gt;&lt;/b&gt;&lt;br /&gt;While a Sahuagin Raider is on a water space, add 2 to its defense. If a Sahuagin Raider starts its turn on a water space, add 1 to its movement for that turn. A Sahuagin Raider does not have to stop its movement when entering a water space.&lt;/p&gt;</v>
      </c>
      <c r="AX166" s="2" t="str">
        <f t="shared" si="54"/>
        <v>illustrations/Sahuagin Raider.jpg</v>
      </c>
      <c r="AY166" s="2" t="str">
        <f t="shared" si="55"/>
        <v>hitboxes/Sahuagin Raider.jpg</v>
      </c>
      <c r="AZ166" s="2" t="str">
        <f t="shared" si="46"/>
        <v>icons/Utgar.svg</v>
      </c>
      <c r="BA166" s="2" t="str">
        <f t="shared" si="47"/>
        <v>COMMON HERO // MEDIUM 4&lt;br /&gt;SAHUAGIN // RAIDER // FEROCIOUS</v>
      </c>
      <c r="BB166" s="2" t="str">
        <f t="shared" si="48"/>
        <v>CLEANER</v>
      </c>
      <c r="BC166" s="2" t="str">
        <f t="shared" si="49"/>
        <v>None</v>
      </c>
      <c r="BD166" s="2" t="str">
        <f t="shared" si="50"/>
        <v>&lt;p&gt;Blood Frenzy&lt;/p&gt;&lt;p&gt;Amphibious&lt;/p&gt;</v>
      </c>
    </row>
    <row r="167" spans="1:62" ht="57.75" customHeight="1" x14ac:dyDescent="0.2">
      <c r="A167" s="2">
        <v>166</v>
      </c>
      <c r="B167" s="3" t="s">
        <v>585</v>
      </c>
      <c r="C167" s="2" t="s">
        <v>601</v>
      </c>
      <c r="D167" s="2" t="s">
        <v>1105</v>
      </c>
      <c r="E167" s="2" t="s">
        <v>601</v>
      </c>
      <c r="F167" s="2" t="s">
        <v>601</v>
      </c>
      <c r="G167" s="2" t="s">
        <v>601</v>
      </c>
      <c r="H167" s="2" t="s">
        <v>601</v>
      </c>
      <c r="I167" s="2" t="s">
        <v>326</v>
      </c>
      <c r="J167" s="2">
        <v>12</v>
      </c>
      <c r="K167" s="2" t="s">
        <v>197</v>
      </c>
      <c r="L167" s="2" t="s">
        <v>158</v>
      </c>
      <c r="M167" s="2" t="s">
        <v>172</v>
      </c>
      <c r="N167" s="2" t="s">
        <v>166</v>
      </c>
      <c r="O167" s="2" t="s">
        <v>167</v>
      </c>
      <c r="P167" s="2" t="s">
        <v>599</v>
      </c>
      <c r="Q167" s="2" t="s">
        <v>187</v>
      </c>
      <c r="R167" s="2" t="s">
        <v>137</v>
      </c>
      <c r="S167" s="2">
        <v>5</v>
      </c>
      <c r="T167" s="2">
        <v>1</v>
      </c>
      <c r="U167" s="2">
        <v>0</v>
      </c>
      <c r="V167" s="2">
        <v>4</v>
      </c>
      <c r="W167" s="2">
        <v>5</v>
      </c>
      <c r="X167" s="2">
        <v>7</v>
      </c>
      <c r="Y167" s="2">
        <v>3</v>
      </c>
      <c r="Z167" s="2">
        <v>3</v>
      </c>
      <c r="AA167" s="2">
        <v>60</v>
      </c>
      <c r="AB167" s="2">
        <v>60</v>
      </c>
      <c r="AC167" s="2" t="s">
        <v>730</v>
      </c>
      <c r="AD167" s="4" t="s">
        <v>978</v>
      </c>
      <c r="AE167" s="2" t="s">
        <v>772</v>
      </c>
      <c r="AF167" s="2" t="s">
        <v>601</v>
      </c>
      <c r="AG167" s="2" t="s">
        <v>772</v>
      </c>
      <c r="AH167" s="2" t="s">
        <v>601</v>
      </c>
      <c r="AI167" s="2" t="s">
        <v>772</v>
      </c>
      <c r="AJ167" s="2" t="s">
        <v>772</v>
      </c>
      <c r="AK167" s="2" t="b">
        <v>0</v>
      </c>
      <c r="AL167" s="2" t="b">
        <v>0</v>
      </c>
      <c r="AM167" s="2" t="s">
        <v>583</v>
      </c>
      <c r="AN167" s="2" t="s">
        <v>576</v>
      </c>
      <c r="AO167" s="7" t="s">
        <v>601</v>
      </c>
      <c r="AP167" s="2" t="str">
        <f t="shared" si="39"/>
        <v>SAMUEL BROWN</v>
      </c>
      <c r="AQ167" s="2" t="b">
        <f t="shared" si="40"/>
        <v>0</v>
      </c>
      <c r="AR167" s="2" t="str">
        <f t="shared" si="41"/>
        <v>N/A</v>
      </c>
      <c r="AS167" s="4" t="str">
        <f t="shared" si="42"/>
        <v>&lt;p&gt;&lt;b&gt;&lt;i&gt;FIRE AND RUSH SPECIAL ATTACK&lt;/i&gt;&lt;/b&gt;&lt;br /&gt;&lt;i&gt;Range Special. Attack Special.&lt;/i&gt;&lt;br /&gt;If Samuel Brown begins his turn unengaged, instead of moving normally, he may use his Fire and Rush Special Attack. Choose a figure within 5 spaces of Samuel Brown to attack and roll 3 attack dice. If the defending figure receives one or more wounds from that attack, you may move Samuel Brown up to 5 spaces. If Samuel Brown ends that move engaged, he may attack again by rolling 4 attack dice.&lt;/p&gt;</v>
      </c>
      <c r="AT167" s="4" t="str">
        <f t="shared" si="51"/>
        <v>n/a</v>
      </c>
      <c r="AU167" s="4" t="str">
        <f t="shared" si="43"/>
        <v>n/a</v>
      </c>
      <c r="AV167" s="4" t="str">
        <f t="shared" si="44"/>
        <v>n/a</v>
      </c>
      <c r="AW167" s="4" t="str">
        <f t="shared" si="45"/>
        <v>&lt;p&gt;&lt;b&gt;&lt;i&gt;FIRE AND RUSH SPECIAL ATTACK&lt;/i&gt;&lt;/b&gt;&lt;br /&gt;&lt;i&gt;Range Special. Attack Special.&lt;/i&gt;&lt;br /&gt;If Samuel Brown begins his turn unengaged, instead of moving normally, he may use his Fire and Rush Special Attack. Choose a figure within 5 spaces of Samuel Brown to attack and roll 3 attack dice. If the defending figure receives one or more wounds from that attack, you may move Samuel Brown up to 5 spaces. If Samuel Brown ends that move engaged, he may attack again by rolling 4 attack dice.&lt;/p&gt;</v>
      </c>
      <c r="AX167" s="2" t="str">
        <f t="shared" si="54"/>
        <v>illustrations/Samuel Brown.jpg</v>
      </c>
      <c r="AY167" s="2" t="str">
        <f t="shared" si="55"/>
        <v>hitboxes/Samuel Brown.jpg</v>
      </c>
      <c r="AZ167" s="2" t="str">
        <f t="shared" si="46"/>
        <v>icons/Jandar.svg</v>
      </c>
      <c r="BA167" s="2" t="str">
        <f t="shared" si="47"/>
        <v>UNIQUE HERO // MEDIUM 5&lt;br /&gt;HUMAN // PATRIOT // VALIANT</v>
      </c>
      <c r="BB167" s="2" t="str">
        <f t="shared" si="48"/>
        <v>NICHE</v>
      </c>
      <c r="BC167" s="2" t="str">
        <f t="shared" si="49"/>
        <v>None</v>
      </c>
      <c r="BD167" s="2" t="str">
        <f t="shared" si="50"/>
        <v>&lt;p&gt;Fire And Rush Special Attack&lt;/p&gt;</v>
      </c>
    </row>
    <row r="168" spans="1:62" ht="57.75" customHeight="1" x14ac:dyDescent="0.2">
      <c r="A168" s="2">
        <v>167</v>
      </c>
      <c r="B168" s="2" t="s">
        <v>921</v>
      </c>
      <c r="C168" s="2" t="s">
        <v>897</v>
      </c>
      <c r="D168" s="2" t="s">
        <v>1105</v>
      </c>
      <c r="E168" s="2" t="s">
        <v>601</v>
      </c>
      <c r="F168" s="2" t="s">
        <v>601</v>
      </c>
      <c r="G168" s="2" t="s">
        <v>601</v>
      </c>
      <c r="H168" s="2" t="s">
        <v>601</v>
      </c>
      <c r="I168" s="2" t="s">
        <v>4</v>
      </c>
      <c r="J168" s="2">
        <v>21</v>
      </c>
      <c r="K168" s="2" t="s">
        <v>196</v>
      </c>
      <c r="L168" s="2" t="s">
        <v>129</v>
      </c>
      <c r="M168" s="2" t="s">
        <v>165</v>
      </c>
      <c r="N168" s="2" t="s">
        <v>166</v>
      </c>
      <c r="O168" s="2" t="s">
        <v>167</v>
      </c>
      <c r="P168" s="2" t="s">
        <v>168</v>
      </c>
      <c r="Q168" s="2" t="s">
        <v>187</v>
      </c>
      <c r="R168" s="2" t="s">
        <v>137</v>
      </c>
      <c r="S168" s="2">
        <v>5</v>
      </c>
      <c r="T168" s="2">
        <v>1</v>
      </c>
      <c r="U168" s="2">
        <v>0</v>
      </c>
      <c r="V168" s="2">
        <v>5</v>
      </c>
      <c r="W168" s="2">
        <v>6</v>
      </c>
      <c r="X168" s="2">
        <v>1</v>
      </c>
      <c r="Y168" s="2">
        <v>3</v>
      </c>
      <c r="Z168" s="2">
        <v>3</v>
      </c>
      <c r="AA168" s="2">
        <v>80</v>
      </c>
      <c r="AB168" s="2">
        <v>60</v>
      </c>
      <c r="AC168" s="2" t="s">
        <v>731</v>
      </c>
      <c r="AD168" s="2" t="s">
        <v>545</v>
      </c>
      <c r="AE168" s="2" t="s">
        <v>772</v>
      </c>
      <c r="AF168" s="2" t="s">
        <v>601</v>
      </c>
      <c r="AG168" s="2" t="s">
        <v>772</v>
      </c>
      <c r="AH168" s="2" t="s">
        <v>601</v>
      </c>
      <c r="AI168" s="2" t="s">
        <v>772</v>
      </c>
      <c r="AJ168" s="2" t="s">
        <v>772</v>
      </c>
      <c r="AK168" s="2" t="b">
        <v>1</v>
      </c>
      <c r="AL168" s="2" t="b">
        <v>0</v>
      </c>
      <c r="AM168" s="2" t="s">
        <v>583</v>
      </c>
      <c r="AN168" s="2" t="s">
        <v>577</v>
      </c>
      <c r="AO168" s="7" t="s">
        <v>601</v>
      </c>
      <c r="AP168" s="2" t="str">
        <f t="shared" si="39"/>
        <v>SAYLIND</v>
      </c>
      <c r="AQ168" s="2" t="b">
        <f t="shared" si="40"/>
        <v>1</v>
      </c>
      <c r="AR168" s="2" t="str">
        <f t="shared" si="41"/>
        <v>THE KYRIE WARRIOR</v>
      </c>
      <c r="AS168" s="4" t="str">
        <f t="shared" si="42"/>
        <v>&lt;p&gt;&lt;b&gt;&lt;i&gt;SPEAR OF SUMMONING&lt;/i&gt;&lt;/b&gt;&lt;br /&gt;After moving and before attacking, choose any figure you control on the battlefield, then roll a 20-sided die. If you roll a 1-8, nothing happens. If you roll a 9-20, move the chosen figure to any space adjacent to Saylind. If the summoned figure is engaged, the figure does not receive any leaving engagement attacks.&lt;/p&gt;</v>
      </c>
      <c r="AT168" s="4" t="str">
        <f t="shared" si="51"/>
        <v>n/a</v>
      </c>
      <c r="AU168" s="4" t="str">
        <f t="shared" si="43"/>
        <v>n/a</v>
      </c>
      <c r="AV168" s="4" t="str">
        <f t="shared" si="44"/>
        <v>n/a</v>
      </c>
      <c r="AW168" s="4" t="str">
        <f t="shared" si="45"/>
        <v>&lt;p&gt;&lt;b&gt;&lt;i&gt;SPEAR OF SUMMONING&lt;/i&gt;&lt;/b&gt;&lt;br /&gt;After moving and before attacking, choose any figure you control on the battlefield, then roll a 20-sided die. If you roll a 1-8, nothing happens. If you roll a 9-20, move the chosen figure to any space adjacent to Saylind. If the summoned figure is engaged, the figure does not receive any leaving engagement attacks.&lt;/p&gt;</v>
      </c>
      <c r="AX168" s="2" t="str">
        <f t="shared" si="54"/>
        <v>illustrations/Saylind.jpg</v>
      </c>
      <c r="AY168" s="2" t="str">
        <f t="shared" si="55"/>
        <v>hitboxes/Saylind.jpg</v>
      </c>
      <c r="AZ168" s="2" t="str">
        <f t="shared" si="46"/>
        <v>icons/Ullar.svg</v>
      </c>
      <c r="BA168" s="2" t="str">
        <f t="shared" si="47"/>
        <v>UNIQUE HERO // MEDIUM 5&lt;br /&gt;KYRIE // WARRIOR // VALIANT</v>
      </c>
      <c r="BB168" s="2" t="str">
        <f t="shared" si="48"/>
        <v>NICHE</v>
      </c>
      <c r="BC168" s="2" t="str">
        <f t="shared" si="49"/>
        <v>None</v>
      </c>
      <c r="BD168" s="2" t="str">
        <f t="shared" si="50"/>
        <v>&lt;p&gt;Spear Of Summoning&lt;/p&gt;</v>
      </c>
    </row>
    <row r="169" spans="1:62" ht="57.75" customHeight="1" x14ac:dyDescent="0.2">
      <c r="A169" s="2">
        <v>168</v>
      </c>
      <c r="B169" s="3" t="s">
        <v>589</v>
      </c>
      <c r="C169" s="2" t="s">
        <v>601</v>
      </c>
      <c r="D169" s="2" t="s">
        <v>1105</v>
      </c>
      <c r="E169" s="2" t="s">
        <v>1066</v>
      </c>
      <c r="F169" s="2" t="s">
        <v>601</v>
      </c>
      <c r="G169" s="2" t="s">
        <v>601</v>
      </c>
      <c r="H169" s="2" t="s">
        <v>601</v>
      </c>
      <c r="I169" s="2" t="s">
        <v>4</v>
      </c>
      <c r="J169" s="2" t="s">
        <v>54</v>
      </c>
      <c r="K169" s="2" t="s">
        <v>196</v>
      </c>
      <c r="L169" s="2" t="s">
        <v>158</v>
      </c>
      <c r="M169" s="2" t="s">
        <v>165</v>
      </c>
      <c r="N169" s="2" t="s">
        <v>132</v>
      </c>
      <c r="O169" s="2" t="s">
        <v>133</v>
      </c>
      <c r="P169" s="2" t="s">
        <v>55</v>
      </c>
      <c r="Q169" s="2" t="s">
        <v>187</v>
      </c>
      <c r="R169" s="2" t="s">
        <v>137</v>
      </c>
      <c r="S169" s="2">
        <v>5</v>
      </c>
      <c r="T169" s="2">
        <v>3</v>
      </c>
      <c r="U169" s="2">
        <v>0</v>
      </c>
      <c r="V169" s="2">
        <v>1</v>
      </c>
      <c r="W169" s="2">
        <v>4</v>
      </c>
      <c r="X169" s="2">
        <v>1</v>
      </c>
      <c r="Y169" s="2">
        <v>3</v>
      </c>
      <c r="Z169" s="2">
        <v>4</v>
      </c>
      <c r="AA169" s="2">
        <v>110</v>
      </c>
      <c r="AB169" s="2">
        <v>105</v>
      </c>
      <c r="AC169" s="2" t="s">
        <v>732</v>
      </c>
      <c r="AD169" s="2" t="s">
        <v>979</v>
      </c>
      <c r="AE169" s="2" t="s">
        <v>772</v>
      </c>
      <c r="AF169" s="2" t="s">
        <v>601</v>
      </c>
      <c r="AG169" s="2" t="s">
        <v>772</v>
      </c>
      <c r="AH169" s="2" t="s">
        <v>601</v>
      </c>
      <c r="AI169" s="2" t="s">
        <v>772</v>
      </c>
      <c r="AJ169" s="2" t="s">
        <v>772</v>
      </c>
      <c r="AK169" s="2" t="b">
        <v>1</v>
      </c>
      <c r="AL169" s="2" t="b">
        <v>0</v>
      </c>
      <c r="AM169" s="2" t="s">
        <v>1014</v>
      </c>
      <c r="AN169" s="2" t="s">
        <v>576</v>
      </c>
      <c r="AO169" s="7" t="s">
        <v>601</v>
      </c>
      <c r="AP169" s="2" t="str">
        <f t="shared" si="39"/>
        <v>SENTINELS OF JANDAR</v>
      </c>
      <c r="AQ169" s="2" t="b">
        <f t="shared" si="40"/>
        <v>0</v>
      </c>
      <c r="AR169" s="2" t="str">
        <f t="shared" si="41"/>
        <v>N/A</v>
      </c>
      <c r="AS169" s="4" t="str">
        <f t="shared" si="42"/>
        <v>&lt;p&gt;&lt;b&gt;&lt;i&gt;SHIELDS OF VALOR&lt;/i&gt;&lt;/b&gt;&lt;br /&gt;When defending with Sentinels of Jandar, each shield rolled counts for one additional block.&lt;/p&gt;</v>
      </c>
      <c r="AT169" s="4" t="str">
        <f t="shared" si="51"/>
        <v>n/a</v>
      </c>
      <c r="AU169" s="4" t="str">
        <f t="shared" si="43"/>
        <v>n/a</v>
      </c>
      <c r="AV169" s="4" t="str">
        <f t="shared" si="44"/>
        <v>n/a</v>
      </c>
      <c r="AW169" s="4" t="str">
        <f t="shared" si="45"/>
        <v>&lt;p&gt;&lt;b&gt;&lt;i&gt;SHIELDS OF VALOR&lt;/i&gt;&lt;/b&gt;&lt;br /&gt;When defending with Sentinels of Jandar, each shield rolled counts for one additional block.&lt;/p&gt;</v>
      </c>
      <c r="AX169" s="2" t="str">
        <f t="shared" si="54"/>
        <v>illustrations/Sentinels Of Jandar.jpg</v>
      </c>
      <c r="AY169" s="2" t="str">
        <f t="shared" si="55"/>
        <v>hitboxes/Sentinels Of Jandar.jpg</v>
      </c>
      <c r="AZ169" s="2" t="str">
        <f t="shared" si="46"/>
        <v>icons/Jandar.svg</v>
      </c>
      <c r="BA169" s="2" t="str">
        <f t="shared" si="47"/>
        <v>COMMON SQUAD // MEDIUM 5&lt;br /&gt;KYRIE // SENTINELS // VALIANT</v>
      </c>
      <c r="BB169" s="2" t="str">
        <f t="shared" si="48"/>
        <v>DEFENDER</v>
      </c>
      <c r="BC169" s="2" t="str">
        <f t="shared" si="49"/>
        <v>&lt;p&gt;Draft multiples of this Army Card&lt;/p&gt;</v>
      </c>
      <c r="BD169" s="2" t="str">
        <f t="shared" si="50"/>
        <v>&lt;p&gt;Shields Of Valor&lt;/p&gt;</v>
      </c>
    </row>
    <row r="170" spans="1:62" ht="57.75" customHeight="1" x14ac:dyDescent="0.2">
      <c r="A170" s="2">
        <v>169</v>
      </c>
      <c r="B170" s="2" t="s">
        <v>243</v>
      </c>
      <c r="C170" s="2" t="s">
        <v>601</v>
      </c>
      <c r="D170" s="2" t="s">
        <v>1105</v>
      </c>
      <c r="E170" s="2" t="s">
        <v>601</v>
      </c>
      <c r="F170" s="2" t="s">
        <v>601</v>
      </c>
      <c r="G170" s="2" t="s">
        <v>601</v>
      </c>
      <c r="H170" s="2" t="s">
        <v>601</v>
      </c>
      <c r="I170" s="2" t="s">
        <v>207</v>
      </c>
      <c r="J170" s="2">
        <v>25</v>
      </c>
      <c r="K170" s="2" t="s">
        <v>197</v>
      </c>
      <c r="L170" s="2" t="s">
        <v>158</v>
      </c>
      <c r="M170" s="2" t="s">
        <v>172</v>
      </c>
      <c r="N170" s="2" t="s">
        <v>166</v>
      </c>
      <c r="O170" s="2" t="s">
        <v>167</v>
      </c>
      <c r="P170" s="2" t="s">
        <v>173</v>
      </c>
      <c r="Q170" s="2" t="s">
        <v>187</v>
      </c>
      <c r="R170" s="2" t="s">
        <v>137</v>
      </c>
      <c r="S170" s="2">
        <v>5</v>
      </c>
      <c r="T170" s="2">
        <v>1</v>
      </c>
      <c r="U170" s="2">
        <v>0</v>
      </c>
      <c r="V170" s="2">
        <v>5</v>
      </c>
      <c r="W170" s="2">
        <v>5</v>
      </c>
      <c r="X170" s="2">
        <v>1</v>
      </c>
      <c r="Y170" s="2">
        <v>6</v>
      </c>
      <c r="Z170" s="2">
        <v>3</v>
      </c>
      <c r="AA170" s="2">
        <v>110</v>
      </c>
      <c r="AB170" s="2">
        <v>100</v>
      </c>
      <c r="AC170" s="2" t="s">
        <v>733</v>
      </c>
      <c r="AD170" s="2" t="s">
        <v>452</v>
      </c>
      <c r="AE170" s="2" t="s">
        <v>827</v>
      </c>
      <c r="AF170" s="2" t="s">
        <v>980</v>
      </c>
      <c r="AG170" s="2" t="s">
        <v>772</v>
      </c>
      <c r="AH170" s="2" t="s">
        <v>601</v>
      </c>
      <c r="AI170" s="2" t="s">
        <v>772</v>
      </c>
      <c r="AJ170" s="2" t="s">
        <v>772</v>
      </c>
      <c r="AK170" s="2" t="b">
        <v>0</v>
      </c>
      <c r="AL170" s="2" t="b">
        <v>0</v>
      </c>
      <c r="AM170" s="2" t="s">
        <v>582</v>
      </c>
      <c r="AN170" s="2" t="s">
        <v>576</v>
      </c>
      <c r="AO170" s="7" t="s">
        <v>601</v>
      </c>
      <c r="AP170" s="2" t="str">
        <f t="shared" si="39"/>
        <v>SGT. DRAKE ALEXANDER</v>
      </c>
      <c r="AQ170" s="2" t="b">
        <f t="shared" si="40"/>
        <v>0</v>
      </c>
      <c r="AR170" s="2" t="str">
        <f t="shared" si="41"/>
        <v>N/A</v>
      </c>
      <c r="AS170" s="4" t="str">
        <f t="shared" si="42"/>
        <v>&lt;p&gt;&lt;b&gt;&lt;i&gt;THORIAN SPEED&lt;/i&gt;&lt;/b&gt;&lt;br /&gt;Opponent's figures must be adjacent to Sgt. Drake Alexander to attack him with a normal attack.&lt;/p&gt;</v>
      </c>
      <c r="AT170" s="4" t="str">
        <f t="shared" si="51"/>
        <v>&lt;p&gt;&lt;b&gt;&lt;i&gt;GRAPPLE GUN 25&lt;/i&gt;&lt;/b&gt;&lt;br /&gt;Instead of Sgt. Drake Alexander's normal move, he may move only one space. This space may be up to 25 levels higher. When using the Grapple Gun, all engagement rules still apply.&lt;/p&gt;</v>
      </c>
      <c r="AU170" s="4" t="str">
        <f t="shared" si="43"/>
        <v>n/a</v>
      </c>
      <c r="AV170" s="4" t="str">
        <f t="shared" si="44"/>
        <v>n/a</v>
      </c>
      <c r="AW170" s="4" t="str">
        <f t="shared" si="45"/>
        <v>&lt;p&gt;&lt;b&gt;&lt;i&gt;THORIAN SPEED&lt;/i&gt;&lt;/b&gt;&lt;br /&gt;Opponent's figures must be adjacent to Sgt. Drake Alexander to attack him with a normal attack.&lt;/p&gt;&lt;p&gt;&lt;b&gt;&lt;i&gt;GRAPPLE GUN 25&lt;/i&gt;&lt;/b&gt;&lt;br /&gt;Instead of Sgt. Drake Alexander's normal move, he may move only one space. This space may be up to 25 levels higher. When using the Grapple Gun, all engagement rules still apply.&lt;/p&gt;</v>
      </c>
      <c r="AX170" s="2" t="s">
        <v>922</v>
      </c>
      <c r="AY170" s="2" t="s">
        <v>923</v>
      </c>
      <c r="AZ170" s="2" t="str">
        <f t="shared" si="46"/>
        <v>icons/Jandar.svg</v>
      </c>
      <c r="BA170" s="2" t="str">
        <f t="shared" si="47"/>
        <v>UNIQUE HERO // MEDIUM 5&lt;br /&gt;HUMAN // SOLDIER // VALIANT</v>
      </c>
      <c r="BB170" s="2" t="str">
        <f t="shared" si="48"/>
        <v>CLEANUP</v>
      </c>
      <c r="BC170" s="2" t="str">
        <f t="shared" si="49"/>
        <v>None</v>
      </c>
      <c r="BD170" s="2" t="str">
        <f t="shared" si="50"/>
        <v>&lt;p&gt;Thorian Speed&lt;/p&gt;&lt;p&gt;Grapple Gun 25&lt;/p&gt;</v>
      </c>
    </row>
    <row r="171" spans="1:62" ht="57.75" customHeight="1" x14ac:dyDescent="0.2">
      <c r="A171" s="2">
        <v>170</v>
      </c>
      <c r="B171" s="2" t="s">
        <v>243</v>
      </c>
      <c r="C171" s="2" t="s">
        <v>601</v>
      </c>
      <c r="D171" s="2" t="s">
        <v>1105</v>
      </c>
      <c r="E171" s="2" t="s">
        <v>601</v>
      </c>
      <c r="F171" s="2" t="s">
        <v>601</v>
      </c>
      <c r="G171" s="2" t="s">
        <v>601</v>
      </c>
      <c r="H171" s="2" t="s">
        <v>601</v>
      </c>
      <c r="I171" s="2" t="s">
        <v>256</v>
      </c>
      <c r="J171" s="2">
        <v>1</v>
      </c>
      <c r="K171" s="2" t="s">
        <v>197</v>
      </c>
      <c r="L171" s="2" t="s">
        <v>158</v>
      </c>
      <c r="M171" s="2" t="s">
        <v>172</v>
      </c>
      <c r="N171" s="2" t="s">
        <v>166</v>
      </c>
      <c r="O171" s="2" t="s">
        <v>167</v>
      </c>
      <c r="P171" s="2" t="s">
        <v>173</v>
      </c>
      <c r="Q171" s="2" t="s">
        <v>187</v>
      </c>
      <c r="R171" s="2" t="s">
        <v>137</v>
      </c>
      <c r="S171" s="2">
        <v>5</v>
      </c>
      <c r="T171" s="2">
        <v>1</v>
      </c>
      <c r="U171" s="2">
        <v>0</v>
      </c>
      <c r="V171" s="2">
        <v>6</v>
      </c>
      <c r="W171" s="2">
        <v>6</v>
      </c>
      <c r="X171" s="2">
        <v>1</v>
      </c>
      <c r="Y171" s="2">
        <v>6</v>
      </c>
      <c r="Z171" s="2">
        <v>4</v>
      </c>
      <c r="AA171" s="2">
        <v>170</v>
      </c>
      <c r="AB171" s="2">
        <v>155</v>
      </c>
      <c r="AC171" s="2" t="s">
        <v>733</v>
      </c>
      <c r="AD171" s="2" t="s">
        <v>452</v>
      </c>
      <c r="AE171" s="2" t="s">
        <v>828</v>
      </c>
      <c r="AF171" s="2" t="s">
        <v>981</v>
      </c>
      <c r="AG171" s="2" t="s">
        <v>866</v>
      </c>
      <c r="AH171" s="4" t="s">
        <v>982</v>
      </c>
      <c r="AI171" s="2" t="s">
        <v>772</v>
      </c>
      <c r="AJ171" s="2" t="s">
        <v>772</v>
      </c>
      <c r="AK171" s="2" t="b">
        <v>0</v>
      </c>
      <c r="AL171" s="2" t="b">
        <v>0</v>
      </c>
      <c r="AM171" s="2" t="s">
        <v>582</v>
      </c>
      <c r="AN171" s="2" t="s">
        <v>573</v>
      </c>
      <c r="AO171" s="7" t="s">
        <v>601</v>
      </c>
      <c r="AP171" s="2" t="str">
        <f t="shared" si="39"/>
        <v>SGT. DRAKE ALEXANDER</v>
      </c>
      <c r="AQ171" s="2" t="b">
        <f t="shared" si="40"/>
        <v>0</v>
      </c>
      <c r="AR171" s="2" t="str">
        <f t="shared" si="41"/>
        <v>N/A</v>
      </c>
      <c r="AS171" s="4" t="str">
        <f t="shared" si="42"/>
        <v>&lt;p&gt;&lt;b&gt;&lt;i&gt;THORIAN SPEED&lt;/i&gt;&lt;/b&gt;&lt;br /&gt;Opponent's figures must be adjacent to Sgt. Drake Alexander to attack him with a normal attack.&lt;/p&gt;</v>
      </c>
      <c r="AT171" s="4" t="str">
        <f t="shared" si="51"/>
        <v>&lt;p&gt;&lt;b&gt;&lt;i&gt;GRAPPLE ARM&lt;/i&gt;&lt;/b&gt;&lt;br /&gt;Instead of his normal move, Sgt. Drake Alexander may use his Grapple Arm. Grapple Arm has a move of 4. When counting spaces for Grapple Arm, ignore elevations. Drake may grapple over water without stopping, over figures without becoming engaged, and over obstacles such as ruins. Drake may not grapple more than 45 levels up or down in a single Grapple Arm move. If Drake is engaged when he starts his Grapple Arm move, he will take any leaving engagement attacks.&lt;/p&gt;</v>
      </c>
      <c r="AU171" s="4" t="str">
        <f t="shared" si="43"/>
        <v>&lt;p&gt;&lt;b&gt;&lt;i&gt;PISTOL FIRE SPECIAL ATTACK&lt;/i&gt;&lt;/b&gt;&lt;br /&gt;&lt;i&gt;Range 5. Attack 3.&lt;/i&gt;&lt;br /&gt;Drake may not use this to attack a figure that follows Jandar.&lt;/p&gt;</v>
      </c>
      <c r="AV171" s="4" t="str">
        <f t="shared" si="44"/>
        <v>n/a</v>
      </c>
      <c r="AW171" s="4" t="str">
        <f t="shared" si="45"/>
        <v>&lt;p&gt;&lt;b&gt;&lt;i&gt;THORIAN SPEED&lt;/i&gt;&lt;/b&gt;&lt;br /&gt;Opponent's figures must be adjacent to Sgt. Drake Alexander to attack him with a normal attack.&lt;/p&gt;&lt;p&gt;&lt;b&gt;&lt;i&gt;GRAPPLE ARM&lt;/i&gt;&lt;/b&gt;&lt;br /&gt;Instead of his normal move, Sgt. Drake Alexander may use his Grapple Arm. Grapple Arm has a move of 4. When counting spaces for Grapple Arm, ignore elevations. Drake may grapple over water without stopping, over figures without becoming engaged, and over obstacles such as ruins. Drake may not grapple more than 45 levels up or down in a single Grapple Arm move. If Drake is engaged when he starts his Grapple Arm move, he will take any leaving engagement attacks.&lt;/p&gt;&lt;p&gt;&lt;b&gt;&lt;i&gt;PISTOL FIRE SPECIAL ATTACK&lt;/i&gt;&lt;/b&gt;&lt;br /&gt;&lt;i&gt;Range 5. Attack 3.&lt;/i&gt;&lt;br /&gt;Drake may not use this to attack a figure that follows Jandar.&lt;/p&gt;</v>
      </c>
      <c r="AX171" s="2" t="s">
        <v>924</v>
      </c>
      <c r="AY171" s="2" t="s">
        <v>925</v>
      </c>
      <c r="AZ171" s="2" t="str">
        <f t="shared" si="46"/>
        <v>icons/Jandar.svg</v>
      </c>
      <c r="BA171" s="2" t="str">
        <f t="shared" si="47"/>
        <v>UNIQUE HERO // MEDIUM 5&lt;br /&gt;HUMAN // SOLDIER // VALIANT</v>
      </c>
      <c r="BB171" s="2" t="str">
        <f t="shared" si="48"/>
        <v>CLEANUP</v>
      </c>
      <c r="BC171" s="2" t="str">
        <f t="shared" si="49"/>
        <v>None</v>
      </c>
      <c r="BD171" s="2" t="str">
        <f t="shared" si="50"/>
        <v>&lt;p&gt;Thorian Speed&lt;/p&gt;&lt;p&gt;Grapple Arm&lt;/p&gt;&lt;p&gt;Pistol Fire Special Attack&lt;/p&gt;</v>
      </c>
    </row>
    <row r="172" spans="1:62" ht="57.75" customHeight="1" x14ac:dyDescent="0.2">
      <c r="A172" s="2">
        <v>171</v>
      </c>
      <c r="B172" s="2" t="s">
        <v>926</v>
      </c>
      <c r="C172" s="2" t="s">
        <v>983</v>
      </c>
      <c r="D172" s="2" t="s">
        <v>1105</v>
      </c>
      <c r="E172" s="2" t="s">
        <v>1066</v>
      </c>
      <c r="F172" s="2" t="s">
        <v>601</v>
      </c>
      <c r="G172" s="2" t="s">
        <v>601</v>
      </c>
      <c r="H172" s="2" t="s">
        <v>601</v>
      </c>
      <c r="I172" s="2" t="s">
        <v>13</v>
      </c>
      <c r="J172" s="2" t="s">
        <v>151</v>
      </c>
      <c r="K172" s="2" t="s">
        <v>196</v>
      </c>
      <c r="L172" s="2" t="s">
        <v>152</v>
      </c>
      <c r="M172" s="2" t="s">
        <v>83</v>
      </c>
      <c r="N172" s="2" t="s">
        <v>132</v>
      </c>
      <c r="O172" s="2" t="s">
        <v>133</v>
      </c>
      <c r="P172" s="2" t="s">
        <v>191</v>
      </c>
      <c r="Q172" s="2" t="s">
        <v>15</v>
      </c>
      <c r="R172" s="2" t="s">
        <v>137</v>
      </c>
      <c r="S172" s="2">
        <v>5</v>
      </c>
      <c r="T172" s="2">
        <v>3</v>
      </c>
      <c r="U172" s="2">
        <v>0</v>
      </c>
      <c r="V172" s="2">
        <v>1</v>
      </c>
      <c r="W172" s="2">
        <v>7</v>
      </c>
      <c r="X172" s="2">
        <v>1</v>
      </c>
      <c r="Y172" s="2">
        <v>2</v>
      </c>
      <c r="Z172" s="2">
        <v>4</v>
      </c>
      <c r="AA172" s="2">
        <v>100</v>
      </c>
      <c r="AB172" s="2">
        <v>80</v>
      </c>
      <c r="AC172" s="2" t="s">
        <v>734</v>
      </c>
      <c r="AD172" s="2" t="s">
        <v>546</v>
      </c>
      <c r="AE172" s="2" t="s">
        <v>786</v>
      </c>
      <c r="AF172" s="2" t="s">
        <v>620</v>
      </c>
      <c r="AG172" s="2" t="s">
        <v>772</v>
      </c>
      <c r="AH172" s="2" t="s">
        <v>601</v>
      </c>
      <c r="AI172" s="2" t="s">
        <v>772</v>
      </c>
      <c r="AJ172" s="2" t="s">
        <v>772</v>
      </c>
      <c r="AK172" s="2" t="b">
        <v>1</v>
      </c>
      <c r="AL172" s="2" t="b">
        <v>0</v>
      </c>
      <c r="AM172" s="2" t="s">
        <v>1016</v>
      </c>
      <c r="AN172" s="2" t="s">
        <v>575</v>
      </c>
      <c r="AO172" s="7" t="s">
        <v>601</v>
      </c>
      <c r="AP172" s="2" t="str">
        <f t="shared" si="39"/>
        <v>SHADES</v>
      </c>
      <c r="AQ172" s="2" t="b">
        <f t="shared" si="40"/>
        <v>1</v>
      </c>
      <c r="AR172" s="2" t="str">
        <f t="shared" si="41"/>
        <v>OF BLEAKEWOODE</v>
      </c>
      <c r="AS172" s="4" t="str">
        <f t="shared" si="42"/>
        <v>&lt;p&gt;&lt;b&gt;&lt;i&gt;SOUL DEVOUR&lt;/i&gt;&lt;/b&gt;&lt;br /&gt;Before moving, each Shade Of Bleakewoode you control may choose an adjacent unique hero. Roll the 20-sided die once for each Shade. If you roll 19 or 20, destroy the Shade Of Bleakewoode figure, then take control of the chosen unique hero and remove any Order Markers on its card. You now control that Army Card.&lt;/p&gt;</v>
      </c>
      <c r="AT172" s="4" t="str">
        <f t="shared" si="51"/>
        <v>&lt;p&gt;&lt;b&gt;&lt;i&gt;STEALTH FLYING&lt;/i&gt;&lt;/b&gt;&lt;br /&gt;When a Shade Of Bleakewoode starts to fly, if it is engaged it will not take any leaving engagement attacks.&lt;/p&gt;</v>
      </c>
      <c r="AU172" s="4" t="str">
        <f t="shared" si="43"/>
        <v>n/a</v>
      </c>
      <c r="AV172" s="4" t="str">
        <f t="shared" si="44"/>
        <v>n/a</v>
      </c>
      <c r="AW172" s="4" t="str">
        <f t="shared" si="45"/>
        <v>&lt;p&gt;&lt;b&gt;&lt;i&gt;SOUL DEVOUR&lt;/i&gt;&lt;/b&gt;&lt;br /&gt;Before moving, each Shade Of Bleakewoode you control may choose an adjacent unique hero. Roll the 20-sided die once for each Shade. If you roll 19 or 20, destroy the Shade Of Bleakewoode figure, then take control of the chosen unique hero and remove any Order Markers on its card. You now control that Army Card.&lt;/p&gt;&lt;p&gt;&lt;b&gt;&lt;i&gt;STEALTH FLYING&lt;/i&gt;&lt;/b&gt;&lt;br /&gt;When a Shade Of Bleakewoode starts to fly, if it is engaged it will not take any leaving engagement attacks.&lt;/p&gt;</v>
      </c>
      <c r="AX172" s="2" t="str">
        <f t="shared" ref="AX172:AX209" si="56">_xlfn.CONCAT("illustrations/",B172,".jpg")</f>
        <v>illustrations/Shades.jpg</v>
      </c>
      <c r="AY172" s="2" t="str">
        <f t="shared" ref="AY172:AY209" si="57">_xlfn.CONCAT("hitboxes/",B172,".jpg")</f>
        <v>hitboxes/Shades.jpg</v>
      </c>
      <c r="AZ172" s="2" t="str">
        <f t="shared" si="46"/>
        <v>icons/Utgar.svg</v>
      </c>
      <c r="BA172" s="2" t="str">
        <f t="shared" si="47"/>
        <v>COMMON SQUAD // MEDIUM 5&lt;br /&gt;UNDEAD // DEVOURERS // TERRIFYING</v>
      </c>
      <c r="BB172" s="2" t="str">
        <f t="shared" si="48"/>
        <v>MENACER</v>
      </c>
      <c r="BC172" s="2" t="str">
        <f t="shared" si="49"/>
        <v>&lt;p&gt;Draft multiples of this Army Card&lt;/p&gt;</v>
      </c>
      <c r="BD172" s="2" t="str">
        <f t="shared" si="50"/>
        <v>&lt;p&gt;Soul Devour&lt;/p&gt;&lt;p&gt;Stealth Flying&lt;/p&gt;</v>
      </c>
    </row>
    <row r="173" spans="1:62" ht="57.75" customHeight="1" x14ac:dyDescent="0.2">
      <c r="A173" s="2">
        <v>172</v>
      </c>
      <c r="B173" s="2" t="s">
        <v>51</v>
      </c>
      <c r="C173" s="2" t="s">
        <v>601</v>
      </c>
      <c r="D173" s="2" t="s">
        <v>1105</v>
      </c>
      <c r="E173" s="2" t="s">
        <v>1066</v>
      </c>
      <c r="F173" s="2" t="s">
        <v>601</v>
      </c>
      <c r="G173" s="2" t="s">
        <v>601</v>
      </c>
      <c r="H173" s="2" t="s">
        <v>601</v>
      </c>
      <c r="I173" s="2" t="s">
        <v>4</v>
      </c>
      <c r="J173" s="2" t="s">
        <v>52</v>
      </c>
      <c r="K173" s="2" t="s">
        <v>197</v>
      </c>
      <c r="L173" s="2" t="s">
        <v>129</v>
      </c>
      <c r="M173" s="2" t="s">
        <v>172</v>
      </c>
      <c r="N173" s="2" t="s">
        <v>132</v>
      </c>
      <c r="O173" s="2" t="s">
        <v>133</v>
      </c>
      <c r="P173" s="2" t="s">
        <v>53</v>
      </c>
      <c r="Q173" s="2" t="s">
        <v>174</v>
      </c>
      <c r="R173" s="2" t="s">
        <v>137</v>
      </c>
      <c r="S173" s="2">
        <v>5</v>
      </c>
      <c r="T173" s="2">
        <v>3</v>
      </c>
      <c r="U173" s="2">
        <v>0</v>
      </c>
      <c r="V173" s="2">
        <v>1</v>
      </c>
      <c r="W173" s="2">
        <v>6</v>
      </c>
      <c r="X173" s="2">
        <v>1</v>
      </c>
      <c r="Y173" s="2">
        <v>3</v>
      </c>
      <c r="Z173" s="2">
        <v>3</v>
      </c>
      <c r="AA173" s="2">
        <v>80</v>
      </c>
      <c r="AB173" s="2">
        <v>65</v>
      </c>
      <c r="AC173" s="2" t="s">
        <v>735</v>
      </c>
      <c r="AD173" s="2" t="s">
        <v>547</v>
      </c>
      <c r="AE173" s="2" t="s">
        <v>829</v>
      </c>
      <c r="AF173" s="2" t="s">
        <v>1097</v>
      </c>
      <c r="AG173" s="2" t="s">
        <v>772</v>
      </c>
      <c r="AH173" s="2" t="s">
        <v>601</v>
      </c>
      <c r="AI173" s="2" t="s">
        <v>772</v>
      </c>
      <c r="AJ173" s="2" t="s">
        <v>772</v>
      </c>
      <c r="AK173" s="2" t="b">
        <v>0</v>
      </c>
      <c r="AL173" s="2" t="b">
        <v>0</v>
      </c>
      <c r="AM173" s="2" t="s">
        <v>1013</v>
      </c>
      <c r="AN173" s="2" t="s">
        <v>579</v>
      </c>
      <c r="AO173" s="7" t="s">
        <v>601</v>
      </c>
      <c r="AP173" s="2" t="str">
        <f t="shared" si="39"/>
        <v>SHAOLIN MONKS</v>
      </c>
      <c r="AQ173" s="2" t="b">
        <f t="shared" si="40"/>
        <v>0</v>
      </c>
      <c r="AR173" s="2" t="str">
        <f t="shared" si="41"/>
        <v>N/A</v>
      </c>
      <c r="AS173" s="4" t="str">
        <f t="shared" si="42"/>
        <v>&lt;p&gt;&lt;b&gt;&lt;i&gt;SHAOLIN ASSAULT&lt;/i&gt;&lt;/b&gt;&lt;br /&gt;A Shaolin Monk may attack any or all figures adjacent to it. Roll each attack separately.&lt;/p&gt;</v>
      </c>
      <c r="AT173" s="4" t="str">
        <f t="shared" si="51"/>
        <v>&lt;p&gt;&lt;b&gt;&lt;i&gt;STEALTH LEAP&lt;/i&gt;&lt;/b&gt;&lt;br /&gt;Instead of their normal move, any or all Shaolin Monks may Stealth Leap. Stealth Leap has a move of 3. When counting spaces for a Monk's leaping movement, ignore elevations. A Monk may leap over water without stopping, Skip this card&lt;br /&gt;(and ignore its points) over figures without becoming engaged, and leap over obstacles such as ruins. A Monk may not leap more than 12 levels up or down in a single leap. If a monk is engaged when he starts to leap, he does not take any leaving engagement attacks.&lt;/p&gt;</v>
      </c>
      <c r="AU173" s="4" t="str">
        <f t="shared" si="43"/>
        <v>n/a</v>
      </c>
      <c r="AV173" s="4" t="str">
        <f t="shared" si="44"/>
        <v>n/a</v>
      </c>
      <c r="AW173" s="4" t="str">
        <f t="shared" si="45"/>
        <v>&lt;p&gt;&lt;b&gt;&lt;i&gt;SHAOLIN ASSAULT&lt;/i&gt;&lt;/b&gt;&lt;br /&gt;A Shaolin Monk may attack any or all figures adjacent to it. Roll each attack separately.&lt;/p&gt;&lt;p&gt;&lt;b&gt;&lt;i&gt;STEALTH LEAP&lt;/i&gt;&lt;/b&gt;&lt;br /&gt;Instead of their normal move, any or all Shaolin Monks may Stealth Leap. Stealth Leap has a move of 3. When counting spaces for a Monk's leaping movement, ignore elevations. A Monk may leap over water without stopping, Skip this card&lt;br /&gt;(and ignore its points) over figures without becoming engaged, and leap over obstacles such as ruins. A Monk may not leap more than 12 levels up or down in a single leap. If a monk is engaged when he starts to leap, he does not take any leaving engagement attacks.&lt;/p&gt;</v>
      </c>
      <c r="AX173" s="2" t="str">
        <f t="shared" si="56"/>
        <v>illustrations/Shaolin Monks.jpg</v>
      </c>
      <c r="AY173" s="2" t="str">
        <f t="shared" si="57"/>
        <v>hitboxes/Shaolin Monks.jpg</v>
      </c>
      <c r="AZ173" s="2" t="str">
        <f t="shared" si="46"/>
        <v>icons/Ullar.svg</v>
      </c>
      <c r="BA173" s="2" t="str">
        <f t="shared" si="47"/>
        <v>COMMON SQUAD // MEDIUM 5&lt;br /&gt;HUMAN // MONKS // DISCIPLINED</v>
      </c>
      <c r="BB173" s="2" t="str">
        <f t="shared" si="48"/>
        <v>SHARK</v>
      </c>
      <c r="BC173" s="2" t="str">
        <f t="shared" si="49"/>
        <v>&lt;p&gt;Draft multiples of this Army Card&lt;/p&gt;</v>
      </c>
      <c r="BD173" s="2" t="str">
        <f t="shared" si="50"/>
        <v>&lt;p&gt;Shaolin Assault&lt;/p&gt;&lt;p&gt;Stealth Leap&lt;/p&gt;</v>
      </c>
    </row>
    <row r="174" spans="1:62" ht="57.75" customHeight="1" x14ac:dyDescent="0.2">
      <c r="A174" s="2">
        <v>173</v>
      </c>
      <c r="B174" s="2" t="s">
        <v>51</v>
      </c>
      <c r="C174" s="2" t="s">
        <v>601</v>
      </c>
      <c r="D174" s="3" t="s">
        <v>1106</v>
      </c>
      <c r="E174" s="2" t="s">
        <v>1066</v>
      </c>
      <c r="F174" s="2" t="s">
        <v>601</v>
      </c>
      <c r="G174" s="2" t="s">
        <v>601</v>
      </c>
      <c r="H174" s="2" t="s">
        <v>601</v>
      </c>
      <c r="I174" s="2" t="s">
        <v>4</v>
      </c>
      <c r="J174" s="2" t="s">
        <v>52</v>
      </c>
      <c r="K174" s="2" t="s">
        <v>197</v>
      </c>
      <c r="L174" s="2" t="s">
        <v>129</v>
      </c>
      <c r="M174" s="2" t="s">
        <v>172</v>
      </c>
      <c r="N174" s="2" t="s">
        <v>132</v>
      </c>
      <c r="O174" s="2" t="s">
        <v>133</v>
      </c>
      <c r="P174" s="2" t="s">
        <v>53</v>
      </c>
      <c r="Q174" s="2" t="s">
        <v>174</v>
      </c>
      <c r="R174" s="2" t="s">
        <v>137</v>
      </c>
      <c r="S174" s="2">
        <v>5</v>
      </c>
      <c r="T174" s="2">
        <v>3</v>
      </c>
      <c r="U174" s="2">
        <v>0</v>
      </c>
      <c r="V174" s="2">
        <v>1</v>
      </c>
      <c r="W174" s="2">
        <v>4</v>
      </c>
      <c r="X174" s="2">
        <v>1</v>
      </c>
      <c r="Y174" s="2">
        <v>3</v>
      </c>
      <c r="Z174" s="2">
        <v>3</v>
      </c>
      <c r="AA174" s="2">
        <v>60</v>
      </c>
      <c r="AB174" s="2">
        <v>60</v>
      </c>
      <c r="AC174" s="2" t="s">
        <v>735</v>
      </c>
      <c r="AD174" s="2" t="s">
        <v>547</v>
      </c>
      <c r="AE174" s="2" t="s">
        <v>829</v>
      </c>
      <c r="AF174" s="3" t="s">
        <v>1123</v>
      </c>
      <c r="AG174" s="2" t="s">
        <v>772</v>
      </c>
      <c r="AH174" s="2" t="s">
        <v>601</v>
      </c>
      <c r="AI174" s="2" t="s">
        <v>772</v>
      </c>
      <c r="AJ174" s="2" t="s">
        <v>772</v>
      </c>
      <c r="AK174" s="2" t="b">
        <v>0</v>
      </c>
      <c r="AL174" s="2" t="b">
        <v>0</v>
      </c>
      <c r="AM174" s="2" t="s">
        <v>1013</v>
      </c>
      <c r="AN174" s="2" t="s">
        <v>579</v>
      </c>
      <c r="AO174" s="7" t="s">
        <v>601</v>
      </c>
      <c r="AP174" s="2" t="str">
        <f t="shared" si="39"/>
        <v>SHAOLIN MONKS</v>
      </c>
      <c r="AQ174" s="2" t="b">
        <f t="shared" si="40"/>
        <v>0</v>
      </c>
      <c r="AR174" s="2" t="str">
        <f t="shared" si="41"/>
        <v>N/A</v>
      </c>
      <c r="AS174" s="4" t="str">
        <f t="shared" si="42"/>
        <v>&lt;p&gt;&lt;b&gt;&lt;i&gt;SHAOLIN ASSAULT&lt;/i&gt;&lt;/b&gt;&lt;br /&gt;A Shaolin Monk may attack any or all figures adjacent to it. Roll each attack separately.&lt;/p&gt;</v>
      </c>
      <c r="AT174" s="4" t="str">
        <f t="shared" ref="AT174:AT205" si="58">IF(AE174&lt;&gt;"n/a",IF(AND(LEFT(AF174,5)&lt;&gt;"Range",LEFT(AF174,7)&lt;&gt;"Special"), _xlfn.CONCAT("&lt;p&gt;&lt;b&gt;&lt;i&gt;",AE174,"&lt;/i&gt;&lt;/b&gt;&lt;br /&gt;", SUBSTITUTE(AF174,CHAR(10),"&lt;br /&gt;"), "&lt;/p&gt;"),_xlfn.CONCAT("&lt;p&gt;&lt;b&gt;&lt;i&gt;",AE174,"&lt;/i&gt;&lt;/b&gt;&lt;br /&gt;&lt;i&gt;", SUBSTITUTE(AF174,CHAR(10),"&lt;/i&gt;&lt;br /&gt;"), "&lt;/p&gt;")), "n/a")</f>
        <v>&lt;p&gt;&lt;b&gt;&lt;i&gt;STEALTH LEAP&lt;/i&gt;&lt;/b&gt;&lt;br /&gt;Before or after their normal move, any or all Shaolin Monks may Stealth Leap. Stealth Leap has a move of 2. When counting spaces for a Monk's leaping movement, ignore elevations. A Monk may leap over water without stopping, Skip this card&lt;br /&gt;(and ignore its points) over figures without becoming engaged, and leap over obstacles such as ruins. A Monk may not leap more than 12 levels up or down in a single leap. If a monk is engaged when he starts to leap, he does not take any leaving engagement attacks.&lt;/p&gt;</v>
      </c>
      <c r="AU174" s="4" t="str">
        <f t="shared" si="43"/>
        <v>n/a</v>
      </c>
      <c r="AV174" s="4" t="str">
        <f t="shared" si="44"/>
        <v>n/a</v>
      </c>
      <c r="AW174" s="4" t="str">
        <f t="shared" si="45"/>
        <v>&lt;p&gt;&lt;b&gt;&lt;i&gt;SHAOLIN ASSAULT&lt;/i&gt;&lt;/b&gt;&lt;br /&gt;A Shaolin Monk may attack any or all figures adjacent to it. Roll each attack separately.&lt;/p&gt;&lt;p&gt;&lt;b&gt;&lt;i&gt;STEALTH LEAP&lt;/i&gt;&lt;/b&gt;&lt;br /&gt;Before or after their normal move, any or all Shaolin Monks may Stealth Leap. Stealth Leap has a move of 2. When counting spaces for a Monk's leaping movement, ignore elevations. A Monk may leap over water without stopping, Skip this card&lt;br /&gt;(and ignore its points) over figures without becoming engaged, and leap over obstacles such as ruins. A Monk may not leap more than 12 levels up or down in a single leap. If a monk is engaged when he starts to leap, he does not take any leaving engagement attacks.&lt;/p&gt;</v>
      </c>
      <c r="AX174" s="2" t="str">
        <f t="shared" si="56"/>
        <v>illustrations/Shaolin Monks.jpg</v>
      </c>
      <c r="AY174" s="2" t="str">
        <f t="shared" si="57"/>
        <v>hitboxes/Shaolin Monks.jpg</v>
      </c>
      <c r="AZ174" s="2" t="str">
        <f t="shared" si="46"/>
        <v>icons/Ullar.svg</v>
      </c>
      <c r="BA174" s="2" t="str">
        <f t="shared" si="47"/>
        <v>COMMON SQUAD // MEDIUM 5&lt;br /&gt;HUMAN // MONKS // DISCIPLINED</v>
      </c>
      <c r="BB174" s="2" t="str">
        <f t="shared" si="48"/>
        <v>SHARK</v>
      </c>
      <c r="BC174" s="2" t="str">
        <f t="shared" si="49"/>
        <v>&lt;p&gt;Draft multiples of this Army Card&lt;/p&gt;</v>
      </c>
      <c r="BD174" s="2" t="str">
        <f t="shared" si="50"/>
        <v>&lt;p&gt;Shaolin Assault&lt;/p&gt;&lt;p&gt;Stealth Leap&lt;/p&gt;</v>
      </c>
    </row>
    <row r="175" spans="1:62" ht="57.75" customHeight="1" x14ac:dyDescent="0.2">
      <c r="A175" s="2">
        <v>174</v>
      </c>
      <c r="B175" s="2" t="s">
        <v>259</v>
      </c>
      <c r="C175" s="2" t="s">
        <v>601</v>
      </c>
      <c r="D175" s="2" t="s">
        <v>1105</v>
      </c>
      <c r="E175" s="2" t="s">
        <v>601</v>
      </c>
      <c r="F175" s="2" t="s">
        <v>601</v>
      </c>
      <c r="G175" s="2" t="s">
        <v>601</v>
      </c>
      <c r="H175" s="2" t="s">
        <v>601</v>
      </c>
      <c r="I175" s="2" t="s">
        <v>256</v>
      </c>
      <c r="J175" s="2">
        <v>5</v>
      </c>
      <c r="K175" s="2" t="s">
        <v>197</v>
      </c>
      <c r="L175" s="2" t="s">
        <v>171</v>
      </c>
      <c r="M175" s="2" t="s">
        <v>172</v>
      </c>
      <c r="N175" s="2" t="s">
        <v>166</v>
      </c>
      <c r="O175" s="2" t="s">
        <v>167</v>
      </c>
      <c r="P175" s="2" t="s">
        <v>116</v>
      </c>
      <c r="Q175" s="2" t="s">
        <v>204</v>
      </c>
      <c r="R175" s="2" t="s">
        <v>137</v>
      </c>
      <c r="S175" s="2">
        <v>4</v>
      </c>
      <c r="T175" s="2">
        <v>1</v>
      </c>
      <c r="U175" s="2">
        <v>0</v>
      </c>
      <c r="V175" s="2">
        <v>3</v>
      </c>
      <c r="W175" s="2">
        <v>6</v>
      </c>
      <c r="X175" s="2">
        <v>1</v>
      </c>
      <c r="Y175" s="2">
        <v>3</v>
      </c>
      <c r="Z175" s="2">
        <v>3</v>
      </c>
      <c r="AA175" s="2">
        <v>60</v>
      </c>
      <c r="AB175" s="2">
        <v>45</v>
      </c>
      <c r="AC175" s="2" t="s">
        <v>736</v>
      </c>
      <c r="AD175" s="2" t="s">
        <v>453</v>
      </c>
      <c r="AE175" s="2" t="s">
        <v>708</v>
      </c>
      <c r="AF175" s="2" t="s">
        <v>454</v>
      </c>
      <c r="AG175" s="2" t="s">
        <v>984</v>
      </c>
      <c r="AH175" s="4" t="s">
        <v>548</v>
      </c>
      <c r="AI175" s="2" t="s">
        <v>772</v>
      </c>
      <c r="AJ175" s="2" t="s">
        <v>772</v>
      </c>
      <c r="AK175" s="2" t="b">
        <v>0</v>
      </c>
      <c r="AL175" s="2" t="b">
        <v>0</v>
      </c>
      <c r="AM175" s="2" t="s">
        <v>583</v>
      </c>
      <c r="AN175" s="2" t="s">
        <v>580</v>
      </c>
      <c r="AO175" s="7" t="s">
        <v>601</v>
      </c>
      <c r="AP175" s="2" t="str">
        <f t="shared" si="39"/>
        <v>SHIORI</v>
      </c>
      <c r="AQ175" s="2" t="b">
        <f t="shared" si="40"/>
        <v>0</v>
      </c>
      <c r="AR175" s="2" t="str">
        <f t="shared" si="41"/>
        <v>N/A</v>
      </c>
      <c r="AS175" s="4" t="str">
        <f t="shared" si="42"/>
        <v>&lt;p&gt;&lt;b&gt;&lt;i&gt;CONCENTRATED WILL&lt;/i&gt;&lt;/b&gt;&lt;br /&gt;If Shiori has only one unrevealed order marker on her Army Card, add 1 to her attack and defense.&lt;/p&gt;</v>
      </c>
      <c r="AT175" s="4" t="str">
        <f t="shared" si="58"/>
        <v>&lt;p&gt;&lt;b&gt;&lt;i&gt;PHANTOM WALK&lt;/i&gt;&lt;/b&gt;&lt;br /&gt;Shiori can move through all figures and is never attacked when leaving an engagement.&lt;/p&gt;</v>
      </c>
      <c r="AU175" s="4" t="str">
        <f t="shared" si="43"/>
        <v>&lt;p&gt;&lt;b&gt;&lt;i&gt;SHURIKEN SPECIAL ATTACK&lt;/i&gt;&lt;/b&gt;&lt;br /&gt;&lt;i&gt;Range 5. Attack Special.&lt;/i&gt;&lt;br /&gt;If Shiori is attacking a small or medium figure, roll 3 attack dice for Shuriken Special Attack. If Shiori is attacking a figure of a different size or a destructible object, roll 2 attack dice for Shuriken Special Attack.&lt;/p&gt;</v>
      </c>
      <c r="AV175" s="4" t="str">
        <f t="shared" si="44"/>
        <v>n/a</v>
      </c>
      <c r="AW175" s="4" t="str">
        <f t="shared" si="45"/>
        <v>&lt;p&gt;&lt;b&gt;&lt;i&gt;CONCENTRATED WILL&lt;/i&gt;&lt;/b&gt;&lt;br /&gt;If Shiori has only one unrevealed order marker on her Army Card, add 1 to her attack and defense.&lt;/p&gt;&lt;p&gt;&lt;b&gt;&lt;i&gt;PHANTOM WALK&lt;/i&gt;&lt;/b&gt;&lt;br /&gt;Shiori can move through all figures and is never attacked when leaving an engagement.&lt;/p&gt;&lt;p&gt;&lt;b&gt;&lt;i&gt;SHURIKEN SPECIAL ATTACK&lt;/i&gt;&lt;/b&gt;&lt;br /&gt;&lt;i&gt;Range 5. Attack Special.&lt;/i&gt;&lt;br /&gt;If Shiori is attacking a small or medium figure, roll 3 attack dice for Shuriken Special Attack. If Shiori is attacking a figure of a different size or a destructible object, roll 2 attack dice for Shuriken Special Attack.&lt;/p&gt;</v>
      </c>
      <c r="AX175" s="2" t="str">
        <f t="shared" si="56"/>
        <v>illustrations/Shiori.jpg</v>
      </c>
      <c r="AY175" s="2" t="str">
        <f t="shared" si="57"/>
        <v>hitboxes/Shiori.jpg</v>
      </c>
      <c r="AZ175" s="2" t="str">
        <f t="shared" si="46"/>
        <v>icons/Einar.svg</v>
      </c>
      <c r="BA175" s="2" t="str">
        <f t="shared" si="47"/>
        <v>UNIQUE HERO // MEDIUM 4&lt;br /&gt;HUMAN // NINJA // TRICKY</v>
      </c>
      <c r="BB175" s="2" t="str">
        <f t="shared" si="48"/>
        <v>NICHE</v>
      </c>
      <c r="BC175" s="2" t="str">
        <f t="shared" si="49"/>
        <v>None</v>
      </c>
      <c r="BD175" s="2" t="str">
        <f t="shared" si="50"/>
        <v>&lt;p&gt;Concentrated Will&lt;/p&gt;&lt;p&gt;Phantom Walk&lt;/p&gt;&lt;p&gt;Shuriken Special Attack&lt;/p&gt;</v>
      </c>
    </row>
    <row r="176" spans="1:62" ht="57.75" customHeight="1" x14ac:dyDescent="0.2">
      <c r="A176" s="2">
        <v>175</v>
      </c>
      <c r="B176" s="2" t="s">
        <v>352</v>
      </c>
      <c r="C176" s="2" t="s">
        <v>601</v>
      </c>
      <c r="D176" s="2" t="s">
        <v>1105</v>
      </c>
      <c r="E176" s="2" t="s">
        <v>601</v>
      </c>
      <c r="F176" s="2" t="s">
        <v>601</v>
      </c>
      <c r="G176" s="2" t="s">
        <v>601</v>
      </c>
      <c r="H176" s="2" t="s">
        <v>601</v>
      </c>
      <c r="I176" s="2" t="s">
        <v>351</v>
      </c>
      <c r="J176" s="2">
        <v>17</v>
      </c>
      <c r="K176" s="2" t="s">
        <v>343</v>
      </c>
      <c r="L176" s="2" t="s">
        <v>240</v>
      </c>
      <c r="M176" s="2" t="s">
        <v>348</v>
      </c>
      <c r="N176" s="2" t="s">
        <v>166</v>
      </c>
      <c r="O176" s="2" t="s">
        <v>167</v>
      </c>
      <c r="P176" s="2" t="s">
        <v>353</v>
      </c>
      <c r="Q176" s="2" t="s">
        <v>354</v>
      </c>
      <c r="R176" s="2" t="s">
        <v>137</v>
      </c>
      <c r="S176" s="2">
        <v>5</v>
      </c>
      <c r="T176" s="2">
        <v>1</v>
      </c>
      <c r="U176" s="2">
        <v>0</v>
      </c>
      <c r="V176" s="2">
        <v>5</v>
      </c>
      <c r="W176" s="2">
        <v>5</v>
      </c>
      <c r="X176" s="2">
        <v>1</v>
      </c>
      <c r="Y176" s="2">
        <v>5</v>
      </c>
      <c r="Z176" s="2">
        <v>5</v>
      </c>
      <c r="AA176" s="2">
        <v>120</v>
      </c>
      <c r="AB176" s="2">
        <v>100</v>
      </c>
      <c r="AC176" s="2" t="s">
        <v>737</v>
      </c>
      <c r="AD176" s="2" t="s">
        <v>985</v>
      </c>
      <c r="AE176" s="2" t="s">
        <v>772</v>
      </c>
      <c r="AF176" s="2" t="s">
        <v>601</v>
      </c>
      <c r="AG176" s="2" t="s">
        <v>772</v>
      </c>
      <c r="AH176" s="2" t="s">
        <v>601</v>
      </c>
      <c r="AI176" s="2" t="s">
        <v>772</v>
      </c>
      <c r="AJ176" s="2" t="s">
        <v>772</v>
      </c>
      <c r="AK176" s="2" t="b">
        <v>0</v>
      </c>
      <c r="AL176" s="2" t="b">
        <v>0</v>
      </c>
      <c r="AM176" s="2" t="s">
        <v>1014</v>
      </c>
      <c r="AN176" s="2" t="s">
        <v>574</v>
      </c>
      <c r="AO176" s="7" t="s">
        <v>601</v>
      </c>
      <c r="AP176" s="2" t="str">
        <f t="shared" si="39"/>
        <v>SIEGE</v>
      </c>
      <c r="AQ176" s="2" t="b">
        <f t="shared" si="40"/>
        <v>0</v>
      </c>
      <c r="AR176" s="2" t="str">
        <f t="shared" si="41"/>
        <v>N/A</v>
      </c>
      <c r="AS176" s="4" t="str">
        <f t="shared" si="42"/>
        <v>&lt;p&gt;&lt;b&gt;&lt;i&gt;CRAG OF STEEL&lt;/i&gt;&lt;/b&gt;&lt;br /&gt;When revealing a numbered order marker on Siege's Army Card, you may also reveal and "X" order marker that is on Seige's Army Card to activate Crag Of Steel for the duration of the round. While Crag Of Steel is active, add 3 to Siege's Defense value and subtract 2 from Siege's Attack and Move values. When Siege attacks while Crag Of Steel is active, he may attack any or all figures adjacent to him. Roll each attack separately.&lt;/p&gt;</v>
      </c>
      <c r="AT176" s="4" t="str">
        <f t="shared" si="58"/>
        <v>n/a</v>
      </c>
      <c r="AU176" s="4" t="str">
        <f t="shared" si="43"/>
        <v>n/a</v>
      </c>
      <c r="AV176" s="4" t="str">
        <f t="shared" si="44"/>
        <v>n/a</v>
      </c>
      <c r="AW176" s="4" t="str">
        <f t="shared" si="45"/>
        <v>&lt;p&gt;&lt;b&gt;&lt;i&gt;CRAG OF STEEL&lt;/i&gt;&lt;/b&gt;&lt;br /&gt;When revealing a numbered order marker on Siege's Army Card, you may also reveal and "X" order marker that is on Seige's Army Card to activate Crag Of Steel for the duration of the round. While Crag Of Steel is active, add 3 to Siege's Defense value and subtract 2 from Siege's Attack and Move values. When Siege attacks while Crag Of Steel is active, he may attack any or all figures adjacent to him. Roll each attack separately.&lt;/p&gt;</v>
      </c>
      <c r="AX176" s="2" t="str">
        <f t="shared" si="56"/>
        <v>illustrations/Siege.jpg</v>
      </c>
      <c r="AY176" s="2" t="str">
        <f t="shared" si="57"/>
        <v>hitboxes/Siege.jpg</v>
      </c>
      <c r="AZ176" s="2" t="str">
        <f t="shared" si="46"/>
        <v>icons/Vydar.svg</v>
      </c>
      <c r="BA176" s="2" t="str">
        <f t="shared" si="47"/>
        <v>UNIQUE HERO // MEDIUM 5&lt;br /&gt;WARFORGED // JUGGERNAUT // STOIC</v>
      </c>
      <c r="BB176" s="2" t="str">
        <f t="shared" si="48"/>
        <v>DEFENDER</v>
      </c>
      <c r="BC176" s="2" t="str">
        <f t="shared" si="49"/>
        <v>None</v>
      </c>
      <c r="BD176" s="2" t="str">
        <f t="shared" si="50"/>
        <v>&lt;p&gt;Crag Of Steel&lt;/p&gt;</v>
      </c>
    </row>
    <row r="177" spans="1:62" ht="57.75" customHeight="1" x14ac:dyDescent="0.2">
      <c r="A177" s="2">
        <v>176</v>
      </c>
      <c r="B177" s="2" t="s">
        <v>1397</v>
      </c>
      <c r="C177" s="2" t="s">
        <v>601</v>
      </c>
      <c r="D177" s="2" t="s">
        <v>1105</v>
      </c>
      <c r="E177" s="2" t="s">
        <v>601</v>
      </c>
      <c r="F177" s="2" t="s">
        <v>601</v>
      </c>
      <c r="G177" s="2" t="s">
        <v>601</v>
      </c>
      <c r="H177" s="2" t="s">
        <v>601</v>
      </c>
      <c r="I177" s="2" t="s">
        <v>1359</v>
      </c>
      <c r="J177" s="2">
        <v>5</v>
      </c>
      <c r="K177" s="2" t="s">
        <v>1398</v>
      </c>
      <c r="L177" s="2" t="s">
        <v>1360</v>
      </c>
      <c r="M177" s="2" t="s">
        <v>1399</v>
      </c>
      <c r="N177" s="2" t="s">
        <v>166</v>
      </c>
      <c r="O177" s="2" t="s">
        <v>167</v>
      </c>
      <c r="P177" s="2" t="s">
        <v>1305</v>
      </c>
      <c r="Q177" s="2" t="s">
        <v>187</v>
      </c>
      <c r="R177" s="2" t="s">
        <v>137</v>
      </c>
      <c r="S177" s="2">
        <v>5</v>
      </c>
      <c r="T177" s="2">
        <v>1</v>
      </c>
      <c r="U177" s="2">
        <v>0</v>
      </c>
      <c r="V177" s="2">
        <v>6</v>
      </c>
      <c r="W177" s="2">
        <v>6</v>
      </c>
      <c r="X177" s="2">
        <v>4</v>
      </c>
      <c r="Y177" s="2">
        <v>4</v>
      </c>
      <c r="Z177" s="2">
        <v>7</v>
      </c>
      <c r="AA177" s="2">
        <v>320</v>
      </c>
      <c r="AB177" s="2">
        <v>370</v>
      </c>
      <c r="AC177" s="2" t="s">
        <v>786</v>
      </c>
      <c r="AD177" s="2" t="s">
        <v>1400</v>
      </c>
      <c r="AE177" s="2" t="s">
        <v>1401</v>
      </c>
      <c r="AF177" s="4" t="s">
        <v>1402</v>
      </c>
      <c r="AG177" s="2" t="s">
        <v>1403</v>
      </c>
      <c r="AH177" s="2" t="s">
        <v>1404</v>
      </c>
      <c r="AI177" s="2" t="s">
        <v>1367</v>
      </c>
      <c r="AJ177" s="4" t="s">
        <v>1368</v>
      </c>
      <c r="AK177" s="2" t="b">
        <v>1</v>
      </c>
      <c r="AL177" s="2" t="b">
        <v>1</v>
      </c>
      <c r="AM177" s="2" t="s">
        <v>1016</v>
      </c>
      <c r="AN177" s="2" t="s">
        <v>572</v>
      </c>
      <c r="AO177" s="7" t="s">
        <v>601</v>
      </c>
      <c r="AP177" s="2" t="str">
        <f t="shared" si="39"/>
        <v>SILVER SURFER</v>
      </c>
      <c r="AQ177" s="2" t="b">
        <f t="shared" si="40"/>
        <v>0</v>
      </c>
      <c r="AR177" s="2" t="str">
        <f t="shared" si="41"/>
        <v>N/A</v>
      </c>
      <c r="AS177" s="4" t="str">
        <f t="shared" si="42"/>
        <v>&lt;p&gt;&lt;b&gt;&lt;i&gt;STEALTH FLYING&lt;/i&gt;&lt;/b&gt;&lt;br /&gt;When Silver Surfer starts to fly, if he is engaged he will not take any leaving engagement attacks.&lt;/p&gt;</v>
      </c>
      <c r="AT177" s="4" t="str">
        <f t="shared" si="58"/>
        <v>&lt;p&gt;&lt;b&gt;&lt;i&gt;COSMIC FORCE BLAST SPECIAL ATTACK&lt;/i&gt;&lt;/b&gt;&lt;br /&gt;&lt;i&gt;Range 6 Attack 6&lt;/i&gt;&lt;br /&gt;If an opponent's Unique Hero recieves at least one wound from the Cosmic Force Blast Special Attack, roll the 20-sided die. If you roll a 16 or higher, you may remove one unrevealed order marker from that Unique Hero's Army Card.&lt;/p&gt;</v>
      </c>
      <c r="AU177" s="4" t="str">
        <f t="shared" si="43"/>
        <v>&lt;p&gt;&lt;b&gt;&lt;i&gt;HYPER SPEED 5&lt;/i&gt;&lt;/b&gt;&lt;br /&gt;After Taking a turn with Silver Surfer, Silver Surfer may move up to 5 spaces. Silver Surfer cannot use Hyper Speed 5 if he attacked with his Cosmic Force Blast Special Attack during that turn.&lt;/p&gt;</v>
      </c>
      <c r="AV177" s="4" t="str">
        <f t="shared" si="44"/>
        <v>&lt;p&gt;&lt;b&gt;&lt;i&gt;SUPER STRENGTH&lt;/i&gt;&lt;/b&gt;&lt;br /&gt;Do not take fall damage from less than 20 above the figure's height.&lt;/p&gt;</v>
      </c>
      <c r="AW177" s="4" t="str">
        <f t="shared" si="45"/>
        <v>&lt;p&gt;&lt;b&gt;&lt;i&gt;STEALTH FLYING&lt;/i&gt;&lt;/b&gt;&lt;br /&gt;When Silver Surfer starts to fly, if he is engaged he will not take any leaving engagement attacks.&lt;/p&gt;&lt;p&gt;&lt;b&gt;&lt;i&gt;COSMIC FORCE BLAST SPECIAL ATTACK&lt;/i&gt;&lt;/b&gt;&lt;br /&gt;&lt;i&gt;Range 6 Attack 6&lt;/i&gt;&lt;br /&gt;If an opponent's Unique Hero recieves at least one wound from the Cosmic Force Blast Special Attack, roll the 20-sided die. If you roll a 16 or higher, you may remove one unrevealed order marker from that Unique Hero's Army Card.&lt;/p&gt;&lt;p&gt;&lt;b&gt;&lt;i&gt;HYPER SPEED 5&lt;/i&gt;&lt;/b&gt;&lt;br /&gt;After Taking a turn with Silver Surfer, Silver Surfer may move up to 5 spaces. Silver Surfer cannot use Hyper Speed 5 if he attacked with his Cosmic Force Blast Special Attack during that turn.&lt;/p&gt;&lt;p&gt;&lt;b&gt;&lt;i&gt;SUPER STRENGTH&lt;/i&gt;&lt;/b&gt;&lt;br /&gt;Do not take fall damage from less than 20 above the figure's height.&lt;/p&gt;</v>
      </c>
      <c r="AX177" s="2" t="str">
        <f t="shared" si="56"/>
        <v>illustrations/Silver Surfer.jpg</v>
      </c>
      <c r="AY177" s="2" t="str">
        <f t="shared" si="57"/>
        <v>hitboxes/Silver Surfer.jpg</v>
      </c>
      <c r="AZ177" s="2" t="str">
        <f t="shared" si="46"/>
        <v>icons/Marvel.svg</v>
      </c>
      <c r="BA177" s="2" t="str">
        <f t="shared" si="47"/>
        <v>UNIQUE HERO // MEDIUM 5&lt;br /&gt;ZENN-LAVIAN // HERALD // VALIANT</v>
      </c>
      <c r="BB177" s="2" t="str">
        <f t="shared" si="48"/>
        <v>MENACER</v>
      </c>
      <c r="BC177" s="2" t="str">
        <f t="shared" si="49"/>
        <v>None</v>
      </c>
      <c r="BD177" s="2" t="str">
        <f t="shared" si="50"/>
        <v>&lt;p&gt;Stealth Flying&lt;/p&gt;&lt;p&gt;Cosmic Force Blast Special Attack&lt;/p&gt;&lt;p&gt;Hyper Speed 5&lt;/p&gt;</v>
      </c>
      <c r="BF177" s="4"/>
      <c r="BG177" s="4"/>
      <c r="BH177" s="4"/>
      <c r="BI177" s="4"/>
      <c r="BJ177" s="4"/>
    </row>
    <row r="178" spans="1:62" ht="57.75" customHeight="1" x14ac:dyDescent="0.2">
      <c r="A178" s="2">
        <v>177</v>
      </c>
      <c r="B178" s="2" t="s">
        <v>227</v>
      </c>
      <c r="C178" s="2" t="s">
        <v>601</v>
      </c>
      <c r="D178" s="2" t="s">
        <v>1105</v>
      </c>
      <c r="E178" s="2" t="s">
        <v>601</v>
      </c>
      <c r="F178" s="2" t="s">
        <v>601</v>
      </c>
      <c r="G178" s="2" t="s">
        <v>601</v>
      </c>
      <c r="H178" s="2" t="s">
        <v>601</v>
      </c>
      <c r="I178" s="2" t="s">
        <v>177</v>
      </c>
      <c r="J178" s="2">
        <v>19</v>
      </c>
      <c r="K178" s="2" t="s">
        <v>197</v>
      </c>
      <c r="L178" s="2" t="s">
        <v>158</v>
      </c>
      <c r="M178" s="2" t="s">
        <v>172</v>
      </c>
      <c r="N178" s="2" t="s">
        <v>166</v>
      </c>
      <c r="O178" s="2" t="s">
        <v>167</v>
      </c>
      <c r="P178" s="2" t="s">
        <v>203</v>
      </c>
      <c r="Q178" s="2" t="s">
        <v>187</v>
      </c>
      <c r="R178" s="2" t="s">
        <v>137</v>
      </c>
      <c r="S178" s="2">
        <v>5</v>
      </c>
      <c r="T178" s="2">
        <v>1</v>
      </c>
      <c r="U178" s="2">
        <v>0</v>
      </c>
      <c r="V178" s="2">
        <v>5</v>
      </c>
      <c r="W178" s="2">
        <v>5</v>
      </c>
      <c r="X178" s="2">
        <v>1</v>
      </c>
      <c r="Y178" s="2">
        <v>4</v>
      </c>
      <c r="Z178" s="2">
        <v>4</v>
      </c>
      <c r="AA178" s="2">
        <v>100</v>
      </c>
      <c r="AB178" s="2">
        <v>85</v>
      </c>
      <c r="AC178" s="2" t="s">
        <v>738</v>
      </c>
      <c r="AD178" s="2" t="s">
        <v>1046</v>
      </c>
      <c r="AE178" s="2" t="s">
        <v>830</v>
      </c>
      <c r="AF178" s="2" t="s">
        <v>455</v>
      </c>
      <c r="AG178" s="2" t="s">
        <v>772</v>
      </c>
      <c r="AH178" s="2" t="s">
        <v>601</v>
      </c>
      <c r="AI178" s="2" t="s">
        <v>772</v>
      </c>
      <c r="AJ178" s="2" t="s">
        <v>772</v>
      </c>
      <c r="AK178" s="2" t="b">
        <v>0</v>
      </c>
      <c r="AL178" s="2" t="b">
        <v>0</v>
      </c>
      <c r="AM178" s="2" t="s">
        <v>1014</v>
      </c>
      <c r="AN178" s="2" t="s">
        <v>574</v>
      </c>
      <c r="AO178" s="7" t="s">
        <v>601</v>
      </c>
      <c r="AP178" s="2" t="str">
        <f t="shared" si="39"/>
        <v>SIR DENRICK</v>
      </c>
      <c r="AQ178" s="2" t="b">
        <f t="shared" si="40"/>
        <v>0</v>
      </c>
      <c r="AR178" s="2" t="str">
        <f t="shared" si="41"/>
        <v>N/A</v>
      </c>
      <c r="AS178" s="4" t="str">
        <f t="shared" si="42"/>
        <v>&lt;p&gt;&lt;b&gt;&lt;i&gt;A COWARD'S REWARD&lt;/i&gt;&lt;/b&gt;&lt;br /&gt;Sir Denrick rolls one additional die against figures leaving an engagement with him.&lt;/p&gt;</v>
      </c>
      <c r="AT178" s="4" t="str">
        <f t="shared" si="58"/>
        <v>&lt;p&gt;&lt;b&gt;&lt;i&gt;GIANT KILLER&lt;/i&gt;&lt;/b&gt;&lt;br /&gt;When Sir Denrick attacks Huge figures, add 2 attack dice.&lt;/p&gt;</v>
      </c>
      <c r="AU178" s="4" t="str">
        <f t="shared" si="43"/>
        <v>n/a</v>
      </c>
      <c r="AV178" s="4" t="str">
        <f t="shared" si="44"/>
        <v>n/a</v>
      </c>
      <c r="AW178" s="4" t="str">
        <f t="shared" si="45"/>
        <v>&lt;p&gt;&lt;b&gt;&lt;i&gt;A COWARD'S REWARD&lt;/i&gt;&lt;/b&gt;&lt;br /&gt;Sir Denrick rolls one additional die against figures leaving an engagement with him.&lt;/p&gt;&lt;p&gt;&lt;b&gt;&lt;i&gt;GIANT KILLER&lt;/i&gt;&lt;/b&gt;&lt;br /&gt;When Sir Denrick attacks Huge figures, add 2 attack dice.&lt;/p&gt;</v>
      </c>
      <c r="AX178" s="2" t="str">
        <f t="shared" si="56"/>
        <v>illustrations/Sir Denrick.jpg</v>
      </c>
      <c r="AY178" s="2" t="str">
        <f t="shared" si="57"/>
        <v>hitboxes/Sir Denrick.jpg</v>
      </c>
      <c r="AZ178" s="2" t="str">
        <f t="shared" si="46"/>
        <v>icons/Jandar.svg</v>
      </c>
      <c r="BA178" s="2" t="str">
        <f t="shared" si="47"/>
        <v>UNIQUE HERO // MEDIUM 5&lt;br /&gt;HUMAN // CHAMPION // VALIANT</v>
      </c>
      <c r="BB178" s="2" t="str">
        <f t="shared" si="48"/>
        <v>DEFENDER</v>
      </c>
      <c r="BC178" s="2" t="str">
        <f t="shared" si="49"/>
        <v>None</v>
      </c>
      <c r="BD178" s="2" t="str">
        <f t="shared" si="50"/>
        <v>&lt;p&gt;A Coward's Reward&lt;/p&gt;&lt;p&gt;Giant Killer&lt;/p&gt;</v>
      </c>
    </row>
    <row r="179" spans="1:62" ht="57.75" customHeight="1" x14ac:dyDescent="0.2">
      <c r="A179" s="2">
        <v>178</v>
      </c>
      <c r="B179" s="2" t="s">
        <v>587</v>
      </c>
      <c r="C179" s="2" t="s">
        <v>601</v>
      </c>
      <c r="D179" s="2" t="s">
        <v>1105</v>
      </c>
      <c r="E179" s="3" t="s">
        <v>1248</v>
      </c>
      <c r="F179" s="2" t="s">
        <v>601</v>
      </c>
      <c r="G179" s="2" t="s">
        <v>601</v>
      </c>
      <c r="H179" s="2" t="s">
        <v>601</v>
      </c>
      <c r="I179" s="2" t="s">
        <v>299</v>
      </c>
      <c r="J179" s="2">
        <v>16</v>
      </c>
      <c r="K179" s="2" t="s">
        <v>197</v>
      </c>
      <c r="L179" s="2" t="s">
        <v>158</v>
      </c>
      <c r="M179" s="2" t="s">
        <v>172</v>
      </c>
      <c r="N179" s="2" t="s">
        <v>166</v>
      </c>
      <c r="O179" s="2" t="s">
        <v>167</v>
      </c>
      <c r="P179" s="2" t="s">
        <v>276</v>
      </c>
      <c r="Q179" s="2" t="s">
        <v>187</v>
      </c>
      <c r="R179" s="2" t="s">
        <v>205</v>
      </c>
      <c r="S179" s="2">
        <v>6</v>
      </c>
      <c r="T179" s="2">
        <v>1</v>
      </c>
      <c r="U179" s="2">
        <v>0</v>
      </c>
      <c r="V179" s="2">
        <v>6</v>
      </c>
      <c r="W179" s="2">
        <v>8</v>
      </c>
      <c r="X179" s="2">
        <v>1</v>
      </c>
      <c r="Y179" s="2">
        <v>4</v>
      </c>
      <c r="Z179" s="2">
        <v>3</v>
      </c>
      <c r="AA179" s="2">
        <v>150</v>
      </c>
      <c r="AB179" s="2">
        <v>95</v>
      </c>
      <c r="AC179" s="2" t="s">
        <v>739</v>
      </c>
      <c r="AD179" s="2" t="s">
        <v>987</v>
      </c>
      <c r="AE179" s="2" t="s">
        <v>831</v>
      </c>
      <c r="AF179" s="2" t="s">
        <v>549</v>
      </c>
      <c r="AG179" s="2" t="s">
        <v>867</v>
      </c>
      <c r="AH179" s="2" t="s">
        <v>986</v>
      </c>
      <c r="AI179" s="2" t="s">
        <v>772</v>
      </c>
      <c r="AJ179" s="2" t="s">
        <v>772</v>
      </c>
      <c r="AK179" s="2" t="b">
        <v>0</v>
      </c>
      <c r="AL179" s="2" t="b">
        <v>0</v>
      </c>
      <c r="AM179" s="2" t="s">
        <v>1021</v>
      </c>
      <c r="AN179" s="2" t="s">
        <v>579</v>
      </c>
      <c r="AO179" s="7" t="s">
        <v>601</v>
      </c>
      <c r="AP179" s="2" t="str">
        <f t="shared" si="39"/>
        <v>SIR DUPUIS</v>
      </c>
      <c r="AQ179" s="2" t="b">
        <f t="shared" si="40"/>
        <v>0</v>
      </c>
      <c r="AR179" s="2" t="str">
        <f t="shared" si="41"/>
        <v>N/A</v>
      </c>
      <c r="AS179" s="4" t="str">
        <f t="shared" si="42"/>
        <v>&lt;p&gt;&lt;b&gt;&lt;i&gt;KNIGHT'S COURAGE&lt;/i&gt;&lt;/b&gt;&lt;br /&gt;Add 1 to Sir Dupuis' attack dice for every Knight you control within 4 clear sight spaces of Sir Dupuis up to a maximum of +3 dice.&lt;/p&gt;</v>
      </c>
      <c r="AT179" s="4" t="str">
        <f t="shared" si="58"/>
        <v>&lt;p&gt;&lt;b&gt;&lt;i&gt;TACTICAL DISENGAGEMENT 7&lt;/i&gt;&lt;/b&gt;&lt;br /&gt;When Sir Dupruis receives one or more wounds from a leaving engagement attack, immediately roll the 20-sided die. If you roll a 7 or higher, ignore any wounds from that leaving engagement attack.&lt;/p&gt;</v>
      </c>
      <c r="AU179" s="4" t="str">
        <f t="shared" si="43"/>
        <v>&lt;p&gt;&lt;b&gt;&lt;i&gt;CHALICE OF FORTITUDE&lt;/i&gt;&lt;/b&gt;&lt;br /&gt;If Sir Dupuis has 4 or more wounds on his Army Card, add 1 to his defense dice.&lt;/p&gt;</v>
      </c>
      <c r="AV179" s="4" t="str">
        <f t="shared" si="44"/>
        <v>n/a</v>
      </c>
      <c r="AW179" s="4" t="str">
        <f t="shared" si="45"/>
        <v>&lt;p&gt;&lt;b&gt;&lt;i&gt;KNIGHT'S COURAGE&lt;/i&gt;&lt;/b&gt;&lt;br /&gt;Add 1 to Sir Dupuis' attack dice for every Knight you control within 4 clear sight spaces of Sir Dupuis up to a maximum of +3 dice.&lt;/p&gt;&lt;p&gt;&lt;b&gt;&lt;i&gt;TACTICAL DISENGAGEMENT 7&lt;/i&gt;&lt;/b&gt;&lt;br /&gt;When Sir Dupruis receives one or more wounds from a leaving engagement attack, immediately roll the 20-sided die. If you roll a 7 or higher, ignore any wounds from that leaving engagement attack.&lt;/p&gt;&lt;p&gt;&lt;b&gt;&lt;i&gt;CHALICE OF FORTITUDE&lt;/i&gt;&lt;/b&gt;&lt;br /&gt;If Sir Dupuis has 4 or more wounds on his Army Card, add 1 to his defense dice.&lt;/p&gt;</v>
      </c>
      <c r="AX179" s="2" t="str">
        <f t="shared" si="56"/>
        <v>illustrations/Sir Dupuis.jpg</v>
      </c>
      <c r="AY179" s="2" t="str">
        <f t="shared" si="57"/>
        <v>hitboxes/Sir Dupuis.jpg</v>
      </c>
      <c r="AZ179" s="2" t="str">
        <f t="shared" si="46"/>
        <v>icons/Jandar.svg</v>
      </c>
      <c r="BA179" s="2" t="str">
        <f t="shared" si="47"/>
        <v>UNIQUE HERO // LARGE 6&lt;br /&gt;HUMAN // KNIGHT // VALIANT</v>
      </c>
      <c r="BB179" s="2" t="str">
        <f t="shared" si="48"/>
        <v>SHARK/CLEANUP</v>
      </c>
      <c r="BC179" s="2" t="str">
        <f t="shared" si="49"/>
        <v>&lt;p&gt;Draft one Knight Hero or one Knights Squad&lt;br /&gt;(and then multiples if non-unique)&lt;/p&gt;</v>
      </c>
      <c r="BD179" s="2" t="str">
        <f t="shared" si="50"/>
        <v>&lt;p&gt;Knight's Courage&lt;/p&gt;&lt;p&gt;Tactical Disengagement 7&lt;/p&gt;&lt;p&gt;Chalice Of Fortitude&lt;/p&gt;</v>
      </c>
    </row>
    <row r="180" spans="1:62" ht="57.75" customHeight="1" x14ac:dyDescent="0.2">
      <c r="A180" s="2">
        <v>179</v>
      </c>
      <c r="B180" s="2" t="s">
        <v>122</v>
      </c>
      <c r="C180" s="2" t="s">
        <v>601</v>
      </c>
      <c r="D180" s="2" t="s">
        <v>1105</v>
      </c>
      <c r="E180" s="3" t="s">
        <v>1092</v>
      </c>
      <c r="F180" s="2" t="s">
        <v>601</v>
      </c>
      <c r="G180" s="2" t="s">
        <v>601</v>
      </c>
      <c r="H180" s="2" t="s">
        <v>601</v>
      </c>
      <c r="I180" s="2" t="s">
        <v>121</v>
      </c>
      <c r="J180" s="2">
        <v>2</v>
      </c>
      <c r="K180" s="2" t="s">
        <v>197</v>
      </c>
      <c r="L180" s="2" t="s">
        <v>158</v>
      </c>
      <c r="M180" s="2" t="s">
        <v>172</v>
      </c>
      <c r="N180" s="2" t="s">
        <v>166</v>
      </c>
      <c r="O180" s="2" t="s">
        <v>167</v>
      </c>
      <c r="P180" s="2" t="s">
        <v>203</v>
      </c>
      <c r="Q180" s="2" t="s">
        <v>187</v>
      </c>
      <c r="R180" s="2" t="s">
        <v>137</v>
      </c>
      <c r="S180" s="2">
        <v>5</v>
      </c>
      <c r="T180" s="2">
        <v>1</v>
      </c>
      <c r="U180" s="2">
        <v>0</v>
      </c>
      <c r="V180" s="2">
        <v>6</v>
      </c>
      <c r="W180" s="2">
        <v>5</v>
      </c>
      <c r="X180" s="2">
        <v>1</v>
      </c>
      <c r="Y180" s="2">
        <v>3</v>
      </c>
      <c r="Z180" s="2">
        <v>4</v>
      </c>
      <c r="AA180" s="2">
        <v>105</v>
      </c>
      <c r="AB180" s="2">
        <v>150</v>
      </c>
      <c r="AC180" s="2" t="s">
        <v>740</v>
      </c>
      <c r="AD180" s="2" t="s">
        <v>1138</v>
      </c>
      <c r="AE180" s="2" t="s">
        <v>661</v>
      </c>
      <c r="AF180" s="2" t="s">
        <v>456</v>
      </c>
      <c r="AG180" s="2" t="s">
        <v>772</v>
      </c>
      <c r="AH180" s="2" t="s">
        <v>601</v>
      </c>
      <c r="AI180" s="2" t="s">
        <v>772</v>
      </c>
      <c r="AJ180" s="2" t="s">
        <v>772</v>
      </c>
      <c r="AK180" s="2" t="b">
        <v>0</v>
      </c>
      <c r="AL180" s="2" t="b">
        <v>0</v>
      </c>
      <c r="AM180" s="2" t="s">
        <v>581</v>
      </c>
      <c r="AN180" s="2" t="s">
        <v>572</v>
      </c>
      <c r="AO180" s="7" t="s">
        <v>601</v>
      </c>
      <c r="AP180" s="2" t="str">
        <f t="shared" si="39"/>
        <v>SIR GILBERT</v>
      </c>
      <c r="AQ180" s="2" t="b">
        <f t="shared" si="40"/>
        <v>0</v>
      </c>
      <c r="AR180" s="2" t="str">
        <f t="shared" si="41"/>
        <v>N/A</v>
      </c>
      <c r="AS180" s="4" t="str">
        <f t="shared" si="42"/>
        <v>&lt;p&gt;&lt;b&gt;&lt;i&gt;JANDAR'S DISPATCH&lt;/i&gt;&lt;/b&gt;&lt;br /&gt;After you take a turn Sir Gilbert, you may roll 12 Jandar Valkyrie dice. Move up to 4 squad figures you control who follow Jandar up to X spaces. X equals the number of Jandar symbols rolled. Any squad figures moved with Jandar's Dispatch must be within 8 clear sight spaces of Sir Gilbert prior to moving.&lt;/p&gt;</v>
      </c>
      <c r="AT180" s="4" t="str">
        <f t="shared" si="58"/>
        <v>&lt;p&gt;&lt;b&gt;&lt;i&gt;ATTACK AURA 1&lt;/i&gt;&lt;/b&gt;&lt;br /&gt;All friendly figures adjacent to Sir Gilbert with a Range of 1 add 1 die to their normal attack.&lt;/p&gt;</v>
      </c>
      <c r="AU180" s="4" t="str">
        <f t="shared" si="43"/>
        <v>n/a</v>
      </c>
      <c r="AV180" s="4" t="str">
        <f t="shared" si="44"/>
        <v>n/a</v>
      </c>
      <c r="AW180" s="4" t="str">
        <f t="shared" si="45"/>
        <v>&lt;p&gt;&lt;b&gt;&lt;i&gt;JANDAR'S DISPATCH&lt;/i&gt;&lt;/b&gt;&lt;br /&gt;After you take a turn Sir Gilbert, you may roll 12 Jandar Valkyrie dice. Move up to 4 squad figures you control who follow Jandar up to X spaces. X equals the number of Jandar symbols rolled. Any squad figures moved with Jandar's Dispatch must be within 8 clear sight spaces of Sir Gilbert prior to moving.&lt;/p&gt;&lt;p&gt;&lt;b&gt;&lt;i&gt;ATTACK AURA 1&lt;/i&gt;&lt;/b&gt;&lt;br /&gt;All friendly figures adjacent to Sir Gilbert with a Range of 1 add 1 die to their normal attack.&lt;/p&gt;</v>
      </c>
      <c r="AX180" s="2" t="str">
        <f t="shared" si="56"/>
        <v>illustrations/Sir Gilbert.jpg</v>
      </c>
      <c r="AY180" s="2" t="str">
        <f t="shared" si="57"/>
        <v>hitboxes/Sir Gilbert.jpg</v>
      </c>
      <c r="AZ180" s="2" t="str">
        <f t="shared" si="46"/>
        <v>icons/Jandar.svg</v>
      </c>
      <c r="BA180" s="2" t="str">
        <f t="shared" si="47"/>
        <v>UNIQUE HERO // MEDIUM 5&lt;br /&gt;HUMAN // CHAMPION // VALIANT</v>
      </c>
      <c r="BB180" s="2" t="str">
        <f t="shared" si="48"/>
        <v>CHEERLEADER</v>
      </c>
      <c r="BC180" s="2" t="str">
        <f t="shared" si="49"/>
        <v>&lt;p&gt;Draft one Squad that follows Jandar&lt;br /&gt;(and then multiples if non-unique)&lt;/p&gt;</v>
      </c>
      <c r="BD180" s="2" t="str">
        <f t="shared" si="50"/>
        <v>&lt;p&gt;Jandar's Dispatch&lt;/p&gt;&lt;p&gt;Attack Aura 1&lt;/p&gt;</v>
      </c>
    </row>
    <row r="181" spans="1:62" ht="57.75" customHeight="1" x14ac:dyDescent="0.2">
      <c r="A181" s="2">
        <v>180</v>
      </c>
      <c r="B181" s="2" t="s">
        <v>119</v>
      </c>
      <c r="C181" s="2" t="s">
        <v>601</v>
      </c>
      <c r="D181" s="2" t="s">
        <v>1105</v>
      </c>
      <c r="E181" s="2" t="s">
        <v>601</v>
      </c>
      <c r="F181" s="2" t="s">
        <v>601</v>
      </c>
      <c r="G181" s="2" t="s">
        <v>601</v>
      </c>
      <c r="H181" s="2" t="s">
        <v>601</v>
      </c>
      <c r="I181" s="2" t="s">
        <v>326</v>
      </c>
      <c r="J181" s="2">
        <v>11</v>
      </c>
      <c r="K181" s="2" t="s">
        <v>197</v>
      </c>
      <c r="L181" s="2" t="s">
        <v>152</v>
      </c>
      <c r="M181" s="2" t="s">
        <v>172</v>
      </c>
      <c r="N181" s="2" t="s">
        <v>166</v>
      </c>
      <c r="O181" s="2" t="s">
        <v>167</v>
      </c>
      <c r="P181" s="2" t="s">
        <v>203</v>
      </c>
      <c r="Q181" s="2" t="s">
        <v>136</v>
      </c>
      <c r="R181" s="2" t="s">
        <v>137</v>
      </c>
      <c r="S181" s="2">
        <v>5</v>
      </c>
      <c r="T181" s="2">
        <v>1</v>
      </c>
      <c r="U181" s="2">
        <v>0</v>
      </c>
      <c r="V181" s="2">
        <v>6</v>
      </c>
      <c r="W181" s="2">
        <v>5</v>
      </c>
      <c r="X181" s="2">
        <v>1</v>
      </c>
      <c r="Y181" s="2">
        <v>4</v>
      </c>
      <c r="Z181" s="2">
        <v>4</v>
      </c>
      <c r="AA181" s="2">
        <v>90</v>
      </c>
      <c r="AB181" s="2">
        <v>90</v>
      </c>
      <c r="AC181" s="2" t="s">
        <v>741</v>
      </c>
      <c r="AD181" s="4" t="s">
        <v>550</v>
      </c>
      <c r="AE181" s="2" t="s">
        <v>832</v>
      </c>
      <c r="AF181" s="2" t="s">
        <v>551</v>
      </c>
      <c r="AG181" s="2" t="s">
        <v>772</v>
      </c>
      <c r="AH181" s="2" t="s">
        <v>601</v>
      </c>
      <c r="AI181" s="2" t="s">
        <v>772</v>
      </c>
      <c r="AJ181" s="2" t="s">
        <v>772</v>
      </c>
      <c r="AK181" s="2" t="b">
        <v>0</v>
      </c>
      <c r="AL181" s="2" t="b">
        <v>0</v>
      </c>
      <c r="AM181" s="2" t="s">
        <v>1016</v>
      </c>
      <c r="AN181" s="2" t="s">
        <v>578</v>
      </c>
      <c r="AO181" s="7" t="s">
        <v>601</v>
      </c>
      <c r="AP181" s="2" t="str">
        <f t="shared" si="39"/>
        <v>SIR HAWTHORNE</v>
      </c>
      <c r="AQ181" s="2" t="b">
        <f t="shared" si="40"/>
        <v>0</v>
      </c>
      <c r="AR181" s="2" t="str">
        <f t="shared" si="41"/>
        <v>N/A</v>
      </c>
      <c r="AS181" s="4" t="str">
        <f t="shared" si="42"/>
        <v>&lt;p&gt;&lt;b&gt;&lt;i&gt;BLIND RAGE SPECIAL ATTACK&lt;/i&gt;&lt;/b&gt;&lt;br /&gt;&lt;i&gt;Range 1. Attack 3. &lt;/i&gt;&lt;br /&gt;If Sir Hawthorne rolls at least 2 skulls with his Blind Rage Special Attack, Sir Hawthorne may attack again with his Blind Rage Special Attack. Sir Hawthorne may continue attacking with his Blind Rage Special Attack until he rolls fewer than 2 skulls.&lt;/p&gt;</v>
      </c>
      <c r="AT181" s="4" t="str">
        <f t="shared" si="58"/>
        <v>&lt;p&gt;&lt;b&gt;&lt;i&gt;STAB IN THE BACK&lt;/i&gt;&lt;/b&gt;&lt;br /&gt;After you take a turn with Sir Hawthorne, you must roll the 20-sided die. If you roll a 1, choose an opponent. That opponent now controls Sir Hawthorne. Remove any Order Markers on this Army Card, then give the card to that opponent.&lt;/p&gt;</v>
      </c>
      <c r="AU181" s="4" t="str">
        <f t="shared" si="43"/>
        <v>n/a</v>
      </c>
      <c r="AV181" s="4" t="str">
        <f t="shared" si="44"/>
        <v>n/a</v>
      </c>
      <c r="AW181" s="4" t="str">
        <f t="shared" si="45"/>
        <v>&lt;p&gt;&lt;b&gt;&lt;i&gt;BLIND RAGE SPECIAL ATTACK&lt;/i&gt;&lt;/b&gt;&lt;br /&gt;&lt;i&gt;Range 1. Attack 3. &lt;/i&gt;&lt;br /&gt;If Sir Hawthorne rolls at least 2 skulls with his Blind Rage Special Attack, Sir Hawthorne may attack again with his Blind Rage Special Attack. Sir Hawthorne may continue attacking with his Blind Rage Special Attack until he rolls fewer than 2 skulls.&lt;/p&gt;&lt;p&gt;&lt;b&gt;&lt;i&gt;STAB IN THE BACK&lt;/i&gt;&lt;/b&gt;&lt;br /&gt;After you take a turn with Sir Hawthorne, you must roll the 20-sided die. If you roll a 1, choose an opponent. That opponent now controls Sir Hawthorne. Remove any Order Markers on this Army Card, then give the card to that opponent.&lt;/p&gt;</v>
      </c>
      <c r="AX181" s="2" t="str">
        <f t="shared" si="56"/>
        <v>illustrations/Sir Hawthorne.jpg</v>
      </c>
      <c r="AY181" s="2" t="str">
        <f t="shared" si="57"/>
        <v>hitboxes/Sir Hawthorne.jpg</v>
      </c>
      <c r="AZ181" s="2" t="str">
        <f t="shared" si="46"/>
        <v>icons/Utgar.svg</v>
      </c>
      <c r="BA181" s="2" t="str">
        <f t="shared" si="47"/>
        <v>UNIQUE HERO // MEDIUM 5&lt;br /&gt;HUMAN // CHAMPION // RELENTLESS</v>
      </c>
      <c r="BB181" s="2" t="str">
        <f t="shared" si="48"/>
        <v>MENACER</v>
      </c>
      <c r="BC181" s="2" t="str">
        <f t="shared" si="49"/>
        <v>None</v>
      </c>
      <c r="BD181" s="2" t="str">
        <f t="shared" si="50"/>
        <v>&lt;p&gt;Blind Rage Special Attack&lt;/p&gt;&lt;p&gt;Stab In The Back&lt;/p&gt;</v>
      </c>
    </row>
    <row r="182" spans="1:62" ht="57.75" customHeight="1" x14ac:dyDescent="0.2">
      <c r="A182" s="2">
        <v>181</v>
      </c>
      <c r="B182" s="3" t="s">
        <v>1280</v>
      </c>
      <c r="C182" s="2" t="s">
        <v>601</v>
      </c>
      <c r="D182" s="2" t="s">
        <v>1105</v>
      </c>
      <c r="E182" s="2" t="s">
        <v>1066</v>
      </c>
      <c r="F182" s="2" t="s">
        <v>1281</v>
      </c>
      <c r="G182" s="2" t="s">
        <v>601</v>
      </c>
      <c r="H182" s="2" t="s">
        <v>601</v>
      </c>
      <c r="I182" s="2" t="s">
        <v>1241</v>
      </c>
      <c r="J182" s="2" t="s">
        <v>1282</v>
      </c>
      <c r="K182" s="2" t="s">
        <v>198</v>
      </c>
      <c r="L182" s="2" t="s">
        <v>152</v>
      </c>
      <c r="M182" s="2" t="s">
        <v>83</v>
      </c>
      <c r="N182" s="2" t="s">
        <v>132</v>
      </c>
      <c r="O182" s="2" t="s">
        <v>133</v>
      </c>
      <c r="P182" s="2" t="s">
        <v>164</v>
      </c>
      <c r="Q182" s="2" t="s">
        <v>15</v>
      </c>
      <c r="R182" s="2" t="s">
        <v>137</v>
      </c>
      <c r="S182" s="2">
        <v>5</v>
      </c>
      <c r="T182" s="2">
        <v>1</v>
      </c>
      <c r="U182" s="2">
        <v>0</v>
      </c>
      <c r="V182" s="2">
        <v>1</v>
      </c>
      <c r="W182" s="2">
        <v>4</v>
      </c>
      <c r="X182" s="2">
        <v>1</v>
      </c>
      <c r="Y182" s="2">
        <v>3</v>
      </c>
      <c r="Z182" s="2">
        <v>3</v>
      </c>
      <c r="AA182" s="2">
        <v>105</v>
      </c>
      <c r="AB182" s="2">
        <v>95</v>
      </c>
      <c r="AC182" s="2" t="s">
        <v>1283</v>
      </c>
      <c r="AD182" s="2" t="s">
        <v>1284</v>
      </c>
      <c r="AE182" s="2" t="s">
        <v>1286</v>
      </c>
      <c r="AF182" s="2" t="s">
        <v>1285</v>
      </c>
      <c r="AG182" s="2" t="s">
        <v>1288</v>
      </c>
      <c r="AH182" s="2" t="s">
        <v>1287</v>
      </c>
      <c r="AI182" s="2" t="s">
        <v>772</v>
      </c>
      <c r="AJ182" s="2" t="s">
        <v>772</v>
      </c>
      <c r="AK182" s="2" t="b">
        <v>0</v>
      </c>
      <c r="AL182" s="2" t="b">
        <v>0</v>
      </c>
      <c r="AM182" s="2" t="s">
        <v>583</v>
      </c>
      <c r="AN182" s="2" t="s">
        <v>576</v>
      </c>
      <c r="AO182" s="7" t="s">
        <v>601</v>
      </c>
      <c r="AP182" s="2" t="str">
        <f t="shared" si="39"/>
        <v>SKELETONS OF ANNELLINTIA</v>
      </c>
      <c r="AQ182" s="2" t="b">
        <f t="shared" si="40"/>
        <v>0</v>
      </c>
      <c r="AR182" s="2" t="str">
        <f t="shared" si="41"/>
        <v>N/A</v>
      </c>
      <c r="AS182" s="4" t="str">
        <f t="shared" si="42"/>
        <v>&lt;p&gt;&lt;b&gt;&lt;i&gt;NECROMANCY&lt;/i&gt;&lt;/b&gt;&lt;br /&gt;When a Skeleton of Annellintia you control is destroyed, roll the 20-sided die. If you roll an 11 or higher, place that Skeleton of Annellintia on the army card of any Unique Lord, Lady, Duke or Duchess you control.&lt;/p&gt;</v>
      </c>
      <c r="AT182" s="4" t="str">
        <f t="shared" si="58"/>
        <v>&lt;p&gt;&lt;b&gt;&lt;i&gt;REANIMATION&lt;/i&gt;&lt;/b&gt;&lt;br /&gt;After revealing an order marker on this Army Card, before taking a turn with the Skeletons of Annellintia, you may remove one previously destroyed Skeleton of Annellintia from the Army Card of one Unique Hero you control and place it on any empty space adjacent to that Hero.&lt;/p&gt;</v>
      </c>
      <c r="AU182" s="4" t="str">
        <f t="shared" si="43"/>
        <v>&lt;p&gt;&lt;b&gt;&lt;i&gt;UNDEAD LEGION&lt;/i&gt;&lt;/b&gt;&lt;br /&gt;After taking a turn with the Skeletons of Annellintia, you may move two unengaged Skeletons of Annellintia you control who did not move or attack this turn up to 4 spaces each.&lt;/p&gt;</v>
      </c>
      <c r="AV182" s="4" t="str">
        <f t="shared" si="44"/>
        <v>n/a</v>
      </c>
      <c r="AW182" s="4" t="str">
        <f t="shared" si="45"/>
        <v>&lt;p&gt;&lt;b&gt;&lt;i&gt;NECROMANCY&lt;/i&gt;&lt;/b&gt;&lt;br /&gt;When a Skeleton of Annellintia you control is destroyed, roll the 20-sided die. If you roll an 11 or higher, place that Skeleton of Annellintia on the army card of any Unique Lord, Lady, Duke or Duchess you control.&lt;/p&gt;&lt;p&gt;&lt;b&gt;&lt;i&gt;REANIMATION&lt;/i&gt;&lt;/b&gt;&lt;br /&gt;After revealing an order marker on this Army Card, before taking a turn with the Skeletons of Annellintia, you may remove one previously destroyed Skeleton of Annellintia from the Army Card of one Unique Hero you control and place it on any empty space adjacent to that Hero.&lt;/p&gt;&lt;p&gt;&lt;b&gt;&lt;i&gt;UNDEAD LEGION&lt;/i&gt;&lt;/b&gt;&lt;br /&gt;After taking a turn with the Skeletons of Annellintia, you may move two unengaged Skeletons of Annellintia you control who did not move or attack this turn up to 4 spaces each.&lt;/p&gt;</v>
      </c>
      <c r="AX182" s="2" t="str">
        <f t="shared" si="56"/>
        <v>illustrations/Skeletons of Annellintia.jpg</v>
      </c>
      <c r="AY182" s="2" t="str">
        <f t="shared" si="57"/>
        <v>hitboxes/Skeletons of Annellintia.jpg</v>
      </c>
      <c r="AZ182" s="2" t="str">
        <f t="shared" si="46"/>
        <v>icons/Utgar.svg</v>
      </c>
      <c r="BA182" s="2" t="str">
        <f t="shared" si="47"/>
        <v>COMMON SQUAD // MEDIUM 5&lt;br /&gt;UNDEAD // WARRIORS // TERRIFYING</v>
      </c>
      <c r="BB182" s="2" t="str">
        <f t="shared" si="48"/>
        <v>NICHE</v>
      </c>
      <c r="BC182" s="2" t="str">
        <f t="shared" si="49"/>
        <v>&lt;p&gt;Draft multiples of this Army Card&lt;/p&gt;&lt;p&gt;Draft one Unique Lord, Lady, Duke or Duchess&lt;/p&gt;</v>
      </c>
      <c r="BD182" s="2" t="str">
        <f t="shared" si="50"/>
        <v>&lt;p&gt;Necromancy&lt;/p&gt;&lt;p&gt;Reanimation&lt;/p&gt;&lt;p&gt;Undead Legion&lt;/p&gt;</v>
      </c>
    </row>
    <row r="183" spans="1:62" ht="57.75" customHeight="1" x14ac:dyDescent="0.2">
      <c r="A183" s="2">
        <v>182</v>
      </c>
      <c r="B183" s="2" t="s">
        <v>257</v>
      </c>
      <c r="C183" s="2" t="s">
        <v>601</v>
      </c>
      <c r="D183" s="2" t="s">
        <v>1105</v>
      </c>
      <c r="E183" s="2" t="s">
        <v>601</v>
      </c>
      <c r="F183" s="2" t="s">
        <v>601</v>
      </c>
      <c r="G183" s="2" t="s">
        <v>601</v>
      </c>
      <c r="H183" s="2" t="s">
        <v>601</v>
      </c>
      <c r="I183" s="2" t="s">
        <v>256</v>
      </c>
      <c r="J183" s="2">
        <v>3</v>
      </c>
      <c r="K183" s="2" t="s">
        <v>198</v>
      </c>
      <c r="L183" s="2" t="s">
        <v>129</v>
      </c>
      <c r="M183" s="2" t="s">
        <v>214</v>
      </c>
      <c r="N183" s="2" t="s">
        <v>166</v>
      </c>
      <c r="O183" s="2" t="s">
        <v>167</v>
      </c>
      <c r="P183" s="2" t="s">
        <v>258</v>
      </c>
      <c r="Q183" s="2" t="s">
        <v>204</v>
      </c>
      <c r="R183" s="2" t="s">
        <v>137</v>
      </c>
      <c r="S183" s="2">
        <v>5</v>
      </c>
      <c r="T183" s="2">
        <v>1</v>
      </c>
      <c r="U183" s="2">
        <v>0</v>
      </c>
      <c r="V183" s="2">
        <v>6</v>
      </c>
      <c r="W183" s="2">
        <v>5</v>
      </c>
      <c r="X183" s="2">
        <v>6</v>
      </c>
      <c r="Y183" s="2">
        <v>4</v>
      </c>
      <c r="Z183" s="2">
        <v>3</v>
      </c>
      <c r="AA183" s="2">
        <v>160</v>
      </c>
      <c r="AB183" s="2">
        <v>140</v>
      </c>
      <c r="AC183" s="2" t="s">
        <v>742</v>
      </c>
      <c r="AD183" s="2" t="s">
        <v>552</v>
      </c>
      <c r="AE183" s="2" t="s">
        <v>833</v>
      </c>
      <c r="AF183" s="2" t="s">
        <v>553</v>
      </c>
      <c r="AG183" s="2" t="s">
        <v>772</v>
      </c>
      <c r="AH183" s="2" t="s">
        <v>601</v>
      </c>
      <c r="AI183" s="2" t="s">
        <v>772</v>
      </c>
      <c r="AJ183" s="2" t="s">
        <v>772</v>
      </c>
      <c r="AK183" s="2" t="b">
        <v>0</v>
      </c>
      <c r="AL183" s="2" t="b">
        <v>0</v>
      </c>
      <c r="AM183" s="2" t="s">
        <v>582</v>
      </c>
      <c r="AN183" s="2" t="s">
        <v>578</v>
      </c>
      <c r="AO183" s="7" t="s">
        <v>601</v>
      </c>
      <c r="AP183" s="2" t="str">
        <f t="shared" si="39"/>
        <v>SONLEN</v>
      </c>
      <c r="AQ183" s="2" t="b">
        <f t="shared" si="40"/>
        <v>0</v>
      </c>
      <c r="AR183" s="2" t="str">
        <f t="shared" si="41"/>
        <v>N/A</v>
      </c>
      <c r="AS183" s="4" t="str">
        <f t="shared" si="42"/>
        <v>&lt;p&gt;&lt;b&gt;&lt;i&gt;DRAGON HEALING&lt;/i&gt;&lt;/b&gt;&lt;br /&gt;Before moving, you may choose a wounded Hero figure within 4 clear sight spaces of Sonlen. Roll the 20-sided die. If you roll a 15 or higher, remove one wound marker from the chosen Hero's Army Card. Sonlen's Dragon can use its Dragon Healing on Sonlen.&lt;/p&gt;</v>
      </c>
      <c r="AT183" s="4" t="str">
        <f t="shared" si="58"/>
        <v>&lt;p&gt;&lt;b&gt;&lt;i&gt;DRAGON SWOOP&lt;/i&gt;&lt;/b&gt;&lt;br /&gt;After moving and before attacking, you may choose any figure within 4 clear sight spaces of Sonlen. Roll the 20-sided die. If you roll a 15 or higher, the chosen figure receives one wound.&lt;/p&gt;</v>
      </c>
      <c r="AU183" s="4" t="str">
        <f t="shared" si="43"/>
        <v>n/a</v>
      </c>
      <c r="AV183" s="4" t="str">
        <f t="shared" si="44"/>
        <v>n/a</v>
      </c>
      <c r="AW183" s="4" t="str">
        <f t="shared" si="45"/>
        <v>&lt;p&gt;&lt;b&gt;&lt;i&gt;DRAGON HEALING&lt;/i&gt;&lt;/b&gt;&lt;br /&gt;Before moving, you may choose a wounded Hero figure within 4 clear sight spaces of Sonlen. Roll the 20-sided die. If you roll a 15 or higher, remove one wound marker from the chosen Hero's Army Card. Sonlen's Dragon can use its Dragon Healing on Sonlen.&lt;/p&gt;&lt;p&gt;&lt;b&gt;&lt;i&gt;DRAGON SWOOP&lt;/i&gt;&lt;/b&gt;&lt;br /&gt;After moving and before attacking, you may choose any figure within 4 clear sight spaces of Sonlen. Roll the 20-sided die. If you roll a 15 or higher, the chosen figure receives one wound.&lt;/p&gt;</v>
      </c>
      <c r="AX183" s="2" t="str">
        <f t="shared" si="56"/>
        <v>illustrations/Sonlen.jpg</v>
      </c>
      <c r="AY183" s="2" t="str">
        <f t="shared" si="57"/>
        <v>hitboxes/Sonlen.jpg</v>
      </c>
      <c r="AZ183" s="2" t="str">
        <f t="shared" si="46"/>
        <v>icons/Ullar.svg</v>
      </c>
      <c r="BA183" s="2" t="str">
        <f t="shared" si="47"/>
        <v>UNIQUE HERO // MEDIUM 5&lt;br /&gt;ELF // ARCHMAGE // TRICKY</v>
      </c>
      <c r="BB183" s="2" t="str">
        <f t="shared" si="48"/>
        <v>CLEANUP</v>
      </c>
      <c r="BC183" s="2" t="str">
        <f t="shared" si="49"/>
        <v>None</v>
      </c>
      <c r="BD183" s="2" t="str">
        <f t="shared" si="50"/>
        <v>&lt;p&gt;Dragon Healing&lt;/p&gt;&lt;p&gt;Dragon Swoop&lt;/p&gt;</v>
      </c>
    </row>
    <row r="184" spans="1:62" ht="57.75" customHeight="1" x14ac:dyDescent="0.2">
      <c r="A184" s="2">
        <v>183</v>
      </c>
      <c r="B184" s="2" t="s">
        <v>30</v>
      </c>
      <c r="C184" s="2" t="s">
        <v>601</v>
      </c>
      <c r="D184" s="2" t="s">
        <v>1105</v>
      </c>
      <c r="E184" s="2" t="s">
        <v>1039</v>
      </c>
      <c r="F184" s="2" t="s">
        <v>601</v>
      </c>
      <c r="G184" s="2" t="s">
        <v>601</v>
      </c>
      <c r="H184" s="2" t="s">
        <v>601</v>
      </c>
      <c r="I184" s="2" t="s">
        <v>246</v>
      </c>
      <c r="J184" s="2">
        <v>18</v>
      </c>
      <c r="K184" s="2" t="s">
        <v>198</v>
      </c>
      <c r="L184" s="2" t="s">
        <v>152</v>
      </c>
      <c r="M184" s="2" t="s">
        <v>83</v>
      </c>
      <c r="N184" s="2" t="s">
        <v>166</v>
      </c>
      <c r="O184" s="2" t="s">
        <v>167</v>
      </c>
      <c r="P184" s="2" t="s">
        <v>251</v>
      </c>
      <c r="Q184" s="2" t="s">
        <v>15</v>
      </c>
      <c r="R184" s="2" t="s">
        <v>137</v>
      </c>
      <c r="S184" s="2">
        <v>4</v>
      </c>
      <c r="T184" s="2">
        <v>1</v>
      </c>
      <c r="U184" s="2">
        <v>0</v>
      </c>
      <c r="V184" s="2">
        <v>3</v>
      </c>
      <c r="W184" s="2">
        <v>6</v>
      </c>
      <c r="X184" s="2">
        <v>1</v>
      </c>
      <c r="Y184" s="2">
        <v>3</v>
      </c>
      <c r="Z184" s="2">
        <v>3</v>
      </c>
      <c r="AA184" s="2">
        <v>45</v>
      </c>
      <c r="AB184" s="2">
        <v>45</v>
      </c>
      <c r="AC184" s="2" t="s">
        <v>646</v>
      </c>
      <c r="AD184" s="2" t="s">
        <v>554</v>
      </c>
      <c r="AE184" s="2" t="s">
        <v>834</v>
      </c>
      <c r="AF184" s="2" t="s">
        <v>457</v>
      </c>
      <c r="AG184" s="2" t="s">
        <v>868</v>
      </c>
      <c r="AH184" s="2" t="s">
        <v>944</v>
      </c>
      <c r="AI184" s="2" t="s">
        <v>772</v>
      </c>
      <c r="AJ184" s="2" t="s">
        <v>772</v>
      </c>
      <c r="AK184" s="2" t="b">
        <v>1</v>
      </c>
      <c r="AL184" s="2" t="b">
        <v>0</v>
      </c>
      <c r="AM184" s="2" t="s">
        <v>581</v>
      </c>
      <c r="AN184" s="2" t="s">
        <v>576</v>
      </c>
      <c r="AO184" s="7" t="s">
        <v>601</v>
      </c>
      <c r="AP184" s="2" t="str">
        <f t="shared" si="39"/>
        <v>SONYA ESENWEIN</v>
      </c>
      <c r="AQ184" s="2" t="b">
        <f t="shared" si="40"/>
        <v>0</v>
      </c>
      <c r="AR184" s="2" t="str">
        <f t="shared" si="41"/>
        <v>N/A</v>
      </c>
      <c r="AS184" s="4" t="str">
        <f t="shared" si="42"/>
        <v>&lt;p&gt;&lt;b&gt;&lt;i&gt;LIFE DRAIN&lt;/i&gt;&lt;/b&gt;&lt;br /&gt;Each time Sonya Esenwein destroys a figure, you may remove a wound marker from this Army Card. Sonya Esenwein cannot Life Drain destructible objects.&lt;/p&gt;</v>
      </c>
      <c r="AT184" s="4" t="str">
        <f t="shared" si="58"/>
        <v>&lt;p&gt;&lt;b&gt;&lt;i&gt;ETERNAL STRENGTH&lt;/i&gt;&lt;/b&gt;&lt;br /&gt;Anytime you roll the 20-sided die for Cyprien Esenwein's Chilling Touch, you may add 2 to your die roll.&lt;/p&gt;</v>
      </c>
      <c r="AU184" s="4" t="str">
        <f t="shared" si="43"/>
        <v>&lt;p&gt;&lt;b&gt;&lt;i&gt;ETERNAL HEARTBREAK&lt;/i&gt;&lt;/b&gt;&lt;br /&gt;If you control Cyprien Esenwein and he is destroyed, Sonya Esenwein immediately receives 2 wounds.&lt;/p&gt;</v>
      </c>
      <c r="AV184" s="4" t="str">
        <f t="shared" si="44"/>
        <v>n/a</v>
      </c>
      <c r="AW184" s="4" t="str">
        <f t="shared" si="45"/>
        <v>&lt;p&gt;&lt;b&gt;&lt;i&gt;LIFE DRAIN&lt;/i&gt;&lt;/b&gt;&lt;br /&gt;Each time Sonya Esenwein destroys a figure, you may remove a wound marker from this Army Card. Sonya Esenwein cannot Life Drain destructible objects.&lt;/p&gt;&lt;p&gt;&lt;b&gt;&lt;i&gt;ETERNAL STRENGTH&lt;/i&gt;&lt;/b&gt;&lt;br /&gt;Anytime you roll the 20-sided die for Cyprien Esenwein's Chilling Touch, you may add 2 to your die roll.&lt;/p&gt;&lt;p&gt;&lt;b&gt;&lt;i&gt;ETERNAL HEARTBREAK&lt;/i&gt;&lt;/b&gt;&lt;br /&gt;If you control Cyprien Esenwein and he is destroyed, Sonya Esenwein immediately receives 2 wounds.&lt;/p&gt;</v>
      </c>
      <c r="AX184" s="2" t="str">
        <f t="shared" si="56"/>
        <v>illustrations/Sonya Esenwein.jpg</v>
      </c>
      <c r="AY184" s="2" t="str">
        <f t="shared" si="57"/>
        <v>hitboxes/Sonya Esenwein.jpg</v>
      </c>
      <c r="AZ184" s="2" t="str">
        <f t="shared" si="46"/>
        <v>icons/Utgar.svg</v>
      </c>
      <c r="BA184" s="2" t="str">
        <f t="shared" si="47"/>
        <v>UNIQUE HERO // MEDIUM 4&lt;br /&gt;UNDEAD // LADY // TERRIFYING</v>
      </c>
      <c r="BB184" s="2" t="str">
        <f t="shared" si="48"/>
        <v>CHEERLEADER</v>
      </c>
      <c r="BC184" s="2" t="str">
        <f t="shared" si="49"/>
        <v>&lt;p&gt;Draft Cyprien Esenwein&lt;/p&gt;</v>
      </c>
      <c r="BD184" s="2" t="str">
        <f t="shared" si="50"/>
        <v>&lt;p&gt;Life Drain&lt;/p&gt;&lt;p&gt;Eternal Strength&lt;/p&gt;&lt;p&gt;Eternal Heartbreak&lt;/p&gt;</v>
      </c>
    </row>
    <row r="185" spans="1:62" ht="57.75" customHeight="1" x14ac:dyDescent="0.2">
      <c r="A185" s="2">
        <v>184</v>
      </c>
      <c r="B185" s="2" t="s">
        <v>108</v>
      </c>
      <c r="C185" s="2" t="s">
        <v>601</v>
      </c>
      <c r="D185" s="2" t="s">
        <v>1105</v>
      </c>
      <c r="E185" s="2" t="s">
        <v>1096</v>
      </c>
      <c r="F185" s="3" t="s">
        <v>1093</v>
      </c>
      <c r="G185" s="2" t="s">
        <v>601</v>
      </c>
      <c r="H185" s="2" t="s">
        <v>601</v>
      </c>
      <c r="I185" s="2" t="s">
        <v>100</v>
      </c>
      <c r="J185" s="2">
        <v>10</v>
      </c>
      <c r="K185" s="2" t="s">
        <v>197</v>
      </c>
      <c r="L185" s="2" t="s">
        <v>171</v>
      </c>
      <c r="M185" s="2" t="s">
        <v>172</v>
      </c>
      <c r="N185" s="2" t="s">
        <v>166</v>
      </c>
      <c r="O185" s="2" t="s">
        <v>167</v>
      </c>
      <c r="P185" s="2" t="s">
        <v>105</v>
      </c>
      <c r="Q185" s="2" t="s">
        <v>106</v>
      </c>
      <c r="R185" s="2" t="s">
        <v>137</v>
      </c>
      <c r="S185" s="2">
        <v>5</v>
      </c>
      <c r="T185" s="2">
        <v>1</v>
      </c>
      <c r="U185" s="2">
        <v>0</v>
      </c>
      <c r="V185" s="2">
        <v>5</v>
      </c>
      <c r="W185" s="2">
        <v>5</v>
      </c>
      <c r="X185" s="2">
        <v>1</v>
      </c>
      <c r="Y185" s="2">
        <v>6</v>
      </c>
      <c r="Z185" s="2">
        <v>4</v>
      </c>
      <c r="AA185" s="2">
        <v>200</v>
      </c>
      <c r="AB185" s="2">
        <v>185</v>
      </c>
      <c r="AC185" s="2" t="s">
        <v>743</v>
      </c>
      <c r="AD185" s="2" t="s">
        <v>555</v>
      </c>
      <c r="AE185" s="2" t="s">
        <v>772</v>
      </c>
      <c r="AF185" s="2" t="s">
        <v>601</v>
      </c>
      <c r="AG185" s="2" t="s">
        <v>772</v>
      </c>
      <c r="AH185" s="2" t="s">
        <v>601</v>
      </c>
      <c r="AI185" s="2" t="s">
        <v>772</v>
      </c>
      <c r="AJ185" s="2" t="s">
        <v>772</v>
      </c>
      <c r="AK185" s="2" t="b">
        <v>0</v>
      </c>
      <c r="AL185" s="2" t="b">
        <v>0</v>
      </c>
      <c r="AM185" s="2" t="s">
        <v>581</v>
      </c>
      <c r="AN185" s="2" t="s">
        <v>578</v>
      </c>
      <c r="AO185" s="7" t="s">
        <v>601</v>
      </c>
      <c r="AP185" s="2" t="str">
        <f t="shared" si="39"/>
        <v>SPARTACUS</v>
      </c>
      <c r="AQ185" s="2" t="b">
        <f t="shared" si="40"/>
        <v>0</v>
      </c>
      <c r="AR185" s="2" t="str">
        <f t="shared" si="41"/>
        <v>N/A</v>
      </c>
      <c r="AS185" s="4" t="str">
        <f t="shared" si="42"/>
        <v>&lt;p&gt;&lt;b&gt;&lt;i&gt;GLADIATOR INSPIRATION&lt;/i&gt;&lt;/b&gt;&lt;br /&gt;If all Order Markers for a round are placed on Gladiator Army Cards, and at least one Order Marker is placed on Spartacus, then all Gladiators you control (except Spartacus) become inspired. Inspired Gladiators add one to their Move number and add 1 extra attack die and defense die for the rest of the round.&lt;/p&gt;</v>
      </c>
      <c r="AT185" s="4" t="str">
        <f t="shared" si="58"/>
        <v>n/a</v>
      </c>
      <c r="AU185" s="4" t="str">
        <f t="shared" si="43"/>
        <v>n/a</v>
      </c>
      <c r="AV185" s="4" t="str">
        <f t="shared" si="44"/>
        <v>n/a</v>
      </c>
      <c r="AW185" s="4" t="str">
        <f t="shared" si="45"/>
        <v>&lt;p&gt;&lt;b&gt;&lt;i&gt;GLADIATOR INSPIRATION&lt;/i&gt;&lt;/b&gt;&lt;br /&gt;If all Order Markers for a round are placed on Gladiator Army Cards, and at least one Order Marker is placed on Spartacus, then all Gladiators you control (except Spartacus) become inspired. Inspired Gladiators add one to their Move number and add 1 extra attack die and defense die for the rest of the round.&lt;/p&gt;</v>
      </c>
      <c r="AX185" s="2" t="str">
        <f t="shared" si="56"/>
        <v>illustrations/Spartacus.jpg</v>
      </c>
      <c r="AY185" s="2" t="str">
        <f t="shared" si="57"/>
        <v>hitboxes/Spartacus.jpg</v>
      </c>
      <c r="AZ185" s="2" t="str">
        <f t="shared" si="46"/>
        <v>icons/Einar.svg</v>
      </c>
      <c r="BA185" s="2" t="str">
        <f t="shared" si="47"/>
        <v>UNIQUE HERO // MEDIUM 5&lt;br /&gt;HUMAN // GLADIATOR // REBELLIOUS</v>
      </c>
      <c r="BB185" s="2" t="str">
        <f t="shared" si="48"/>
        <v>CHEERLEADER</v>
      </c>
      <c r="BC185" s="2" t="str">
        <f t="shared" si="49"/>
        <v>&lt;p&gt;Skip this card&lt;br /&gt;(and ignore its points)&lt;/p&gt;&lt;p&gt;Draft one Gladiator Hero or one Gladiator Squad&lt;br /&gt;(and then multiples if non-unique)&lt;/p&gt;</v>
      </c>
      <c r="BD185" s="2" t="str">
        <f t="shared" si="50"/>
        <v>&lt;p&gt;Gladiator Inspiration&lt;/p&gt;</v>
      </c>
    </row>
    <row r="186" spans="1:62" ht="57.75" customHeight="1" x14ac:dyDescent="0.2">
      <c r="A186" s="2">
        <v>185</v>
      </c>
      <c r="B186" s="3" t="s">
        <v>1358</v>
      </c>
      <c r="C186" s="2" t="s">
        <v>601</v>
      </c>
      <c r="D186" s="2" t="s">
        <v>1105</v>
      </c>
      <c r="E186" s="2" t="s">
        <v>601</v>
      </c>
      <c r="F186" s="2" t="s">
        <v>601</v>
      </c>
      <c r="G186" s="2" t="s">
        <v>601</v>
      </c>
      <c r="H186" s="2" t="s">
        <v>601</v>
      </c>
      <c r="I186" s="2" t="s">
        <v>1359</v>
      </c>
      <c r="J186" s="2">
        <v>4</v>
      </c>
      <c r="K186" s="3" t="s">
        <v>197</v>
      </c>
      <c r="L186" s="3" t="s">
        <v>1360</v>
      </c>
      <c r="M186" s="3" t="s">
        <v>172</v>
      </c>
      <c r="N186" s="3" t="s">
        <v>166</v>
      </c>
      <c r="O186" s="3" t="s">
        <v>167</v>
      </c>
      <c r="P186" s="3" t="s">
        <v>1361</v>
      </c>
      <c r="Q186" s="3" t="s">
        <v>204</v>
      </c>
      <c r="R186" s="3" t="s">
        <v>137</v>
      </c>
      <c r="S186" s="2">
        <v>5</v>
      </c>
      <c r="T186" s="2">
        <v>1</v>
      </c>
      <c r="U186" s="2">
        <v>0</v>
      </c>
      <c r="V186" s="2">
        <v>5</v>
      </c>
      <c r="W186" s="2">
        <v>6</v>
      </c>
      <c r="X186" s="2">
        <v>1</v>
      </c>
      <c r="Y186" s="2">
        <v>4</v>
      </c>
      <c r="Z186" s="2">
        <v>4</v>
      </c>
      <c r="AA186" s="2">
        <v>160</v>
      </c>
      <c r="AB186" s="2">
        <v>160</v>
      </c>
      <c r="AC186" s="3" t="s">
        <v>1362</v>
      </c>
      <c r="AD186" s="3" t="s">
        <v>1363</v>
      </c>
      <c r="AE186" s="3" t="s">
        <v>1364</v>
      </c>
      <c r="AF186" s="3" t="s">
        <v>1380</v>
      </c>
      <c r="AG186" s="3" t="s">
        <v>1365</v>
      </c>
      <c r="AH186" s="2" t="s">
        <v>1366</v>
      </c>
      <c r="AI186" s="2" t="s">
        <v>1367</v>
      </c>
      <c r="AJ186" s="4" t="s">
        <v>1368</v>
      </c>
      <c r="AK186" s="2" t="b">
        <v>0</v>
      </c>
      <c r="AL186" s="2" t="b">
        <v>1</v>
      </c>
      <c r="AM186" s="3" t="s">
        <v>1013</v>
      </c>
      <c r="AN186" s="3" t="s">
        <v>772</v>
      </c>
      <c r="AO186" s="7" t="s">
        <v>601</v>
      </c>
      <c r="AP186" s="2" t="str">
        <f t="shared" si="39"/>
        <v>SPIDER-MAN</v>
      </c>
      <c r="AQ186" s="2" t="b">
        <f t="shared" si="40"/>
        <v>0</v>
      </c>
      <c r="AR186" s="2" t="str">
        <f t="shared" si="41"/>
        <v>N/A</v>
      </c>
      <c r="AS186" s="4" t="str">
        <f t="shared" si="42"/>
        <v>&lt;p&gt;&lt;b&gt;&lt;i&gt;SPIDEY SENSE 11&lt;/i&gt;&lt;/b&gt;&lt;br /&gt;If Spider-Man is attacked and at least 1 skull is rolled, roll the d20. 1-10: roll defense dice normally. 11-20: Spider-Man takes no damage and may immediately move using his Swing Line 4 Special Power.&lt;/p&gt;</v>
      </c>
      <c r="AT186" s="4" t="str">
        <f t="shared" si="58"/>
        <v>&lt;p&gt;&lt;b&gt;&lt;i&gt;SWING LINE 4&lt;/i&gt;&lt;/b&gt;&lt;br /&gt;Use instead of a normal move. Swing Line has a move of 4. When counting spaces for Spider-Man's Swing Line movement, ignore elevations, water, figures and obstacles. Spider-Man may not Swing-Line more than 40 levels up or down in a single Swing Line. Do not take any leaving engagement attacks when using this.&lt;/p&gt;</v>
      </c>
      <c r="AU186" s="4" t="str">
        <f t="shared" si="43"/>
        <v>&lt;p&gt;&lt;b&gt;&lt;i&gt;WEB SPECIAL ATTACK&lt;/i&gt;&lt;/b&gt;&lt;br /&gt;&lt;i&gt;Range 4. Attack 3.&lt;/i&gt;&lt;br /&gt;Figures roll 1 less defense die when defending against Spider-Man's Web Special Attack.&lt;/p&gt;</v>
      </c>
      <c r="AV186" s="4" t="str">
        <f t="shared" si="44"/>
        <v>&lt;p&gt;&lt;b&gt;&lt;i&gt;SUPER STRENGTH&lt;/i&gt;&lt;/b&gt;&lt;br /&gt;Do not take fall damage from less than 20 above the figure's height.&lt;/p&gt;</v>
      </c>
      <c r="AW186" s="4" t="str">
        <f t="shared" si="45"/>
        <v>&lt;p&gt;&lt;b&gt;&lt;i&gt;SPIDEY SENSE 11&lt;/i&gt;&lt;/b&gt;&lt;br /&gt;If Spider-Man is attacked and at least 1 skull is rolled, roll the d20. 1-10: roll defense dice normally. 11-20: Spider-Man takes no damage and may immediately move using his Swing Line 4 Special Power.&lt;/p&gt;&lt;p&gt;&lt;b&gt;&lt;i&gt;SWING LINE 4&lt;/i&gt;&lt;/b&gt;&lt;br /&gt;Use instead of a normal move. Swing Line has a move of 4. When counting spaces for Spider-Man's Swing Line movement, ignore elevations, water, figures and obstacles. Spider-Man may not Swing-Line more than 40 levels up or down in a single Swing Line. Do not take any leaving engagement attacks when using this.&lt;/p&gt;&lt;p&gt;&lt;b&gt;&lt;i&gt;WEB SPECIAL ATTACK&lt;/i&gt;&lt;/b&gt;&lt;br /&gt;&lt;i&gt;Range 4. Attack 3.&lt;/i&gt;&lt;br /&gt;Figures roll 1 less defense die when defending against Spider-Man's Web Special Attack.&lt;/p&gt;&lt;p&gt;&lt;b&gt;&lt;i&gt;SUPER STRENGTH&lt;/i&gt;&lt;/b&gt;&lt;br /&gt;Do not take fall damage from less than 20 above the figure's height.&lt;/p&gt;</v>
      </c>
      <c r="AX186" s="2" t="str">
        <f t="shared" si="56"/>
        <v>illustrations/Spider-man.jpg</v>
      </c>
      <c r="AY186" s="2" t="str">
        <f t="shared" si="57"/>
        <v>hitboxes/Spider-man.jpg</v>
      </c>
      <c r="AZ186" s="2" t="str">
        <f t="shared" si="46"/>
        <v>icons/Marvel.svg</v>
      </c>
      <c r="BA186" s="2" t="str">
        <f t="shared" si="47"/>
        <v>UNIQUE HERO // MEDIUM 5&lt;br /&gt;HUMAN // CRIMEFIGHTER // TRICKY</v>
      </c>
      <c r="BB186" s="2" t="str">
        <f t="shared" si="48"/>
        <v>SHARK</v>
      </c>
      <c r="BC186" s="2" t="str">
        <f t="shared" si="49"/>
        <v>None</v>
      </c>
      <c r="BD186" s="2" t="str">
        <f t="shared" si="50"/>
        <v>&lt;p&gt;Spidey Sense 11&lt;/p&gt;&lt;p&gt;Swing Line 4&lt;/p&gt;&lt;p&gt;Web Special Attack&lt;/p&gt;</v>
      </c>
    </row>
    <row r="187" spans="1:62" ht="57.75" customHeight="1" x14ac:dyDescent="0.2">
      <c r="A187" s="2">
        <v>186</v>
      </c>
      <c r="B187" s="2" t="s">
        <v>34</v>
      </c>
      <c r="C187" s="2" t="s">
        <v>601</v>
      </c>
      <c r="D187" s="2" t="s">
        <v>1105</v>
      </c>
      <c r="E187" s="3" t="s">
        <v>1151</v>
      </c>
      <c r="F187" s="2" t="s">
        <v>601</v>
      </c>
      <c r="G187" s="2" t="s">
        <v>601</v>
      </c>
      <c r="H187" s="2" t="s">
        <v>601</v>
      </c>
      <c r="I187" s="2" t="s">
        <v>8</v>
      </c>
      <c r="J187" s="2">
        <v>1</v>
      </c>
      <c r="K187" s="2" t="s">
        <v>193</v>
      </c>
      <c r="L187" s="2" t="s">
        <v>152</v>
      </c>
      <c r="M187" s="2" t="s">
        <v>178</v>
      </c>
      <c r="N187" s="2" t="s">
        <v>166</v>
      </c>
      <c r="O187" s="2" t="s">
        <v>167</v>
      </c>
      <c r="P187" s="2" t="s">
        <v>35</v>
      </c>
      <c r="Q187" s="2" t="s">
        <v>204</v>
      </c>
      <c r="R187" s="2" t="s">
        <v>226</v>
      </c>
      <c r="S187" s="2">
        <v>12</v>
      </c>
      <c r="T187" s="2">
        <v>1</v>
      </c>
      <c r="U187" s="2">
        <v>0</v>
      </c>
      <c r="V187" s="2">
        <v>5</v>
      </c>
      <c r="W187" s="2">
        <v>6</v>
      </c>
      <c r="X187" s="2">
        <v>1</v>
      </c>
      <c r="Y187" s="2">
        <v>7</v>
      </c>
      <c r="Z187" s="2">
        <v>3</v>
      </c>
      <c r="AA187" s="2">
        <v>160</v>
      </c>
      <c r="AB187" s="2">
        <v>150</v>
      </c>
      <c r="AC187" s="2" t="s">
        <v>744</v>
      </c>
      <c r="AD187" s="2" t="s">
        <v>458</v>
      </c>
      <c r="AE187" s="2" t="s">
        <v>772</v>
      </c>
      <c r="AF187" s="2" t="s">
        <v>601</v>
      </c>
      <c r="AG187" s="2" t="s">
        <v>772</v>
      </c>
      <c r="AH187" s="2" t="s">
        <v>601</v>
      </c>
      <c r="AI187" s="2" t="s">
        <v>772</v>
      </c>
      <c r="AJ187" s="2" t="s">
        <v>772</v>
      </c>
      <c r="AK187" s="2" t="b">
        <v>1</v>
      </c>
      <c r="AL187" s="2" t="b">
        <v>0</v>
      </c>
      <c r="AM187" s="2" t="s">
        <v>1013</v>
      </c>
      <c r="AN187" s="2" t="s">
        <v>574</v>
      </c>
      <c r="AO187" s="7" t="s">
        <v>601</v>
      </c>
      <c r="AP187" s="2" t="str">
        <f t="shared" si="39"/>
        <v>SU-BAK-NA</v>
      </c>
      <c r="AQ187" s="2" t="b">
        <f t="shared" si="40"/>
        <v>0</v>
      </c>
      <c r="AR187" s="2" t="str">
        <f t="shared" si="41"/>
        <v>N/A</v>
      </c>
      <c r="AS187" s="4" t="str">
        <f t="shared" si="42"/>
        <v>&lt;p&gt;&lt;b&gt;&lt;i&gt;HIVE SUPREMACY&lt;/i&gt;&lt;/b&gt;&lt;br /&gt;Anytime you roll the 20-sided die for a Marro or Wilsinu Army Card, you may add 1 to your die roll.&lt;/p&gt;</v>
      </c>
      <c r="AT187" s="4" t="str">
        <f t="shared" si="58"/>
        <v>n/a</v>
      </c>
      <c r="AU187" s="4" t="str">
        <f t="shared" si="43"/>
        <v>n/a</v>
      </c>
      <c r="AV187" s="4" t="str">
        <f t="shared" si="44"/>
        <v>n/a</v>
      </c>
      <c r="AW187" s="4" t="str">
        <f t="shared" si="45"/>
        <v>&lt;p&gt;&lt;b&gt;&lt;i&gt;HIVE SUPREMACY&lt;/i&gt;&lt;/b&gt;&lt;br /&gt;Anytime you roll the 20-sided die for a Marro or Wilsinu Army Card, you may add 1 to your die roll.&lt;/p&gt;</v>
      </c>
      <c r="AX187" s="2" t="str">
        <f t="shared" si="56"/>
        <v>illustrations/Su-Bak-Na.jpg</v>
      </c>
      <c r="AY187" s="2" t="str">
        <f t="shared" si="57"/>
        <v>hitboxes/Su-Bak-Na.jpg</v>
      </c>
      <c r="AZ187" s="2" t="str">
        <f t="shared" si="46"/>
        <v>icons/Utgar.svg</v>
      </c>
      <c r="BA187" s="2" t="str">
        <f t="shared" si="47"/>
        <v>UNIQUE HERO // HUGE 12&lt;br /&gt;MARRO // HIVELORD // TRICKY</v>
      </c>
      <c r="BB187" s="2" t="str">
        <f t="shared" si="48"/>
        <v>SHARK</v>
      </c>
      <c r="BC187" s="2" t="str">
        <f t="shared" si="49"/>
        <v>&lt;p&gt;Draft one Marro or Wulsinu Hero with a d20 power or&lt;br /&gt;one Marro or Wulsinu Squad with a d20 power&lt;br /&gt;(and then multiples if non-unique)&lt;/p&gt;</v>
      </c>
      <c r="BD187" s="2" t="str">
        <f t="shared" si="50"/>
        <v>&lt;p&gt;Hive Supremacy&lt;/p&gt;</v>
      </c>
    </row>
    <row r="188" spans="1:62" ht="57.75" customHeight="1" x14ac:dyDescent="0.2">
      <c r="A188" s="2">
        <v>187</v>
      </c>
      <c r="B188" s="2" t="s">
        <v>82</v>
      </c>
      <c r="C188" s="2" t="s">
        <v>601</v>
      </c>
      <c r="D188" s="2" t="s">
        <v>1105</v>
      </c>
      <c r="E188" s="2" t="s">
        <v>601</v>
      </c>
      <c r="F188" s="2" t="s">
        <v>601</v>
      </c>
      <c r="G188" s="2" t="s">
        <v>601</v>
      </c>
      <c r="H188" s="2" t="s">
        <v>601</v>
      </c>
      <c r="I188" s="2" t="s">
        <v>67</v>
      </c>
      <c r="J188" s="2">
        <v>24</v>
      </c>
      <c r="K188" s="2" t="s">
        <v>198</v>
      </c>
      <c r="L188" s="2" t="s">
        <v>240</v>
      </c>
      <c r="M188" s="2" t="s">
        <v>83</v>
      </c>
      <c r="N188" s="2" t="s">
        <v>166</v>
      </c>
      <c r="O188" s="2" t="s">
        <v>167</v>
      </c>
      <c r="P188" s="2" t="s">
        <v>84</v>
      </c>
      <c r="Q188" s="2" t="s">
        <v>155</v>
      </c>
      <c r="R188" s="2" t="s">
        <v>137</v>
      </c>
      <c r="S188" s="2">
        <v>5</v>
      </c>
      <c r="T188" s="2">
        <v>1</v>
      </c>
      <c r="U188" s="2">
        <v>0</v>
      </c>
      <c r="V188" s="2">
        <v>4</v>
      </c>
      <c r="W188" s="2">
        <v>5</v>
      </c>
      <c r="X188" s="2">
        <v>1</v>
      </c>
      <c r="Y188" s="2">
        <v>2</v>
      </c>
      <c r="Z188" s="2">
        <v>3</v>
      </c>
      <c r="AA188" s="2">
        <v>140</v>
      </c>
      <c r="AB188" s="2">
        <v>115</v>
      </c>
      <c r="AC188" s="2" t="s">
        <v>745</v>
      </c>
      <c r="AD188" s="2" t="s">
        <v>556</v>
      </c>
      <c r="AE188" s="2" t="s">
        <v>772</v>
      </c>
      <c r="AF188" s="2" t="s">
        <v>601</v>
      </c>
      <c r="AG188" s="2" t="s">
        <v>772</v>
      </c>
      <c r="AH188" s="2" t="s">
        <v>601</v>
      </c>
      <c r="AI188" s="2" t="s">
        <v>772</v>
      </c>
      <c r="AJ188" s="2" t="s">
        <v>772</v>
      </c>
      <c r="AK188" s="2" t="b">
        <v>0</v>
      </c>
      <c r="AL188" s="2" t="b">
        <v>0</v>
      </c>
      <c r="AM188" s="2" t="s">
        <v>583</v>
      </c>
      <c r="AN188" s="2" t="s">
        <v>575</v>
      </c>
      <c r="AO188" s="7" t="s">
        <v>601</v>
      </c>
      <c r="AP188" s="2" t="str">
        <f t="shared" si="39"/>
        <v>SUDEMA</v>
      </c>
      <c r="AQ188" s="2" t="b">
        <f t="shared" si="40"/>
        <v>0</v>
      </c>
      <c r="AR188" s="2" t="str">
        <f t="shared" si="41"/>
        <v>N/A</v>
      </c>
      <c r="AS188" s="4" t="str">
        <f t="shared" si="42"/>
        <v>&lt;p&gt;&lt;b&gt;&lt;i&gt;STARE OF STONE&lt;/i&gt;&lt;/b&gt;&lt;br /&gt;Instead of attacking, choose any figure within 4 clear sight spaces of Sudema. Roll the 20-sided die. If the chosen figure is a Squad figure and you roll a 7 or higher, destroy it. If the chosen figure is a Hero figure and you roll a 17 or higher, destroy the chosen Hero.&lt;/p&gt;</v>
      </c>
      <c r="AT188" s="4" t="str">
        <f t="shared" si="58"/>
        <v>n/a</v>
      </c>
      <c r="AU188" s="4" t="str">
        <f t="shared" si="43"/>
        <v>n/a</v>
      </c>
      <c r="AV188" s="4" t="str">
        <f t="shared" si="44"/>
        <v>n/a</v>
      </c>
      <c r="AW188" s="4" t="str">
        <f t="shared" si="45"/>
        <v>&lt;p&gt;&lt;b&gt;&lt;i&gt;STARE OF STONE&lt;/i&gt;&lt;/b&gt;&lt;br /&gt;Instead of attacking, choose any figure within 4 clear sight spaces of Sudema. Roll the 20-sided die. If the chosen figure is a Squad figure and you roll a 7 or higher, destroy it. If the chosen figure is a Hero figure and you roll a 17 or higher, destroy the chosen Hero.&lt;/p&gt;</v>
      </c>
      <c r="AX188" s="2" t="str">
        <f t="shared" si="56"/>
        <v>illustrations/Sudema.jpg</v>
      </c>
      <c r="AY188" s="2" t="str">
        <f t="shared" si="57"/>
        <v>hitboxes/Sudema.jpg</v>
      </c>
      <c r="AZ188" s="2" t="str">
        <f t="shared" si="46"/>
        <v>icons/Vydar.svg</v>
      </c>
      <c r="BA188" s="2" t="str">
        <f t="shared" si="47"/>
        <v>UNIQUE HERO // MEDIUM 5&lt;br /&gt;UNDEAD // QUEEN // WILD</v>
      </c>
      <c r="BB188" s="2" t="str">
        <f t="shared" si="48"/>
        <v>NICHE</v>
      </c>
      <c r="BC188" s="2" t="str">
        <f t="shared" si="49"/>
        <v>None</v>
      </c>
      <c r="BD188" s="2" t="str">
        <f t="shared" si="50"/>
        <v>&lt;p&gt;Stare Of Stone&lt;/p&gt;</v>
      </c>
    </row>
    <row r="189" spans="1:62" ht="57.75" customHeight="1" x14ac:dyDescent="0.2">
      <c r="A189" s="2">
        <v>188</v>
      </c>
      <c r="B189" s="2" t="s">
        <v>82</v>
      </c>
      <c r="C189" s="2" t="s">
        <v>601</v>
      </c>
      <c r="D189" s="3" t="s">
        <v>1106</v>
      </c>
      <c r="E189" s="2" t="s">
        <v>601</v>
      </c>
      <c r="F189" s="2" t="s">
        <v>601</v>
      </c>
      <c r="G189" s="2" t="s">
        <v>601</v>
      </c>
      <c r="H189" s="2" t="s">
        <v>601</v>
      </c>
      <c r="I189" s="2" t="s">
        <v>67</v>
      </c>
      <c r="J189" s="2">
        <v>24</v>
      </c>
      <c r="K189" s="2" t="s">
        <v>198</v>
      </c>
      <c r="L189" s="2" t="s">
        <v>240</v>
      </c>
      <c r="M189" s="2" t="s">
        <v>83</v>
      </c>
      <c r="N189" s="2" t="s">
        <v>166</v>
      </c>
      <c r="O189" s="2" t="s">
        <v>167</v>
      </c>
      <c r="P189" s="2" t="s">
        <v>84</v>
      </c>
      <c r="Q189" s="2" t="s">
        <v>136</v>
      </c>
      <c r="R189" s="2" t="s">
        <v>137</v>
      </c>
      <c r="S189" s="2">
        <v>5</v>
      </c>
      <c r="T189" s="2">
        <v>1</v>
      </c>
      <c r="U189" s="2">
        <v>0</v>
      </c>
      <c r="V189" s="2">
        <v>4</v>
      </c>
      <c r="W189" s="2">
        <v>5</v>
      </c>
      <c r="X189" s="2">
        <v>1</v>
      </c>
      <c r="Y189" s="2">
        <v>2</v>
      </c>
      <c r="Z189" s="2">
        <v>3</v>
      </c>
      <c r="AA189" s="2">
        <v>140</v>
      </c>
      <c r="AB189" s="2">
        <v>140</v>
      </c>
      <c r="AC189" s="2" t="s">
        <v>745</v>
      </c>
      <c r="AD189" s="2" t="s">
        <v>1116</v>
      </c>
      <c r="AE189" s="2" t="s">
        <v>772</v>
      </c>
      <c r="AF189" s="2" t="s">
        <v>601</v>
      </c>
      <c r="AG189" s="2" t="s">
        <v>772</v>
      </c>
      <c r="AH189" s="2" t="s">
        <v>601</v>
      </c>
      <c r="AI189" s="2" t="s">
        <v>772</v>
      </c>
      <c r="AJ189" s="2" t="s">
        <v>772</v>
      </c>
      <c r="AK189" s="2" t="b">
        <v>0</v>
      </c>
      <c r="AL189" s="2" t="b">
        <v>0</v>
      </c>
      <c r="AM189" s="2" t="s">
        <v>583</v>
      </c>
      <c r="AN189" s="2" t="s">
        <v>575</v>
      </c>
      <c r="AO189" s="7" t="s">
        <v>601</v>
      </c>
      <c r="AP189" s="2" t="str">
        <f t="shared" si="39"/>
        <v>SUDEMA</v>
      </c>
      <c r="AQ189" s="2" t="b">
        <f t="shared" si="40"/>
        <v>0</v>
      </c>
      <c r="AR189" s="2" t="str">
        <f t="shared" si="41"/>
        <v>N/A</v>
      </c>
      <c r="AS189" s="4" t="str">
        <f t="shared" si="42"/>
        <v>&lt;p&gt;&lt;b&gt;&lt;i&gt;STARE OF STONE&lt;/i&gt;&lt;/b&gt;&lt;br /&gt;Instead of attacking, choose any figure within 4 clear sight spaces of Sudema. Roll the 20-sided die. If the chosen figure is a Squad figure and you roll a 7 or higher, destroy it. If the chosen figure is a Hero figure and you roll a 17 or higher, destroy the chosen Hero. If Sudema destroys a figure with Stare of Stone, Sudema may use Stare of Stone again.&lt;/p&gt;</v>
      </c>
      <c r="AT189" s="4" t="str">
        <f t="shared" si="58"/>
        <v>n/a</v>
      </c>
      <c r="AU189" s="4" t="str">
        <f t="shared" si="43"/>
        <v>n/a</v>
      </c>
      <c r="AV189" s="4" t="str">
        <f t="shared" si="44"/>
        <v>n/a</v>
      </c>
      <c r="AW189" s="4" t="str">
        <f t="shared" si="45"/>
        <v>&lt;p&gt;&lt;b&gt;&lt;i&gt;STARE OF STONE&lt;/i&gt;&lt;/b&gt;&lt;br /&gt;Instead of attacking, choose any figure within 4 clear sight spaces of Sudema. Roll the 20-sided die. If the chosen figure is a Squad figure and you roll a 7 or higher, destroy it. If the chosen figure is a Hero figure and you roll a 17 or higher, destroy the chosen Hero. If Sudema destroys a figure with Stare of Stone, Sudema may use Stare of Stone again.&lt;/p&gt;</v>
      </c>
      <c r="AX189" s="2" t="str">
        <f t="shared" si="56"/>
        <v>illustrations/Sudema.jpg</v>
      </c>
      <c r="AY189" s="2" t="str">
        <f t="shared" si="57"/>
        <v>hitboxes/Sudema.jpg</v>
      </c>
      <c r="AZ189" s="2" t="str">
        <f t="shared" si="46"/>
        <v>icons/Vydar.svg</v>
      </c>
      <c r="BA189" s="2" t="str">
        <f t="shared" si="47"/>
        <v>UNIQUE HERO // MEDIUM 5&lt;br /&gt;UNDEAD // QUEEN // RELENTLESS</v>
      </c>
      <c r="BB189" s="2" t="str">
        <f t="shared" si="48"/>
        <v>NICHE</v>
      </c>
      <c r="BC189" s="2" t="str">
        <f t="shared" si="49"/>
        <v>None</v>
      </c>
      <c r="BD189" s="2" t="str">
        <f t="shared" si="50"/>
        <v>&lt;p&gt;Stare Of Stone&lt;/p&gt;</v>
      </c>
    </row>
    <row r="190" spans="1:62" ht="57.75" customHeight="1" x14ac:dyDescent="0.2">
      <c r="A190" s="2">
        <v>189</v>
      </c>
      <c r="B190" s="2" t="s">
        <v>286</v>
      </c>
      <c r="C190" s="2" t="s">
        <v>601</v>
      </c>
      <c r="D190" s="2" t="s">
        <v>1105</v>
      </c>
      <c r="E190" s="2" t="s">
        <v>601</v>
      </c>
      <c r="F190" s="2" t="s">
        <v>601</v>
      </c>
      <c r="G190" s="2" t="s">
        <v>601</v>
      </c>
      <c r="H190" s="2" t="s">
        <v>601</v>
      </c>
      <c r="I190" s="2" t="s">
        <v>301</v>
      </c>
      <c r="J190" s="2">
        <v>5</v>
      </c>
      <c r="K190" s="2" t="s">
        <v>196</v>
      </c>
      <c r="L190" s="2" t="s">
        <v>271</v>
      </c>
      <c r="M190" s="2" t="s">
        <v>287</v>
      </c>
      <c r="N190" s="2" t="s">
        <v>166</v>
      </c>
      <c r="O190" s="2" t="s">
        <v>167</v>
      </c>
      <c r="P190" s="2" t="s">
        <v>288</v>
      </c>
      <c r="Q190" s="2" t="s">
        <v>136</v>
      </c>
      <c r="R190" s="2" t="s">
        <v>226</v>
      </c>
      <c r="S190" s="2">
        <v>6</v>
      </c>
      <c r="T190" s="2">
        <v>1</v>
      </c>
      <c r="U190" s="2">
        <v>0</v>
      </c>
      <c r="V190" s="2">
        <v>6</v>
      </c>
      <c r="W190" s="2">
        <v>8</v>
      </c>
      <c r="X190" s="2">
        <v>1</v>
      </c>
      <c r="Y190" s="2">
        <v>4</v>
      </c>
      <c r="Z190" s="2">
        <v>4</v>
      </c>
      <c r="AA190" s="2">
        <v>185</v>
      </c>
      <c r="AB190" s="2">
        <v>160</v>
      </c>
      <c r="AC190" s="2" t="s">
        <v>746</v>
      </c>
      <c r="AD190" s="4" t="s">
        <v>557</v>
      </c>
      <c r="AE190" s="2" t="s">
        <v>772</v>
      </c>
      <c r="AF190" s="2" t="s">
        <v>601</v>
      </c>
      <c r="AG190" s="2" t="s">
        <v>772</v>
      </c>
      <c r="AH190" s="2" t="s">
        <v>601</v>
      </c>
      <c r="AI190" s="2" t="s">
        <v>772</v>
      </c>
      <c r="AJ190" s="2" t="s">
        <v>772</v>
      </c>
      <c r="AK190" s="2" t="b">
        <v>1</v>
      </c>
      <c r="AL190" s="2" t="b">
        <v>0</v>
      </c>
      <c r="AM190" s="2" t="s">
        <v>1013</v>
      </c>
      <c r="AN190" s="2" t="s">
        <v>579</v>
      </c>
      <c r="AO190" s="7" t="s">
        <v>601</v>
      </c>
      <c r="AP190" s="2" t="str">
        <f t="shared" si="39"/>
        <v>SUJOAH</v>
      </c>
      <c r="AQ190" s="2" t="b">
        <f t="shared" si="40"/>
        <v>0</v>
      </c>
      <c r="AR190" s="2" t="str">
        <f t="shared" si="41"/>
        <v>N/A</v>
      </c>
      <c r="AS190" s="4" t="str">
        <f t="shared" si="42"/>
        <v>&lt;p&gt;&lt;b&gt;&lt;i&gt;POISON STING SPECIAL ATTACK&lt;/i&gt;&lt;/b&gt;&lt;br /&gt;&lt;i&gt;Range 1. Attack 4.&lt;/i&gt;&lt;br /&gt;If Sujoah inflicts at least 1 wound with Poison Sting Special Attack, roll the 20-sided die for Poison Damage. If you roll 1-9, the defending figure receives no additional wounds for Poison Damage. If you roll 10-19, add 1 additional wound marker to the defending figure's Army Card, and roll again for Poison Damage. If you roll a 20, destroy the defending figure.&lt;/p&gt;</v>
      </c>
      <c r="AT190" s="4" t="str">
        <f t="shared" si="58"/>
        <v>n/a</v>
      </c>
      <c r="AU190" s="4" t="str">
        <f t="shared" si="43"/>
        <v>n/a</v>
      </c>
      <c r="AV190" s="4" t="str">
        <f t="shared" si="44"/>
        <v>n/a</v>
      </c>
      <c r="AW190" s="4" t="str">
        <f t="shared" si="45"/>
        <v>&lt;p&gt;&lt;b&gt;&lt;i&gt;POISON STING SPECIAL ATTACK&lt;/i&gt;&lt;/b&gt;&lt;br /&gt;&lt;i&gt;Range 1. Attack 4.&lt;/i&gt;&lt;br /&gt;If Sujoah inflicts at least 1 wound with Poison Sting Special Attack, roll the 20-sided die for Poison Damage. If you roll 1-9, the defending figure receives no additional wounds for Poison Damage. If you roll 10-19, add 1 additional wound marker to the defending figure's Army Card, and roll again for Poison Damage. If you roll a 20, destroy the defending figure.&lt;/p&gt;</v>
      </c>
      <c r="AX190" s="2" t="str">
        <f t="shared" si="56"/>
        <v>illustrations/Sujoah.jpg</v>
      </c>
      <c r="AY190" s="2" t="str">
        <f t="shared" si="57"/>
        <v>hitboxes/Sujoah.jpg</v>
      </c>
      <c r="AZ190" s="2" t="str">
        <f t="shared" si="46"/>
        <v>icons/Aquilla.svg</v>
      </c>
      <c r="BA190" s="2" t="str">
        <f t="shared" si="47"/>
        <v>UNIQUE HERO // HUGE 6&lt;br /&gt;INSECT // PREDATOR // RELENTLESS</v>
      </c>
      <c r="BB190" s="2" t="str">
        <f t="shared" si="48"/>
        <v>SHARK</v>
      </c>
      <c r="BC190" s="2" t="str">
        <f t="shared" si="49"/>
        <v>None</v>
      </c>
      <c r="BD190" s="2" t="str">
        <f t="shared" si="50"/>
        <v>&lt;p&gt;Poison Sting Special Attack&lt;/p&gt;</v>
      </c>
    </row>
    <row r="191" spans="1:62" ht="57.75" customHeight="1" x14ac:dyDescent="0.2">
      <c r="A191" s="2">
        <v>190</v>
      </c>
      <c r="B191" s="2" t="s">
        <v>222</v>
      </c>
      <c r="C191" s="2" t="s">
        <v>601</v>
      </c>
      <c r="D191" s="2" t="s">
        <v>1105</v>
      </c>
      <c r="E191" s="2" t="s">
        <v>1066</v>
      </c>
      <c r="F191" s="3" t="s">
        <v>1094</v>
      </c>
      <c r="G191" s="2" t="s">
        <v>601</v>
      </c>
      <c r="H191" s="2" t="s">
        <v>601</v>
      </c>
      <c r="I191" s="2" t="s">
        <v>177</v>
      </c>
      <c r="J191" s="2">
        <v>7</v>
      </c>
      <c r="K191" s="2" t="s">
        <v>194</v>
      </c>
      <c r="L191" s="2" t="s">
        <v>152</v>
      </c>
      <c r="M191" s="2" t="s">
        <v>153</v>
      </c>
      <c r="N191" s="2" t="s">
        <v>132</v>
      </c>
      <c r="O191" s="2" t="s">
        <v>167</v>
      </c>
      <c r="P191" s="2" t="s">
        <v>223</v>
      </c>
      <c r="Q191" s="2" t="s">
        <v>155</v>
      </c>
      <c r="R191" s="2" t="s">
        <v>205</v>
      </c>
      <c r="S191" s="2">
        <v>6</v>
      </c>
      <c r="T191" s="2">
        <v>1</v>
      </c>
      <c r="U191" s="2">
        <v>0</v>
      </c>
      <c r="V191" s="2">
        <v>1</v>
      </c>
      <c r="W191" s="2">
        <v>8</v>
      </c>
      <c r="X191" s="2">
        <v>1</v>
      </c>
      <c r="Y191" s="2">
        <v>3</v>
      </c>
      <c r="Z191" s="2">
        <v>3</v>
      </c>
      <c r="AA191" s="2">
        <v>25</v>
      </c>
      <c r="AB191" s="2">
        <v>25</v>
      </c>
      <c r="AC191" s="2" t="s">
        <v>712</v>
      </c>
      <c r="AD191" s="2" t="s">
        <v>459</v>
      </c>
      <c r="AE191" s="2" t="s">
        <v>835</v>
      </c>
      <c r="AF191" s="2" t="s">
        <v>460</v>
      </c>
      <c r="AG191" s="2" t="s">
        <v>772</v>
      </c>
      <c r="AH191" s="2" t="s">
        <v>601</v>
      </c>
      <c r="AI191" s="2" t="s">
        <v>772</v>
      </c>
      <c r="AJ191" s="2" t="s">
        <v>772</v>
      </c>
      <c r="AK191" s="2" t="b">
        <v>0</v>
      </c>
      <c r="AL191" s="2" t="b">
        <v>0</v>
      </c>
      <c r="AM191" s="2" t="s">
        <v>581</v>
      </c>
      <c r="AN191" s="2" t="s">
        <v>576</v>
      </c>
      <c r="AO191" s="7" t="s">
        <v>601</v>
      </c>
      <c r="AP191" s="2" t="str">
        <f t="shared" si="39"/>
        <v>SWOG RIDER</v>
      </c>
      <c r="AQ191" s="2" t="b">
        <f t="shared" si="40"/>
        <v>0</v>
      </c>
      <c r="AR191" s="2" t="str">
        <f t="shared" si="41"/>
        <v>N/A</v>
      </c>
      <c r="AS191" s="4" t="str">
        <f t="shared" si="42"/>
        <v>&lt;p&gt;&lt;b&gt;&lt;i&gt;DISENGAGE&lt;/i&gt;&lt;/b&gt;&lt;br /&gt;Swog Rider is never attacked when leaving an engagement.&lt;/p&gt;</v>
      </c>
      <c r="AT191" s="4" t="str">
        <f t="shared" si="58"/>
        <v>&lt;p&gt;&lt;b&gt;&lt;i&gt;ORC ARCHER ENHANCEMENT&lt;/i&gt;&lt;/b&gt;&lt;br /&gt;All friendly Orc Archers adjacent to a Swog Rider receive an additional attack die and an additional defense die.&lt;/p&gt;</v>
      </c>
      <c r="AU191" s="4" t="str">
        <f t="shared" si="43"/>
        <v>n/a</v>
      </c>
      <c r="AV191" s="4" t="str">
        <f t="shared" si="44"/>
        <v>n/a</v>
      </c>
      <c r="AW191" s="4" t="str">
        <f t="shared" si="45"/>
        <v>&lt;p&gt;&lt;b&gt;&lt;i&gt;DISENGAGE&lt;/i&gt;&lt;/b&gt;&lt;br /&gt;Swog Rider is never attacked when leaving an engagement.&lt;/p&gt;&lt;p&gt;&lt;b&gt;&lt;i&gt;ORC ARCHER ENHANCEMENT&lt;/i&gt;&lt;/b&gt;&lt;br /&gt;All friendly Orc Archers adjacent to a Swog Rider receive an additional attack die and an additional defense die.&lt;/p&gt;</v>
      </c>
      <c r="AX191" s="2" t="str">
        <f t="shared" si="56"/>
        <v>illustrations/Swog Rider.jpg</v>
      </c>
      <c r="AY191" s="2" t="str">
        <f t="shared" si="57"/>
        <v>hitboxes/Swog Rider.jpg</v>
      </c>
      <c r="AZ191" s="2" t="str">
        <f t="shared" si="46"/>
        <v>icons/Utgar.svg</v>
      </c>
      <c r="BA191" s="2" t="str">
        <f t="shared" si="47"/>
        <v>COMMON HERO // LARGE 6&lt;br /&gt;ORC // BEAST // WILD</v>
      </c>
      <c r="BB191" s="2" t="str">
        <f t="shared" si="48"/>
        <v>CHEERLEADER</v>
      </c>
      <c r="BC191" s="2" t="str">
        <f t="shared" si="49"/>
        <v>&lt;p&gt;Draft multiples of this Army Card&lt;/p&gt;&lt;p&gt;Draft one Orc Archer Hero or one Orc Archer Squad&lt;br /&gt;(and then multiples if non-unique)&lt;/p&gt;</v>
      </c>
      <c r="BD191" s="2" t="str">
        <f t="shared" si="50"/>
        <v>&lt;p&gt;Disengage&lt;/p&gt;&lt;p&gt;Orc Archer Enhancement&lt;/p&gt;</v>
      </c>
    </row>
    <row r="192" spans="1:62" ht="57.75" customHeight="1" x14ac:dyDescent="0.2">
      <c r="A192" s="2">
        <v>191</v>
      </c>
      <c r="B192" s="2" t="s">
        <v>212</v>
      </c>
      <c r="C192" s="2" t="s">
        <v>601</v>
      </c>
      <c r="D192" s="2" t="s">
        <v>1105</v>
      </c>
      <c r="E192" s="2" t="s">
        <v>601</v>
      </c>
      <c r="F192" s="2" t="s">
        <v>601</v>
      </c>
      <c r="G192" s="2" t="s">
        <v>601</v>
      </c>
      <c r="H192" s="2" t="s">
        <v>601</v>
      </c>
      <c r="I192" s="2" t="s">
        <v>207</v>
      </c>
      <c r="J192" s="2">
        <v>17</v>
      </c>
      <c r="K192" s="2" t="s">
        <v>198</v>
      </c>
      <c r="L192" s="2" t="s">
        <v>129</v>
      </c>
      <c r="M192" s="2" t="s">
        <v>214</v>
      </c>
      <c r="N192" s="2" t="s">
        <v>166</v>
      </c>
      <c r="O192" s="2" t="s">
        <v>167</v>
      </c>
      <c r="P192" s="2" t="s">
        <v>215</v>
      </c>
      <c r="Q192" s="2" t="s">
        <v>161</v>
      </c>
      <c r="R192" s="2" t="s">
        <v>137</v>
      </c>
      <c r="S192" s="2">
        <v>5</v>
      </c>
      <c r="T192" s="2">
        <v>1</v>
      </c>
      <c r="U192" s="2">
        <v>0</v>
      </c>
      <c r="V192" s="2">
        <v>4</v>
      </c>
      <c r="W192" s="2">
        <v>5</v>
      </c>
      <c r="X192" s="2">
        <v>9</v>
      </c>
      <c r="Y192" s="2">
        <v>3</v>
      </c>
      <c r="Z192" s="2">
        <v>2</v>
      </c>
      <c r="AA192" s="2">
        <v>100</v>
      </c>
      <c r="AB192" s="2">
        <v>100</v>
      </c>
      <c r="AC192" s="2" t="s">
        <v>625</v>
      </c>
      <c r="AD192" s="2" t="s">
        <v>461</v>
      </c>
      <c r="AE192" s="2" t="s">
        <v>772</v>
      </c>
      <c r="AF192" s="2" t="s">
        <v>601</v>
      </c>
      <c r="AG192" s="2" t="s">
        <v>772</v>
      </c>
      <c r="AH192" s="2" t="s">
        <v>601</v>
      </c>
      <c r="AI192" s="2" t="s">
        <v>772</v>
      </c>
      <c r="AJ192" s="2" t="s">
        <v>772</v>
      </c>
      <c r="AK192" s="2" t="b">
        <v>0</v>
      </c>
      <c r="AL192" s="2" t="b">
        <v>0</v>
      </c>
      <c r="AM192" s="2" t="s">
        <v>582</v>
      </c>
      <c r="AN192" s="2" t="s">
        <v>576</v>
      </c>
      <c r="AO192" s="7" t="s">
        <v>601</v>
      </c>
      <c r="AP192" s="2" t="str">
        <f t="shared" si="39"/>
        <v>SYVARRIS</v>
      </c>
      <c r="AQ192" s="2" t="b">
        <f t="shared" si="40"/>
        <v>0</v>
      </c>
      <c r="AR192" s="2" t="str">
        <f t="shared" si="41"/>
        <v>N/A</v>
      </c>
      <c r="AS192" s="4" t="str">
        <f t="shared" si="42"/>
        <v>&lt;p&gt;&lt;b&gt;&lt;i&gt;DOUBLE ATTACK&lt;/i&gt;&lt;/b&gt;&lt;br /&gt;When Syvarris attacks, he may attack one additional time.&lt;/p&gt;</v>
      </c>
      <c r="AT192" s="4" t="str">
        <f t="shared" si="58"/>
        <v>n/a</v>
      </c>
      <c r="AU192" s="4" t="str">
        <f t="shared" si="43"/>
        <v>n/a</v>
      </c>
      <c r="AV192" s="4" t="str">
        <f t="shared" si="44"/>
        <v>n/a</v>
      </c>
      <c r="AW192" s="4" t="str">
        <f t="shared" si="45"/>
        <v>&lt;p&gt;&lt;b&gt;&lt;i&gt;DOUBLE ATTACK&lt;/i&gt;&lt;/b&gt;&lt;br /&gt;When Syvarris attacks, he may attack one additional time.&lt;/p&gt;</v>
      </c>
      <c r="AX192" s="2" t="str">
        <f t="shared" si="56"/>
        <v>illustrations/Syvarris.jpg</v>
      </c>
      <c r="AY192" s="2" t="str">
        <f t="shared" si="57"/>
        <v>hitboxes/Syvarris.jpg</v>
      </c>
      <c r="AZ192" s="2" t="str">
        <f t="shared" si="46"/>
        <v>icons/Ullar.svg</v>
      </c>
      <c r="BA192" s="2" t="str">
        <f t="shared" si="47"/>
        <v>UNIQUE HERO // MEDIUM 5&lt;br /&gt;ELF // ARCHER // PRECISE</v>
      </c>
      <c r="BB192" s="2" t="str">
        <f t="shared" si="48"/>
        <v>CLEANUP</v>
      </c>
      <c r="BC192" s="2" t="str">
        <f t="shared" si="49"/>
        <v>None</v>
      </c>
      <c r="BD192" s="2" t="str">
        <f t="shared" si="50"/>
        <v>&lt;p&gt;Double Attack&lt;/p&gt;</v>
      </c>
      <c r="BF192" s="4"/>
      <c r="BG192" s="4"/>
      <c r="BH192" s="4"/>
      <c r="BI192" s="4"/>
      <c r="BJ192" s="4"/>
    </row>
    <row r="193" spans="1:56" ht="57.75" customHeight="1" x14ac:dyDescent="0.2">
      <c r="A193" s="2">
        <v>192</v>
      </c>
      <c r="B193" s="2" t="s">
        <v>927</v>
      </c>
      <c r="C193" s="2" t="s">
        <v>897</v>
      </c>
      <c r="D193" s="2" t="s">
        <v>1105</v>
      </c>
      <c r="E193" s="2" t="s">
        <v>1096</v>
      </c>
      <c r="F193" s="2" t="s">
        <v>601</v>
      </c>
      <c r="G193" s="2" t="s">
        <v>601</v>
      </c>
      <c r="H193" s="2" t="s">
        <v>601</v>
      </c>
      <c r="I193" s="2" t="s">
        <v>147</v>
      </c>
      <c r="J193" s="2">
        <v>23</v>
      </c>
      <c r="K193" s="2" t="s">
        <v>196</v>
      </c>
      <c r="L193" s="2" t="s">
        <v>152</v>
      </c>
      <c r="M193" s="2" t="s">
        <v>165</v>
      </c>
      <c r="N193" s="2" t="s">
        <v>166</v>
      </c>
      <c r="O193" s="2" t="s">
        <v>167</v>
      </c>
      <c r="P193" s="2" t="s">
        <v>168</v>
      </c>
      <c r="Q193" s="2" t="s">
        <v>136</v>
      </c>
      <c r="R193" s="2" t="s">
        <v>137</v>
      </c>
      <c r="S193" s="2">
        <v>5</v>
      </c>
      <c r="T193" s="2">
        <v>1</v>
      </c>
      <c r="U193" s="2">
        <v>0</v>
      </c>
      <c r="V193" s="2">
        <v>5</v>
      </c>
      <c r="W193" s="2">
        <v>5</v>
      </c>
      <c r="X193" s="2">
        <v>1</v>
      </c>
      <c r="Y193" s="2">
        <v>3</v>
      </c>
      <c r="Z193" s="2">
        <v>3</v>
      </c>
      <c r="AA193" s="2">
        <v>180</v>
      </c>
      <c r="AB193" s="2">
        <v>160</v>
      </c>
      <c r="AC193" s="2" t="s">
        <v>747</v>
      </c>
      <c r="AD193" s="2" t="s">
        <v>1032</v>
      </c>
      <c r="AE193" s="2" t="s">
        <v>772</v>
      </c>
      <c r="AF193" s="2" t="s">
        <v>601</v>
      </c>
      <c r="AG193" s="2" t="s">
        <v>772</v>
      </c>
      <c r="AH193" s="2" t="s">
        <v>601</v>
      </c>
      <c r="AI193" s="2" t="s">
        <v>772</v>
      </c>
      <c r="AJ193" s="2" t="s">
        <v>772</v>
      </c>
      <c r="AK193" s="2" t="b">
        <v>1</v>
      </c>
      <c r="AL193" s="2" t="b">
        <v>0</v>
      </c>
      <c r="AM193" s="2" t="s">
        <v>581</v>
      </c>
      <c r="AN193" s="2" t="s">
        <v>574</v>
      </c>
      <c r="AO193" s="7" t="s">
        <v>601</v>
      </c>
      <c r="AP193" s="2" t="str">
        <f t="shared" si="39"/>
        <v>TAELORD</v>
      </c>
      <c r="AQ193" s="2" t="b">
        <f t="shared" si="40"/>
        <v>1</v>
      </c>
      <c r="AR193" s="2" t="str">
        <f t="shared" si="41"/>
        <v>THE KYRIE WARRIOR</v>
      </c>
      <c r="AS193" s="4" t="str">
        <f t="shared" si="42"/>
        <v>&lt;p&gt;&lt;b&gt;&lt;i&gt;ATTACK AURA&lt;/i&gt;&lt;/b&gt;&lt;br /&gt;All figures you control within 4 clear sight spaces of Taelord get +1 to attack. Taelord's Attack Aura does not affect Taelord.&lt;/p&gt;</v>
      </c>
      <c r="AT193" s="4" t="str">
        <f t="shared" si="58"/>
        <v>n/a</v>
      </c>
      <c r="AU193" s="4" t="str">
        <f t="shared" si="43"/>
        <v>n/a</v>
      </c>
      <c r="AV193" s="4" t="str">
        <f t="shared" si="44"/>
        <v>n/a</v>
      </c>
      <c r="AW193" s="4" t="str">
        <f t="shared" si="45"/>
        <v>&lt;p&gt;&lt;b&gt;&lt;i&gt;ATTACK AURA&lt;/i&gt;&lt;/b&gt;&lt;br /&gt;All figures you control within 4 clear sight spaces of Taelord get +1 to attack. Taelord's Attack Aura does not affect Taelord.&lt;/p&gt;</v>
      </c>
      <c r="AX193" s="2" t="str">
        <f t="shared" si="56"/>
        <v>illustrations/Taelord.jpg</v>
      </c>
      <c r="AY193" s="2" t="str">
        <f t="shared" si="57"/>
        <v>hitboxes/Taelord.jpg</v>
      </c>
      <c r="AZ193" s="2" t="str">
        <f t="shared" si="46"/>
        <v>icons/Utgar.svg</v>
      </c>
      <c r="BA193" s="2" t="str">
        <f t="shared" si="47"/>
        <v>UNIQUE HERO // MEDIUM 5&lt;br /&gt;KYRIE // WARRIOR // RELENTLESS</v>
      </c>
      <c r="BB193" s="2" t="str">
        <f t="shared" si="48"/>
        <v>CHEERLEADER</v>
      </c>
      <c r="BC193" s="2" t="str">
        <f t="shared" si="49"/>
        <v>&lt;p&gt;Skip this card&lt;br /&gt;(and ignore its points)&lt;/p&gt;</v>
      </c>
      <c r="BD193" s="2" t="str">
        <f t="shared" si="50"/>
        <v>&lt;p&gt;Attack Aura&lt;/p&gt;</v>
      </c>
    </row>
    <row r="194" spans="1:56" ht="57.75" customHeight="1" x14ac:dyDescent="0.2">
      <c r="A194" s="2">
        <v>193</v>
      </c>
      <c r="B194" s="2" t="s">
        <v>73</v>
      </c>
      <c r="C194" s="2" t="s">
        <v>601</v>
      </c>
      <c r="D194" s="2" t="s">
        <v>1105</v>
      </c>
      <c r="E194" s="2" t="s">
        <v>601</v>
      </c>
      <c r="F194" s="2" t="s">
        <v>601</v>
      </c>
      <c r="G194" s="2" t="s">
        <v>601</v>
      </c>
      <c r="H194" s="2" t="s">
        <v>601</v>
      </c>
      <c r="I194" s="2" t="s">
        <v>67</v>
      </c>
      <c r="J194" s="2" t="s">
        <v>57</v>
      </c>
      <c r="K194" s="2" t="s">
        <v>197</v>
      </c>
      <c r="L194" s="2" t="s">
        <v>171</v>
      </c>
      <c r="M194" s="2" t="s">
        <v>172</v>
      </c>
      <c r="N194" s="2" t="s">
        <v>166</v>
      </c>
      <c r="O194" s="2" t="s">
        <v>133</v>
      </c>
      <c r="P194" s="2" t="s">
        <v>48</v>
      </c>
      <c r="Q194" s="2" t="s">
        <v>174</v>
      </c>
      <c r="R194" s="2" t="s">
        <v>137</v>
      </c>
      <c r="S194" s="2">
        <v>5</v>
      </c>
      <c r="T194" s="2">
        <v>3</v>
      </c>
      <c r="U194" s="2">
        <v>0</v>
      </c>
      <c r="V194" s="2">
        <v>1</v>
      </c>
      <c r="W194" s="2">
        <v>6</v>
      </c>
      <c r="X194" s="2">
        <v>1</v>
      </c>
      <c r="Y194" s="2">
        <v>3</v>
      </c>
      <c r="Z194" s="2">
        <v>5</v>
      </c>
      <c r="AA194" s="2">
        <v>120</v>
      </c>
      <c r="AB194" s="2">
        <v>110</v>
      </c>
      <c r="AC194" s="2" t="s">
        <v>643</v>
      </c>
      <c r="AD194" s="2" t="s">
        <v>488</v>
      </c>
      <c r="AE194" s="2" t="s">
        <v>836</v>
      </c>
      <c r="AF194" s="2" t="s">
        <v>558</v>
      </c>
      <c r="AG194" s="2" t="s">
        <v>772</v>
      </c>
      <c r="AH194" s="2" t="s">
        <v>601</v>
      </c>
      <c r="AI194" s="2" t="s">
        <v>772</v>
      </c>
      <c r="AJ194" s="2" t="s">
        <v>772</v>
      </c>
      <c r="AK194" s="2" t="b">
        <v>0</v>
      </c>
      <c r="AL194" s="2" t="b">
        <v>0</v>
      </c>
      <c r="AM194" s="2" t="s">
        <v>1021</v>
      </c>
      <c r="AN194" s="2" t="s">
        <v>578</v>
      </c>
      <c r="AO194" s="7" t="s">
        <v>601</v>
      </c>
      <c r="AP194" s="2" t="str">
        <f t="shared" ref="AP194:AP231" si="59">UPPER(B194)</f>
        <v>TAGAWA SAMURAI</v>
      </c>
      <c r="AQ194" s="2" t="b">
        <f t="shared" ref="AQ194:AQ257" si="60">IF(AR194&lt;&gt;"N/A",TRUE,FALSE)</f>
        <v>0</v>
      </c>
      <c r="AR194" s="2" t="str">
        <f t="shared" ref="AR194:AR231" si="61">UPPER(C194)</f>
        <v>N/A</v>
      </c>
      <c r="AS194" s="4" t="str">
        <f t="shared" ref="AS194:AS231" si="62">IF(AC194&lt;&gt;"n/a",IF(AND(LEFT(AD194,5)&lt;&gt;"Range",LEFT(AD194,7)&lt;&gt;"Special"), _xlfn.CONCAT("&lt;p&gt;&lt;b&gt;&lt;i&gt;",AC194,"&lt;/i&gt;&lt;/b&gt;&lt;br /&gt;", SUBSTITUTE(AD194,CHAR(10),"&lt;br /&gt;"), "&lt;/p&gt;"),_xlfn.CONCAT("&lt;p&gt;&lt;b&gt;&lt;i&gt;",AC194,"&lt;/i&gt;&lt;/b&gt;&lt;br /&gt;&lt;i&gt;", SUBSTITUTE(AD194,CHAR(10),"&lt;/i&gt;&lt;br /&gt;"), "&lt;/p&gt;")), "n/a")</f>
        <v>&lt;p&gt;&lt;b&gt;&lt;i&gt;COUNTER STRIKE&lt;/i&gt;&lt;/b&gt;&lt;br /&gt;When rolling defense dice against a normal attack from an adjacent attacking figure, all excess shields count as unblockable hits on the attacking figure. This power does not work against other Samurai.&lt;/p&gt;</v>
      </c>
      <c r="AT194" s="4" t="str">
        <f t="shared" si="58"/>
        <v>&lt;p&gt;&lt;b&gt;&lt;i&gt;BLOODLUST&lt;/i&gt;&lt;/b&gt;&lt;br /&gt;For every opponent's figure a Tagawa Samurai destroys, place a purple Experience Marker on this card. When attacking with Tagawa Samurai, roll one additional attack die for each Experience Marker on this card. A maximum of 3 Experience Markers can be placed on this card.&lt;/p&gt;</v>
      </c>
      <c r="AU194" s="4" t="str">
        <f t="shared" ref="AU194:AU231" si="63">IF(AG194&lt;&gt;"n/a",IF(AND(LEFT(AH194,5)&lt;&gt;"Range",LEFT(AH194,7)&lt;&gt;"Special"), _xlfn.CONCAT("&lt;p&gt;&lt;b&gt;&lt;i&gt;",AG194,"&lt;/i&gt;&lt;/b&gt;&lt;br /&gt;", SUBSTITUTE(AH194,CHAR(10),"&lt;br /&gt;"), "&lt;/p&gt;"),_xlfn.CONCAT("&lt;p&gt;&lt;b&gt;&lt;i&gt;",AG194,"&lt;/i&gt;&lt;/b&gt;&lt;br /&gt;&lt;i&gt;", SUBSTITUTE(AH194,CHAR(10),"&lt;/i&gt;&lt;br /&gt;"), "&lt;/p&gt;")), "n/a")</f>
        <v>n/a</v>
      </c>
      <c r="AV194" s="4" t="str">
        <f t="shared" ref="AV194:AV231" si="64">IF(AI194&lt;&gt;"n/a",IF(AND(LEFT(AJ194,5)&lt;&gt;"Range",LEFT(AJ194,7)&lt;&gt;"Special"), _xlfn.CONCAT("&lt;p&gt;&lt;b&gt;&lt;i&gt;",AI194,"&lt;/i&gt;&lt;/b&gt;&lt;br /&gt;", SUBSTITUTE(AJ194,CHAR(10),"&lt;br /&gt;"), "&lt;/p&gt;"),_xlfn.CONCAT("&lt;p&gt;&lt;b&gt;&lt;i&gt;",AI194,"&lt;/i&gt;&lt;/b&gt;&lt;br /&gt;&lt;i&gt;", SUBSTITUTE(AJ194,CHAR(10),"&lt;/i&gt;&lt;br /&gt;"), "&lt;/p&gt;")), "n/a")</f>
        <v>n/a</v>
      </c>
      <c r="AW194" s="4" t="str">
        <f t="shared" ref="AW194:AW257" si="65">SUBSTITUTE(_xlfn.CONCAT(AS194:AV194),"n/a","")</f>
        <v>&lt;p&gt;&lt;b&gt;&lt;i&gt;COUNTER STRIKE&lt;/i&gt;&lt;/b&gt;&lt;br /&gt;When rolling defense dice against a normal attack from an adjacent attacking figure, all excess shields count as unblockable hits on the attacking figure. This power does not work against other Samurai.&lt;/p&gt;&lt;p&gt;&lt;b&gt;&lt;i&gt;BLOODLUST&lt;/i&gt;&lt;/b&gt;&lt;br /&gt;For every opponent's figure a Tagawa Samurai destroys, place a purple Experience Marker on this card. When attacking with Tagawa Samurai, roll one additional attack die for each Experience Marker on this card. A maximum of 3 Experience Markers can be placed on this card.&lt;/p&gt;</v>
      </c>
      <c r="AX194" s="2" t="str">
        <f t="shared" si="56"/>
        <v>illustrations/Tagawa Samurai.jpg</v>
      </c>
      <c r="AY194" s="2" t="str">
        <f t="shared" si="57"/>
        <v>hitboxes/Tagawa Samurai.jpg</v>
      </c>
      <c r="AZ194" s="2" t="str">
        <f t="shared" ref="AZ194:AZ231" si="66">_xlfn.CONCAT("icons/",L194,".svg")</f>
        <v>icons/Einar.svg</v>
      </c>
      <c r="BA194" s="2" t="str">
        <f t="shared" ref="BA194:BA231" si="67">_xlfn.CONCAT(UPPER(N194)," ", UPPER(O194), " // ", UPPER(R194), " ", UPPER(S194), "&lt;br /&gt;", UPPER(M194), " // ", UPPER(P194), " // ", UPPER(Q194))</f>
        <v>UNIQUE SQUAD // MEDIUM 5&lt;br /&gt;HUMAN // SAMURAI // DISCIPLINED</v>
      </c>
      <c r="BB194" s="2" t="str">
        <f t="shared" ref="BB194:BB231" si="68">SUBSTITUTE(UPPER(AM194),"&amp;AMP;","&amp;amp;")</f>
        <v>SHARK/CLEANUP</v>
      </c>
      <c r="BC194" s="2" t="str">
        <f t="shared" ref="BC194:BC231" si="69">SUBSTITUTE(SUBSTITUTE(_xlfn.CONCAT("&lt;p&gt;",E194,"&lt;/p&gt;&lt;p&gt;",F194,"&lt;/p&gt;&lt;p&gt;",G194,"&lt;/p&gt;&lt;p&gt;",H194,"&lt;/p&gt;"),"&lt;/p&gt;&lt;p&gt;n/a",""), "&lt;p&gt;n/a&lt;/p&gt;","None")</f>
        <v>None</v>
      </c>
      <c r="BD194" s="2" t="str">
        <f t="shared" ref="BD194:BD231" si="70">SUBSTITUTE(SUBSTITUTE(_xlfn.CONCAT("&lt;p&gt;",PROPER(AC194),"&lt;/p&gt;&lt;p&gt;",PROPER(AE194),"&lt;/p&gt;&lt;p&gt;",PROPER(AG194),"&lt;/p&gt;"), "&lt;p&gt;N/A&lt;/p&gt;", ""), "'S", "'s")</f>
        <v>&lt;p&gt;Counter Strike&lt;/p&gt;&lt;p&gt;Bloodlust&lt;/p&gt;</v>
      </c>
    </row>
    <row r="195" spans="1:56" ht="57.75" customHeight="1" x14ac:dyDescent="0.2">
      <c r="A195" s="2">
        <v>194</v>
      </c>
      <c r="B195" s="2" t="s">
        <v>16</v>
      </c>
      <c r="C195" s="2" t="s">
        <v>601</v>
      </c>
      <c r="D195" s="2" t="s">
        <v>1105</v>
      </c>
      <c r="E195" s="2" t="s">
        <v>1066</v>
      </c>
      <c r="F195" s="2" t="s">
        <v>601</v>
      </c>
      <c r="G195" s="2" t="s">
        <v>601</v>
      </c>
      <c r="H195" s="2" t="s">
        <v>601</v>
      </c>
      <c r="I195" s="2" t="s">
        <v>13</v>
      </c>
      <c r="J195" s="2" t="s">
        <v>57</v>
      </c>
      <c r="K195" s="2" t="s">
        <v>197</v>
      </c>
      <c r="L195" s="2" t="s">
        <v>171</v>
      </c>
      <c r="M195" s="2" t="s">
        <v>172</v>
      </c>
      <c r="N195" s="2" t="s">
        <v>132</v>
      </c>
      <c r="O195" s="2" t="s">
        <v>133</v>
      </c>
      <c r="P195" s="2" t="s">
        <v>48</v>
      </c>
      <c r="Q195" s="2" t="s">
        <v>174</v>
      </c>
      <c r="R195" s="2" t="s">
        <v>137</v>
      </c>
      <c r="S195" s="2">
        <v>5</v>
      </c>
      <c r="T195" s="2">
        <v>3</v>
      </c>
      <c r="U195" s="2">
        <v>0</v>
      </c>
      <c r="V195" s="2">
        <v>1</v>
      </c>
      <c r="W195" s="2">
        <v>5</v>
      </c>
      <c r="X195" s="2">
        <v>6</v>
      </c>
      <c r="Y195" s="2">
        <v>2</v>
      </c>
      <c r="Z195" s="2">
        <v>3</v>
      </c>
      <c r="AA195" s="2">
        <v>65</v>
      </c>
      <c r="AB195" s="2">
        <v>60</v>
      </c>
      <c r="AC195" s="2" t="s">
        <v>643</v>
      </c>
      <c r="AD195" s="2" t="s">
        <v>488</v>
      </c>
      <c r="AE195" s="2" t="s">
        <v>772</v>
      </c>
      <c r="AF195" s="2" t="s">
        <v>601</v>
      </c>
      <c r="AG195" s="2" t="s">
        <v>772</v>
      </c>
      <c r="AH195" s="2" t="s">
        <v>601</v>
      </c>
      <c r="AI195" s="2" t="s">
        <v>772</v>
      </c>
      <c r="AJ195" s="2" t="s">
        <v>772</v>
      </c>
      <c r="AK195" s="2" t="b">
        <v>0</v>
      </c>
      <c r="AL195" s="2" t="b">
        <v>0</v>
      </c>
      <c r="AM195" s="2" t="s">
        <v>1016</v>
      </c>
      <c r="AN195" s="2" t="s">
        <v>574</v>
      </c>
      <c r="AO195" s="7" t="s">
        <v>601</v>
      </c>
      <c r="AP195" s="2" t="str">
        <f t="shared" si="59"/>
        <v>TAGAWA SAMURAI ARCHERS</v>
      </c>
      <c r="AQ195" s="2" t="b">
        <f t="shared" si="60"/>
        <v>0</v>
      </c>
      <c r="AR195" s="2" t="str">
        <f t="shared" si="61"/>
        <v>N/A</v>
      </c>
      <c r="AS195" s="4" t="str">
        <f t="shared" si="62"/>
        <v>&lt;p&gt;&lt;b&gt;&lt;i&gt;COUNTER STRIKE&lt;/i&gt;&lt;/b&gt;&lt;br /&gt;When rolling defense dice against a normal attack from an adjacent attacking figure, all excess shields count as unblockable hits on the attacking figure. This power does not work against other Samurai.&lt;/p&gt;</v>
      </c>
      <c r="AT195" s="4" t="str">
        <f t="shared" si="58"/>
        <v>n/a</v>
      </c>
      <c r="AU195" s="4" t="str">
        <f t="shared" si="63"/>
        <v>n/a</v>
      </c>
      <c r="AV195" s="4" t="str">
        <f t="shared" si="64"/>
        <v>n/a</v>
      </c>
      <c r="AW195" s="4" t="str">
        <f t="shared" si="65"/>
        <v>&lt;p&gt;&lt;b&gt;&lt;i&gt;COUNTER STRIKE&lt;/i&gt;&lt;/b&gt;&lt;br /&gt;When rolling defense dice against a normal attack from an adjacent attacking figure, all excess shields count as unblockable hits on the attacking figure. This power does not work against other Samurai.&lt;/p&gt;</v>
      </c>
      <c r="AX195" s="2" t="str">
        <f t="shared" si="56"/>
        <v>illustrations/Tagawa Samurai Archers.jpg</v>
      </c>
      <c r="AY195" s="2" t="str">
        <f t="shared" si="57"/>
        <v>hitboxes/Tagawa Samurai Archers.jpg</v>
      </c>
      <c r="AZ195" s="2" t="str">
        <f t="shared" si="66"/>
        <v>icons/Einar.svg</v>
      </c>
      <c r="BA195" s="2" t="str">
        <f t="shared" si="67"/>
        <v>COMMON SQUAD // MEDIUM 5&lt;br /&gt;HUMAN // SAMURAI // DISCIPLINED</v>
      </c>
      <c r="BB195" s="2" t="str">
        <f t="shared" si="68"/>
        <v>MENACER</v>
      </c>
      <c r="BC195" s="2" t="str">
        <f t="shared" si="69"/>
        <v>&lt;p&gt;Draft multiples of this Army Card&lt;/p&gt;</v>
      </c>
      <c r="BD195" s="2" t="str">
        <f t="shared" si="70"/>
        <v>&lt;p&gt;Counter Strike&lt;/p&gt;</v>
      </c>
    </row>
    <row r="196" spans="1:56" ht="57.75" customHeight="1" x14ac:dyDescent="0.2">
      <c r="A196" s="2">
        <v>195</v>
      </c>
      <c r="B196" s="2" t="s">
        <v>16</v>
      </c>
      <c r="C196" s="2" t="s">
        <v>601</v>
      </c>
      <c r="D196" s="2" t="s">
        <v>1106</v>
      </c>
      <c r="E196" s="2" t="s">
        <v>1066</v>
      </c>
      <c r="F196" s="2" t="s">
        <v>601</v>
      </c>
      <c r="G196" s="2" t="s">
        <v>601</v>
      </c>
      <c r="H196" s="2" t="s">
        <v>601</v>
      </c>
      <c r="I196" s="2" t="s">
        <v>13</v>
      </c>
      <c r="J196" s="2" t="s">
        <v>57</v>
      </c>
      <c r="K196" s="2" t="s">
        <v>197</v>
      </c>
      <c r="L196" s="2" t="s">
        <v>171</v>
      </c>
      <c r="M196" s="2" t="s">
        <v>172</v>
      </c>
      <c r="N196" s="2" t="s">
        <v>132</v>
      </c>
      <c r="O196" s="2" t="s">
        <v>133</v>
      </c>
      <c r="P196" s="2" t="s">
        <v>48</v>
      </c>
      <c r="Q196" s="2" t="s">
        <v>174</v>
      </c>
      <c r="R196" s="2" t="s">
        <v>137</v>
      </c>
      <c r="S196" s="2">
        <v>5</v>
      </c>
      <c r="T196" s="2">
        <v>3</v>
      </c>
      <c r="U196" s="2">
        <v>0</v>
      </c>
      <c r="V196" s="2">
        <v>1</v>
      </c>
      <c r="W196" s="2">
        <v>5</v>
      </c>
      <c r="X196" s="2">
        <v>6</v>
      </c>
      <c r="Y196" s="2">
        <v>2</v>
      </c>
      <c r="Z196" s="2">
        <v>3</v>
      </c>
      <c r="AA196" s="2">
        <v>65</v>
      </c>
      <c r="AB196" s="2">
        <v>65</v>
      </c>
      <c r="AC196" s="2" t="s">
        <v>643</v>
      </c>
      <c r="AD196" s="2" t="s">
        <v>488</v>
      </c>
      <c r="AE196" s="2" t="s">
        <v>1110</v>
      </c>
      <c r="AF196" s="2" t="s">
        <v>1111</v>
      </c>
      <c r="AG196" s="2" t="s">
        <v>772</v>
      </c>
      <c r="AH196" s="2" t="s">
        <v>601</v>
      </c>
      <c r="AI196" s="2" t="s">
        <v>772</v>
      </c>
      <c r="AJ196" s="2" t="s">
        <v>772</v>
      </c>
      <c r="AK196" s="2" t="b">
        <v>0</v>
      </c>
      <c r="AL196" s="2" t="b">
        <v>0</v>
      </c>
      <c r="AM196" s="2" t="s">
        <v>1016</v>
      </c>
      <c r="AN196" s="2" t="s">
        <v>574</v>
      </c>
      <c r="AO196" s="7" t="s">
        <v>601</v>
      </c>
      <c r="AP196" s="2" t="str">
        <f t="shared" si="59"/>
        <v>TAGAWA SAMURAI ARCHERS</v>
      </c>
      <c r="AQ196" s="2" t="b">
        <f t="shared" si="60"/>
        <v>0</v>
      </c>
      <c r="AR196" s="2" t="str">
        <f t="shared" si="61"/>
        <v>N/A</v>
      </c>
      <c r="AS196" s="4" t="str">
        <f t="shared" si="62"/>
        <v>&lt;p&gt;&lt;b&gt;&lt;i&gt;COUNTER STRIKE&lt;/i&gt;&lt;/b&gt;&lt;br /&gt;When rolling defense dice against a normal attack from an adjacent attacking figure, all excess shields count as unblockable hits on the attacking figure. This power does not work against other Samurai.&lt;/p&gt;</v>
      </c>
      <c r="AT196" s="4" t="str">
        <f t="shared" si="58"/>
        <v>&lt;p&gt;&lt;b&gt;&lt;i&gt;EVASIVE 1&lt;/i&gt;&lt;/b&gt;&lt;br /&gt;When a Tagawa Samurai Archer rolls defense dice against an attacking figure who is not adjacent, add one defense dice to the defending Archer.&lt;/p&gt;</v>
      </c>
      <c r="AU196" s="4" t="str">
        <f t="shared" si="63"/>
        <v>n/a</v>
      </c>
      <c r="AV196" s="4" t="str">
        <f t="shared" si="64"/>
        <v>n/a</v>
      </c>
      <c r="AW196" s="4" t="str">
        <f t="shared" si="65"/>
        <v>&lt;p&gt;&lt;b&gt;&lt;i&gt;COUNTER STRIKE&lt;/i&gt;&lt;/b&gt;&lt;br /&gt;When rolling defense dice against a normal attack from an adjacent attacking figure, all excess shields count as unblockable hits on the attacking figure. This power does not work against other Samurai.&lt;/p&gt;&lt;p&gt;&lt;b&gt;&lt;i&gt;EVASIVE 1&lt;/i&gt;&lt;/b&gt;&lt;br /&gt;When a Tagawa Samurai Archer rolls defense dice against an attacking figure who is not adjacent, add one defense dice to the defending Archer.&lt;/p&gt;</v>
      </c>
      <c r="AX196" s="2" t="str">
        <f t="shared" si="56"/>
        <v>illustrations/Tagawa Samurai Archers.jpg</v>
      </c>
      <c r="AY196" s="2" t="str">
        <f t="shared" si="57"/>
        <v>hitboxes/Tagawa Samurai Archers.jpg</v>
      </c>
      <c r="AZ196" s="2" t="str">
        <f t="shared" si="66"/>
        <v>icons/Einar.svg</v>
      </c>
      <c r="BA196" s="2" t="str">
        <f t="shared" si="67"/>
        <v>COMMON SQUAD // MEDIUM 5&lt;br /&gt;HUMAN // SAMURAI // DISCIPLINED</v>
      </c>
      <c r="BB196" s="2" t="str">
        <f t="shared" si="68"/>
        <v>MENACER</v>
      </c>
      <c r="BC196" s="2" t="str">
        <f t="shared" si="69"/>
        <v>&lt;p&gt;Draft multiples of this Army Card&lt;/p&gt;</v>
      </c>
      <c r="BD196" s="2" t="str">
        <f t="shared" si="70"/>
        <v>&lt;p&gt;Counter Strike&lt;/p&gt;&lt;p&gt;Evasive 1&lt;/p&gt;</v>
      </c>
    </row>
    <row r="197" spans="1:56" ht="57.75" customHeight="1" x14ac:dyDescent="0.2">
      <c r="A197" s="2">
        <v>196</v>
      </c>
      <c r="B197" s="3" t="s">
        <v>1184</v>
      </c>
      <c r="C197" s="2" t="s">
        <v>601</v>
      </c>
      <c r="D197" s="2" t="s">
        <v>1105</v>
      </c>
      <c r="E197" s="2" t="s">
        <v>1192</v>
      </c>
      <c r="F197" s="2" t="s">
        <v>601</v>
      </c>
      <c r="G197" s="2" t="s">
        <v>601</v>
      </c>
      <c r="H197" s="2" t="s">
        <v>601</v>
      </c>
      <c r="I197" s="2" t="s">
        <v>1188</v>
      </c>
      <c r="J197" s="2">
        <v>10</v>
      </c>
      <c r="K197" s="2" t="s">
        <v>343</v>
      </c>
      <c r="L197" s="2" t="s">
        <v>152</v>
      </c>
      <c r="M197" s="2" t="s">
        <v>1189</v>
      </c>
      <c r="N197" s="2" t="s">
        <v>166</v>
      </c>
      <c r="O197" s="2" t="s">
        <v>167</v>
      </c>
      <c r="P197" s="2" t="s">
        <v>79</v>
      </c>
      <c r="Q197" s="2" t="s">
        <v>161</v>
      </c>
      <c r="R197" s="2" t="s">
        <v>137</v>
      </c>
      <c r="S197" s="2">
        <v>5</v>
      </c>
      <c r="T197" s="2">
        <v>1</v>
      </c>
      <c r="U197" s="2">
        <v>0</v>
      </c>
      <c r="V197" s="2">
        <v>6</v>
      </c>
      <c r="W197" s="2">
        <v>5</v>
      </c>
      <c r="X197" s="2">
        <v>7</v>
      </c>
      <c r="Y197" s="2">
        <v>3</v>
      </c>
      <c r="Z197" s="2">
        <v>3</v>
      </c>
      <c r="AA197" s="2">
        <v>100</v>
      </c>
      <c r="AB197" s="2">
        <v>100</v>
      </c>
      <c r="AC197" s="2" t="s">
        <v>1190</v>
      </c>
      <c r="AD197" s="3" t="s">
        <v>1191</v>
      </c>
      <c r="AE197" s="2" t="s">
        <v>772</v>
      </c>
      <c r="AF197" s="2" t="s">
        <v>772</v>
      </c>
      <c r="AG197" s="2" t="s">
        <v>772</v>
      </c>
      <c r="AH197" s="2" t="s">
        <v>772</v>
      </c>
      <c r="AI197" s="2" t="s">
        <v>772</v>
      </c>
      <c r="AJ197" s="2" t="s">
        <v>772</v>
      </c>
      <c r="AK197" s="2" t="b">
        <v>0</v>
      </c>
      <c r="AL197" s="2" t="b">
        <v>0</v>
      </c>
      <c r="AM197" s="2" t="s">
        <v>581</v>
      </c>
      <c r="AN197" s="2" t="s">
        <v>573</v>
      </c>
      <c r="AO197" s="7" t="s">
        <v>601</v>
      </c>
      <c r="AP197" s="2" t="str">
        <f t="shared" si="59"/>
        <v>TALINGUL</v>
      </c>
      <c r="AQ197" s="2" t="b">
        <f t="shared" si="60"/>
        <v>0</v>
      </c>
      <c r="AR197" s="2" t="str">
        <f t="shared" si="61"/>
        <v>N/A</v>
      </c>
      <c r="AS197" s="4" t="str">
        <f t="shared" si="62"/>
        <v>&lt;p&gt;&lt;b&gt;&lt;i&gt;MASTER OF GREAT CONSTRUCTS&lt;/i&gt;&lt;/b&gt;&lt;br /&gt;After revealing an Order Marker on Talingul, instead of taking that turn with Talingul, you may take a turn with up to two large or huge Construct Heroes you control. A figure taking a turn with Master of Great Constructs must be within 8 clear sight spaces of Talingul before moving.&lt;/p&gt;</v>
      </c>
      <c r="AT197" s="4" t="str">
        <f t="shared" si="58"/>
        <v>n/a</v>
      </c>
      <c r="AU197" s="4" t="str">
        <f t="shared" si="63"/>
        <v>n/a</v>
      </c>
      <c r="AV197" s="4" t="str">
        <f t="shared" si="64"/>
        <v>n/a</v>
      </c>
      <c r="AW197" s="4" t="str">
        <f t="shared" si="65"/>
        <v>&lt;p&gt;&lt;b&gt;&lt;i&gt;MASTER OF GREAT CONSTRUCTS&lt;/i&gt;&lt;/b&gt;&lt;br /&gt;After revealing an Order Marker on Talingul, instead of taking that turn with Talingul, you may take a turn with up to two large or huge Construct Heroes you control. A figure taking a turn with Master of Great Constructs must be within 8 clear sight spaces of Talingul before moving.&lt;/p&gt;</v>
      </c>
      <c r="AX197" s="2" t="str">
        <f t="shared" si="56"/>
        <v>illustrations/Talingul.jpg</v>
      </c>
      <c r="AY197" s="2" t="str">
        <f t="shared" si="57"/>
        <v>hitboxes/Talingul.jpg</v>
      </c>
      <c r="AZ197" s="2" t="str">
        <f t="shared" si="66"/>
        <v>icons/Utgar.svg</v>
      </c>
      <c r="BA197" s="2" t="str">
        <f t="shared" si="67"/>
        <v>UNIQUE HERO // MEDIUM 5&lt;br /&gt;ELADRIN // WIZARD // PRECISE</v>
      </c>
      <c r="BB197" s="2" t="str">
        <f t="shared" si="68"/>
        <v>CHEERLEADER</v>
      </c>
      <c r="BC197" s="2" t="str">
        <f t="shared" si="69"/>
        <v>&lt;p&gt;Draft a Large or Huge Construct Hero&lt;/p&gt;</v>
      </c>
      <c r="BD197" s="2" t="str">
        <f t="shared" si="70"/>
        <v>&lt;p&gt;Master Of Great Constructs&lt;/p&gt;</v>
      </c>
    </row>
    <row r="198" spans="1:56" ht="57.75" customHeight="1" x14ac:dyDescent="0.2">
      <c r="A198" s="2">
        <v>197</v>
      </c>
      <c r="B198" s="2" t="s">
        <v>237</v>
      </c>
      <c r="C198" s="2" t="s">
        <v>601</v>
      </c>
      <c r="D198" s="2" t="s">
        <v>1105</v>
      </c>
      <c r="E198" s="2" t="s">
        <v>601</v>
      </c>
      <c r="F198" s="2" t="s">
        <v>601</v>
      </c>
      <c r="G198" s="2" t="s">
        <v>601</v>
      </c>
      <c r="H198" s="2" t="s">
        <v>601</v>
      </c>
      <c r="I198" s="2" t="s">
        <v>207</v>
      </c>
      <c r="J198" s="2" t="s">
        <v>163</v>
      </c>
      <c r="K198" s="2" t="s">
        <v>197</v>
      </c>
      <c r="L198" s="2" t="s">
        <v>158</v>
      </c>
      <c r="M198" s="2" t="s">
        <v>172</v>
      </c>
      <c r="N198" s="2" t="s">
        <v>166</v>
      </c>
      <c r="O198" s="2" t="s">
        <v>133</v>
      </c>
      <c r="P198" s="2" t="s">
        <v>164</v>
      </c>
      <c r="Q198" s="2" t="s">
        <v>155</v>
      </c>
      <c r="R198" s="2" t="s">
        <v>137</v>
      </c>
      <c r="S198" s="2">
        <v>5</v>
      </c>
      <c r="T198" s="2">
        <v>4</v>
      </c>
      <c r="U198" s="2">
        <v>0</v>
      </c>
      <c r="V198" s="2">
        <v>1</v>
      </c>
      <c r="W198" s="2">
        <v>4</v>
      </c>
      <c r="X198" s="2">
        <v>1</v>
      </c>
      <c r="Y198" s="2">
        <v>3</v>
      </c>
      <c r="Z198" s="2">
        <v>4</v>
      </c>
      <c r="AA198" s="2">
        <v>50</v>
      </c>
      <c r="AB198" s="2">
        <v>45</v>
      </c>
      <c r="AC198" s="2" t="s">
        <v>748</v>
      </c>
      <c r="AD198" s="2" t="s">
        <v>559</v>
      </c>
      <c r="AE198" s="2" t="s">
        <v>772</v>
      </c>
      <c r="AF198" s="2" t="s">
        <v>601</v>
      </c>
      <c r="AG198" s="2" t="s">
        <v>772</v>
      </c>
      <c r="AH198" s="2" t="s">
        <v>601</v>
      </c>
      <c r="AI198" s="2" t="s">
        <v>772</v>
      </c>
      <c r="AJ198" s="2" t="s">
        <v>772</v>
      </c>
      <c r="AK198" s="2" t="b">
        <v>0</v>
      </c>
      <c r="AL198" s="2" t="b">
        <v>0</v>
      </c>
      <c r="AM198" s="2" t="s">
        <v>1014</v>
      </c>
      <c r="AN198" s="2" t="s">
        <v>576</v>
      </c>
      <c r="AO198" s="7" t="s">
        <v>601</v>
      </c>
      <c r="AP198" s="2" t="str">
        <f t="shared" si="59"/>
        <v>TARN VIKING WARRIORS</v>
      </c>
      <c r="AQ198" s="2" t="b">
        <f t="shared" si="60"/>
        <v>0</v>
      </c>
      <c r="AR198" s="2" t="str">
        <f t="shared" si="61"/>
        <v>N/A</v>
      </c>
      <c r="AS198" s="4" t="str">
        <f t="shared" si="62"/>
        <v>&lt;p&gt;&lt;b&gt;&lt;i&gt;BESERKER CHARGE&lt;/i&gt;&lt;/b&gt;&lt;br /&gt;After moving and before attacking, roll the 20-sided die. If you roll a 15 or higher, you may move all Tarn Viking Warriors again.&lt;/p&gt;</v>
      </c>
      <c r="AT198" s="4" t="str">
        <f t="shared" si="58"/>
        <v>n/a</v>
      </c>
      <c r="AU198" s="4" t="str">
        <f t="shared" si="63"/>
        <v>n/a</v>
      </c>
      <c r="AV198" s="4" t="str">
        <f t="shared" si="64"/>
        <v>n/a</v>
      </c>
      <c r="AW198" s="4" t="str">
        <f t="shared" si="65"/>
        <v>&lt;p&gt;&lt;b&gt;&lt;i&gt;BESERKER CHARGE&lt;/i&gt;&lt;/b&gt;&lt;br /&gt;After moving and before attacking, roll the 20-sided die. If you roll a 15 or higher, you may move all Tarn Viking Warriors again.&lt;/p&gt;</v>
      </c>
      <c r="AX198" s="2" t="str">
        <f t="shared" si="56"/>
        <v>illustrations/Tarn Viking Warriors.jpg</v>
      </c>
      <c r="AY198" s="2" t="str">
        <f t="shared" si="57"/>
        <v>hitboxes/Tarn Viking Warriors.jpg</v>
      </c>
      <c r="AZ198" s="2" t="str">
        <f t="shared" si="66"/>
        <v>icons/Jandar.svg</v>
      </c>
      <c r="BA198" s="2" t="str">
        <f t="shared" si="67"/>
        <v>UNIQUE SQUAD // MEDIUM 5&lt;br /&gt;HUMAN // WARRIORS // WILD</v>
      </c>
      <c r="BB198" s="2" t="str">
        <f t="shared" si="68"/>
        <v>DEFENDER</v>
      </c>
      <c r="BC198" s="2" t="str">
        <f t="shared" si="69"/>
        <v>None</v>
      </c>
      <c r="BD198" s="2" t="str">
        <f t="shared" si="70"/>
        <v>&lt;p&gt;Beserker Charge&lt;/p&gt;</v>
      </c>
    </row>
    <row r="199" spans="1:56" ht="57.75" customHeight="1" x14ac:dyDescent="0.2">
      <c r="A199" s="2">
        <v>198</v>
      </c>
      <c r="B199" s="3" t="s">
        <v>588</v>
      </c>
      <c r="C199" s="2" t="s">
        <v>601</v>
      </c>
      <c r="D199" s="2" t="s">
        <v>1106</v>
      </c>
      <c r="E199" s="2" t="s">
        <v>1066</v>
      </c>
      <c r="F199" s="2" t="s">
        <v>601</v>
      </c>
      <c r="G199" s="2" t="s">
        <v>601</v>
      </c>
      <c r="H199" s="2" t="s">
        <v>601</v>
      </c>
      <c r="I199" s="2" t="s">
        <v>246</v>
      </c>
      <c r="J199" s="2" t="s">
        <v>252</v>
      </c>
      <c r="K199" s="2" t="s">
        <v>197</v>
      </c>
      <c r="L199" s="2" t="s">
        <v>158</v>
      </c>
      <c r="M199" s="2" t="s">
        <v>172</v>
      </c>
      <c r="N199" s="2" t="s">
        <v>132</v>
      </c>
      <c r="O199" s="2" t="s">
        <v>133</v>
      </c>
      <c r="P199" s="2" t="s">
        <v>221</v>
      </c>
      <c r="Q199" s="2" t="s">
        <v>187</v>
      </c>
      <c r="R199" s="2" t="s">
        <v>205</v>
      </c>
      <c r="S199" s="2">
        <v>6</v>
      </c>
      <c r="T199" s="2">
        <v>3</v>
      </c>
      <c r="U199" s="2">
        <v>0</v>
      </c>
      <c r="V199" s="2">
        <v>1</v>
      </c>
      <c r="W199" s="2">
        <v>8</v>
      </c>
      <c r="X199" s="2">
        <v>1</v>
      </c>
      <c r="Y199" s="2">
        <v>3</v>
      </c>
      <c r="Z199" s="2">
        <v>4</v>
      </c>
      <c r="AA199" s="2">
        <v>100</v>
      </c>
      <c r="AB199" s="2">
        <v>100</v>
      </c>
      <c r="AC199" s="2" t="s">
        <v>749</v>
      </c>
      <c r="AD199" s="2" t="s">
        <v>998</v>
      </c>
      <c r="AE199" s="2" t="s">
        <v>837</v>
      </c>
      <c r="AF199" s="2" t="s">
        <v>1103</v>
      </c>
      <c r="AG199" s="2" t="s">
        <v>869</v>
      </c>
      <c r="AH199" s="2" t="s">
        <v>1000</v>
      </c>
      <c r="AI199" s="2" t="s">
        <v>772</v>
      </c>
      <c r="AJ199" s="2" t="s">
        <v>772</v>
      </c>
      <c r="AK199" s="2" t="b">
        <v>0</v>
      </c>
      <c r="AL199" s="2" t="b">
        <v>0</v>
      </c>
      <c r="AM199" s="2" t="s">
        <v>1013</v>
      </c>
      <c r="AN199" s="2" t="s">
        <v>575</v>
      </c>
      <c r="AO199" s="7" t="s">
        <v>601</v>
      </c>
      <c r="AP199" s="2" t="str">
        <f t="shared" si="59"/>
        <v>TEMPLAR CAVALRY</v>
      </c>
      <c r="AQ199" s="2" t="b">
        <f t="shared" si="60"/>
        <v>0</v>
      </c>
      <c r="AR199" s="2" t="str">
        <f t="shared" si="61"/>
        <v>N/A</v>
      </c>
      <c r="AS199" s="4" t="str">
        <f t="shared" si="62"/>
        <v>&lt;p&gt;&lt;b&gt;&lt;i&gt;GALLOPING CHARGE&lt;/i&gt;&lt;/b&gt;&lt;br /&gt;A Templar Cavalry Knight receives 2 additional attack dice when attacking any figure that was at least 4 clear sight spaces away from that Knight at the start of his turn.&lt;/p&gt;</v>
      </c>
      <c r="AT199" s="4" t="str">
        <f t="shared" si="58"/>
        <v>&lt;p&gt;&lt;b&gt;&lt;i&gt;DISMISS THE RABBLE&lt;/i&gt;&lt;/b&gt;&lt;br /&gt;Templars can move through all small and medium squad figures and are never attacked when leaving an engagement with those figures.&lt;/p&gt;</v>
      </c>
      <c r="AU199" s="4" t="str">
        <f t="shared" si="63"/>
        <v>&lt;p&gt;&lt;b&gt;&lt;i&gt;RIGHTEOUS SMITE&lt;/i&gt;&lt;/b&gt;&lt;br /&gt;When attacking an opponent's figure who follows Utgar, Templar Cavalry Knights receive 1 additional attack die.&lt;/p&gt;</v>
      </c>
      <c r="AV199" s="4" t="str">
        <f t="shared" si="64"/>
        <v>n/a</v>
      </c>
      <c r="AW199" s="4" t="str">
        <f t="shared" si="65"/>
        <v>&lt;p&gt;&lt;b&gt;&lt;i&gt;GALLOPING CHARGE&lt;/i&gt;&lt;/b&gt;&lt;br /&gt;A Templar Cavalry Knight receives 2 additional attack dice when attacking any figure that was at least 4 clear sight spaces away from that Knight at the start of his turn.&lt;/p&gt;&lt;p&gt;&lt;b&gt;&lt;i&gt;DISMISS THE RABBLE&lt;/i&gt;&lt;/b&gt;&lt;br /&gt;Templars can move through all small and medium squad figures and are never attacked when leaving an engagement with those figures.&lt;/p&gt;&lt;p&gt;&lt;b&gt;&lt;i&gt;RIGHTEOUS SMITE&lt;/i&gt;&lt;/b&gt;&lt;br /&gt;When attacking an opponent's figure who follows Utgar, Templar Cavalry Knights receive 1 additional attack die.&lt;/p&gt;</v>
      </c>
      <c r="AX199" s="2" t="str">
        <f t="shared" si="56"/>
        <v>illustrations/Templar Cavalry.jpg</v>
      </c>
      <c r="AY199" s="2" t="str">
        <f t="shared" si="57"/>
        <v>hitboxes/Templar Cavalry.jpg</v>
      </c>
      <c r="AZ199" s="2" t="str">
        <f t="shared" si="66"/>
        <v>icons/Jandar.svg</v>
      </c>
      <c r="BA199" s="2" t="str">
        <f t="shared" si="67"/>
        <v>COMMON SQUAD // LARGE 6&lt;br /&gt;HUMAN // KNIGHTS // VALIANT</v>
      </c>
      <c r="BB199" s="2" t="str">
        <f t="shared" si="68"/>
        <v>SHARK</v>
      </c>
      <c r="BC199" s="2" t="str">
        <f t="shared" si="69"/>
        <v>&lt;p&gt;Draft multiples of this Army Card&lt;/p&gt;</v>
      </c>
      <c r="BD199" s="2" t="str">
        <f t="shared" si="70"/>
        <v>&lt;p&gt;Galloping Charge&lt;/p&gt;&lt;p&gt;Dismiss The Rabble&lt;/p&gt;&lt;p&gt;Righteous Smite&lt;/p&gt;</v>
      </c>
    </row>
    <row r="200" spans="1:56" ht="57.75" customHeight="1" x14ac:dyDescent="0.2">
      <c r="A200" s="2">
        <v>199</v>
      </c>
      <c r="B200" s="3" t="s">
        <v>588</v>
      </c>
      <c r="C200" s="2" t="s">
        <v>601</v>
      </c>
      <c r="D200" s="2" t="s">
        <v>1105</v>
      </c>
      <c r="E200" s="2" t="s">
        <v>1066</v>
      </c>
      <c r="F200" s="2" t="s">
        <v>601</v>
      </c>
      <c r="G200" s="2" t="s">
        <v>601</v>
      </c>
      <c r="H200" s="2" t="s">
        <v>601</v>
      </c>
      <c r="I200" s="2" t="s">
        <v>246</v>
      </c>
      <c r="J200" s="2" t="s">
        <v>252</v>
      </c>
      <c r="K200" s="2" t="s">
        <v>197</v>
      </c>
      <c r="L200" s="2" t="s">
        <v>158</v>
      </c>
      <c r="M200" s="2" t="s">
        <v>172</v>
      </c>
      <c r="N200" s="2" t="s">
        <v>132</v>
      </c>
      <c r="O200" s="2" t="s">
        <v>133</v>
      </c>
      <c r="P200" s="2" t="s">
        <v>221</v>
      </c>
      <c r="Q200" s="2" t="s">
        <v>187</v>
      </c>
      <c r="R200" s="2" t="s">
        <v>205</v>
      </c>
      <c r="S200" s="2">
        <v>6</v>
      </c>
      <c r="T200" s="2">
        <v>3</v>
      </c>
      <c r="U200" s="2">
        <v>0</v>
      </c>
      <c r="V200" s="2">
        <v>1</v>
      </c>
      <c r="W200" s="2">
        <v>8</v>
      </c>
      <c r="X200" s="2">
        <v>1</v>
      </c>
      <c r="Y200" s="2">
        <v>3</v>
      </c>
      <c r="Z200" s="2">
        <v>3</v>
      </c>
      <c r="AA200" s="2">
        <v>120</v>
      </c>
      <c r="AB200" s="2">
        <v>80</v>
      </c>
      <c r="AC200" s="2" t="s">
        <v>749</v>
      </c>
      <c r="AD200" s="2" t="s">
        <v>998</v>
      </c>
      <c r="AE200" s="2" t="s">
        <v>837</v>
      </c>
      <c r="AF200" s="2" t="s">
        <v>999</v>
      </c>
      <c r="AG200" s="2" t="s">
        <v>869</v>
      </c>
      <c r="AH200" s="2" t="s">
        <v>1000</v>
      </c>
      <c r="AI200" s="2" t="s">
        <v>772</v>
      </c>
      <c r="AJ200" s="2" t="s">
        <v>772</v>
      </c>
      <c r="AK200" s="2" t="b">
        <v>0</v>
      </c>
      <c r="AL200" s="2" t="b">
        <v>0</v>
      </c>
      <c r="AM200" s="2" t="s">
        <v>1013</v>
      </c>
      <c r="AN200" s="2" t="s">
        <v>575</v>
      </c>
      <c r="AO200" s="7" t="s">
        <v>601</v>
      </c>
      <c r="AP200" s="2" t="str">
        <f t="shared" si="59"/>
        <v>TEMPLAR CAVALRY</v>
      </c>
      <c r="AQ200" s="2" t="b">
        <f t="shared" si="60"/>
        <v>0</v>
      </c>
      <c r="AR200" s="2" t="str">
        <f t="shared" si="61"/>
        <v>N/A</v>
      </c>
      <c r="AS200" s="4" t="str">
        <f t="shared" si="62"/>
        <v>&lt;p&gt;&lt;b&gt;&lt;i&gt;GALLOPING CHARGE&lt;/i&gt;&lt;/b&gt;&lt;br /&gt;A Templar Cavalry Knight receives 2 additional attack dice when attacking any figure that was at least 4 clear sight spaces away from that Knight at the start of his turn.&lt;/p&gt;</v>
      </c>
      <c r="AT200" s="4" t="str">
        <f t="shared" si="58"/>
        <v>&lt;p&gt;&lt;b&gt;&lt;i&gt;DISMISS THE RABBLE&lt;/i&gt;&lt;/b&gt;&lt;br /&gt;When rolling defense dice against adjacent attacking small or medium Squad figures, Templar Cavalry Knights receive 1 additional defense die.&lt;/p&gt;</v>
      </c>
      <c r="AU200" s="4" t="str">
        <f t="shared" si="63"/>
        <v>&lt;p&gt;&lt;b&gt;&lt;i&gt;RIGHTEOUS SMITE&lt;/i&gt;&lt;/b&gt;&lt;br /&gt;When attacking an opponent's figure who follows Utgar, Templar Cavalry Knights receive 1 additional attack die.&lt;/p&gt;</v>
      </c>
      <c r="AV200" s="4" t="str">
        <f t="shared" si="64"/>
        <v>n/a</v>
      </c>
      <c r="AW200" s="4" t="str">
        <f t="shared" si="65"/>
        <v>&lt;p&gt;&lt;b&gt;&lt;i&gt;GALLOPING CHARGE&lt;/i&gt;&lt;/b&gt;&lt;br /&gt;A Templar Cavalry Knight receives 2 additional attack dice when attacking any figure that was at least 4 clear sight spaces away from that Knight at the start of his turn.&lt;/p&gt;&lt;p&gt;&lt;b&gt;&lt;i&gt;DISMISS THE RABBLE&lt;/i&gt;&lt;/b&gt;&lt;br /&gt;When rolling defense dice against adjacent attacking small or medium Squad figures, Templar Cavalry Knights receive 1 additional defense die.&lt;/p&gt;&lt;p&gt;&lt;b&gt;&lt;i&gt;RIGHTEOUS SMITE&lt;/i&gt;&lt;/b&gt;&lt;br /&gt;When attacking an opponent's figure who follows Utgar, Templar Cavalry Knights receive 1 additional attack die.&lt;/p&gt;</v>
      </c>
      <c r="AX200" s="2" t="str">
        <f t="shared" si="56"/>
        <v>illustrations/Templar Cavalry.jpg</v>
      </c>
      <c r="AY200" s="2" t="str">
        <f t="shared" si="57"/>
        <v>hitboxes/Templar Cavalry.jpg</v>
      </c>
      <c r="AZ200" s="2" t="str">
        <f t="shared" si="66"/>
        <v>icons/Jandar.svg</v>
      </c>
      <c r="BA200" s="2" t="str">
        <f t="shared" si="67"/>
        <v>COMMON SQUAD // LARGE 6&lt;br /&gt;HUMAN // KNIGHTS // VALIANT</v>
      </c>
      <c r="BB200" s="2" t="str">
        <f t="shared" si="68"/>
        <v>SHARK</v>
      </c>
      <c r="BC200" s="2" t="str">
        <f t="shared" si="69"/>
        <v>&lt;p&gt;Draft multiples of this Army Card&lt;/p&gt;</v>
      </c>
      <c r="BD200" s="2" t="str">
        <f t="shared" si="70"/>
        <v>&lt;p&gt;Galloping Charge&lt;/p&gt;&lt;p&gt;Dismiss The Rabble&lt;/p&gt;&lt;p&gt;Righteous Smite&lt;/p&gt;</v>
      </c>
    </row>
    <row r="201" spans="1:56" ht="57.75" customHeight="1" x14ac:dyDescent="0.2">
      <c r="A201" s="2">
        <v>200</v>
      </c>
      <c r="B201" s="2" t="s">
        <v>1405</v>
      </c>
      <c r="C201" s="2" t="s">
        <v>601</v>
      </c>
      <c r="D201" s="2" t="s">
        <v>1105</v>
      </c>
      <c r="E201" s="2" t="s">
        <v>601</v>
      </c>
      <c r="F201" s="2" t="s">
        <v>601</v>
      </c>
      <c r="G201" s="2" t="s">
        <v>601</v>
      </c>
      <c r="H201" s="2" t="s">
        <v>601</v>
      </c>
      <c r="I201" s="2" t="s">
        <v>1359</v>
      </c>
      <c r="J201" s="2">
        <v>7</v>
      </c>
      <c r="K201" s="2" t="s">
        <v>1406</v>
      </c>
      <c r="L201" s="2" t="s">
        <v>1360</v>
      </c>
      <c r="M201" s="2" t="s">
        <v>1407</v>
      </c>
      <c r="N201" s="2" t="s">
        <v>166</v>
      </c>
      <c r="O201" s="2" t="s">
        <v>167</v>
      </c>
      <c r="P201" s="2" t="s">
        <v>1408</v>
      </c>
      <c r="Q201" s="2" t="s">
        <v>1409</v>
      </c>
      <c r="R201" s="2" t="s">
        <v>137</v>
      </c>
      <c r="S201" s="2">
        <v>5</v>
      </c>
      <c r="T201" s="2">
        <v>1</v>
      </c>
      <c r="U201" s="2">
        <v>0</v>
      </c>
      <c r="V201" s="2">
        <v>6</v>
      </c>
      <c r="W201" s="2">
        <v>6</v>
      </c>
      <c r="X201" s="2">
        <v>6</v>
      </c>
      <c r="Y201" s="2">
        <v>6</v>
      </c>
      <c r="Z201" s="2">
        <v>7</v>
      </c>
      <c r="AA201" s="2">
        <v>360</v>
      </c>
      <c r="AB201" s="2">
        <v>390</v>
      </c>
      <c r="AC201" s="2" t="s">
        <v>1410</v>
      </c>
      <c r="AD201" s="2" t="s">
        <v>1411</v>
      </c>
      <c r="AE201" s="2" t="s">
        <v>1367</v>
      </c>
      <c r="AF201" s="4" t="s">
        <v>1368</v>
      </c>
      <c r="AG201" s="2" t="s">
        <v>772</v>
      </c>
      <c r="AH201" s="2" t="s">
        <v>772</v>
      </c>
      <c r="AI201" s="2" t="s">
        <v>772</v>
      </c>
      <c r="AJ201" s="4" t="s">
        <v>772</v>
      </c>
      <c r="AK201" s="2" t="b">
        <v>1</v>
      </c>
      <c r="AL201" s="2" t="b">
        <v>1</v>
      </c>
      <c r="AM201" s="2" t="s">
        <v>1016</v>
      </c>
      <c r="AN201" s="2" t="s">
        <v>572</v>
      </c>
      <c r="AO201" s="7" t="s">
        <v>601</v>
      </c>
      <c r="AP201" s="2" t="str">
        <f t="shared" si="59"/>
        <v>THANOS</v>
      </c>
      <c r="AQ201" s="2" t="b">
        <f t="shared" si="60"/>
        <v>0</v>
      </c>
      <c r="AR201" s="2" t="str">
        <f t="shared" si="61"/>
        <v>N/A</v>
      </c>
      <c r="AS201" s="4" t="str">
        <f t="shared" si="62"/>
        <v>&lt;p&gt;&lt;b&gt;&lt;i&gt;REJECTED BY DEATH&lt;/i&gt;&lt;/b&gt;&lt;br /&gt;At the start of each of your turns after Thanos has been destroyed, roll the 20-sided die. If you roll a 19 or higher, immediately place Thanos on a space adjacent to any figure you control and remove all Wound Markers on Thanos' card.&lt;/p&gt;</v>
      </c>
      <c r="AT201" s="4" t="str">
        <f t="shared" si="58"/>
        <v>&lt;p&gt;&lt;b&gt;&lt;i&gt;SUPER STRENGTH&lt;/i&gt;&lt;/b&gt;&lt;br /&gt;Do not take fall damage from less than 20 above the figure's height.&lt;/p&gt;</v>
      </c>
      <c r="AU201" s="4" t="str">
        <f t="shared" si="63"/>
        <v>n/a</v>
      </c>
      <c r="AV201" s="4" t="str">
        <f t="shared" si="64"/>
        <v>n/a</v>
      </c>
      <c r="AW201" s="4" t="str">
        <f t="shared" si="65"/>
        <v>&lt;p&gt;&lt;b&gt;&lt;i&gt;REJECTED BY DEATH&lt;/i&gt;&lt;/b&gt;&lt;br /&gt;At the start of each of your turns after Thanos has been destroyed, roll the 20-sided die. If you roll a 19 or higher, immediately place Thanos on a space adjacent to any figure you control and remove all Wound Markers on Thanos' card.&lt;/p&gt;&lt;p&gt;&lt;b&gt;&lt;i&gt;SUPER STRENGTH&lt;/i&gt;&lt;/b&gt;&lt;br /&gt;Do not take fall damage from less than 20 above the figure's height.&lt;/p&gt;</v>
      </c>
      <c r="AX201" s="2" t="str">
        <f t="shared" si="56"/>
        <v>illustrations/Thanos.jpg</v>
      </c>
      <c r="AY201" s="2" t="str">
        <f t="shared" si="57"/>
        <v>hitboxes/Thanos.jpg</v>
      </c>
      <c r="AZ201" s="2" t="str">
        <f t="shared" si="66"/>
        <v>icons/Marvel.svg</v>
      </c>
      <c r="BA201" s="2" t="str">
        <f t="shared" si="67"/>
        <v>UNIQUE HERO // MEDIUM 5&lt;br /&gt;ETERNAL // CONQUEROR // NIHILIST</v>
      </c>
      <c r="BB201" s="2" t="str">
        <f t="shared" si="68"/>
        <v>MENACER</v>
      </c>
      <c r="BC201" s="2" t="str">
        <f t="shared" si="69"/>
        <v>None</v>
      </c>
      <c r="BD201" s="2" t="str">
        <f t="shared" si="70"/>
        <v>&lt;p&gt;Rejected By Death&lt;/p&gt;&lt;p&gt;Super Strength&lt;/p&gt;</v>
      </c>
    </row>
    <row r="202" spans="1:56" ht="57.75" customHeight="1" x14ac:dyDescent="0.2">
      <c r="A202" s="2">
        <v>201</v>
      </c>
      <c r="B202" s="2" t="s">
        <v>889</v>
      </c>
      <c r="C202" s="2" t="s">
        <v>890</v>
      </c>
      <c r="D202" s="2" t="s">
        <v>1105</v>
      </c>
      <c r="E202" s="2" t="s">
        <v>1066</v>
      </c>
      <c r="F202" s="3" t="s">
        <v>1064</v>
      </c>
      <c r="G202" s="2" t="s">
        <v>601</v>
      </c>
      <c r="H202" s="2" t="s">
        <v>601</v>
      </c>
      <c r="I202" s="2" t="s">
        <v>324</v>
      </c>
      <c r="J202" s="2" t="s">
        <v>59</v>
      </c>
      <c r="K202" s="2" t="s">
        <v>198</v>
      </c>
      <c r="L202" s="2" t="s">
        <v>271</v>
      </c>
      <c r="M202" s="2" t="s">
        <v>314</v>
      </c>
      <c r="N202" s="2" t="s">
        <v>132</v>
      </c>
      <c r="O202" s="2" t="s">
        <v>133</v>
      </c>
      <c r="P202" s="2" t="s">
        <v>315</v>
      </c>
      <c r="Q202" s="2" t="s">
        <v>316</v>
      </c>
      <c r="R202" s="2" t="s">
        <v>114</v>
      </c>
      <c r="S202" s="2">
        <v>3</v>
      </c>
      <c r="T202" s="2">
        <v>4</v>
      </c>
      <c r="U202" s="2">
        <v>0</v>
      </c>
      <c r="V202" s="2">
        <v>1</v>
      </c>
      <c r="W202" s="2">
        <v>4</v>
      </c>
      <c r="X202" s="2">
        <v>1</v>
      </c>
      <c r="Y202" s="2">
        <v>3</v>
      </c>
      <c r="Z202" s="2">
        <v>3</v>
      </c>
      <c r="AA202" s="2">
        <v>70</v>
      </c>
      <c r="AB202" s="2">
        <v>85</v>
      </c>
      <c r="AC202" s="2" t="s">
        <v>750</v>
      </c>
      <c r="AD202" s="2" t="s">
        <v>901</v>
      </c>
      <c r="AE202" s="2" t="s">
        <v>838</v>
      </c>
      <c r="AF202" s="2" t="s">
        <v>899</v>
      </c>
      <c r="AG202" s="2" t="s">
        <v>808</v>
      </c>
      <c r="AH202" s="2" t="s">
        <v>900</v>
      </c>
      <c r="AI202" s="2" t="s">
        <v>772</v>
      </c>
      <c r="AJ202" s="2" t="s">
        <v>772</v>
      </c>
      <c r="AK202" s="2" t="b">
        <v>0</v>
      </c>
      <c r="AL202" s="2" t="b">
        <v>0</v>
      </c>
      <c r="AM202" s="2" t="s">
        <v>1031</v>
      </c>
      <c r="AN202" s="2" t="s">
        <v>572</v>
      </c>
      <c r="AO202" s="7" t="s">
        <v>601</v>
      </c>
      <c r="AP202" s="2" t="str">
        <f t="shared" si="59"/>
        <v>THE AXEGRINDERS</v>
      </c>
      <c r="AQ202" s="2" t="b">
        <f t="shared" si="60"/>
        <v>1</v>
      </c>
      <c r="AR202" s="2" t="str">
        <f t="shared" si="61"/>
        <v>OF BURNING FORGE</v>
      </c>
      <c r="AS202" s="4" t="str">
        <f t="shared" si="62"/>
        <v>&lt;p&gt;&lt;b&gt;&lt;i&gt;DWARVEN STRATEGIC BONDING&lt;/i&gt;&lt;/b&gt;&lt;br /&gt;Before taking a turn with The Axegrinders of Burning Forge, you may first take a turn with any Dwarf Hero you control. If you do not take a turn with any Dwarf Hero you control, add 2 to the Axegrinders' move number.&lt;/p&gt;</v>
      </c>
      <c r="AT202" s="4" t="str">
        <f t="shared" si="58"/>
        <v>&lt;p&gt;&lt;b&gt;&lt;i&gt;FEARLESS ADVANTAGE&lt;/i&gt;&lt;/b&gt;&lt;br /&gt;An Axegrinder of Burning Forge rolls an additional die when attacking or defending against Large or Huge creatures.&lt;/p&gt;</v>
      </c>
      <c r="AU202" s="4" t="str">
        <f t="shared" si="63"/>
        <v>&lt;p&gt;&lt;b&gt;&lt;i&gt;CLIMB X2&lt;/i&gt;&lt;/b&gt;&lt;br /&gt;When moving up or down levels of terrain, The Axegrinders of Burning Forge may double their Height.&lt;/p&gt;</v>
      </c>
      <c r="AV202" s="4" t="str">
        <f t="shared" si="64"/>
        <v>n/a</v>
      </c>
      <c r="AW202" s="4" t="str">
        <f t="shared" si="65"/>
        <v>&lt;p&gt;&lt;b&gt;&lt;i&gt;DWARVEN STRATEGIC BONDING&lt;/i&gt;&lt;/b&gt;&lt;br /&gt;Before taking a turn with The Axegrinders of Burning Forge, you may first take a turn with any Dwarf Hero you control. If you do not take a turn with any Dwarf Hero you control, add 2 to the Axegrinders' move number.&lt;/p&gt;&lt;p&gt;&lt;b&gt;&lt;i&gt;FEARLESS ADVANTAGE&lt;/i&gt;&lt;/b&gt;&lt;br /&gt;An Axegrinder of Burning Forge rolls an additional die when attacking or defending against Large or Huge creatures.&lt;/p&gt;&lt;p&gt;&lt;b&gt;&lt;i&gt;CLIMB X2&lt;/i&gt;&lt;/b&gt;&lt;br /&gt;When moving up or down levels of terrain, The Axegrinders of Burning Forge may double their Height.&lt;/p&gt;</v>
      </c>
      <c r="AX202" s="2" t="str">
        <f t="shared" si="56"/>
        <v>illustrations/The Axegrinders.jpg</v>
      </c>
      <c r="AY202" s="2" t="str">
        <f t="shared" si="57"/>
        <v>hitboxes/The Axegrinders.jpg</v>
      </c>
      <c r="AZ202" s="2" t="str">
        <f t="shared" si="66"/>
        <v>icons/Aquilla.svg</v>
      </c>
      <c r="BA202" s="2" t="str">
        <f t="shared" si="67"/>
        <v>COMMON SQUAD // SMALL 3&lt;br /&gt;DWARVES // FIGHTERS // FEARLESS</v>
      </c>
      <c r="BB202" s="2" t="str">
        <f t="shared" si="68"/>
        <v>B&amp;amp;B</v>
      </c>
      <c r="BC202" s="2" t="str">
        <f t="shared" si="69"/>
        <v>&lt;p&gt;Draft multiples of this Army Card&lt;/p&gt;&lt;p&gt;Draft one Dwarf Hero&lt;/p&gt;</v>
      </c>
      <c r="BD202" s="2" t="str">
        <f t="shared" si="70"/>
        <v>&lt;p&gt;Dwarven Strategic Bonding&lt;/p&gt;&lt;p&gt;Fearless Advantage&lt;/p&gt;&lt;p&gt;Climb X2&lt;/p&gt;</v>
      </c>
    </row>
    <row r="203" spans="1:56" ht="57.75" customHeight="1" x14ac:dyDescent="0.2">
      <c r="A203" s="2">
        <v>202</v>
      </c>
      <c r="B203" s="2" t="s">
        <v>17</v>
      </c>
      <c r="C203" s="2" t="s">
        <v>601</v>
      </c>
      <c r="D203" s="2" t="s">
        <v>1105</v>
      </c>
      <c r="E203" s="2" t="s">
        <v>1066</v>
      </c>
      <c r="F203" s="2" t="s">
        <v>601</v>
      </c>
      <c r="G203" s="2" t="s">
        <v>601</v>
      </c>
      <c r="H203" s="2" t="s">
        <v>601</v>
      </c>
      <c r="I203" s="2" t="s">
        <v>13</v>
      </c>
      <c r="J203" s="2" t="s">
        <v>232</v>
      </c>
      <c r="K203" s="2" t="s">
        <v>196</v>
      </c>
      <c r="L203" s="2" t="s">
        <v>171</v>
      </c>
      <c r="M203" s="2" t="s">
        <v>165</v>
      </c>
      <c r="N203" s="2" t="s">
        <v>132</v>
      </c>
      <c r="O203" s="2" t="s">
        <v>133</v>
      </c>
      <c r="P203" s="2" t="s">
        <v>218</v>
      </c>
      <c r="Q203" s="2" t="s">
        <v>174</v>
      </c>
      <c r="R203" s="2" t="s">
        <v>137</v>
      </c>
      <c r="S203" s="2">
        <v>5</v>
      </c>
      <c r="T203" s="2">
        <v>3</v>
      </c>
      <c r="U203" s="2">
        <v>0</v>
      </c>
      <c r="V203" s="2">
        <v>1</v>
      </c>
      <c r="W203" s="2">
        <v>5</v>
      </c>
      <c r="X203" s="2">
        <v>1</v>
      </c>
      <c r="Y203" s="2">
        <v>3</v>
      </c>
      <c r="Z203" s="2">
        <v>3</v>
      </c>
      <c r="AA203" s="2">
        <v>140</v>
      </c>
      <c r="AB203" s="2">
        <v>105</v>
      </c>
      <c r="AC203" s="2" t="s">
        <v>625</v>
      </c>
      <c r="AD203" s="2" t="s">
        <v>462</v>
      </c>
      <c r="AE203" s="2" t="s">
        <v>786</v>
      </c>
      <c r="AF203" s="2" t="s">
        <v>621</v>
      </c>
      <c r="AG203" s="2" t="s">
        <v>772</v>
      </c>
      <c r="AH203" s="2" t="s">
        <v>601</v>
      </c>
      <c r="AI203" s="2" t="s">
        <v>772</v>
      </c>
      <c r="AJ203" s="2" t="s">
        <v>772</v>
      </c>
      <c r="AK203" s="2" t="b">
        <v>1</v>
      </c>
      <c r="AL203" s="2" t="b">
        <v>0</v>
      </c>
      <c r="AM203" s="2" t="s">
        <v>1013</v>
      </c>
      <c r="AN203" s="2" t="s">
        <v>575</v>
      </c>
      <c r="AO203" s="7" t="s">
        <v>601</v>
      </c>
      <c r="AP203" s="2" t="str">
        <f t="shared" si="59"/>
        <v>THE EINAR IMPERIUM</v>
      </c>
      <c r="AQ203" s="2" t="b">
        <f t="shared" si="60"/>
        <v>0</v>
      </c>
      <c r="AR203" s="2" t="str">
        <f t="shared" si="61"/>
        <v>N/A</v>
      </c>
      <c r="AS203" s="4" t="str">
        <f t="shared" si="62"/>
        <v>&lt;p&gt;&lt;b&gt;&lt;i&gt;DOUBLE ATTACK&lt;/i&gt;&lt;/b&gt;&lt;br /&gt;When each member of The Einar Imperium attacks, he may attack one additional time.&lt;/p&gt;</v>
      </c>
      <c r="AT203" s="4" t="str">
        <f t="shared" si="58"/>
        <v>&lt;p&gt;&lt;b&gt;&lt;i&gt;STEALTH FLYING&lt;/i&gt;&lt;/b&gt;&lt;br /&gt;When a member of The Einar Imperium starts to fly, if he is engaged he will not take any leaving engagement attacks.&lt;/p&gt;</v>
      </c>
      <c r="AU203" s="4" t="str">
        <f t="shared" si="63"/>
        <v>n/a</v>
      </c>
      <c r="AV203" s="4" t="str">
        <f t="shared" si="64"/>
        <v>n/a</v>
      </c>
      <c r="AW203" s="4" t="str">
        <f t="shared" si="65"/>
        <v>&lt;p&gt;&lt;b&gt;&lt;i&gt;DOUBLE ATTACK&lt;/i&gt;&lt;/b&gt;&lt;br /&gt;When each member of The Einar Imperium attacks, he may attack one additional time.&lt;/p&gt;&lt;p&gt;&lt;b&gt;&lt;i&gt;STEALTH FLYING&lt;/i&gt;&lt;/b&gt;&lt;br /&gt;When a member of The Einar Imperium starts to fly, if he is engaged he will not take any leaving engagement attacks.&lt;/p&gt;</v>
      </c>
      <c r="AX203" s="2" t="str">
        <f t="shared" si="56"/>
        <v>illustrations/The Einar Imperium.jpg</v>
      </c>
      <c r="AY203" s="2" t="str">
        <f t="shared" si="57"/>
        <v>hitboxes/The Einar Imperium.jpg</v>
      </c>
      <c r="AZ203" s="2" t="str">
        <f t="shared" si="66"/>
        <v>icons/Einar.svg</v>
      </c>
      <c r="BA203" s="2" t="str">
        <f t="shared" si="67"/>
        <v>COMMON SQUAD // MEDIUM 5&lt;br /&gt;KYRIE // SOLDIERS // DISCIPLINED</v>
      </c>
      <c r="BB203" s="2" t="str">
        <f t="shared" si="68"/>
        <v>SHARK</v>
      </c>
      <c r="BC203" s="2" t="str">
        <f t="shared" si="69"/>
        <v>&lt;p&gt;Draft multiples of this Army Card&lt;/p&gt;</v>
      </c>
      <c r="BD203" s="2" t="str">
        <f t="shared" si="70"/>
        <v>&lt;p&gt;Double Attack&lt;/p&gt;&lt;p&gt;Stealth Flying&lt;/p&gt;</v>
      </c>
    </row>
    <row r="204" spans="1:56" ht="57.75" customHeight="1" x14ac:dyDescent="0.2">
      <c r="A204" s="2">
        <v>203</v>
      </c>
      <c r="B204" s="2" t="s">
        <v>17</v>
      </c>
      <c r="C204" s="2" t="s">
        <v>601</v>
      </c>
      <c r="D204" s="2" t="s">
        <v>1106</v>
      </c>
      <c r="E204" s="2" t="s">
        <v>1066</v>
      </c>
      <c r="F204" s="2" t="s">
        <v>601</v>
      </c>
      <c r="G204" s="2" t="s">
        <v>601</v>
      </c>
      <c r="H204" s="2" t="s">
        <v>601</v>
      </c>
      <c r="I204" s="2" t="s">
        <v>13</v>
      </c>
      <c r="J204" s="2" t="s">
        <v>232</v>
      </c>
      <c r="K204" s="2" t="s">
        <v>196</v>
      </c>
      <c r="L204" s="2" t="s">
        <v>171</v>
      </c>
      <c r="M204" s="2" t="s">
        <v>165</v>
      </c>
      <c r="N204" s="2" t="s">
        <v>132</v>
      </c>
      <c r="O204" s="2" t="s">
        <v>133</v>
      </c>
      <c r="P204" s="2" t="s">
        <v>218</v>
      </c>
      <c r="Q204" s="2" t="s">
        <v>174</v>
      </c>
      <c r="R204" s="2" t="s">
        <v>137</v>
      </c>
      <c r="S204" s="2">
        <v>5</v>
      </c>
      <c r="T204" s="2">
        <v>3</v>
      </c>
      <c r="U204" s="2">
        <v>0</v>
      </c>
      <c r="V204" s="2">
        <v>1</v>
      </c>
      <c r="W204" s="2">
        <v>5</v>
      </c>
      <c r="X204" s="2">
        <v>1</v>
      </c>
      <c r="Y204" s="2">
        <v>3</v>
      </c>
      <c r="Z204" s="2">
        <v>3</v>
      </c>
      <c r="AA204" s="2">
        <v>110</v>
      </c>
      <c r="AB204" s="2">
        <v>110</v>
      </c>
      <c r="AC204" s="2" t="s">
        <v>625</v>
      </c>
      <c r="AD204" s="2" t="s">
        <v>462</v>
      </c>
      <c r="AE204" s="2" t="s">
        <v>1112</v>
      </c>
      <c r="AF204" s="2" t="s">
        <v>1113</v>
      </c>
      <c r="AG204" s="2" t="s">
        <v>786</v>
      </c>
      <c r="AH204" s="2" t="s">
        <v>621</v>
      </c>
      <c r="AI204" s="2" t="s">
        <v>772</v>
      </c>
      <c r="AJ204" s="2" t="s">
        <v>772</v>
      </c>
      <c r="AK204" s="2" t="b">
        <v>1</v>
      </c>
      <c r="AL204" s="2" t="b">
        <v>0</v>
      </c>
      <c r="AM204" s="2" t="s">
        <v>1013</v>
      </c>
      <c r="AN204" s="2" t="s">
        <v>575</v>
      </c>
      <c r="AO204" s="7" t="s">
        <v>601</v>
      </c>
      <c r="AP204" s="2" t="str">
        <f t="shared" si="59"/>
        <v>THE EINAR IMPERIUM</v>
      </c>
      <c r="AQ204" s="2" t="b">
        <f t="shared" si="60"/>
        <v>0</v>
      </c>
      <c r="AR204" s="2" t="str">
        <f t="shared" si="61"/>
        <v>N/A</v>
      </c>
      <c r="AS204" s="4" t="str">
        <f t="shared" si="62"/>
        <v>&lt;p&gt;&lt;b&gt;&lt;i&gt;DOUBLE ATTACK&lt;/i&gt;&lt;/b&gt;&lt;br /&gt;When each member of The Einar Imperium attacks, he may attack one additional time.&lt;/p&gt;</v>
      </c>
      <c r="AT204" s="4" t="str">
        <f t="shared" si="58"/>
        <v>&lt;p&gt;&lt;b&gt;&lt;i&gt;EVASIVE 2&lt;/i&gt;&lt;/b&gt;&lt;br /&gt;When an Einar Imperium rolls defense dice against an attacking figure who is not adjacent, add two defense dice to the defending Kyrie.&lt;/p&gt;</v>
      </c>
      <c r="AU204" s="4" t="str">
        <f t="shared" si="63"/>
        <v>&lt;p&gt;&lt;b&gt;&lt;i&gt;STEALTH FLYING&lt;/i&gt;&lt;/b&gt;&lt;br /&gt;When a member of The Einar Imperium starts to fly, if he is engaged he will not take any leaving engagement attacks.&lt;/p&gt;</v>
      </c>
      <c r="AV204" s="4" t="str">
        <f t="shared" si="64"/>
        <v>n/a</v>
      </c>
      <c r="AW204" s="4" t="str">
        <f t="shared" si="65"/>
        <v>&lt;p&gt;&lt;b&gt;&lt;i&gt;DOUBLE ATTACK&lt;/i&gt;&lt;/b&gt;&lt;br /&gt;When each member of The Einar Imperium attacks, he may attack one additional time.&lt;/p&gt;&lt;p&gt;&lt;b&gt;&lt;i&gt;EVASIVE 2&lt;/i&gt;&lt;/b&gt;&lt;br /&gt;When an Einar Imperium rolls defense dice against an attacking figure who is not adjacent, add two defense dice to the defending Kyrie.&lt;/p&gt;&lt;p&gt;&lt;b&gt;&lt;i&gt;STEALTH FLYING&lt;/i&gt;&lt;/b&gt;&lt;br /&gt;When a member of The Einar Imperium starts to fly, if he is engaged he will not take any leaving engagement attacks.&lt;/p&gt;</v>
      </c>
      <c r="AX204" s="2" t="str">
        <f t="shared" si="56"/>
        <v>illustrations/The Einar Imperium.jpg</v>
      </c>
      <c r="AY204" s="2" t="str">
        <f t="shared" si="57"/>
        <v>hitboxes/The Einar Imperium.jpg</v>
      </c>
      <c r="AZ204" s="2" t="str">
        <f t="shared" si="66"/>
        <v>icons/Einar.svg</v>
      </c>
      <c r="BA204" s="2" t="str">
        <f t="shared" si="67"/>
        <v>COMMON SQUAD // MEDIUM 5&lt;br /&gt;KYRIE // SOLDIERS // DISCIPLINED</v>
      </c>
      <c r="BB204" s="2" t="str">
        <f t="shared" si="68"/>
        <v>SHARK</v>
      </c>
      <c r="BC204" s="2" t="str">
        <f t="shared" si="69"/>
        <v>&lt;p&gt;Draft multiples of this Army Card&lt;/p&gt;</v>
      </c>
      <c r="BD204" s="2" t="str">
        <f t="shared" si="70"/>
        <v>&lt;p&gt;Double Attack&lt;/p&gt;&lt;p&gt;Evasive 2&lt;/p&gt;&lt;p&gt;Stealth Flying&lt;/p&gt;</v>
      </c>
    </row>
    <row r="205" spans="1:56" ht="57.75" customHeight="1" x14ac:dyDescent="0.2">
      <c r="A205" s="2">
        <v>204</v>
      </c>
      <c r="B205" s="3" t="s">
        <v>928</v>
      </c>
      <c r="C205" s="2" t="s">
        <v>929</v>
      </c>
      <c r="D205" s="2" t="s">
        <v>1106</v>
      </c>
      <c r="E205" s="2" t="s">
        <v>601</v>
      </c>
      <c r="F205" s="2" t="s">
        <v>601</v>
      </c>
      <c r="G205" s="2" t="s">
        <v>601</v>
      </c>
      <c r="H205" s="2" t="s">
        <v>601</v>
      </c>
      <c r="I205" s="3" t="s">
        <v>609</v>
      </c>
      <c r="J205" s="3" t="s">
        <v>601</v>
      </c>
      <c r="K205" s="2" t="s">
        <v>198</v>
      </c>
      <c r="L205" s="3" t="s">
        <v>152</v>
      </c>
      <c r="M205" s="3" t="s">
        <v>344</v>
      </c>
      <c r="N205" s="3" t="s">
        <v>166</v>
      </c>
      <c r="O205" s="3" t="s">
        <v>167</v>
      </c>
      <c r="P205" s="3" t="s">
        <v>338</v>
      </c>
      <c r="Q205" s="3" t="s">
        <v>136</v>
      </c>
      <c r="R205" s="3" t="s">
        <v>205</v>
      </c>
      <c r="S205" s="2">
        <v>7</v>
      </c>
      <c r="T205" s="2">
        <v>1</v>
      </c>
      <c r="U205" s="2">
        <v>0</v>
      </c>
      <c r="V205" s="2">
        <v>4</v>
      </c>
      <c r="W205" s="2">
        <v>5</v>
      </c>
      <c r="X205" s="2">
        <v>1</v>
      </c>
      <c r="Y205" s="2">
        <v>5</v>
      </c>
      <c r="Z205" s="2">
        <v>5</v>
      </c>
      <c r="AA205" s="2">
        <v>150</v>
      </c>
      <c r="AB205" s="2">
        <v>150</v>
      </c>
      <c r="AC205" s="3" t="s">
        <v>751</v>
      </c>
      <c r="AD205" s="3" t="s">
        <v>995</v>
      </c>
      <c r="AE205" s="3" t="s">
        <v>712</v>
      </c>
      <c r="AF205" s="3" t="s">
        <v>996</v>
      </c>
      <c r="AG205" s="3" t="s">
        <v>870</v>
      </c>
      <c r="AH205" s="3" t="s">
        <v>997</v>
      </c>
      <c r="AI205" s="2" t="s">
        <v>772</v>
      </c>
      <c r="AJ205" s="2" t="s">
        <v>772</v>
      </c>
      <c r="AK205" s="2" t="b">
        <v>0</v>
      </c>
      <c r="AL205" s="2" t="b">
        <v>0</v>
      </c>
      <c r="AM205" s="3" t="s">
        <v>1026</v>
      </c>
      <c r="AN205" s="3" t="s">
        <v>601</v>
      </c>
      <c r="AO205" s="7" t="s">
        <v>601</v>
      </c>
      <c r="AP205" s="2" t="str">
        <f t="shared" si="59"/>
        <v>THE SCARECROW</v>
      </c>
      <c r="AQ205" s="2" t="b">
        <f t="shared" si="60"/>
        <v>1</v>
      </c>
      <c r="AR205" s="2" t="str">
        <f t="shared" si="61"/>
        <v>OF DRIFTWOOD</v>
      </c>
      <c r="AS205" s="4" t="str">
        <f t="shared" si="62"/>
        <v>&lt;p&gt;&lt;b&gt;&lt;i&gt;UNSTOPPABLE&lt;/i&gt;&lt;/b&gt;&lt;br /&gt;Before moving, if The Scarecrow of Driftwood is not engaged, you must choose one opponent's figure to be The Scarecrow of Driftwood's target. After doing so, The Scarecrow of Driftwood cannot attack any other figure until the chosen figure is destroyed.&lt;/p&gt;</v>
      </c>
      <c r="AT205" s="4" t="str">
        <f t="shared" si="58"/>
        <v>&lt;p&gt;&lt;b&gt;&lt;i&gt;DISENGAGE&lt;/i&gt;&lt;/b&gt;&lt;br /&gt;The Scarecrow of Driftwood is never attacked when leaving an engagement.&lt;/p&gt;</v>
      </c>
      <c r="AU205" s="4" t="str">
        <f t="shared" si="63"/>
        <v>&lt;p&gt;&lt;b&gt;&lt;i&gt;SLASHER CLAWS&lt;/i&gt;&lt;/b&gt;&lt;br /&gt;Figures subtract 1 from the defense dice when attacked by The Scarecrow of Driftwood. The Scarecrow of Driftwood's Slasher Claws does not affect Soulborgs or destructible objects.&lt;/p&gt;</v>
      </c>
      <c r="AV205" s="4" t="str">
        <f t="shared" si="64"/>
        <v>n/a</v>
      </c>
      <c r="AW205" s="4" t="str">
        <f t="shared" si="65"/>
        <v>&lt;p&gt;&lt;b&gt;&lt;i&gt;UNSTOPPABLE&lt;/i&gt;&lt;/b&gt;&lt;br /&gt;Before moving, if The Scarecrow of Driftwood is not engaged, you must choose one opponent's figure to be The Scarecrow of Driftwood's target. After doing so, The Scarecrow of Driftwood cannot attack any other figure until the chosen figure is destroyed.&lt;/p&gt;&lt;p&gt;&lt;b&gt;&lt;i&gt;DISENGAGE&lt;/i&gt;&lt;/b&gt;&lt;br /&gt;The Scarecrow of Driftwood is never attacked when leaving an engagement.&lt;/p&gt;&lt;p&gt;&lt;b&gt;&lt;i&gt;SLASHER CLAWS&lt;/i&gt;&lt;/b&gt;&lt;br /&gt;Figures subtract 1 from the defense dice when attacked by The Scarecrow of Driftwood. The Scarecrow of Driftwood's Slasher Claws does not affect Soulborgs or destructible objects.&lt;/p&gt;</v>
      </c>
      <c r="AX205" s="2" t="str">
        <f t="shared" si="56"/>
        <v>illustrations/The Scarecrow.jpg</v>
      </c>
      <c r="AY205" s="2" t="str">
        <f t="shared" si="57"/>
        <v>hitboxes/The Scarecrow.jpg</v>
      </c>
      <c r="AZ205" s="2" t="str">
        <f t="shared" si="66"/>
        <v>icons/Utgar.svg</v>
      </c>
      <c r="BA205" s="2" t="str">
        <f t="shared" si="67"/>
        <v>UNIQUE HERO // LARGE 7&lt;br /&gt;GOLEM // CONSTRUCT // RELENTLESS</v>
      </c>
      <c r="BB205" s="2" t="str">
        <f t="shared" si="68"/>
        <v>NICHE/CLEANUP</v>
      </c>
      <c r="BC205" s="2" t="str">
        <f t="shared" si="69"/>
        <v>None</v>
      </c>
      <c r="BD205" s="2" t="str">
        <f t="shared" si="70"/>
        <v>&lt;p&gt;Unstoppable&lt;/p&gt;&lt;p&gt;Disengage&lt;/p&gt;&lt;p&gt;Slasher Claws&lt;/p&gt;</v>
      </c>
    </row>
    <row r="206" spans="1:56" ht="57.75" customHeight="1" x14ac:dyDescent="0.2">
      <c r="A206" s="2">
        <v>205</v>
      </c>
      <c r="B206" s="2" t="s">
        <v>87</v>
      </c>
      <c r="C206" s="2" t="s">
        <v>601</v>
      </c>
      <c r="D206" s="2" t="s">
        <v>1105</v>
      </c>
      <c r="E206" s="2" t="s">
        <v>601</v>
      </c>
      <c r="F206" s="2" t="s">
        <v>601</v>
      </c>
      <c r="G206" s="2" t="s">
        <v>601</v>
      </c>
      <c r="H206" s="2" t="s">
        <v>601</v>
      </c>
      <c r="I206" s="2" t="s">
        <v>88</v>
      </c>
      <c r="J206" s="2">
        <v>3</v>
      </c>
      <c r="K206" s="2" t="s">
        <v>198</v>
      </c>
      <c r="L206" s="2" t="s">
        <v>129</v>
      </c>
      <c r="M206" s="2" t="s">
        <v>89</v>
      </c>
      <c r="N206" s="2" t="s">
        <v>166</v>
      </c>
      <c r="O206" s="2" t="s">
        <v>167</v>
      </c>
      <c r="P206" s="2" t="s">
        <v>90</v>
      </c>
      <c r="Q206" s="2" t="s">
        <v>174</v>
      </c>
      <c r="R206" s="2" t="s">
        <v>205</v>
      </c>
      <c r="S206" s="2">
        <v>5</v>
      </c>
      <c r="T206" s="2">
        <v>1</v>
      </c>
      <c r="U206" s="2">
        <v>0</v>
      </c>
      <c r="V206" s="2">
        <v>3</v>
      </c>
      <c r="W206" s="2">
        <v>7</v>
      </c>
      <c r="X206" s="2">
        <v>1</v>
      </c>
      <c r="Y206" s="2">
        <v>3</v>
      </c>
      <c r="Z206" s="2">
        <v>3</v>
      </c>
      <c r="AA206" s="2">
        <v>40</v>
      </c>
      <c r="AB206" s="2">
        <v>40</v>
      </c>
      <c r="AC206" s="2" t="s">
        <v>640</v>
      </c>
      <c r="AD206" s="2" t="s">
        <v>560</v>
      </c>
      <c r="AE206" s="2" t="s">
        <v>772</v>
      </c>
      <c r="AF206" s="2" t="s">
        <v>601</v>
      </c>
      <c r="AG206" s="2" t="s">
        <v>772</v>
      </c>
      <c r="AH206" s="2" t="s">
        <v>601</v>
      </c>
      <c r="AI206" s="2" t="s">
        <v>772</v>
      </c>
      <c r="AJ206" s="2" t="s">
        <v>772</v>
      </c>
      <c r="AK206" s="2" t="b">
        <v>1</v>
      </c>
      <c r="AL206" s="2" t="b">
        <v>0</v>
      </c>
      <c r="AM206" s="2" t="s">
        <v>583</v>
      </c>
      <c r="AN206" s="2" t="s">
        <v>576</v>
      </c>
      <c r="AO206" s="7" t="s">
        <v>601</v>
      </c>
      <c r="AP206" s="2" t="str">
        <f t="shared" si="59"/>
        <v>THERACUS</v>
      </c>
      <c r="AQ206" s="2" t="b">
        <f t="shared" si="60"/>
        <v>0</v>
      </c>
      <c r="AR206" s="2" t="str">
        <f t="shared" si="61"/>
        <v>N/A</v>
      </c>
      <c r="AS206" s="4" t="str">
        <f t="shared" si="62"/>
        <v>&lt;p&gt;&lt;b&gt;&lt;i&gt;CARRY&lt;/i&gt;&lt;/b&gt;&lt;br /&gt;Before moving Theracus, choose an unengaged friendly Small or Medium figure adjacent to Theracus. After you move Theracus, place the chosen figure adjacent to Theracus.&lt;/p&gt;</v>
      </c>
      <c r="AT206" s="4" t="str">
        <f t="shared" ref="AT206:AT231" si="71">IF(AE206&lt;&gt;"n/a",IF(AND(LEFT(AF206,5)&lt;&gt;"Range",LEFT(AF206,7)&lt;&gt;"Special"), _xlfn.CONCAT("&lt;p&gt;&lt;b&gt;&lt;i&gt;",AE206,"&lt;/i&gt;&lt;/b&gt;&lt;br /&gt;", SUBSTITUTE(AF206,CHAR(10),"&lt;br /&gt;"), "&lt;/p&gt;"),_xlfn.CONCAT("&lt;p&gt;&lt;b&gt;&lt;i&gt;",AE206,"&lt;/i&gt;&lt;/b&gt;&lt;br /&gt;&lt;i&gt;", SUBSTITUTE(AF206,CHAR(10),"&lt;/i&gt;&lt;br /&gt;"), "&lt;/p&gt;")), "n/a")</f>
        <v>n/a</v>
      </c>
      <c r="AU206" s="4" t="str">
        <f t="shared" si="63"/>
        <v>n/a</v>
      </c>
      <c r="AV206" s="4" t="str">
        <f t="shared" si="64"/>
        <v>n/a</v>
      </c>
      <c r="AW206" s="4" t="str">
        <f t="shared" si="65"/>
        <v>&lt;p&gt;&lt;b&gt;&lt;i&gt;CARRY&lt;/i&gt;&lt;/b&gt;&lt;br /&gt;Before moving Theracus, choose an unengaged friendly Small or Medium figure adjacent to Theracus. After you move Theracus, place the chosen figure adjacent to Theracus.&lt;/p&gt;</v>
      </c>
      <c r="AX206" s="2" t="str">
        <f t="shared" si="56"/>
        <v>illustrations/Theracus.jpg</v>
      </c>
      <c r="AY206" s="2" t="str">
        <f t="shared" si="57"/>
        <v>hitboxes/Theracus.jpg</v>
      </c>
      <c r="AZ206" s="2" t="str">
        <f t="shared" si="66"/>
        <v>icons/Ullar.svg</v>
      </c>
      <c r="BA206" s="2" t="str">
        <f t="shared" si="67"/>
        <v>UNIQUE HERO // LARGE 5&lt;br /&gt;GRYPHILLIN // SCOUT // DISCIPLINED</v>
      </c>
      <c r="BB206" s="2" t="str">
        <f t="shared" si="68"/>
        <v>NICHE</v>
      </c>
      <c r="BC206" s="2" t="str">
        <f t="shared" si="69"/>
        <v>None</v>
      </c>
      <c r="BD206" s="2" t="str">
        <f t="shared" si="70"/>
        <v>&lt;p&gt;Carry&lt;/p&gt;</v>
      </c>
    </row>
    <row r="207" spans="1:56" ht="57.75" customHeight="1" x14ac:dyDescent="0.2">
      <c r="A207" s="2">
        <v>206</v>
      </c>
      <c r="B207" s="2" t="s">
        <v>893</v>
      </c>
      <c r="C207" s="2" t="s">
        <v>892</v>
      </c>
      <c r="D207" s="2" t="s">
        <v>1105</v>
      </c>
      <c r="E207" s="2" t="s">
        <v>601</v>
      </c>
      <c r="F207" s="2" t="s">
        <v>601</v>
      </c>
      <c r="G207" s="2" t="s">
        <v>601</v>
      </c>
      <c r="H207" s="2" t="s">
        <v>601</v>
      </c>
      <c r="I207" s="2" t="s">
        <v>207</v>
      </c>
      <c r="J207" s="2">
        <v>3</v>
      </c>
      <c r="K207" s="2" t="s">
        <v>197</v>
      </c>
      <c r="L207" s="2" t="s">
        <v>158</v>
      </c>
      <c r="M207" s="2" t="s">
        <v>172</v>
      </c>
      <c r="N207" s="2" t="s">
        <v>166</v>
      </c>
      <c r="O207" s="2" t="s">
        <v>167</v>
      </c>
      <c r="P207" s="2" t="s">
        <v>203</v>
      </c>
      <c r="Q207" s="2" t="s">
        <v>187</v>
      </c>
      <c r="R207" s="2" t="s">
        <v>137</v>
      </c>
      <c r="S207" s="2">
        <v>5</v>
      </c>
      <c r="T207" s="2">
        <v>1</v>
      </c>
      <c r="U207" s="2">
        <v>0</v>
      </c>
      <c r="V207" s="2">
        <v>4</v>
      </c>
      <c r="W207" s="2">
        <v>5</v>
      </c>
      <c r="X207" s="2">
        <v>1</v>
      </c>
      <c r="Y207" s="2">
        <v>3</v>
      </c>
      <c r="Z207" s="2">
        <v>4</v>
      </c>
      <c r="AA207" s="2">
        <v>80</v>
      </c>
      <c r="AB207" s="2">
        <v>75</v>
      </c>
      <c r="AC207" s="2" t="s">
        <v>752</v>
      </c>
      <c r="AD207" s="2" t="s">
        <v>463</v>
      </c>
      <c r="AE207" s="2" t="s">
        <v>839</v>
      </c>
      <c r="AF207" s="2" t="s">
        <v>561</v>
      </c>
      <c r="AG207" s="2" t="s">
        <v>772</v>
      </c>
      <c r="AH207" s="2" t="s">
        <v>601</v>
      </c>
      <c r="AI207" s="2" t="s">
        <v>772</v>
      </c>
      <c r="AJ207" s="2" t="s">
        <v>772</v>
      </c>
      <c r="AK207" s="2" t="b">
        <v>0</v>
      </c>
      <c r="AL207" s="2" t="b">
        <v>0</v>
      </c>
      <c r="AM207" s="2" t="s">
        <v>581</v>
      </c>
      <c r="AN207" s="2" t="s">
        <v>578</v>
      </c>
      <c r="AO207" s="7" t="s">
        <v>601</v>
      </c>
      <c r="AP207" s="2" t="str">
        <f t="shared" si="59"/>
        <v>THORGRIM</v>
      </c>
      <c r="AQ207" s="2" t="b">
        <f t="shared" si="60"/>
        <v>1</v>
      </c>
      <c r="AR207" s="2" t="str">
        <f t="shared" si="61"/>
        <v>THE VIKING CHAMPION</v>
      </c>
      <c r="AS207" s="4" t="str">
        <f t="shared" si="62"/>
        <v>&lt;p&gt;&lt;b&gt;&lt;i&gt;DEFENSIVE AURA 1&lt;/i&gt;&lt;/b&gt;&lt;br /&gt;All friendly figures adjacent to Thorgrim add 1 die to their defense.&lt;/p&gt;</v>
      </c>
      <c r="AT207" s="4" t="str">
        <f t="shared" si="71"/>
        <v>&lt;p&gt;&lt;b&gt;&lt;i&gt;WARRIOR'S ARMOR SPIRIT 1&lt;/i&gt;&lt;/b&gt;&lt;br /&gt;When Thorgrim is destroyed, place this figure on any unique Army Card. Thorgrim's Spirit adds 1 to the defense number on that card.&lt;/p&gt;</v>
      </c>
      <c r="AU207" s="4" t="str">
        <f t="shared" si="63"/>
        <v>n/a</v>
      </c>
      <c r="AV207" s="4" t="str">
        <f t="shared" si="64"/>
        <v>n/a</v>
      </c>
      <c r="AW207" s="4" t="str">
        <f t="shared" si="65"/>
        <v>&lt;p&gt;&lt;b&gt;&lt;i&gt;DEFENSIVE AURA 1&lt;/i&gt;&lt;/b&gt;&lt;br /&gt;All friendly figures adjacent to Thorgrim add 1 die to their defense.&lt;/p&gt;&lt;p&gt;&lt;b&gt;&lt;i&gt;WARRIOR'S ARMOR SPIRIT 1&lt;/i&gt;&lt;/b&gt;&lt;br /&gt;When Thorgrim is destroyed, place this figure on any unique Army Card. Thorgrim's Spirit adds 1 to the defense number on that card.&lt;/p&gt;</v>
      </c>
      <c r="AX207" s="2" t="str">
        <f t="shared" si="56"/>
        <v>illustrations/Thorgrim.jpg</v>
      </c>
      <c r="AY207" s="2" t="str">
        <f t="shared" si="57"/>
        <v>hitboxes/Thorgrim.jpg</v>
      </c>
      <c r="AZ207" s="2" t="str">
        <f t="shared" si="66"/>
        <v>icons/Jandar.svg</v>
      </c>
      <c r="BA207" s="2" t="str">
        <f t="shared" si="67"/>
        <v>UNIQUE HERO // MEDIUM 5&lt;br /&gt;HUMAN // CHAMPION // VALIANT</v>
      </c>
      <c r="BB207" s="2" t="str">
        <f t="shared" si="68"/>
        <v>CHEERLEADER</v>
      </c>
      <c r="BC207" s="2" t="str">
        <f t="shared" si="69"/>
        <v>None</v>
      </c>
      <c r="BD207" s="2" t="str">
        <f t="shared" si="70"/>
        <v>&lt;p&gt;Defensive Aura 1&lt;/p&gt;&lt;p&gt;Warrior's Armor Spirit 1&lt;/p&gt;</v>
      </c>
    </row>
    <row r="208" spans="1:56" ht="57.75" customHeight="1" x14ac:dyDescent="0.2">
      <c r="A208" s="2">
        <v>207</v>
      </c>
      <c r="B208" s="2" t="s">
        <v>263</v>
      </c>
      <c r="C208" s="2" t="s">
        <v>601</v>
      </c>
      <c r="D208" s="2" t="s">
        <v>1105</v>
      </c>
      <c r="E208" s="2" t="s">
        <v>601</v>
      </c>
      <c r="F208" s="2" t="s">
        <v>601</v>
      </c>
      <c r="G208" s="2" t="s">
        <v>601</v>
      </c>
      <c r="H208" s="2" t="s">
        <v>601</v>
      </c>
      <c r="I208" s="2" t="s">
        <v>256</v>
      </c>
      <c r="J208" s="2">
        <v>6</v>
      </c>
      <c r="K208" s="2" t="s">
        <v>193</v>
      </c>
      <c r="L208" s="2" t="s">
        <v>152</v>
      </c>
      <c r="M208" s="2" t="s">
        <v>178</v>
      </c>
      <c r="N208" s="2" t="s">
        <v>166</v>
      </c>
      <c r="O208" s="2" t="s">
        <v>167</v>
      </c>
      <c r="P208" s="2" t="s">
        <v>35</v>
      </c>
      <c r="Q208" s="2" t="s">
        <v>15</v>
      </c>
      <c r="R208" s="2" t="s">
        <v>226</v>
      </c>
      <c r="S208" s="2">
        <v>11</v>
      </c>
      <c r="T208" s="2">
        <v>1</v>
      </c>
      <c r="U208" s="2">
        <v>0</v>
      </c>
      <c r="V208" s="2">
        <v>6</v>
      </c>
      <c r="W208" s="2">
        <v>6</v>
      </c>
      <c r="X208" s="2">
        <v>1</v>
      </c>
      <c r="Y208" s="2">
        <v>6</v>
      </c>
      <c r="Z208" s="2">
        <v>5</v>
      </c>
      <c r="AA208" s="2">
        <v>220</v>
      </c>
      <c r="AB208" s="2">
        <v>220</v>
      </c>
      <c r="AC208" s="2" t="s">
        <v>753</v>
      </c>
      <c r="AD208" s="2" t="s">
        <v>562</v>
      </c>
      <c r="AE208" s="2" t="s">
        <v>772</v>
      </c>
      <c r="AF208" s="2" t="s">
        <v>601</v>
      </c>
      <c r="AG208" s="2" t="s">
        <v>772</v>
      </c>
      <c r="AH208" s="2" t="s">
        <v>601</v>
      </c>
      <c r="AI208" s="2" t="s">
        <v>772</v>
      </c>
      <c r="AJ208" s="2" t="s">
        <v>772</v>
      </c>
      <c r="AK208" s="2" t="b">
        <v>0</v>
      </c>
      <c r="AL208" s="2" t="b">
        <v>0</v>
      </c>
      <c r="AM208" s="2" t="s">
        <v>1016</v>
      </c>
      <c r="AN208" s="2" t="s">
        <v>576</v>
      </c>
      <c r="AO208" s="7" t="s">
        <v>601</v>
      </c>
      <c r="AP208" s="2" t="str">
        <f t="shared" si="59"/>
        <v>TOR-KUL-NA</v>
      </c>
      <c r="AQ208" s="2" t="b">
        <f t="shared" si="60"/>
        <v>0</v>
      </c>
      <c r="AR208" s="2" t="str">
        <f t="shared" si="61"/>
        <v>N/A</v>
      </c>
      <c r="AS208" s="4" t="str">
        <f t="shared" si="62"/>
        <v>&lt;p&gt;&lt;b&gt;&lt;i&gt;TRAMPLE STOMP&lt;/i&gt;&lt;/b&gt;&lt;br /&gt;At any point while moving, Tor-Kul-Na may choose a small or medium figure that is adjacent, on the same level, and on a space where Tor-Kul-Na may end his movement. Roll the 20-sided die. If you roll 1-7, the figure is safe and Tor-Kul-Na's movement ends. If you roll 8-20, the chosen figure receives one wound. If the wound destroys the figure, move Tor-Kul-Na onto the space that figure occupied, and you may continue Tor-Kul-Na's movement. If the chosen figure is not destroyed, Tor-Kul-Na's movement ends. Tor-Kul-Na must be on a space where he can end movement each time he uses this power.&lt;/p&gt;</v>
      </c>
      <c r="AT208" s="4" t="str">
        <f t="shared" si="71"/>
        <v>n/a</v>
      </c>
      <c r="AU208" s="4" t="str">
        <f t="shared" si="63"/>
        <v>n/a</v>
      </c>
      <c r="AV208" s="4" t="str">
        <f t="shared" si="64"/>
        <v>n/a</v>
      </c>
      <c r="AW208" s="4" t="str">
        <f t="shared" si="65"/>
        <v>&lt;p&gt;&lt;b&gt;&lt;i&gt;TRAMPLE STOMP&lt;/i&gt;&lt;/b&gt;&lt;br /&gt;At any point while moving, Tor-Kul-Na may choose a small or medium figure that is adjacent, on the same level, and on a space where Tor-Kul-Na may end his movement. Roll the 20-sided die. If you roll 1-7, the figure is safe and Tor-Kul-Na's movement ends. If you roll 8-20, the chosen figure receives one wound. If the wound destroys the figure, move Tor-Kul-Na onto the space that figure occupied, and you may continue Tor-Kul-Na's movement. If the chosen figure is not destroyed, Tor-Kul-Na's movement ends. Tor-Kul-Na must be on a space where he can end movement each time he uses this power.&lt;/p&gt;</v>
      </c>
      <c r="AX208" s="2" t="str">
        <f t="shared" si="56"/>
        <v>illustrations/Tor-Kul-Na.jpg</v>
      </c>
      <c r="AY208" s="2" t="str">
        <f t="shared" si="57"/>
        <v>hitboxes/Tor-Kul-Na.jpg</v>
      </c>
      <c r="AZ208" s="2" t="str">
        <f t="shared" si="66"/>
        <v>icons/Utgar.svg</v>
      </c>
      <c r="BA208" s="2" t="str">
        <f t="shared" si="67"/>
        <v>UNIQUE HERO // HUGE 11&lt;br /&gt;MARRO // HIVELORD // TERRIFYING</v>
      </c>
      <c r="BB208" s="2" t="str">
        <f t="shared" si="68"/>
        <v>MENACER</v>
      </c>
      <c r="BC208" s="2" t="str">
        <f t="shared" si="69"/>
        <v>None</v>
      </c>
      <c r="BD208" s="2" t="str">
        <f t="shared" si="70"/>
        <v>&lt;p&gt;Trample Stomp&lt;/p&gt;</v>
      </c>
    </row>
    <row r="209" spans="1:62" ht="57.75" customHeight="1" x14ac:dyDescent="0.2">
      <c r="A209" s="2">
        <v>208</v>
      </c>
      <c r="B209" s="2" t="s">
        <v>202</v>
      </c>
      <c r="C209" s="2" t="s">
        <v>601</v>
      </c>
      <c r="D209" s="2" t="s">
        <v>1105</v>
      </c>
      <c r="E209" s="3" t="s">
        <v>1080</v>
      </c>
      <c r="F209" s="2" t="s">
        <v>601</v>
      </c>
      <c r="G209" s="2" t="s">
        <v>601</v>
      </c>
      <c r="H209" s="2" t="s">
        <v>601</v>
      </c>
      <c r="I209" s="2" t="s">
        <v>147</v>
      </c>
      <c r="J209" s="2">
        <v>25</v>
      </c>
      <c r="K209" s="2" t="s">
        <v>194</v>
      </c>
      <c r="L209" s="2" t="s">
        <v>152</v>
      </c>
      <c r="M209" s="2" t="s">
        <v>153</v>
      </c>
      <c r="N209" s="2" t="s">
        <v>166</v>
      </c>
      <c r="O209" s="2" t="s">
        <v>167</v>
      </c>
      <c r="P209" s="2" t="s">
        <v>203</v>
      </c>
      <c r="Q209" s="2" t="s">
        <v>204</v>
      </c>
      <c r="R209" s="2" t="s">
        <v>205</v>
      </c>
      <c r="S209" s="2">
        <v>6</v>
      </c>
      <c r="T209" s="2">
        <v>1</v>
      </c>
      <c r="U209" s="2">
        <v>0</v>
      </c>
      <c r="V209" s="2">
        <v>3</v>
      </c>
      <c r="W209" s="2">
        <v>7</v>
      </c>
      <c r="X209" s="2">
        <v>1</v>
      </c>
      <c r="Y209" s="2">
        <v>4</v>
      </c>
      <c r="Z209" s="2">
        <v>5</v>
      </c>
      <c r="AA209" s="2">
        <v>100</v>
      </c>
      <c r="AB209" s="2">
        <v>75</v>
      </c>
      <c r="AC209" s="2" t="s">
        <v>712</v>
      </c>
      <c r="AD209" s="2" t="s">
        <v>464</v>
      </c>
      <c r="AE209" s="2" t="s">
        <v>793</v>
      </c>
      <c r="AF209" s="2" t="s">
        <v>465</v>
      </c>
      <c r="AG209" s="2" t="s">
        <v>772</v>
      </c>
      <c r="AH209" s="2" t="s">
        <v>601</v>
      </c>
      <c r="AI209" s="2" t="s">
        <v>772</v>
      </c>
      <c r="AJ209" s="2" t="s">
        <v>772</v>
      </c>
      <c r="AK209" s="2" t="b">
        <v>0</v>
      </c>
      <c r="AL209" s="2" t="b">
        <v>0</v>
      </c>
      <c r="AM209" s="2" t="s">
        <v>1019</v>
      </c>
      <c r="AN209" s="2" t="s">
        <v>576</v>
      </c>
      <c r="AO209" s="7" t="s">
        <v>601</v>
      </c>
      <c r="AP209" s="2" t="str">
        <f t="shared" si="59"/>
        <v>TORNAK</v>
      </c>
      <c r="AQ209" s="2" t="b">
        <f t="shared" si="60"/>
        <v>0</v>
      </c>
      <c r="AR209" s="2" t="str">
        <f t="shared" si="61"/>
        <v>N/A</v>
      </c>
      <c r="AS209" s="4" t="str">
        <f t="shared" si="62"/>
        <v>&lt;p&gt;&lt;b&gt;&lt;i&gt;DISENGAGE&lt;/i&gt;&lt;/b&gt;&lt;br /&gt;Tornak is never attacked when leaving an engagement.&lt;/p&gt;</v>
      </c>
      <c r="AT209" s="4" t="str">
        <f t="shared" si="71"/>
        <v>&lt;p&gt;&lt;b&gt;&lt;i&gt;ORC WARRIOR ENHANCEMENT&lt;/i&gt;&lt;/b&gt;&lt;br /&gt;All friendly Orc Warriors adjacent to Tornak receive an additional attack die and an additional defense die.&lt;/p&gt;</v>
      </c>
      <c r="AU209" s="4" t="str">
        <f t="shared" si="63"/>
        <v>n/a</v>
      </c>
      <c r="AV209" s="4" t="str">
        <f t="shared" si="64"/>
        <v>n/a</v>
      </c>
      <c r="AW209" s="4" t="str">
        <f t="shared" si="65"/>
        <v>&lt;p&gt;&lt;b&gt;&lt;i&gt;DISENGAGE&lt;/i&gt;&lt;/b&gt;&lt;br /&gt;Tornak is never attacked when leaving an engagement.&lt;/p&gt;&lt;p&gt;&lt;b&gt;&lt;i&gt;ORC WARRIOR ENHANCEMENT&lt;/i&gt;&lt;/b&gt;&lt;br /&gt;All friendly Orc Warriors adjacent to Tornak receive an additional attack die and an additional defense die.&lt;/p&gt;</v>
      </c>
      <c r="AX209" s="2" t="str">
        <f t="shared" si="56"/>
        <v>illustrations/Tornak.jpg</v>
      </c>
      <c r="AY209" s="2" t="str">
        <f t="shared" si="57"/>
        <v>hitboxes/Tornak.jpg</v>
      </c>
      <c r="AZ209" s="2" t="str">
        <f t="shared" si="66"/>
        <v>icons/Utgar.svg</v>
      </c>
      <c r="BA209" s="2" t="str">
        <f t="shared" si="67"/>
        <v>UNIQUE HERO // LARGE 6&lt;br /&gt;ORC // CHAMPION // TRICKY</v>
      </c>
      <c r="BB209" s="2" t="str">
        <f t="shared" si="68"/>
        <v>CLEANUP/CHEER</v>
      </c>
      <c r="BC209" s="2" t="str">
        <f t="shared" si="69"/>
        <v>&lt;p&gt;Draft one Orc Warrior Hero or one Orc Warrior Squad&lt;br /&gt;(and then multiples if non-unique)&lt;/p&gt;</v>
      </c>
      <c r="BD209" s="2" t="str">
        <f t="shared" si="70"/>
        <v>&lt;p&gt;Disengage&lt;/p&gt;&lt;p&gt;Orc Warrior Enhancement&lt;/p&gt;</v>
      </c>
    </row>
    <row r="210" spans="1:62" ht="57.75" customHeight="1" x14ac:dyDescent="0.2">
      <c r="A210" s="2">
        <v>209</v>
      </c>
      <c r="B210" s="2" t="s">
        <v>1391</v>
      </c>
      <c r="C210" s="2" t="s">
        <v>601</v>
      </c>
      <c r="D210" s="2" t="s">
        <v>1106</v>
      </c>
      <c r="E210" s="3" t="s">
        <v>1096</v>
      </c>
      <c r="F210" s="2" t="s">
        <v>601</v>
      </c>
      <c r="G210" s="2" t="s">
        <v>601</v>
      </c>
      <c r="H210" s="2" t="s">
        <v>601</v>
      </c>
      <c r="I210" s="2" t="s">
        <v>1223</v>
      </c>
      <c r="J210" s="2">
        <v>5</v>
      </c>
      <c r="K210" s="2" t="s">
        <v>194</v>
      </c>
      <c r="L210" s="2" t="s">
        <v>152</v>
      </c>
      <c r="M210" s="2" t="s">
        <v>153</v>
      </c>
      <c r="N210" s="2" t="s">
        <v>166</v>
      </c>
      <c r="O210" s="2" t="s">
        <v>167</v>
      </c>
      <c r="P210" s="2" t="s">
        <v>223</v>
      </c>
      <c r="Q210" s="2" t="s">
        <v>155</v>
      </c>
      <c r="R210" s="2" t="s">
        <v>226</v>
      </c>
      <c r="S210" s="2">
        <v>10</v>
      </c>
      <c r="T210" s="2">
        <v>1</v>
      </c>
      <c r="U210" s="2">
        <v>0</v>
      </c>
      <c r="V210" s="2">
        <v>4</v>
      </c>
      <c r="W210" s="2">
        <v>5</v>
      </c>
      <c r="X210" s="2">
        <v>1</v>
      </c>
      <c r="Y210" s="2">
        <v>5</v>
      </c>
      <c r="Z210" s="2">
        <v>4</v>
      </c>
      <c r="AA210" s="2">
        <v>145</v>
      </c>
      <c r="AB210" s="2">
        <v>120</v>
      </c>
      <c r="AC210" s="3" t="s">
        <v>1392</v>
      </c>
      <c r="AD210" s="2" t="s">
        <v>1396</v>
      </c>
      <c r="AE210" s="2" t="s">
        <v>1315</v>
      </c>
      <c r="AF210" s="2" t="s">
        <v>1393</v>
      </c>
      <c r="AG210" s="2" t="s">
        <v>1394</v>
      </c>
      <c r="AH210" s="4" t="s">
        <v>1395</v>
      </c>
      <c r="AI210" s="2" t="s">
        <v>772</v>
      </c>
      <c r="AJ210" s="2" t="s">
        <v>772</v>
      </c>
      <c r="AK210" s="2" t="b">
        <v>0</v>
      </c>
      <c r="AL210" s="2" t="b">
        <v>0</v>
      </c>
      <c r="AM210" s="2" t="s">
        <v>1017</v>
      </c>
      <c r="AN210" s="2" t="s">
        <v>576</v>
      </c>
      <c r="AO210" s="7" t="s">
        <v>601</v>
      </c>
      <c r="AP210" s="2" t="str">
        <f t="shared" si="59"/>
        <v>TRIHORN</v>
      </c>
      <c r="AQ210" s="2" t="b">
        <f t="shared" si="60"/>
        <v>0</v>
      </c>
      <c r="AR210" s="2" t="str">
        <f t="shared" si="61"/>
        <v>N/A</v>
      </c>
      <c r="AS210" s="4" t="str">
        <f t="shared" si="62"/>
        <v>&lt;p&gt;&lt;b&gt;&lt;i&gt;HOWDAH RIDER&lt;/i&gt;&lt;/b&gt;&lt;br /&gt;Trihorn has all Aura special attacks from the figure that rides it. It also adds the hitzones of its rider to its own. A figure can move on to Trihorn's Howdah for 1 move, but it must end its move on the Howdah. A figure can leave the Howdah for 1 move.&lt;/p&gt;</v>
      </c>
      <c r="AT210" s="4" t="str">
        <f t="shared" si="71"/>
        <v>&lt;p&gt;&lt;b&gt;&lt;i&gt;TRIHORN CHARGE 3&lt;/i&gt;&lt;/b&gt;&lt;br /&gt;Trihorn rolls 3 additional attack dice when attacking any figure that was at least 3 clear sight spaces away from Trihorn at the start of his turn.&lt;/p&gt;</v>
      </c>
      <c r="AU210" s="4" t="str">
        <f t="shared" si="63"/>
        <v>&lt;p&gt;&lt;b&gt;&lt;i&gt;HOWDAH SPECIAL ATTACK&lt;/i&gt;&lt;/b&gt;&lt;br /&gt;&lt;i&gt;Range 4 + Special. Attack Special.&lt;/i&gt;&lt;br /&gt;If the figure riding Trihorn has a range of 4 or higher, Trihorn may attack with Howdah Special Attack. Trihorn may target and attack non-adjacent figures with Howdah Archer Special Attack while engaged. Howdah Special Attack's range is equal to the range of the rider + 1. Howdah Special Attack rolls attack dice equal to the rider's attack value. Use the green target point of the rider to determine line of sight.&lt;/p&gt;</v>
      </c>
      <c r="AV210" s="4" t="str">
        <f t="shared" si="64"/>
        <v>n/a</v>
      </c>
      <c r="AW210" s="4" t="str">
        <f t="shared" si="65"/>
        <v>&lt;p&gt;&lt;b&gt;&lt;i&gt;HOWDAH RIDER&lt;/i&gt;&lt;/b&gt;&lt;br /&gt;Trihorn has all Aura special attacks from the figure that rides it. It also adds the hitzones of its rider to its own. A figure can move on to Trihorn's Howdah for 1 move, but it must end its move on the Howdah. A figure can leave the Howdah for 1 move.&lt;/p&gt;&lt;p&gt;&lt;b&gt;&lt;i&gt;TRIHORN CHARGE 3&lt;/i&gt;&lt;/b&gt;&lt;br /&gt;Trihorn rolls 3 additional attack dice when attacking any figure that was at least 3 clear sight spaces away from Trihorn at the start of his turn.&lt;/p&gt;&lt;p&gt;&lt;b&gt;&lt;i&gt;HOWDAH SPECIAL ATTACK&lt;/i&gt;&lt;/b&gt;&lt;br /&gt;&lt;i&gt;Range 4 + Special. Attack Special.&lt;/i&gt;&lt;br /&gt;If the figure riding Trihorn has a range of 4 or higher, Trihorn may attack with Howdah Special Attack. Trihorn may target and attack non-adjacent figures with Howdah Archer Special Attack while engaged. Howdah Special Attack's range is equal to the range of the rider + 1. Howdah Special Attack rolls attack dice equal to the rider's attack value. Use the green target point of the rider to determine line of sight.&lt;/p&gt;</v>
      </c>
      <c r="AX210" s="2" t="s">
        <v>1322</v>
      </c>
      <c r="AY210" s="2" t="s">
        <v>1321</v>
      </c>
      <c r="AZ210" s="2" t="str">
        <f t="shared" si="66"/>
        <v>icons/Utgar.svg</v>
      </c>
      <c r="BA210" s="2" t="str">
        <f t="shared" si="67"/>
        <v>UNIQUE HERO // HUGE 10&lt;br /&gt;ORC // BEAST // WILD</v>
      </c>
      <c r="BB210" s="2" t="str">
        <f t="shared" si="68"/>
        <v>MENACER/CHEER</v>
      </c>
      <c r="BC210" s="2" t="str">
        <f t="shared" si="69"/>
        <v>&lt;p&gt;Skip this card&lt;br /&gt;(and ignore its points)&lt;/p&gt;</v>
      </c>
      <c r="BD210" s="2" t="str">
        <f t="shared" si="70"/>
        <v>&lt;p&gt;Howdah Rider&lt;/p&gt;&lt;p&gt;Trihorn Charge 3&lt;/p&gt;&lt;p&gt;Howdah Special Attack&lt;/p&gt;</v>
      </c>
    </row>
    <row r="211" spans="1:62" ht="57.75" customHeight="1" x14ac:dyDescent="0.2">
      <c r="A211" s="2">
        <v>210</v>
      </c>
      <c r="B211" s="2" t="s">
        <v>307</v>
      </c>
      <c r="C211" s="2" t="s">
        <v>601</v>
      </c>
      <c r="D211" s="2" t="s">
        <v>1105</v>
      </c>
      <c r="E211" s="3" t="s">
        <v>1086</v>
      </c>
      <c r="F211" s="2" t="s">
        <v>601</v>
      </c>
      <c r="G211" s="2" t="s">
        <v>601</v>
      </c>
      <c r="H211" s="2" t="s">
        <v>601</v>
      </c>
      <c r="I211" s="2" t="s">
        <v>324</v>
      </c>
      <c r="J211" s="2">
        <v>24</v>
      </c>
      <c r="K211" s="2" t="s">
        <v>193</v>
      </c>
      <c r="L211" s="2" t="s">
        <v>152</v>
      </c>
      <c r="M211" s="2" t="s">
        <v>178</v>
      </c>
      <c r="N211" s="2" t="s">
        <v>166</v>
      </c>
      <c r="O211" s="2" t="s">
        <v>167</v>
      </c>
      <c r="P211" s="2" t="s">
        <v>308</v>
      </c>
      <c r="Q211" s="2" t="s">
        <v>15</v>
      </c>
      <c r="R211" s="2" t="s">
        <v>137</v>
      </c>
      <c r="S211" s="2">
        <v>5</v>
      </c>
      <c r="T211" s="2">
        <v>1</v>
      </c>
      <c r="U211" s="2">
        <v>0</v>
      </c>
      <c r="V211" s="2">
        <v>6</v>
      </c>
      <c r="W211" s="2">
        <v>5</v>
      </c>
      <c r="X211" s="2">
        <v>1</v>
      </c>
      <c r="Y211" s="2">
        <v>4</v>
      </c>
      <c r="Z211" s="2">
        <v>4</v>
      </c>
      <c r="AA211" s="2">
        <v>130</v>
      </c>
      <c r="AB211" s="2">
        <v>110</v>
      </c>
      <c r="AC211" s="2" t="s">
        <v>754</v>
      </c>
      <c r="AD211" s="4" t="s">
        <v>1003</v>
      </c>
      <c r="AE211" s="2" t="s">
        <v>840</v>
      </c>
      <c r="AF211" s="2" t="s">
        <v>1001</v>
      </c>
      <c r="AG211" s="2" t="s">
        <v>871</v>
      </c>
      <c r="AH211" s="2" t="s">
        <v>1002</v>
      </c>
      <c r="AI211" s="2" t="s">
        <v>772</v>
      </c>
      <c r="AJ211" s="2" t="s">
        <v>772</v>
      </c>
      <c r="AK211" s="2" t="b">
        <v>0</v>
      </c>
      <c r="AL211" s="2" t="b">
        <v>0</v>
      </c>
      <c r="AM211" s="2" t="s">
        <v>583</v>
      </c>
      <c r="AN211" s="2" t="s">
        <v>574</v>
      </c>
      <c r="AO211" s="7" t="s">
        <v>601</v>
      </c>
      <c r="AP211" s="2" t="str">
        <f t="shared" si="59"/>
        <v>TUL-BAK-RA</v>
      </c>
      <c r="AQ211" s="2" t="b">
        <f t="shared" si="60"/>
        <v>0</v>
      </c>
      <c r="AR211" s="2" t="str">
        <f t="shared" si="61"/>
        <v>N/A</v>
      </c>
      <c r="AS211" s="4" t="str">
        <f t="shared" si="62"/>
        <v>&lt;p&gt;&lt;b&gt;&lt;i&gt;MIND BLAST SPECIAL ATTACK&lt;/i&gt;&lt;/b&gt;&lt;br /&gt;&lt;i&gt;Range 3. Attack 3.&lt;/i&gt;&lt;br /&gt;Tul-Bak-Ra does not need clear line of sight to attack this way.&lt;/p&gt;</v>
      </c>
      <c r="AT211" s="4" t="str">
        <f t="shared" si="71"/>
        <v>&lt;p&gt;&lt;b&gt;&lt;i&gt;TELEPORTATION&lt;/i&gt;&lt;/b&gt;&lt;br /&gt;Instead of moving Tul-Bak-Ra normally, you may choose any empty space that is on the same level and within 10 spaces of Tul-Bak-Ra. Place Tul-Bak-Ra on the chosen space. When Tul-Bak-Ra teleports, he will not take  leaving engagement attacks.&lt;/p&gt;</v>
      </c>
      <c r="AU211" s="4" t="str">
        <f t="shared" si="63"/>
        <v>&lt;p&gt;&lt;b&gt;&lt;i&gt;TELEPORT REINFORCEMENTS&lt;/i&gt;&lt;/b&gt;&lt;br /&gt;When Tul-Bak-Ra receives one or more wounds from an opposing figure's Normal or Special Attack but is not destroyed, you may choose 1 friendly Marro Squad figure for every wound Tul-Bak-Ra just received. Place the chosen figure(s) on any empty space(s) adjacent to Tul-Bak-Ra. They will not take any leaving engagement attacks.&lt;/p&gt;</v>
      </c>
      <c r="AV211" s="4" t="str">
        <f t="shared" si="64"/>
        <v>n/a</v>
      </c>
      <c r="AW211" s="4" t="str">
        <f t="shared" si="65"/>
        <v>&lt;p&gt;&lt;b&gt;&lt;i&gt;MIND BLAST SPECIAL ATTACK&lt;/i&gt;&lt;/b&gt;&lt;br /&gt;&lt;i&gt;Range 3. Attack 3.&lt;/i&gt;&lt;br /&gt;Tul-Bak-Ra does not need clear line of sight to attack this way.&lt;/p&gt;&lt;p&gt;&lt;b&gt;&lt;i&gt;TELEPORTATION&lt;/i&gt;&lt;/b&gt;&lt;br /&gt;Instead of moving Tul-Bak-Ra normally, you may choose any empty space that is on the same level and within 10 spaces of Tul-Bak-Ra. Place Tul-Bak-Ra on the chosen space. When Tul-Bak-Ra teleports, he will not take  leaving engagement attacks.&lt;/p&gt;&lt;p&gt;&lt;b&gt;&lt;i&gt;TELEPORT REINFORCEMENTS&lt;/i&gt;&lt;/b&gt;&lt;br /&gt;When Tul-Bak-Ra receives one or more wounds from an opposing figure's Normal or Special Attack but is not destroyed, you may choose 1 friendly Marro Squad figure for every wound Tul-Bak-Ra just received. Place the chosen figure(s) on any empty space(s) adjacent to Tul-Bak-Ra. They will not take any leaving engagement attacks.&lt;/p&gt;</v>
      </c>
      <c r="AX211" s="2" t="str">
        <f t="shared" ref="AX211:AX231" si="72">_xlfn.CONCAT("illustrations/",B211,".jpg")</f>
        <v>illustrations/Tul-Bak-Ra.jpg</v>
      </c>
      <c r="AY211" s="2" t="str">
        <f t="shared" ref="AY211:AY231" si="73">_xlfn.CONCAT("hitboxes/",B211,".jpg")</f>
        <v>hitboxes/Tul-Bak-Ra.jpg</v>
      </c>
      <c r="AZ211" s="2" t="str">
        <f t="shared" si="66"/>
        <v>icons/Utgar.svg</v>
      </c>
      <c r="BA211" s="2" t="str">
        <f t="shared" si="67"/>
        <v>UNIQUE HERO // MEDIUM 5&lt;br /&gt;MARRO // OVERLORD // TERRIFYING</v>
      </c>
      <c r="BB211" s="2" t="str">
        <f t="shared" si="68"/>
        <v>NICHE</v>
      </c>
      <c r="BC211" s="2" t="str">
        <f t="shared" si="69"/>
        <v>&lt;p&gt;Draft one Marro Squad&lt;br /&gt;(and then multiples if non-unique)&lt;/p&gt;</v>
      </c>
      <c r="BD211" s="2" t="str">
        <f t="shared" si="70"/>
        <v>&lt;p&gt;Mind Blast Special Attack&lt;/p&gt;&lt;p&gt;Teleportation&lt;/p&gt;&lt;p&gt;Teleport Reinforcements&lt;/p&gt;</v>
      </c>
    </row>
    <row r="212" spans="1:62" ht="57.75" customHeight="1" x14ac:dyDescent="0.2">
      <c r="A212" s="2">
        <v>211</v>
      </c>
      <c r="B212" s="2" t="s">
        <v>1323</v>
      </c>
      <c r="C212" s="2" t="s">
        <v>601</v>
      </c>
      <c r="D212" s="2" t="s">
        <v>1105</v>
      </c>
      <c r="E212" s="2" t="s">
        <v>601</v>
      </c>
      <c r="F212" s="2" t="s">
        <v>601</v>
      </c>
      <c r="G212" s="2" t="s">
        <v>601</v>
      </c>
      <c r="H212" s="2" t="s">
        <v>601</v>
      </c>
      <c r="I212" s="3" t="s">
        <v>1328</v>
      </c>
      <c r="J212" s="13" t="s">
        <v>1335</v>
      </c>
      <c r="K212" s="3" t="s">
        <v>1334</v>
      </c>
      <c r="L212" s="3" t="s">
        <v>158</v>
      </c>
      <c r="M212" s="3" t="s">
        <v>312</v>
      </c>
      <c r="N212" s="3" t="s">
        <v>166</v>
      </c>
      <c r="O212" s="3" t="s">
        <v>167</v>
      </c>
      <c r="P212" s="3" t="s">
        <v>168</v>
      </c>
      <c r="Q212" s="3" t="s">
        <v>187</v>
      </c>
      <c r="R212" s="3" t="s">
        <v>137</v>
      </c>
      <c r="S212" s="2">
        <v>4</v>
      </c>
      <c r="T212" s="2">
        <v>1</v>
      </c>
      <c r="U212" s="2">
        <v>0</v>
      </c>
      <c r="V212" s="2">
        <v>5</v>
      </c>
      <c r="W212" s="2">
        <v>5</v>
      </c>
      <c r="X212" s="2">
        <v>1</v>
      </c>
      <c r="Y212" s="2">
        <v>3</v>
      </c>
      <c r="Z212" s="2">
        <v>3</v>
      </c>
      <c r="AA212" s="2">
        <v>100</v>
      </c>
      <c r="AB212" s="2">
        <v>105</v>
      </c>
      <c r="AC212" s="5" t="s">
        <v>1331</v>
      </c>
      <c r="AD212" s="5" t="s">
        <v>1330</v>
      </c>
      <c r="AE212" s="3" t="s">
        <v>1332</v>
      </c>
      <c r="AF212" s="3" t="s">
        <v>1333</v>
      </c>
      <c r="AG212" s="2" t="s">
        <v>772</v>
      </c>
      <c r="AH212" s="2" t="s">
        <v>772</v>
      </c>
      <c r="AI212" s="2" t="s">
        <v>772</v>
      </c>
      <c r="AJ212" s="2" t="s">
        <v>772</v>
      </c>
      <c r="AK212" s="2" t="b">
        <v>0</v>
      </c>
      <c r="AL212" s="2" t="b">
        <v>0</v>
      </c>
      <c r="AM212" s="3" t="s">
        <v>1021</v>
      </c>
      <c r="AN212" s="3" t="s">
        <v>573</v>
      </c>
      <c r="AO212" s="7" t="s">
        <v>601</v>
      </c>
      <c r="AP212" s="2" t="str">
        <f t="shared" si="59"/>
        <v>ULFRID HORNWRANGLER</v>
      </c>
      <c r="AQ212" s="2" t="b">
        <f t="shared" si="60"/>
        <v>0</v>
      </c>
      <c r="AR212" s="2" t="str">
        <f t="shared" si="61"/>
        <v>N/A</v>
      </c>
      <c r="AS212" s="4" t="str">
        <f t="shared" si="62"/>
        <v>&lt;p&gt;&lt;b&gt;&lt;i&gt;GRIM DETERMINATION SPECIAL ATTACK&lt;/i&gt;&lt;/b&gt;&lt;br /&gt;&lt;i&gt;Range 1. Attack 4.&lt;/i&gt;&lt;br /&gt;If Grim Determination Special Attack does not destroy a figure, Ulfrid Hornwrangler receives a wound and must attack that figure again with his Grim Determination Special Attack, if possible.&lt;/p&gt;</v>
      </c>
      <c r="AT212" s="4" t="str">
        <f t="shared" si="71"/>
        <v>&lt;p&gt;&lt;b&gt;&lt;i&gt;SHIELD OF VALOR&lt;/i&gt;&lt;/b&gt;&lt;br /&gt;When defending with Ulfrid Hornwrangler, each shield rolled counts for one additional block.&lt;/p&gt;</v>
      </c>
      <c r="AU212" s="4" t="str">
        <f t="shared" si="63"/>
        <v>n/a</v>
      </c>
      <c r="AV212" s="4" t="str">
        <f t="shared" si="64"/>
        <v>n/a</v>
      </c>
      <c r="AW212" s="4" t="str">
        <f t="shared" si="65"/>
        <v>&lt;p&gt;&lt;b&gt;&lt;i&gt;GRIM DETERMINATION SPECIAL ATTACK&lt;/i&gt;&lt;/b&gt;&lt;br /&gt;&lt;i&gt;Range 1. Attack 4.&lt;/i&gt;&lt;br /&gt;If Grim Determination Special Attack does not destroy a figure, Ulfrid Hornwrangler receives a wound and must attack that figure again with his Grim Determination Special Attack, if possible.&lt;/p&gt;&lt;p&gt;&lt;b&gt;&lt;i&gt;SHIELD OF VALOR&lt;/i&gt;&lt;/b&gt;&lt;br /&gt;When defending with Ulfrid Hornwrangler, each shield rolled counts for one additional block.&lt;/p&gt;</v>
      </c>
      <c r="AX212" s="2" t="str">
        <f t="shared" si="72"/>
        <v>illustrations/Ulfrid Hornwrangler.jpg</v>
      </c>
      <c r="AY212" s="2" t="str">
        <f t="shared" si="73"/>
        <v>hitboxes/Ulfrid Hornwrangler.jpg</v>
      </c>
      <c r="AZ212" s="2" t="str">
        <f t="shared" si="66"/>
        <v>icons/Jandar.svg</v>
      </c>
      <c r="BA212" s="2" t="str">
        <f t="shared" si="67"/>
        <v>UNIQUE HERO // MEDIUM 4&lt;br /&gt;DWARF // WARRIOR // VALIANT</v>
      </c>
      <c r="BB212" s="2" t="str">
        <f t="shared" si="68"/>
        <v>SHARK/CLEANUP</v>
      </c>
      <c r="BC212" s="2" t="str">
        <f t="shared" si="69"/>
        <v>None</v>
      </c>
      <c r="BD212" s="2" t="str">
        <f t="shared" si="70"/>
        <v>&lt;p&gt;Grim Determination Special Attack&lt;/p&gt;&lt;p&gt;Shield Of Valor&lt;/p&gt;</v>
      </c>
    </row>
    <row r="213" spans="1:62" ht="57.75" customHeight="1" x14ac:dyDescent="0.2">
      <c r="A213" s="2">
        <v>212</v>
      </c>
      <c r="B213" s="2" t="s">
        <v>281</v>
      </c>
      <c r="C213" s="2" t="s">
        <v>601</v>
      </c>
      <c r="D213" s="2" t="s">
        <v>1105</v>
      </c>
      <c r="E213" s="2" t="s">
        <v>1096</v>
      </c>
      <c r="F213" s="3" t="s">
        <v>1045</v>
      </c>
      <c r="G213" s="2" t="s">
        <v>601</v>
      </c>
      <c r="H213" s="2" t="s">
        <v>601</v>
      </c>
      <c r="I213" s="2" t="s">
        <v>299</v>
      </c>
      <c r="J213" s="2">
        <v>11</v>
      </c>
      <c r="K213" s="2" t="s">
        <v>198</v>
      </c>
      <c r="L213" s="2" t="s">
        <v>129</v>
      </c>
      <c r="M213" s="2" t="s">
        <v>214</v>
      </c>
      <c r="N213" s="2" t="s">
        <v>166</v>
      </c>
      <c r="O213" s="2" t="s">
        <v>167</v>
      </c>
      <c r="P213" s="2" t="s">
        <v>79</v>
      </c>
      <c r="Q213" s="2" t="s">
        <v>204</v>
      </c>
      <c r="R213" s="2" t="s">
        <v>205</v>
      </c>
      <c r="S213" s="2">
        <v>6</v>
      </c>
      <c r="T213" s="2">
        <v>1</v>
      </c>
      <c r="U213" s="2">
        <v>0</v>
      </c>
      <c r="V213" s="2">
        <v>5</v>
      </c>
      <c r="W213" s="2">
        <v>7</v>
      </c>
      <c r="X213" s="2">
        <v>6</v>
      </c>
      <c r="Y213" s="2">
        <v>3</v>
      </c>
      <c r="Z213" s="2">
        <v>3</v>
      </c>
      <c r="AA213" s="2">
        <v>150</v>
      </c>
      <c r="AB213" s="2">
        <v>150</v>
      </c>
      <c r="AC213" s="2" t="s">
        <v>755</v>
      </c>
      <c r="AD213" s="2" t="s">
        <v>563</v>
      </c>
      <c r="AE213" s="2" t="s">
        <v>772</v>
      </c>
      <c r="AF213" s="2" t="s">
        <v>601</v>
      </c>
      <c r="AG213" s="2" t="s">
        <v>772</v>
      </c>
      <c r="AH213" s="2" t="s">
        <v>601</v>
      </c>
      <c r="AI213" s="2" t="s">
        <v>772</v>
      </c>
      <c r="AJ213" s="2" t="s">
        <v>772</v>
      </c>
      <c r="AK213" s="2" t="b">
        <v>1</v>
      </c>
      <c r="AL213" s="2" t="b">
        <v>0</v>
      </c>
      <c r="AM213" s="2" t="s">
        <v>1031</v>
      </c>
      <c r="AN213" s="2" t="s">
        <v>578</v>
      </c>
      <c r="AO213" s="7" t="s">
        <v>601</v>
      </c>
      <c r="AP213" s="2" t="str">
        <f t="shared" si="59"/>
        <v>ULGINESH</v>
      </c>
      <c r="AQ213" s="2" t="b">
        <f t="shared" si="60"/>
        <v>0</v>
      </c>
      <c r="AR213" s="2" t="str">
        <f t="shared" si="61"/>
        <v>N/A</v>
      </c>
      <c r="AS213" s="4" t="str">
        <f t="shared" si="62"/>
        <v>&lt;p&gt;&lt;b&gt;&lt;i&gt;MIND LINK&lt;/i&gt;&lt;/b&gt;&lt;br /&gt;Instead of taking a turn with Ulginesh, you may take a turn with up to two different Elf Wizards you control. Ulginesh cannot be one of the two Elf Wizards. Any Elf Wizard that is taking a turn instead of Ulginesh must be within 6 clear sight spaces of Ulginesh before moving.&lt;/p&gt;</v>
      </c>
      <c r="AT213" s="4" t="str">
        <f t="shared" si="71"/>
        <v>n/a</v>
      </c>
      <c r="AU213" s="4" t="str">
        <f t="shared" si="63"/>
        <v>n/a</v>
      </c>
      <c r="AV213" s="4" t="str">
        <f t="shared" si="64"/>
        <v>n/a</v>
      </c>
      <c r="AW213" s="4" t="str">
        <f t="shared" si="65"/>
        <v>&lt;p&gt;&lt;b&gt;&lt;i&gt;MIND LINK&lt;/i&gt;&lt;/b&gt;&lt;br /&gt;Instead of taking a turn with Ulginesh, you may take a turn with up to two different Elf Wizards you control. Ulginesh cannot be one of the two Elf Wizards. Any Elf Wizard that is taking a turn instead of Ulginesh must be within 6 clear sight spaces of Ulginesh before moving.&lt;/p&gt;</v>
      </c>
      <c r="AX213" s="2" t="str">
        <f t="shared" si="72"/>
        <v>illustrations/Ulginesh.jpg</v>
      </c>
      <c r="AY213" s="2" t="str">
        <f t="shared" si="73"/>
        <v>hitboxes/Ulginesh.jpg</v>
      </c>
      <c r="AZ213" s="2" t="str">
        <f t="shared" si="66"/>
        <v>icons/Ullar.svg</v>
      </c>
      <c r="BA213" s="2" t="str">
        <f t="shared" si="67"/>
        <v>UNIQUE HERO // LARGE 6&lt;br /&gt;ELF // WIZARD // TRICKY</v>
      </c>
      <c r="BB213" s="2" t="str">
        <f t="shared" si="68"/>
        <v>B&amp;amp;B</v>
      </c>
      <c r="BC213" s="2" t="str">
        <f t="shared" si="69"/>
        <v>&lt;p&gt;Skip this card&lt;br /&gt;(and ignore its points)&lt;/p&gt;&lt;p&gt;Draft one Elf Wizard Hero&lt;/p&gt;</v>
      </c>
      <c r="BD213" s="2" t="str">
        <f t="shared" si="70"/>
        <v>&lt;p&gt;Mind Link&lt;/p&gt;</v>
      </c>
    </row>
    <row r="214" spans="1:62" ht="57.75" customHeight="1" x14ac:dyDescent="0.2">
      <c r="A214" s="2">
        <v>213</v>
      </c>
      <c r="B214" s="2" t="s">
        <v>81</v>
      </c>
      <c r="C214" s="2" t="s">
        <v>601</v>
      </c>
      <c r="D214" s="2" t="s">
        <v>1105</v>
      </c>
      <c r="E214" s="3" t="s">
        <v>1152</v>
      </c>
      <c r="F214" s="2" t="s">
        <v>601</v>
      </c>
      <c r="G214" s="2" t="s">
        <v>601</v>
      </c>
      <c r="H214" s="2" t="s">
        <v>601</v>
      </c>
      <c r="I214" s="2" t="s">
        <v>67</v>
      </c>
      <c r="J214" s="2">
        <v>23</v>
      </c>
      <c r="K214" s="2" t="s">
        <v>197</v>
      </c>
      <c r="L214" s="2" t="s">
        <v>171</v>
      </c>
      <c r="M214" s="2" t="s">
        <v>172</v>
      </c>
      <c r="N214" s="2" t="s">
        <v>166</v>
      </c>
      <c r="O214" s="2" t="s">
        <v>167</v>
      </c>
      <c r="P214" s="2" t="s">
        <v>199</v>
      </c>
      <c r="Q214" s="2" t="s">
        <v>155</v>
      </c>
      <c r="R214" s="2" t="s">
        <v>137</v>
      </c>
      <c r="S214" s="2">
        <v>5</v>
      </c>
      <c r="T214" s="2">
        <v>1</v>
      </c>
      <c r="U214" s="2">
        <v>0</v>
      </c>
      <c r="V214" s="2">
        <v>7</v>
      </c>
      <c r="W214" s="2">
        <v>5</v>
      </c>
      <c r="X214" s="2">
        <v>1</v>
      </c>
      <c r="Y214" s="2">
        <v>2</v>
      </c>
      <c r="Z214" s="2">
        <v>4</v>
      </c>
      <c r="AA214" s="2">
        <v>110</v>
      </c>
      <c r="AB214" s="2">
        <v>100</v>
      </c>
      <c r="AC214" s="2" t="s">
        <v>756</v>
      </c>
      <c r="AD214" s="2" t="s">
        <v>466</v>
      </c>
      <c r="AE214" s="2" t="s">
        <v>841</v>
      </c>
      <c r="AF214" s="2" t="s">
        <v>467</v>
      </c>
      <c r="AG214" s="2" t="s">
        <v>772</v>
      </c>
      <c r="AH214" s="2" t="s">
        <v>601</v>
      </c>
      <c r="AI214" s="2" t="s">
        <v>772</v>
      </c>
      <c r="AJ214" s="2" t="s">
        <v>772</v>
      </c>
      <c r="AK214" s="2" t="b">
        <v>0</v>
      </c>
      <c r="AL214" s="2" t="b">
        <v>0</v>
      </c>
      <c r="AM214" s="2" t="s">
        <v>1014</v>
      </c>
      <c r="AN214" s="2" t="s">
        <v>576</v>
      </c>
      <c r="AO214" s="7" t="s">
        <v>601</v>
      </c>
      <c r="AP214" s="2" t="str">
        <f t="shared" si="59"/>
        <v>VALGUARD</v>
      </c>
      <c r="AQ214" s="2" t="b">
        <f t="shared" si="60"/>
        <v>0</v>
      </c>
      <c r="AR214" s="2" t="str">
        <f t="shared" si="61"/>
        <v>N/A</v>
      </c>
      <c r="AS214" s="4" t="str">
        <f t="shared" si="62"/>
        <v>&lt;p&gt;&lt;b&gt;&lt;i&gt;FIRST ASSAULT 3&lt;/i&gt;&lt;/b&gt;&lt;br /&gt;When attacking with Valguard, if the defending figure was not adjacent to Valguard at the start of this turn, Valguard receives 3 additional attack dice.&lt;/p&gt;</v>
      </c>
      <c r="AT214" s="4" t="str">
        <f t="shared" si="71"/>
        <v>&lt;p&gt;&lt;b&gt;&lt;i&gt;BESERKER CHARGE ENHANCEMENT&lt;/i&gt;&lt;/b&gt;&lt;br /&gt;Add 1 to your die roll when you roll for the Beserker Charge power on any Army Card.&lt;/p&gt;</v>
      </c>
      <c r="AU214" s="4" t="str">
        <f t="shared" si="63"/>
        <v>n/a</v>
      </c>
      <c r="AV214" s="4" t="str">
        <f t="shared" si="64"/>
        <v>n/a</v>
      </c>
      <c r="AW214" s="4" t="str">
        <f t="shared" si="65"/>
        <v>&lt;p&gt;&lt;b&gt;&lt;i&gt;FIRST ASSAULT 3&lt;/i&gt;&lt;/b&gt;&lt;br /&gt;When attacking with Valguard, if the defending figure was not adjacent to Valguard at the start of this turn, Valguard receives 3 additional attack dice.&lt;/p&gt;&lt;p&gt;&lt;b&gt;&lt;i&gt;BESERKER CHARGE ENHANCEMENT&lt;/i&gt;&lt;/b&gt;&lt;br /&gt;Add 1 to your die roll when you roll for the Beserker Charge power on any Army Card.&lt;/p&gt;</v>
      </c>
      <c r="AX214" s="2" t="str">
        <f t="shared" si="72"/>
        <v>illustrations/Valguard.jpg</v>
      </c>
      <c r="AY214" s="2" t="str">
        <f t="shared" si="73"/>
        <v>hitboxes/Valguard.jpg</v>
      </c>
      <c r="AZ214" s="2" t="str">
        <f t="shared" si="66"/>
        <v>icons/Einar.svg</v>
      </c>
      <c r="BA214" s="2" t="str">
        <f t="shared" si="67"/>
        <v>UNIQUE HERO // MEDIUM 5&lt;br /&gt;HUMAN // WARLORD // WILD</v>
      </c>
      <c r="BB214" s="2" t="str">
        <f t="shared" si="68"/>
        <v>DEFENDER</v>
      </c>
      <c r="BC214" s="2" t="str">
        <f t="shared" si="69"/>
        <v>&lt;p&gt;Draft one Hero with the "Berserker Charge" ability or&lt;br /&gt;one Squad with the "Berserker Charge" ability&lt;br /&gt;(and then multiples if non-unique)&lt;/p&gt;</v>
      </c>
      <c r="BD214" s="2" t="str">
        <f t="shared" si="70"/>
        <v>&lt;p&gt;First Assault 3&lt;/p&gt;&lt;p&gt;Beserker Charge Enhancement&lt;/p&gt;</v>
      </c>
    </row>
    <row r="215" spans="1:62" ht="57.75" customHeight="1" x14ac:dyDescent="0.2">
      <c r="A215" s="2">
        <v>214</v>
      </c>
      <c r="B215" s="2" t="s">
        <v>127</v>
      </c>
      <c r="C215" s="2" t="s">
        <v>601</v>
      </c>
      <c r="D215" s="2" t="s">
        <v>1105</v>
      </c>
      <c r="E215" s="2" t="s">
        <v>1066</v>
      </c>
      <c r="F215" s="2" t="s">
        <v>601</v>
      </c>
      <c r="G215" s="2" t="s">
        <v>601</v>
      </c>
      <c r="H215" s="2" t="s">
        <v>601</v>
      </c>
      <c r="I215" s="2" t="s">
        <v>147</v>
      </c>
      <c r="J215" s="2" t="s">
        <v>149</v>
      </c>
      <c r="K215" s="2" t="s">
        <v>193</v>
      </c>
      <c r="L215" s="2" t="s">
        <v>129</v>
      </c>
      <c r="M215" s="2" t="s">
        <v>130</v>
      </c>
      <c r="N215" s="2" t="s">
        <v>132</v>
      </c>
      <c r="O215" s="2" t="s">
        <v>133</v>
      </c>
      <c r="P215" s="2" t="s">
        <v>135</v>
      </c>
      <c r="Q215" s="2" t="s">
        <v>136</v>
      </c>
      <c r="R215" s="2" t="s">
        <v>137</v>
      </c>
      <c r="S215" s="2">
        <v>5</v>
      </c>
      <c r="T215" s="2">
        <v>3</v>
      </c>
      <c r="U215" s="2">
        <v>0</v>
      </c>
      <c r="V215" s="2">
        <v>1</v>
      </c>
      <c r="W215" s="2">
        <v>7</v>
      </c>
      <c r="X215" s="2">
        <v>1</v>
      </c>
      <c r="Y215" s="2">
        <v>3</v>
      </c>
      <c r="Z215" s="2">
        <v>0</v>
      </c>
      <c r="AA215" s="2">
        <v>40</v>
      </c>
      <c r="AB215" s="2">
        <v>45</v>
      </c>
      <c r="AC215" s="2" t="s">
        <v>656</v>
      </c>
      <c r="AD215" s="2" t="s">
        <v>468</v>
      </c>
      <c r="AE215" s="2" t="s">
        <v>634</v>
      </c>
      <c r="AF215" s="2" t="s">
        <v>564</v>
      </c>
      <c r="AG215" s="2" t="s">
        <v>772</v>
      </c>
      <c r="AH215" s="2" t="s">
        <v>601</v>
      </c>
      <c r="AI215" s="2" t="s">
        <v>772</v>
      </c>
      <c r="AJ215" s="2" t="s">
        <v>772</v>
      </c>
      <c r="AK215" s="2" t="b">
        <v>0</v>
      </c>
      <c r="AL215" s="2" t="b">
        <v>0</v>
      </c>
      <c r="AM215" s="2" t="s">
        <v>1013</v>
      </c>
      <c r="AN215" s="2" t="s">
        <v>576</v>
      </c>
      <c r="AO215" s="7" t="s">
        <v>601</v>
      </c>
      <c r="AP215" s="2" t="str">
        <f t="shared" si="59"/>
        <v>VENOC VIPERS</v>
      </c>
      <c r="AQ215" s="2" t="b">
        <f t="shared" si="60"/>
        <v>0</v>
      </c>
      <c r="AR215" s="2" t="str">
        <f t="shared" si="61"/>
        <v>N/A</v>
      </c>
      <c r="AS215" s="4" t="str">
        <f t="shared" si="62"/>
        <v>&lt;p&gt;&lt;b&gt;&lt;i&gt;SLITHER&lt;/i&gt;&lt;/b&gt;&lt;br /&gt;Venoc Vipers do not have to stop their movement when entering water spaces.&lt;/p&gt;</v>
      </c>
      <c r="AT215" s="4" t="str">
        <f t="shared" si="71"/>
        <v>&lt;p&gt;&lt;b&gt;&lt;i&gt;FRENZY&lt;/i&gt;&lt;/b&gt;&lt;br /&gt;After you take a turn with Venoc Vipers, roll the 20-sided die. If you roll a 16 or higher you may take another turn with Venoc Vipers.&lt;/p&gt;</v>
      </c>
      <c r="AU215" s="4" t="str">
        <f t="shared" si="63"/>
        <v>n/a</v>
      </c>
      <c r="AV215" s="4" t="str">
        <f t="shared" si="64"/>
        <v>n/a</v>
      </c>
      <c r="AW215" s="4" t="str">
        <f t="shared" si="65"/>
        <v>&lt;p&gt;&lt;b&gt;&lt;i&gt;SLITHER&lt;/i&gt;&lt;/b&gt;&lt;br /&gt;Venoc Vipers do not have to stop their movement when entering water spaces.&lt;/p&gt;&lt;p&gt;&lt;b&gt;&lt;i&gt;FRENZY&lt;/i&gt;&lt;/b&gt;&lt;br /&gt;After you take a turn with Venoc Vipers, roll the 20-sided die. If you roll a 16 or higher you may take another turn with Venoc Vipers.&lt;/p&gt;</v>
      </c>
      <c r="AX215" s="2" t="str">
        <f t="shared" si="72"/>
        <v>illustrations/Venoc Vipers.jpg</v>
      </c>
      <c r="AY215" s="2" t="str">
        <f t="shared" si="73"/>
        <v>hitboxes/Venoc Vipers.jpg</v>
      </c>
      <c r="AZ215" s="2" t="str">
        <f t="shared" si="66"/>
        <v>icons/Ullar.svg</v>
      </c>
      <c r="BA215" s="2" t="str">
        <f t="shared" si="67"/>
        <v>COMMON SQUAD // MEDIUM 5&lt;br /&gt;VIPERS // SCOUTS // RELENTLESS</v>
      </c>
      <c r="BB215" s="2" t="str">
        <f t="shared" si="68"/>
        <v>SHARK</v>
      </c>
      <c r="BC215" s="2" t="str">
        <f t="shared" si="69"/>
        <v>&lt;p&gt;Draft multiples of this Army Card&lt;/p&gt;</v>
      </c>
      <c r="BD215" s="2" t="str">
        <f t="shared" si="70"/>
        <v>&lt;p&gt;Slither&lt;/p&gt;&lt;p&gt;Frenzy&lt;/p&gt;</v>
      </c>
    </row>
    <row r="216" spans="1:62" ht="57.75" customHeight="1" x14ac:dyDescent="0.2">
      <c r="A216" s="2">
        <v>215</v>
      </c>
      <c r="B216" s="2" t="s">
        <v>200</v>
      </c>
      <c r="C216" s="2" t="s">
        <v>601</v>
      </c>
      <c r="D216" s="2" t="s">
        <v>1105</v>
      </c>
      <c r="E216" s="3" t="s">
        <v>1072</v>
      </c>
      <c r="F216" s="3" t="s">
        <v>1153</v>
      </c>
      <c r="G216" s="2" t="s">
        <v>601</v>
      </c>
      <c r="H216" s="2" t="s">
        <v>601</v>
      </c>
      <c r="I216" s="2" t="s">
        <v>147</v>
      </c>
      <c r="J216" s="2">
        <v>24</v>
      </c>
      <c r="K216" s="2" t="s">
        <v>193</v>
      </c>
      <c r="L216" s="2" t="s">
        <v>129</v>
      </c>
      <c r="M216" s="2" t="s">
        <v>201</v>
      </c>
      <c r="N216" s="2" t="s">
        <v>166</v>
      </c>
      <c r="O216" s="2" t="s">
        <v>167</v>
      </c>
      <c r="P216" s="2" t="s">
        <v>199</v>
      </c>
      <c r="Q216" s="2" t="s">
        <v>136</v>
      </c>
      <c r="R216" s="2" t="s">
        <v>137</v>
      </c>
      <c r="S216" s="2">
        <v>6</v>
      </c>
      <c r="T216" s="2">
        <v>1</v>
      </c>
      <c r="U216" s="2">
        <v>0</v>
      </c>
      <c r="V216" s="2">
        <v>6</v>
      </c>
      <c r="W216" s="2">
        <v>7</v>
      </c>
      <c r="X216" s="2">
        <v>1</v>
      </c>
      <c r="Y216" s="2">
        <v>4</v>
      </c>
      <c r="Z216" s="2">
        <v>3</v>
      </c>
      <c r="AA216" s="2">
        <v>120</v>
      </c>
      <c r="AB216" s="2">
        <v>120</v>
      </c>
      <c r="AC216" s="2" t="s">
        <v>757</v>
      </c>
      <c r="AD216" s="2" t="s">
        <v>469</v>
      </c>
      <c r="AE216" s="2" t="s">
        <v>842</v>
      </c>
      <c r="AF216" s="2" t="s">
        <v>470</v>
      </c>
      <c r="AG216" s="2" t="s">
        <v>656</v>
      </c>
      <c r="AH216" s="2" t="s">
        <v>471</v>
      </c>
      <c r="AI216" s="2" t="s">
        <v>772</v>
      </c>
      <c r="AJ216" s="2" t="s">
        <v>772</v>
      </c>
      <c r="AK216" s="2" t="b">
        <v>0</v>
      </c>
      <c r="AL216" s="2" t="b">
        <v>0</v>
      </c>
      <c r="AM216" s="2" t="s">
        <v>1020</v>
      </c>
      <c r="AN216" s="2" t="s">
        <v>576</v>
      </c>
      <c r="AO216" s="7" t="s">
        <v>601</v>
      </c>
      <c r="AP216" s="2" t="str">
        <f t="shared" si="59"/>
        <v>VENOC WARLORD</v>
      </c>
      <c r="AQ216" s="2" t="b">
        <f t="shared" si="60"/>
        <v>0</v>
      </c>
      <c r="AR216" s="2" t="str">
        <f t="shared" si="61"/>
        <v>N/A</v>
      </c>
      <c r="AS216" s="4" t="str">
        <f t="shared" si="62"/>
        <v>&lt;p&gt;&lt;b&gt;&lt;i&gt;SCOUT LEADERSHIP&lt;/i&gt;&lt;/b&gt;&lt;br /&gt;All scouts you control can move an additional 2 spaces.&lt;/p&gt;</v>
      </c>
      <c r="AT216" s="4" t="str">
        <f t="shared" si="71"/>
        <v>&lt;p&gt;&lt;b&gt;&lt;i&gt;FRENZY ENHANCEMENT&lt;/i&gt;&lt;/b&gt;&lt;br /&gt;Add 1 to your die roll when you roll for the Frenzy power on any Army Card.&lt;/p&gt;</v>
      </c>
      <c r="AU216" s="4" t="str">
        <f t="shared" si="63"/>
        <v>&lt;p&gt;&lt;b&gt;&lt;i&gt;SLITHER&lt;/i&gt;&lt;/b&gt;&lt;br /&gt;Venoc Warlord does not have to stop his movement when entering water spaces.&lt;/p&gt;</v>
      </c>
      <c r="AV216" s="4" t="str">
        <f t="shared" si="64"/>
        <v>n/a</v>
      </c>
      <c r="AW216" s="4" t="str">
        <f t="shared" si="65"/>
        <v>&lt;p&gt;&lt;b&gt;&lt;i&gt;SCOUT LEADERSHIP&lt;/i&gt;&lt;/b&gt;&lt;br /&gt;All scouts you control can move an additional 2 spaces.&lt;/p&gt;&lt;p&gt;&lt;b&gt;&lt;i&gt;FRENZY ENHANCEMENT&lt;/i&gt;&lt;/b&gt;&lt;br /&gt;Add 1 to your die roll when you roll for the Frenzy power on any Army Card.&lt;/p&gt;&lt;p&gt;&lt;b&gt;&lt;i&gt;SLITHER&lt;/i&gt;&lt;/b&gt;&lt;br /&gt;Venoc Warlord does not have to stop his movement when entering water spaces.&lt;/p&gt;</v>
      </c>
      <c r="AX216" s="2" t="str">
        <f t="shared" si="72"/>
        <v>illustrations/Venoc Warlord.jpg</v>
      </c>
      <c r="AY216" s="2" t="str">
        <f t="shared" si="73"/>
        <v>hitboxes/Venoc Warlord.jpg</v>
      </c>
      <c r="AZ216" s="2" t="str">
        <f t="shared" si="66"/>
        <v>icons/Ullar.svg</v>
      </c>
      <c r="BA216" s="2" t="str">
        <f t="shared" si="67"/>
        <v>UNIQUE HERO // MEDIUM 6&lt;br /&gt;VIPER // WARLORD // RELENTLESS</v>
      </c>
      <c r="BB216" s="2" t="str">
        <f t="shared" si="68"/>
        <v>CHEER/SHARK</v>
      </c>
      <c r="BC216" s="2" t="str">
        <f t="shared" si="69"/>
        <v>&lt;p&gt;Draft one Scout Hero or one Scout Squad&lt;br /&gt;(and then multiples if non-unique)&lt;/p&gt;&lt;p&gt;Draft one Hero with the "Frenzy" ability or&lt;br /&gt;one Squad with the "Frenzy" ability&lt;br /&gt;(and then multiples if non-unique)&lt;/p&gt;</v>
      </c>
      <c r="BD216" s="2" t="str">
        <f t="shared" si="70"/>
        <v>&lt;p&gt;Scout Leadership&lt;/p&gt;&lt;p&gt;Frenzy Enhancement&lt;/p&gt;&lt;p&gt;Slither&lt;/p&gt;</v>
      </c>
      <c r="BF216" s="4"/>
      <c r="BG216" s="4"/>
      <c r="BH216" s="4"/>
      <c r="BI216" s="4"/>
      <c r="BJ216" s="4"/>
    </row>
    <row r="217" spans="1:62" ht="57.75" customHeight="1" x14ac:dyDescent="0.2">
      <c r="A217" s="2">
        <v>216</v>
      </c>
      <c r="B217" s="3" t="s">
        <v>1374</v>
      </c>
      <c r="C217" s="2" t="s">
        <v>601</v>
      </c>
      <c r="D217" s="2" t="s">
        <v>1105</v>
      </c>
      <c r="E217" s="2" t="s">
        <v>601</v>
      </c>
      <c r="F217" s="2" t="s">
        <v>601</v>
      </c>
      <c r="G217" s="2" t="s">
        <v>601</v>
      </c>
      <c r="H217" s="2" t="s">
        <v>601</v>
      </c>
      <c r="I217" s="2" t="s">
        <v>1359</v>
      </c>
      <c r="J217" s="2">
        <v>1</v>
      </c>
      <c r="K217" s="3" t="s">
        <v>197</v>
      </c>
      <c r="L217" s="3" t="s">
        <v>1360</v>
      </c>
      <c r="M217" s="3" t="s">
        <v>1375</v>
      </c>
      <c r="N217" s="3" t="s">
        <v>166</v>
      </c>
      <c r="O217" s="3" t="s">
        <v>167</v>
      </c>
      <c r="P217" s="3" t="s">
        <v>1376</v>
      </c>
      <c r="Q217" s="3" t="s">
        <v>236</v>
      </c>
      <c r="R217" s="3" t="s">
        <v>137</v>
      </c>
      <c r="S217" s="2">
        <v>5</v>
      </c>
      <c r="T217" s="2">
        <v>1</v>
      </c>
      <c r="U217" s="2">
        <v>0</v>
      </c>
      <c r="V217" s="2">
        <v>5</v>
      </c>
      <c r="W217" s="2">
        <v>6</v>
      </c>
      <c r="X217" s="2">
        <v>1</v>
      </c>
      <c r="Y217" s="2">
        <v>6</v>
      </c>
      <c r="Z217" s="2">
        <v>4</v>
      </c>
      <c r="AA217" s="2">
        <v>160</v>
      </c>
      <c r="AB217" s="2">
        <v>150</v>
      </c>
      <c r="AC217" s="3" t="s">
        <v>1377</v>
      </c>
      <c r="AD217" s="3" t="s">
        <v>1378</v>
      </c>
      <c r="AE217" s="3" t="s">
        <v>1364</v>
      </c>
      <c r="AF217" s="3" t="s">
        <v>1379</v>
      </c>
      <c r="AG217" s="3" t="s">
        <v>1365</v>
      </c>
      <c r="AH217" s="4" t="s">
        <v>1381</v>
      </c>
      <c r="AI217" s="2" t="s">
        <v>1367</v>
      </c>
      <c r="AJ217" s="4" t="s">
        <v>1368</v>
      </c>
      <c r="AK217" s="2" t="b">
        <v>0</v>
      </c>
      <c r="AL217" s="2" t="b">
        <v>1</v>
      </c>
      <c r="AM217" s="3" t="s">
        <v>1013</v>
      </c>
      <c r="AN217" s="3" t="s">
        <v>772</v>
      </c>
      <c r="AO217" s="7" t="s">
        <v>601</v>
      </c>
      <c r="AP217" s="2" t="str">
        <f t="shared" si="59"/>
        <v>VENOM</v>
      </c>
      <c r="AQ217" s="2" t="b">
        <f t="shared" si="60"/>
        <v>0</v>
      </c>
      <c r="AR217" s="2" t="str">
        <f t="shared" si="61"/>
        <v>N/A</v>
      </c>
      <c r="AS217" s="4" t="str">
        <f t="shared" si="62"/>
        <v>&lt;p&gt;&lt;b&gt;&lt;i&gt;SPIDER SENSE 14&lt;/i&gt;&lt;/b&gt;&lt;br /&gt;If Venom is attacked and at least 1 skull is rolled, roll the d20. 1-13: roll defense dice normally. 14-20: Venom takes no damage and may immediately move using his Swing Line 4 Special Power.&lt;/p&gt;</v>
      </c>
      <c r="AT217" s="4" t="str">
        <f t="shared" si="71"/>
        <v>&lt;p&gt;&lt;b&gt;&lt;i&gt;SWING LINE 4&lt;/i&gt;&lt;/b&gt;&lt;br /&gt;Use instead of a normal move. Swing Line has a move of 4. When counting spaces for Venon's Swing Line movement, ignore elevations, water, figures and obstacles. Venom may not Swing-Line more than 40 levels up or down in a single Swing Line. Do not take any leaving engagement attacks when using this.&lt;/p&gt;</v>
      </c>
      <c r="AU217" s="4" t="str">
        <f t="shared" si="63"/>
        <v>&lt;p&gt;&lt;b&gt;&lt;i&gt;WEB SPECIAL ATTACK&lt;/i&gt;&lt;/b&gt;&lt;br /&gt;&lt;i&gt;Range 4. Attack 3.&lt;/i&gt;&lt;br /&gt;Figures roll 1 less defense die when defending against Venom's Web Special Attack.&lt;/p&gt;</v>
      </c>
      <c r="AV217" s="4" t="str">
        <f t="shared" si="64"/>
        <v>&lt;p&gt;&lt;b&gt;&lt;i&gt;SUPER STRENGTH&lt;/i&gt;&lt;/b&gt;&lt;br /&gt;Do not take fall damage from less than 20 above the figure's height.&lt;/p&gt;</v>
      </c>
      <c r="AW217" s="4" t="str">
        <f t="shared" si="65"/>
        <v>&lt;p&gt;&lt;b&gt;&lt;i&gt;SPIDER SENSE 14&lt;/i&gt;&lt;/b&gt;&lt;br /&gt;If Venom is attacked and at least 1 skull is rolled, roll the d20. 1-13: roll defense dice normally. 14-20: Venom takes no damage and may immediately move using his Swing Line 4 Special Power.&lt;/p&gt;&lt;p&gt;&lt;b&gt;&lt;i&gt;SWING LINE 4&lt;/i&gt;&lt;/b&gt;&lt;br /&gt;Use instead of a normal move. Swing Line has a move of 4. When counting spaces for Venon's Swing Line movement, ignore elevations, water, figures and obstacles. Venom may not Swing-Line more than 40 levels up or down in a single Swing Line. Do not take any leaving engagement attacks when using this.&lt;/p&gt;&lt;p&gt;&lt;b&gt;&lt;i&gt;WEB SPECIAL ATTACK&lt;/i&gt;&lt;/b&gt;&lt;br /&gt;&lt;i&gt;Range 4. Attack 3.&lt;/i&gt;&lt;br /&gt;Figures roll 1 less defense die when defending against Venom's Web Special Attack.&lt;/p&gt;&lt;p&gt;&lt;b&gt;&lt;i&gt;SUPER STRENGTH&lt;/i&gt;&lt;/b&gt;&lt;br /&gt;Do not take fall damage from less than 20 above the figure's height.&lt;/p&gt;</v>
      </c>
      <c r="AX217" s="2" t="str">
        <f t="shared" si="72"/>
        <v>illustrations/Venom.jpg</v>
      </c>
      <c r="AY217" s="2" t="str">
        <f t="shared" si="73"/>
        <v>hitboxes/Venom.jpg</v>
      </c>
      <c r="AZ217" s="2" t="str">
        <f t="shared" si="66"/>
        <v>icons/Marvel.svg</v>
      </c>
      <c r="BA217" s="2" t="str">
        <f t="shared" si="67"/>
        <v>UNIQUE HERO // MEDIUM 5&lt;br /&gt;SYMBIOTE // VIGILANTE // FEROCIOUS</v>
      </c>
      <c r="BB217" s="2" t="str">
        <f t="shared" si="68"/>
        <v>SHARK</v>
      </c>
      <c r="BC217" s="2" t="str">
        <f t="shared" si="69"/>
        <v>None</v>
      </c>
      <c r="BD217" s="2" t="str">
        <f t="shared" si="70"/>
        <v>&lt;p&gt;Spider Sense 14&lt;/p&gt;&lt;p&gt;Swing Line 4&lt;/p&gt;&lt;p&gt;Web Special Attack&lt;/p&gt;</v>
      </c>
    </row>
    <row r="218" spans="1:62" ht="57.75" customHeight="1" x14ac:dyDescent="0.2">
      <c r="A218" s="2">
        <v>217</v>
      </c>
      <c r="B218" s="2" t="s">
        <v>24</v>
      </c>
      <c r="C218" s="2" t="s">
        <v>601</v>
      </c>
      <c r="D218" s="2" t="s">
        <v>1105</v>
      </c>
      <c r="E218" s="3" t="s">
        <v>1095</v>
      </c>
      <c r="F218" s="2" t="s">
        <v>601</v>
      </c>
      <c r="G218" s="2" t="s">
        <v>601</v>
      </c>
      <c r="H218" s="2" t="s">
        <v>601</v>
      </c>
      <c r="I218" s="2" t="s">
        <v>246</v>
      </c>
      <c r="J218" s="2">
        <v>21</v>
      </c>
      <c r="K218" s="2" t="s">
        <v>244</v>
      </c>
      <c r="L218" s="2" t="s">
        <v>152</v>
      </c>
      <c r="M218" s="2" t="s">
        <v>159</v>
      </c>
      <c r="N218" s="2" t="s">
        <v>166</v>
      </c>
      <c r="O218" s="2" t="s">
        <v>167</v>
      </c>
      <c r="P218" s="2" t="s">
        <v>245</v>
      </c>
      <c r="Q218" s="2" t="s">
        <v>204</v>
      </c>
      <c r="R218" s="2" t="s">
        <v>137</v>
      </c>
      <c r="S218" s="2">
        <v>4</v>
      </c>
      <c r="T218" s="2">
        <v>1</v>
      </c>
      <c r="U218" s="2">
        <v>0</v>
      </c>
      <c r="V218" s="2">
        <v>2</v>
      </c>
      <c r="W218" s="2">
        <v>5</v>
      </c>
      <c r="X218" s="2">
        <v>7</v>
      </c>
      <c r="Y218" s="2">
        <v>3</v>
      </c>
      <c r="Z218" s="2">
        <v>6</v>
      </c>
      <c r="AA218" s="2">
        <v>90</v>
      </c>
      <c r="AB218" s="2">
        <v>80</v>
      </c>
      <c r="AC218" s="2" t="s">
        <v>1007</v>
      </c>
      <c r="AD218" s="4" t="s">
        <v>1008</v>
      </c>
      <c r="AE218" s="2" t="s">
        <v>843</v>
      </c>
      <c r="AF218" s="2" t="s">
        <v>472</v>
      </c>
      <c r="AG218" s="2" t="s">
        <v>772</v>
      </c>
      <c r="AH218" s="2" t="s">
        <v>601</v>
      </c>
      <c r="AI218" s="2" t="s">
        <v>772</v>
      </c>
      <c r="AJ218" s="2" t="s">
        <v>772</v>
      </c>
      <c r="AK218" s="2" t="b">
        <v>0</v>
      </c>
      <c r="AL218" s="2" t="b">
        <v>0</v>
      </c>
      <c r="AM218" s="2" t="s">
        <v>581</v>
      </c>
      <c r="AN218" s="2" t="s">
        <v>579</v>
      </c>
      <c r="AO218" s="7" t="s">
        <v>601</v>
      </c>
      <c r="AP218" s="2" t="str">
        <f t="shared" si="59"/>
        <v>WARDEN 816</v>
      </c>
      <c r="AQ218" s="2" t="b">
        <f t="shared" si="60"/>
        <v>0</v>
      </c>
      <c r="AR218" s="2" t="str">
        <f t="shared" si="61"/>
        <v>N/A</v>
      </c>
      <c r="AS218" s="4" t="str">
        <f t="shared" si="62"/>
        <v>&lt;p&gt;&lt;b&gt;&lt;i&gt;EVISCERAXE SPECIAL ATTACK&lt;/i&gt;&lt;/b&gt;&lt;br /&gt;&lt;i&gt;Range 1. Attack 5.&lt;/i&gt;&lt;br /&gt;The Evisceraxe Special Attack cannot be used on small figures.&lt;/p&gt;</v>
      </c>
      <c r="AT218" s="4" t="str">
        <f t="shared" si="71"/>
        <v>&lt;p&gt;&lt;b&gt;&lt;i&gt;GUARD LEADERSHIP&lt;/i&gt;&lt;/b&gt;&lt;br /&gt;All Guards you control move one additional space.&lt;/p&gt;</v>
      </c>
      <c r="AU218" s="4" t="str">
        <f t="shared" si="63"/>
        <v>n/a</v>
      </c>
      <c r="AV218" s="4" t="str">
        <f t="shared" si="64"/>
        <v>n/a</v>
      </c>
      <c r="AW218" s="4" t="str">
        <f t="shared" si="65"/>
        <v>&lt;p&gt;&lt;b&gt;&lt;i&gt;EVISCERAXE SPECIAL ATTACK&lt;/i&gt;&lt;/b&gt;&lt;br /&gt;&lt;i&gt;Range 1. Attack 5.&lt;/i&gt;&lt;br /&gt;The Evisceraxe Special Attack cannot be used on small figures.&lt;/p&gt;&lt;p&gt;&lt;b&gt;&lt;i&gt;GUARD LEADERSHIP&lt;/i&gt;&lt;/b&gt;&lt;br /&gt;All Guards you control move one additional space.&lt;/p&gt;</v>
      </c>
      <c r="AX218" s="2" t="str">
        <f t="shared" si="72"/>
        <v>illustrations/Warden 816.jpg</v>
      </c>
      <c r="AY218" s="2" t="str">
        <f t="shared" si="73"/>
        <v>hitboxes/Warden 816.jpg</v>
      </c>
      <c r="AZ218" s="2" t="str">
        <f t="shared" si="66"/>
        <v>icons/Utgar.svg</v>
      </c>
      <c r="BA218" s="2" t="str">
        <f t="shared" si="67"/>
        <v>UNIQUE HERO // MEDIUM 4&lt;br /&gt;SOULBORG // WARDEN // TRICKY</v>
      </c>
      <c r="BB218" s="2" t="str">
        <f t="shared" si="68"/>
        <v>CHEERLEADER</v>
      </c>
      <c r="BC218" s="2" t="str">
        <f t="shared" si="69"/>
        <v>&lt;p&gt;Draft one Guard Hero one Guard Squad&lt;br /&gt;(and then multiples if non-unique)&lt;/p&gt;</v>
      </c>
      <c r="BD218" s="2" t="str">
        <f t="shared" si="70"/>
        <v>&lt;p&gt;Evisceraxe Special Attack&lt;/p&gt;&lt;p&gt;Guard Leadership&lt;/p&gt;</v>
      </c>
    </row>
    <row r="219" spans="1:62" ht="57.75" customHeight="1" x14ac:dyDescent="0.2">
      <c r="A219" s="2">
        <v>218</v>
      </c>
      <c r="B219" s="2" t="s">
        <v>347</v>
      </c>
      <c r="C219" s="2" t="s">
        <v>601</v>
      </c>
      <c r="D219" s="2" t="s">
        <v>1105</v>
      </c>
      <c r="E219" s="2" t="s">
        <v>1066</v>
      </c>
      <c r="F219" s="2" t="s">
        <v>601</v>
      </c>
      <c r="G219" s="2" t="s">
        <v>601</v>
      </c>
      <c r="H219" s="2" t="s">
        <v>601</v>
      </c>
      <c r="I219" s="2" t="s">
        <v>342</v>
      </c>
      <c r="J219" s="2" t="s">
        <v>331</v>
      </c>
      <c r="K219" s="2" t="s">
        <v>343</v>
      </c>
      <c r="L219" s="2" t="s">
        <v>240</v>
      </c>
      <c r="M219" s="2" t="s">
        <v>348</v>
      </c>
      <c r="N219" s="2" t="s">
        <v>132</v>
      </c>
      <c r="O219" s="2" t="s">
        <v>133</v>
      </c>
      <c r="P219" s="2" t="s">
        <v>218</v>
      </c>
      <c r="Q219" s="2" t="s">
        <v>269</v>
      </c>
      <c r="R219" s="2" t="s">
        <v>137</v>
      </c>
      <c r="S219" s="2">
        <v>5</v>
      </c>
      <c r="T219" s="2">
        <v>3</v>
      </c>
      <c r="U219" s="2">
        <v>0</v>
      </c>
      <c r="V219" s="2">
        <v>1</v>
      </c>
      <c r="W219" s="2">
        <v>5</v>
      </c>
      <c r="X219" s="2">
        <v>1</v>
      </c>
      <c r="Y219" s="2">
        <v>3</v>
      </c>
      <c r="Z219" s="2">
        <v>2</v>
      </c>
      <c r="AA219" s="2">
        <v>80</v>
      </c>
      <c r="AB219" s="2">
        <v>80</v>
      </c>
      <c r="AC219" s="2" t="s">
        <v>758</v>
      </c>
      <c r="AD219" s="2" t="s">
        <v>565</v>
      </c>
      <c r="AE219" s="2" t="s">
        <v>844</v>
      </c>
      <c r="AF219" s="2" t="s">
        <v>473</v>
      </c>
      <c r="AG219" s="2" t="s">
        <v>772</v>
      </c>
      <c r="AH219" s="2" t="s">
        <v>601</v>
      </c>
      <c r="AI219" s="2" t="s">
        <v>772</v>
      </c>
      <c r="AJ219" s="2" t="s">
        <v>772</v>
      </c>
      <c r="AK219" s="2" t="b">
        <v>0</v>
      </c>
      <c r="AL219" s="2" t="b">
        <v>0</v>
      </c>
      <c r="AM219" s="2" t="s">
        <v>1016</v>
      </c>
      <c r="AN219" s="2" t="s">
        <v>576</v>
      </c>
      <c r="AO219" s="7" t="s">
        <v>601</v>
      </c>
      <c r="AP219" s="2" t="str">
        <f t="shared" si="59"/>
        <v>WARFORGED SOLDIERS</v>
      </c>
      <c r="AQ219" s="2" t="b">
        <f t="shared" si="60"/>
        <v>0</v>
      </c>
      <c r="AR219" s="2" t="str">
        <f t="shared" si="61"/>
        <v>N/A</v>
      </c>
      <c r="AS219" s="4" t="str">
        <f t="shared" si="62"/>
        <v>&lt;p&gt;&lt;b&gt;&lt;i&gt;TACTICAL SWITCH&lt;/i&gt;&lt;/b&gt;&lt;br /&gt;When a Warforged Soldier you control attacks an opponent's small or medium figure, before rolling the attack dice, you may switch that Warforged Soldier with the defending figure. After switching spaces, the Warforged Soldier must continue that attack, if possible, and cannot attack any other figure that turn. Figures moved by Tactical Switch never take any leaving engagement attacks. An opponent's figure may be moved by Tactical Switch only once per turn.&lt;/p&gt;</v>
      </c>
      <c r="AT219" s="4" t="str">
        <f t="shared" si="71"/>
        <v>&lt;p&gt;&lt;b&gt;&lt;i&gt;WARFORGED RESOLVE&lt;/i&gt;&lt;/b&gt;&lt;br /&gt;When rolling defense dice against a normal or special attack, a Warforged Soldier always adds 1 automatic shield to whatever is rolled.&lt;/p&gt;</v>
      </c>
      <c r="AU219" s="4" t="str">
        <f t="shared" si="63"/>
        <v>n/a</v>
      </c>
      <c r="AV219" s="4" t="str">
        <f t="shared" si="64"/>
        <v>n/a</v>
      </c>
      <c r="AW219" s="4" t="str">
        <f t="shared" si="65"/>
        <v>&lt;p&gt;&lt;b&gt;&lt;i&gt;TACTICAL SWITCH&lt;/i&gt;&lt;/b&gt;&lt;br /&gt;When a Warforged Soldier you control attacks an opponent's small or medium figure, before rolling the attack dice, you may switch that Warforged Soldier with the defending figure. After switching spaces, the Warforged Soldier must continue that attack, if possible, and cannot attack any other figure that turn. Figures moved by Tactical Switch never take any leaving engagement attacks. An opponent's figure may be moved by Tactical Switch only once per turn.&lt;/p&gt;&lt;p&gt;&lt;b&gt;&lt;i&gt;WARFORGED RESOLVE&lt;/i&gt;&lt;/b&gt;&lt;br /&gt;When rolling defense dice against a normal or special attack, a Warforged Soldier always adds 1 automatic shield to whatever is rolled.&lt;/p&gt;</v>
      </c>
      <c r="AX219" s="2" t="str">
        <f t="shared" si="72"/>
        <v>illustrations/Warforged Soldiers.jpg</v>
      </c>
      <c r="AY219" s="2" t="str">
        <f t="shared" si="73"/>
        <v>hitboxes/Warforged Soldiers.jpg</v>
      </c>
      <c r="AZ219" s="2" t="str">
        <f t="shared" si="66"/>
        <v>icons/Vydar.svg</v>
      </c>
      <c r="BA219" s="2" t="str">
        <f t="shared" si="67"/>
        <v>COMMON SQUAD // MEDIUM 5&lt;br /&gt;WARFORGED // SOLDIERS // LOYAL</v>
      </c>
      <c r="BB219" s="2" t="str">
        <f t="shared" si="68"/>
        <v>MENACER</v>
      </c>
      <c r="BC219" s="2" t="str">
        <f t="shared" si="69"/>
        <v>&lt;p&gt;Draft multiples of this Army Card&lt;/p&gt;</v>
      </c>
      <c r="BD219" s="2" t="str">
        <f t="shared" si="70"/>
        <v>&lt;p&gt;Tactical Switch&lt;/p&gt;&lt;p&gt;Warforged Resolve&lt;/p&gt;</v>
      </c>
    </row>
    <row r="220" spans="1:62" ht="57.75" customHeight="1" x14ac:dyDescent="0.2">
      <c r="A220" s="2">
        <v>219</v>
      </c>
      <c r="B220" s="2" t="s">
        <v>110</v>
      </c>
      <c r="C220" s="2" t="s">
        <v>601</v>
      </c>
      <c r="D220" s="2" t="s">
        <v>1105</v>
      </c>
      <c r="E220" s="2" t="s">
        <v>1066</v>
      </c>
      <c r="F220" s="2" t="s">
        <v>601</v>
      </c>
      <c r="G220" s="2" t="s">
        <v>601</v>
      </c>
      <c r="H220" s="2" t="s">
        <v>601</v>
      </c>
      <c r="I220" s="2" t="s">
        <v>100</v>
      </c>
      <c r="J220" s="2" t="s">
        <v>54</v>
      </c>
      <c r="K220" s="2" t="s">
        <v>198</v>
      </c>
      <c r="L220" s="2" t="s">
        <v>129</v>
      </c>
      <c r="M220" s="2" t="s">
        <v>111</v>
      </c>
      <c r="N220" s="2" t="s">
        <v>132</v>
      </c>
      <c r="O220" s="2" t="s">
        <v>133</v>
      </c>
      <c r="P220" s="2" t="s">
        <v>164</v>
      </c>
      <c r="Q220" s="2" t="s">
        <v>204</v>
      </c>
      <c r="R220" s="2" t="s">
        <v>137</v>
      </c>
      <c r="S220" s="2">
        <v>4</v>
      </c>
      <c r="T220" s="2">
        <v>3</v>
      </c>
      <c r="U220" s="2">
        <v>0</v>
      </c>
      <c r="V220" s="2">
        <v>1</v>
      </c>
      <c r="W220" s="2">
        <v>5</v>
      </c>
      <c r="X220" s="2">
        <v>1</v>
      </c>
      <c r="Y220" s="2">
        <v>3</v>
      </c>
      <c r="Z220" s="2">
        <v>3</v>
      </c>
      <c r="AA220" s="2">
        <v>50</v>
      </c>
      <c r="AB220" s="2">
        <v>60</v>
      </c>
      <c r="AC220" s="2" t="s">
        <v>759</v>
      </c>
      <c r="AD220" s="2" t="s">
        <v>474</v>
      </c>
      <c r="AE220" s="2" t="s">
        <v>772</v>
      </c>
      <c r="AF220" s="2" t="s">
        <v>601</v>
      </c>
      <c r="AG220" s="2" t="s">
        <v>772</v>
      </c>
      <c r="AH220" s="2" t="s">
        <v>601</v>
      </c>
      <c r="AI220" s="2" t="s">
        <v>772</v>
      </c>
      <c r="AJ220" s="2" t="s">
        <v>772</v>
      </c>
      <c r="AK220" s="2" t="b">
        <v>0</v>
      </c>
      <c r="AL220" s="2" t="b">
        <v>0</v>
      </c>
      <c r="AM220" s="2" t="s">
        <v>1014</v>
      </c>
      <c r="AN220" s="2" t="s">
        <v>578</v>
      </c>
      <c r="AO220" s="7" t="s">
        <v>601</v>
      </c>
      <c r="AP220" s="2" t="str">
        <f t="shared" si="59"/>
        <v>WARRIORS OF ASHRA</v>
      </c>
      <c r="AQ220" s="2" t="b">
        <f t="shared" si="60"/>
        <v>0</v>
      </c>
      <c r="AR220" s="2" t="str">
        <f t="shared" si="61"/>
        <v>N/A</v>
      </c>
      <c r="AS220" s="4" t="str">
        <f t="shared" si="62"/>
        <v>&lt;p&gt;&lt;b&gt;&lt;i&gt;DEFENSIVE AGILITY&lt;/i&gt;&lt;/b&gt;&lt;br /&gt;When a Warrior of Ashra rolls defense dice against a normal attack from an adjacent figure, one shield will block all damage.&lt;/p&gt;</v>
      </c>
      <c r="AT220" s="4" t="str">
        <f t="shared" si="71"/>
        <v>n/a</v>
      </c>
      <c r="AU220" s="4" t="str">
        <f t="shared" si="63"/>
        <v>n/a</v>
      </c>
      <c r="AV220" s="4" t="str">
        <f t="shared" si="64"/>
        <v>n/a</v>
      </c>
      <c r="AW220" s="4" t="str">
        <f t="shared" si="65"/>
        <v>&lt;p&gt;&lt;b&gt;&lt;i&gt;DEFENSIVE AGILITY&lt;/i&gt;&lt;/b&gt;&lt;br /&gt;When a Warrior of Ashra rolls defense dice against a normal attack from an adjacent figure, one shield will block all damage.&lt;/p&gt;</v>
      </c>
      <c r="AX220" s="2" t="str">
        <f t="shared" si="72"/>
        <v>illustrations/Warriors Of Ashra.jpg</v>
      </c>
      <c r="AY220" s="2" t="str">
        <f t="shared" si="73"/>
        <v>hitboxes/Warriors Of Ashra.jpg</v>
      </c>
      <c r="AZ220" s="2" t="str">
        <f t="shared" si="66"/>
        <v>icons/Ullar.svg</v>
      </c>
      <c r="BA220" s="2" t="str">
        <f t="shared" si="67"/>
        <v>COMMON SQUAD // MEDIUM 4&lt;br /&gt;ELVES // WARRIORS // TRICKY</v>
      </c>
      <c r="BB220" s="2" t="str">
        <f t="shared" si="68"/>
        <v>DEFENDER</v>
      </c>
      <c r="BC220" s="2" t="str">
        <f t="shared" si="69"/>
        <v>&lt;p&gt;Draft multiples of this Army Card&lt;/p&gt;</v>
      </c>
      <c r="BD220" s="2" t="str">
        <f t="shared" si="70"/>
        <v>&lt;p&gt;Defensive Agility&lt;/p&gt;</v>
      </c>
    </row>
    <row r="221" spans="1:62" ht="57.75" customHeight="1" x14ac:dyDescent="0.2">
      <c r="A221" s="2">
        <v>220</v>
      </c>
      <c r="B221" s="2" t="s">
        <v>1154</v>
      </c>
      <c r="C221" s="2" t="s">
        <v>601</v>
      </c>
      <c r="D221" s="2" t="s">
        <v>1105</v>
      </c>
      <c r="E221" s="2" t="s">
        <v>1066</v>
      </c>
      <c r="F221" s="2" t="s">
        <v>601</v>
      </c>
      <c r="G221" s="2" t="s">
        <v>601</v>
      </c>
      <c r="H221" s="2" t="s">
        <v>601</v>
      </c>
      <c r="I221" s="2" t="s">
        <v>342</v>
      </c>
      <c r="J221" s="2">
        <v>6</v>
      </c>
      <c r="K221" s="2" t="s">
        <v>343</v>
      </c>
      <c r="L221" s="2" t="s">
        <v>152</v>
      </c>
      <c r="M221" s="2" t="s">
        <v>346</v>
      </c>
      <c r="N221" s="2" t="s">
        <v>335</v>
      </c>
      <c r="O221" s="2" t="s">
        <v>167</v>
      </c>
      <c r="P221" s="2" t="s">
        <v>230</v>
      </c>
      <c r="Q221" s="2" t="s">
        <v>136</v>
      </c>
      <c r="R221" s="2" t="s">
        <v>226</v>
      </c>
      <c r="S221" s="2">
        <v>9</v>
      </c>
      <c r="T221" s="2">
        <v>1</v>
      </c>
      <c r="U221" s="2">
        <v>0</v>
      </c>
      <c r="V221" s="2">
        <v>6</v>
      </c>
      <c r="W221" s="2">
        <v>6</v>
      </c>
      <c r="X221" s="2">
        <v>1</v>
      </c>
      <c r="Y221" s="2">
        <v>4</v>
      </c>
      <c r="Z221" s="2">
        <v>4</v>
      </c>
      <c r="AA221" s="2">
        <v>140</v>
      </c>
      <c r="AB221" s="2">
        <v>130</v>
      </c>
      <c r="AC221" s="2" t="s">
        <v>637</v>
      </c>
      <c r="AD221" s="4" t="s">
        <v>1158</v>
      </c>
      <c r="AE221" s="2" t="s">
        <v>776</v>
      </c>
      <c r="AF221" s="2" t="s">
        <v>1159</v>
      </c>
      <c r="AG221" s="2" t="s">
        <v>772</v>
      </c>
      <c r="AH221" s="2" t="s">
        <v>601</v>
      </c>
      <c r="AI221" s="2" t="s">
        <v>772</v>
      </c>
      <c r="AJ221" s="2" t="s">
        <v>772</v>
      </c>
      <c r="AK221" s="2" t="b">
        <v>0</v>
      </c>
      <c r="AL221" s="2" t="b">
        <v>0</v>
      </c>
      <c r="AM221" s="2" t="s">
        <v>1013</v>
      </c>
      <c r="AN221" s="2" t="s">
        <v>574</v>
      </c>
      <c r="AO221" s="7" t="s">
        <v>601</v>
      </c>
      <c r="AP221" s="2" t="str">
        <f t="shared" si="59"/>
        <v>WEREWOLF LORD</v>
      </c>
      <c r="AQ221" s="2" t="b">
        <f t="shared" si="60"/>
        <v>0</v>
      </c>
      <c r="AR221" s="2" t="str">
        <f t="shared" si="61"/>
        <v>N/A</v>
      </c>
      <c r="AS221" s="4" t="str">
        <f t="shared" si="62"/>
        <v>&lt;p&gt;&lt;b&gt;&lt;i&gt;LYCANTHROPY&lt;/i&gt;&lt;/b&gt;&lt;br /&gt;This Werewolf Lord starts the game with 3 green Lycanthropy markers. If an opponent's Unique Hero receives at least 1 wound from this Werewolf Lord, you may place a Lycanthropy marker on that figure's Card. For the duration of the game, that figure replaces its Species, Class, and Personality with Hybrid, Hunter and Tormented respectively. Lycanthropy never affects Constructs, Lycanthropes, Soulborgs, and destructible objects.&lt;/p&gt;</v>
      </c>
      <c r="AT221" s="4" t="str">
        <f t="shared" si="71"/>
        <v>&lt;p&gt;&lt;b&gt;&lt;i&gt;MOON FRENZY&lt;/i&gt;&lt;/b&gt;&lt;br /&gt;After revealing an order marker on this Werewolf Lord, before taking a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stay.&lt;/p&gt;</v>
      </c>
      <c r="AU221" s="4" t="str">
        <f t="shared" si="63"/>
        <v>n/a</v>
      </c>
      <c r="AV221" s="4" t="str">
        <f t="shared" si="64"/>
        <v>n/a</v>
      </c>
      <c r="AW221" s="4" t="str">
        <f t="shared" si="65"/>
        <v>&lt;p&gt;&lt;b&gt;&lt;i&gt;LYCANTHROPY&lt;/i&gt;&lt;/b&gt;&lt;br /&gt;This Werewolf Lord starts the game with 3 green Lycanthropy markers. If an opponent's Unique Hero receives at least 1 wound from this Werewolf Lord, you may place a Lycanthropy marker on that figure's Card. For the duration of the game, that figure replaces its Species, Class, and Personality with Hybrid, Hunter and Tormented respectively. Lycanthropy never affects Constructs, Lycanthropes, Soulborgs, and destructible objects.&lt;/p&gt;&lt;p&gt;&lt;b&gt;&lt;i&gt;MOON FRENZY&lt;/i&gt;&lt;/b&gt;&lt;br /&gt;After revealing an order marker on this Werewolf Lord, before taking a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stay.&lt;/p&gt;</v>
      </c>
      <c r="AX221" s="2" t="str">
        <f t="shared" si="72"/>
        <v>illustrations/Werewolf Lord.jpg</v>
      </c>
      <c r="AY221" s="2" t="str">
        <f t="shared" si="73"/>
        <v>hitboxes/Werewolf Lord.jpg</v>
      </c>
      <c r="AZ221" s="2" t="str">
        <f t="shared" si="66"/>
        <v>icons/Utgar.svg</v>
      </c>
      <c r="BA221" s="2" t="str">
        <f t="shared" si="67"/>
        <v>UNCOMMON HERO // HUGE 9&lt;br /&gt;LYCANTHROPE // DARKLORD // RELENTLESS</v>
      </c>
      <c r="BB221" s="2" t="str">
        <f t="shared" si="68"/>
        <v>SHARK</v>
      </c>
      <c r="BC221" s="2" t="str">
        <f t="shared" si="69"/>
        <v>&lt;p&gt;Draft multiples of this Army Card&lt;/p&gt;</v>
      </c>
      <c r="BD221" s="2" t="str">
        <f t="shared" si="70"/>
        <v>&lt;p&gt;Lycanthropy&lt;/p&gt;&lt;p&gt;Moon Frenzy&lt;/p&gt;</v>
      </c>
    </row>
    <row r="222" spans="1:62" ht="57.75" customHeight="1" x14ac:dyDescent="0.2">
      <c r="A222" s="2">
        <v>221</v>
      </c>
      <c r="B222" s="3" t="s">
        <v>1180</v>
      </c>
      <c r="C222" s="2" t="s">
        <v>601</v>
      </c>
      <c r="D222" s="2" t="s">
        <v>1105</v>
      </c>
      <c r="E222" s="2" t="s">
        <v>1275</v>
      </c>
      <c r="F222" s="2" t="s">
        <v>601</v>
      </c>
      <c r="G222" s="2" t="s">
        <v>601</v>
      </c>
      <c r="H222" s="2" t="s">
        <v>601</v>
      </c>
      <c r="I222" s="2" t="s">
        <v>1249</v>
      </c>
      <c r="J222" s="2">
        <v>3</v>
      </c>
      <c r="K222" s="2" t="s">
        <v>343</v>
      </c>
      <c r="L222" s="2" t="s">
        <v>158</v>
      </c>
      <c r="M222" s="2" t="s">
        <v>2</v>
      </c>
      <c r="N222" s="2" t="s">
        <v>132</v>
      </c>
      <c r="O222" s="2" t="s">
        <v>167</v>
      </c>
      <c r="P222" s="2" t="s">
        <v>1250</v>
      </c>
      <c r="Q222" s="2" t="s">
        <v>236</v>
      </c>
      <c r="R222" s="2" t="s">
        <v>114</v>
      </c>
      <c r="S222" s="2">
        <v>3</v>
      </c>
      <c r="T222" s="2">
        <v>1</v>
      </c>
      <c r="U222" s="2">
        <v>0</v>
      </c>
      <c r="V222" s="2">
        <v>1</v>
      </c>
      <c r="W222" s="2">
        <v>6</v>
      </c>
      <c r="X222" s="2">
        <v>1</v>
      </c>
      <c r="Y222" s="2">
        <v>3</v>
      </c>
      <c r="Z222" s="2">
        <v>4</v>
      </c>
      <c r="AA222" s="2">
        <v>30</v>
      </c>
      <c r="AB222" s="2">
        <v>30</v>
      </c>
      <c r="AC222" s="2" t="s">
        <v>1261</v>
      </c>
      <c r="AD222" s="4" t="s">
        <v>1262</v>
      </c>
      <c r="AE222" s="2" t="s">
        <v>1253</v>
      </c>
      <c r="AF222" s="2" t="s">
        <v>1263</v>
      </c>
      <c r="AG222" s="2" t="s">
        <v>772</v>
      </c>
      <c r="AH222" s="2" t="s">
        <v>772</v>
      </c>
      <c r="AI222" s="2" t="s">
        <v>772</v>
      </c>
      <c r="AJ222" s="2" t="s">
        <v>772</v>
      </c>
      <c r="AK222" s="2" t="b">
        <v>1</v>
      </c>
      <c r="AL222" s="2" t="b">
        <v>0</v>
      </c>
      <c r="AM222" s="2" t="s">
        <v>583</v>
      </c>
      <c r="AN222" s="2" t="s">
        <v>578</v>
      </c>
      <c r="AO222" s="7" t="s">
        <v>601</v>
      </c>
      <c r="AP222" s="2" t="str">
        <f t="shared" si="59"/>
        <v>WHITE WYRMLING</v>
      </c>
      <c r="AQ222" s="2" t="b">
        <f t="shared" si="60"/>
        <v>0</v>
      </c>
      <c r="AR222" s="2" t="str">
        <f t="shared" si="61"/>
        <v>N/A</v>
      </c>
      <c r="AS222" s="4" t="str">
        <f t="shared" si="62"/>
        <v>&lt;p&gt;&lt;b&gt;&lt;i&gt;FLEDGLING ICE SHARDS SPECIAL ATTACK&lt;/i&gt;&lt;/b&gt;&lt;br /&gt;&lt;i&gt;Range 5 Attack 2&lt;/i&gt;&lt;br /&gt;When a White Wyrmling attacks with its Fledgling Ice Shards Special Attack, it may attack 1 additional time. It cannot attack the same figure more than once this turn.&lt;/p&gt;</v>
      </c>
      <c r="AT222" s="4" t="str">
        <f t="shared" si="71"/>
        <v>&lt;p&gt;&lt;b&gt;&lt;i&gt;WYRMLING BONDING&lt;/i&gt;&lt;/b&gt;&lt;br /&gt;After revealing an order marker on a White Wyrmling Army Card, before taking that White Wyrmling's turn, you may take a turn with one other Wyrmling you control.&lt;/p&gt;</v>
      </c>
      <c r="AU222" s="4" t="str">
        <f t="shared" si="63"/>
        <v>n/a</v>
      </c>
      <c r="AV222" s="4" t="str">
        <f t="shared" si="64"/>
        <v>n/a</v>
      </c>
      <c r="AW222" s="4" t="str">
        <f t="shared" si="65"/>
        <v>&lt;p&gt;&lt;b&gt;&lt;i&gt;FLEDGLING ICE SHARDS SPECIAL ATTACK&lt;/i&gt;&lt;/b&gt;&lt;br /&gt;&lt;i&gt;Range 5 Attack 2&lt;/i&gt;&lt;br /&gt;When a White Wyrmling attacks with its Fledgling Ice Shards Special Attack, it may attack 1 additional time. It cannot attack the same figure more than once this turn.&lt;/p&gt;&lt;p&gt;&lt;b&gt;&lt;i&gt;WYRMLING BONDING&lt;/i&gt;&lt;/b&gt;&lt;br /&gt;After revealing an order marker on a White Wyrmling Army Card, before taking that White Wyrmling's turn, you may take a turn with one other Wyrmling you control.&lt;/p&gt;</v>
      </c>
      <c r="AX222" s="2" t="str">
        <f t="shared" si="72"/>
        <v>illustrations/White Wyrmling.jpg</v>
      </c>
      <c r="AY222" s="2" t="str">
        <f t="shared" si="73"/>
        <v>hitboxes/White Wyrmling.jpg</v>
      </c>
      <c r="AZ222" s="2" t="str">
        <f t="shared" si="66"/>
        <v>icons/Jandar.svg</v>
      </c>
      <c r="BA222" s="2" t="str">
        <f t="shared" si="67"/>
        <v>COMMON HERO // SMALL 3&lt;br /&gt;DRAGON // WYRMLING // FEROCIOUS</v>
      </c>
      <c r="BB222" s="2" t="str">
        <f t="shared" si="68"/>
        <v>NICHE</v>
      </c>
      <c r="BC222" s="2" t="str">
        <f t="shared" si="69"/>
        <v>&lt;p&gt;Draft one Black Wyrmling Hero,&lt;br /&gt;one Red Wyrmling Hero and/or&lt;br /&gt;one Blue Wyrmling Hero.&lt;/p&gt;</v>
      </c>
      <c r="BD222" s="2" t="str">
        <f t="shared" si="70"/>
        <v>&lt;p&gt;Fledgling Ice Shards Special Attack&lt;/p&gt;&lt;p&gt;Wyrmling Bonding&lt;/p&gt;</v>
      </c>
    </row>
    <row r="223" spans="1:62" ht="57.75" customHeight="1" x14ac:dyDescent="0.2">
      <c r="A223" s="2">
        <v>222</v>
      </c>
      <c r="B223" s="2" t="s">
        <v>273</v>
      </c>
      <c r="C223" s="2" t="s">
        <v>601</v>
      </c>
      <c r="D223" s="2" t="s">
        <v>1105</v>
      </c>
      <c r="E223" s="2" t="s">
        <v>1066</v>
      </c>
      <c r="F223" s="3" t="s">
        <v>1065</v>
      </c>
      <c r="G223" s="2" t="s">
        <v>601</v>
      </c>
      <c r="H223" s="2" t="s">
        <v>601</v>
      </c>
      <c r="I223" s="2" t="s">
        <v>299</v>
      </c>
      <c r="J223" s="2" t="s">
        <v>102</v>
      </c>
      <c r="K223" s="2" t="s">
        <v>198</v>
      </c>
      <c r="L223" s="2" t="s">
        <v>152</v>
      </c>
      <c r="M223" s="2" t="s">
        <v>190</v>
      </c>
      <c r="N223" s="2" t="s">
        <v>132</v>
      </c>
      <c r="O223" s="2" t="s">
        <v>133</v>
      </c>
      <c r="P223" s="2" t="s">
        <v>62</v>
      </c>
      <c r="Q223" s="2" t="s">
        <v>136</v>
      </c>
      <c r="R223" s="2" t="s">
        <v>114</v>
      </c>
      <c r="S223" s="2">
        <v>3</v>
      </c>
      <c r="T223" s="2">
        <v>3</v>
      </c>
      <c r="U223" s="2">
        <v>0</v>
      </c>
      <c r="V223" s="2">
        <v>1</v>
      </c>
      <c r="W223" s="2">
        <v>6</v>
      </c>
      <c r="X223" s="2">
        <v>1</v>
      </c>
      <c r="Y223" s="2">
        <v>3</v>
      </c>
      <c r="Z223" s="2">
        <v>3</v>
      </c>
      <c r="AA223" s="2">
        <v>80</v>
      </c>
      <c r="AB223" s="2">
        <v>70</v>
      </c>
      <c r="AC223" s="2" t="s">
        <v>760</v>
      </c>
      <c r="AD223" s="2" t="s">
        <v>1009</v>
      </c>
      <c r="AE223" s="2" t="s">
        <v>808</v>
      </c>
      <c r="AF223" s="2" t="s">
        <v>475</v>
      </c>
      <c r="AG223" s="2" t="s">
        <v>872</v>
      </c>
      <c r="AH223" s="4" t="s">
        <v>1142</v>
      </c>
      <c r="AI223" s="2" t="s">
        <v>772</v>
      </c>
      <c r="AJ223" s="2" t="s">
        <v>772</v>
      </c>
      <c r="AK223" s="2" t="b">
        <v>0</v>
      </c>
      <c r="AL223" s="2" t="b">
        <v>0</v>
      </c>
      <c r="AM223" s="2" t="s">
        <v>1013</v>
      </c>
      <c r="AN223" s="2" t="s">
        <v>574</v>
      </c>
      <c r="AO223" s="7" t="s">
        <v>601</v>
      </c>
      <c r="AP223" s="2" t="str">
        <f t="shared" si="59"/>
        <v>WOLVES OF BADRU</v>
      </c>
      <c r="AQ223" s="2" t="b">
        <f t="shared" si="60"/>
        <v>0</v>
      </c>
      <c r="AR223" s="2" t="str">
        <f t="shared" si="61"/>
        <v>N/A</v>
      </c>
      <c r="AS223" s="4" t="str">
        <f t="shared" si="62"/>
        <v>&lt;p&gt;&lt;b&gt;&lt;i&gt;DARKLORD BONDING&lt;/i&gt;&lt;/b&gt;&lt;br /&gt;Before taking a turn with Wolves of Badru, you may first take a turn with any Darklord you control.&lt;/p&gt;</v>
      </c>
      <c r="AT223" s="4" t="str">
        <f t="shared" si="71"/>
        <v>&lt;p&gt;&lt;b&gt;&lt;i&gt;CLIMB X2&lt;/i&gt;&lt;/b&gt;&lt;br /&gt;When moving up or down levels of terrain, Wolves of Badru may double their height.&lt;/p&gt;</v>
      </c>
      <c r="AU223" s="4" t="str">
        <f t="shared" si="63"/>
        <v>&lt;p&gt;&lt;b&gt;&lt;i&gt;POUNCE SPECIAL ATTACK&lt;/i&gt;&lt;/b&gt;&lt;br /&gt;&lt;i&gt;Range 3. Attack 5.&lt;/i&gt;&lt;br /&gt;A Wolf of Badru that moved but did not attack normally may use Pounce Special Attack. To pounce, choose a non-adjacent small of medium figure whose  base is not higher or lower than 5 levels from the base of the attacking Wolf. If the figure is destroyed, immediately place the attacking Wolf on the space the figure occupied. If the figure is not destroyed, destroy the attacking Wolf.&lt;/p&gt;</v>
      </c>
      <c r="AV223" s="4" t="str">
        <f t="shared" si="64"/>
        <v>n/a</v>
      </c>
      <c r="AW223" s="4" t="str">
        <f t="shared" si="65"/>
        <v>&lt;p&gt;&lt;b&gt;&lt;i&gt;DARKLORD BONDING&lt;/i&gt;&lt;/b&gt;&lt;br /&gt;Before taking a turn with Wolves of Badru, you may first take a turn with any Darklord you control.&lt;/p&gt;&lt;p&gt;&lt;b&gt;&lt;i&gt;CLIMB X2&lt;/i&gt;&lt;/b&gt;&lt;br /&gt;When moving up or down levels of terrain, Wolves of Badru may double their height.&lt;/p&gt;&lt;p&gt;&lt;b&gt;&lt;i&gt;POUNCE SPECIAL ATTACK&lt;/i&gt;&lt;/b&gt;&lt;br /&gt;&lt;i&gt;Range 3. Attack 5.&lt;/i&gt;&lt;br /&gt;A Wolf of Badru that moved but did not attack normally may use Pounce Special Attack. To pounce, choose a non-adjacent small of medium figure whose  base is not higher or lower than 5 levels from the base of the attacking Wolf. If the figure is destroyed, immediately place the attacking Wolf on the space the figure occupied. If the figure is not destroyed, destroy the attacking Wolf.&lt;/p&gt;</v>
      </c>
      <c r="AX223" s="2" t="str">
        <f t="shared" si="72"/>
        <v>illustrations/Wolves Of Badru.jpg</v>
      </c>
      <c r="AY223" s="2" t="str">
        <f t="shared" si="73"/>
        <v>hitboxes/Wolves Of Badru.jpg</v>
      </c>
      <c r="AZ223" s="2" t="str">
        <f t="shared" si="66"/>
        <v>icons/Utgar.svg</v>
      </c>
      <c r="BA223" s="2" t="str">
        <f t="shared" si="67"/>
        <v>COMMON SQUAD // SMALL 3&lt;br /&gt;WOLVES // HUNTERS // RELENTLESS</v>
      </c>
      <c r="BB223" s="2" t="str">
        <f t="shared" si="68"/>
        <v>SHARK</v>
      </c>
      <c r="BC223" s="2" t="str">
        <f t="shared" si="69"/>
        <v>&lt;p&gt;Draft multiples of this Army Card&lt;/p&gt;&lt;p&gt;Draft one Darklord Hero&lt;/p&gt;</v>
      </c>
      <c r="BD223" s="2" t="str">
        <f t="shared" si="70"/>
        <v>&lt;p&gt;Darklord Bonding&lt;/p&gt;&lt;p&gt;Climb X2&lt;/p&gt;&lt;p&gt;Pounce Special Attack&lt;/p&gt;</v>
      </c>
      <c r="BF223" s="4"/>
      <c r="BG223" s="4"/>
      <c r="BH223" s="4"/>
      <c r="BI223" s="4"/>
      <c r="BJ223" s="4"/>
    </row>
    <row r="224" spans="1:62" ht="57.75" customHeight="1" x14ac:dyDescent="0.2">
      <c r="A224" s="2">
        <v>223</v>
      </c>
      <c r="B224" s="2" t="s">
        <v>296</v>
      </c>
      <c r="C224" s="2" t="s">
        <v>601</v>
      </c>
      <c r="D224" s="2" t="s">
        <v>1105</v>
      </c>
      <c r="E224" s="2" t="s">
        <v>601</v>
      </c>
      <c r="F224" s="2" t="s">
        <v>601</v>
      </c>
      <c r="G224" s="2" t="s">
        <v>601</v>
      </c>
      <c r="H224" s="2" t="s">
        <v>601</v>
      </c>
      <c r="I224" s="2" t="s">
        <v>301</v>
      </c>
      <c r="J224" s="2">
        <v>4</v>
      </c>
      <c r="K224" s="2" t="s">
        <v>193</v>
      </c>
      <c r="L224" s="2" t="s">
        <v>152</v>
      </c>
      <c r="M224" s="2" t="s">
        <v>178</v>
      </c>
      <c r="N224" s="2" t="s">
        <v>166</v>
      </c>
      <c r="O224" s="2" t="s">
        <v>167</v>
      </c>
      <c r="P224" s="2" t="s">
        <v>35</v>
      </c>
      <c r="Q224" s="2" t="s">
        <v>15</v>
      </c>
      <c r="R224" s="2" t="s">
        <v>226</v>
      </c>
      <c r="S224" s="2">
        <v>10</v>
      </c>
      <c r="T224" s="2">
        <v>1</v>
      </c>
      <c r="U224" s="2">
        <v>0</v>
      </c>
      <c r="V224" s="2">
        <v>4</v>
      </c>
      <c r="W224" s="2">
        <v>6</v>
      </c>
      <c r="X224" s="2">
        <v>1</v>
      </c>
      <c r="Y224" s="2">
        <v>6</v>
      </c>
      <c r="Z224" s="2">
        <v>4</v>
      </c>
      <c r="AA224" s="2">
        <v>135</v>
      </c>
      <c r="AB224" s="2">
        <v>105</v>
      </c>
      <c r="AC224" s="2" t="s">
        <v>761</v>
      </c>
      <c r="AD224" s="2" t="s">
        <v>566</v>
      </c>
      <c r="AE224" s="2" t="s">
        <v>656</v>
      </c>
      <c r="AF224" s="2" t="s">
        <v>476</v>
      </c>
      <c r="AG224" s="2" t="s">
        <v>772</v>
      </c>
      <c r="AH224" s="2" t="s">
        <v>601</v>
      </c>
      <c r="AI224" s="2" t="s">
        <v>772</v>
      </c>
      <c r="AJ224" s="2" t="s">
        <v>772</v>
      </c>
      <c r="AK224" s="2" t="b">
        <v>0</v>
      </c>
      <c r="AL224" s="2" t="b">
        <v>0</v>
      </c>
      <c r="AM224" s="2" t="s">
        <v>1013</v>
      </c>
      <c r="AN224" s="2" t="s">
        <v>574</v>
      </c>
      <c r="AO224" s="7" t="s">
        <v>601</v>
      </c>
      <c r="AP224" s="2" t="str">
        <f t="shared" si="59"/>
        <v>WO-SA-GA</v>
      </c>
      <c r="AQ224" s="2" t="b">
        <f t="shared" si="60"/>
        <v>0</v>
      </c>
      <c r="AR224" s="2" t="str">
        <f t="shared" si="61"/>
        <v>N/A</v>
      </c>
      <c r="AS224" s="4" t="str">
        <f t="shared" si="62"/>
        <v>&lt;p&gt;&lt;b&gt;&lt;i&gt;COIL CRUSH&lt;/i&gt;&lt;/b&gt;&lt;br /&gt;When attacking a small, medium or large figure, if Wo-Sa-Ga inflicts at least 2 wounds, roll the 20-sided die. If you roll a 15 or higher, destroy the defending figure.&lt;/p&gt;</v>
      </c>
      <c r="AT224" s="4" t="str">
        <f t="shared" si="71"/>
        <v>&lt;p&gt;&lt;b&gt;&lt;i&gt;SLITHER&lt;/i&gt;&lt;/b&gt;&lt;br /&gt;Wo-Ga-Sa does not have to stop her movement when entering water spaces.&lt;/p&gt;</v>
      </c>
      <c r="AU224" s="4" t="str">
        <f t="shared" si="63"/>
        <v>n/a</v>
      </c>
      <c r="AV224" s="4" t="str">
        <f t="shared" si="64"/>
        <v>n/a</v>
      </c>
      <c r="AW224" s="4" t="str">
        <f t="shared" si="65"/>
        <v>&lt;p&gt;&lt;b&gt;&lt;i&gt;COIL CRUSH&lt;/i&gt;&lt;/b&gt;&lt;br /&gt;When attacking a small, medium or large figure, if Wo-Sa-Ga inflicts at least 2 wounds, roll the 20-sided die. If you roll a 15 or higher, destroy the defending figure.&lt;/p&gt;&lt;p&gt;&lt;b&gt;&lt;i&gt;SLITHER&lt;/i&gt;&lt;/b&gt;&lt;br /&gt;Wo-Ga-Sa does not have to stop her movement when entering water spaces.&lt;/p&gt;</v>
      </c>
      <c r="AX224" s="2" t="str">
        <f t="shared" si="72"/>
        <v>illustrations/Wo-Sa-Ga.jpg</v>
      </c>
      <c r="AY224" s="2" t="str">
        <f t="shared" si="73"/>
        <v>hitboxes/Wo-Sa-Ga.jpg</v>
      </c>
      <c r="AZ224" s="2" t="str">
        <f t="shared" si="66"/>
        <v>icons/Utgar.svg</v>
      </c>
      <c r="BA224" s="2" t="str">
        <f t="shared" si="67"/>
        <v>UNIQUE HERO // HUGE 10&lt;br /&gt;MARRO // HIVELORD // TERRIFYING</v>
      </c>
      <c r="BB224" s="2" t="str">
        <f t="shared" si="68"/>
        <v>SHARK</v>
      </c>
      <c r="BC224" s="2" t="str">
        <f t="shared" si="69"/>
        <v>None</v>
      </c>
      <c r="BD224" s="2" t="str">
        <f t="shared" si="70"/>
        <v>&lt;p&gt;Coil Crush&lt;/p&gt;&lt;p&gt;Slither&lt;/p&gt;</v>
      </c>
    </row>
    <row r="225" spans="1:56" ht="57.75" customHeight="1" x14ac:dyDescent="0.2">
      <c r="A225" s="2">
        <v>224</v>
      </c>
      <c r="B225" s="2" t="s">
        <v>297</v>
      </c>
      <c r="C225" s="2" t="s">
        <v>601</v>
      </c>
      <c r="D225" s="2" t="s">
        <v>1105</v>
      </c>
      <c r="E225" s="2" t="s">
        <v>601</v>
      </c>
      <c r="F225" s="2" t="s">
        <v>601</v>
      </c>
      <c r="G225" s="2" t="s">
        <v>601</v>
      </c>
      <c r="H225" s="2" t="s">
        <v>601</v>
      </c>
      <c r="I225" s="2" t="s">
        <v>301</v>
      </c>
      <c r="J225" s="2">
        <v>1</v>
      </c>
      <c r="K225" s="2" t="s">
        <v>1</v>
      </c>
      <c r="L225" s="2" t="s">
        <v>171</v>
      </c>
      <c r="M225" s="2" t="s">
        <v>2</v>
      </c>
      <c r="N225" s="2" t="s">
        <v>166</v>
      </c>
      <c r="O225" s="2" t="s">
        <v>167</v>
      </c>
      <c r="P225" s="2" t="s">
        <v>298</v>
      </c>
      <c r="Q225" s="2" t="s">
        <v>174</v>
      </c>
      <c r="R225" s="2" t="s">
        <v>226</v>
      </c>
      <c r="S225" s="2">
        <v>11</v>
      </c>
      <c r="T225" s="2">
        <v>1</v>
      </c>
      <c r="U225" s="2">
        <v>0</v>
      </c>
      <c r="V225" s="2">
        <v>6</v>
      </c>
      <c r="W225" s="2">
        <v>6</v>
      </c>
      <c r="X225" s="2">
        <v>1</v>
      </c>
      <c r="Y225" s="2">
        <v>4</v>
      </c>
      <c r="Z225" s="2">
        <v>4</v>
      </c>
      <c r="AA225" s="2">
        <v>185</v>
      </c>
      <c r="AB225" s="2">
        <v>190</v>
      </c>
      <c r="AC225" s="2" t="s">
        <v>762</v>
      </c>
      <c r="AD225" s="4" t="s">
        <v>955</v>
      </c>
      <c r="AE225" s="2" t="s">
        <v>772</v>
      </c>
      <c r="AF225" s="2" t="s">
        <v>601</v>
      </c>
      <c r="AG225" s="2" t="s">
        <v>772</v>
      </c>
      <c r="AH225" s="2" t="s">
        <v>601</v>
      </c>
      <c r="AI225" s="2" t="s">
        <v>772</v>
      </c>
      <c r="AJ225" s="2" t="s">
        <v>772</v>
      </c>
      <c r="AK225" s="2" t="b">
        <v>1</v>
      </c>
      <c r="AL225" s="2" t="b">
        <v>0</v>
      </c>
      <c r="AM225" s="2" t="s">
        <v>1024</v>
      </c>
      <c r="AN225" s="2" t="s">
        <v>573</v>
      </c>
      <c r="AO225" s="7" t="s">
        <v>601</v>
      </c>
      <c r="AP225" s="2" t="str">
        <f t="shared" si="59"/>
        <v>ZELRIG</v>
      </c>
      <c r="AQ225" s="2" t="b">
        <f t="shared" si="60"/>
        <v>0</v>
      </c>
      <c r="AR225" s="2" t="str">
        <f t="shared" si="61"/>
        <v>N/A</v>
      </c>
      <c r="AS225" s="4" t="str">
        <f t="shared" si="62"/>
        <v>&lt;p&gt;&lt;b&gt;&lt;i&gt;MAJESTIC FIRES SPECIAL ATTACK&lt;/i&gt;&lt;/b&gt;&lt;br /&gt;&lt;i&gt;Range 7. Attack 3.&lt;/i&gt;&lt;br /&gt;Choose a figure to attack. Any figures adjacent to the targeted figure are also affected by Majestic Fires Special Attack. Common squad figures roll 2 less defense dice against Majestic Fires Special Attack. Roll attack dice once for all affected figures. Each figure rolls defense dice seperately. Zelrig cannot be affected by his own Majestic Fires Special Attack.&lt;/p&gt;</v>
      </c>
      <c r="AT225" s="4" t="str">
        <f t="shared" si="71"/>
        <v>n/a</v>
      </c>
      <c r="AU225" s="4" t="str">
        <f t="shared" si="63"/>
        <v>n/a</v>
      </c>
      <c r="AV225" s="4" t="str">
        <f t="shared" si="64"/>
        <v>n/a</v>
      </c>
      <c r="AW225" s="4" t="str">
        <f t="shared" si="65"/>
        <v>&lt;p&gt;&lt;b&gt;&lt;i&gt;MAJESTIC FIRES SPECIAL ATTACK&lt;/i&gt;&lt;/b&gt;&lt;br /&gt;&lt;i&gt;Range 7. Attack 3.&lt;/i&gt;&lt;br /&gt;Choose a figure to attack. Any figures adjacent to the targeted figure are also affected by Majestic Fires Special Attack. Common squad figures roll 2 less defense dice against Majestic Fires Special Attack. Roll attack dice once for all affected figures. Each figure rolls defense dice seperately. Zelrig cannot be affected by his own Majestic Fires Special Attack.&lt;/p&gt;</v>
      </c>
      <c r="AX225" s="2" t="str">
        <f t="shared" si="72"/>
        <v>illustrations/Zelrig.jpg</v>
      </c>
      <c r="AY225" s="2" t="str">
        <f t="shared" si="73"/>
        <v>hitboxes/Zelrig.jpg</v>
      </c>
      <c r="AZ225" s="2" t="str">
        <f t="shared" si="66"/>
        <v>icons/Einar.svg</v>
      </c>
      <c r="BA225" s="2" t="str">
        <f t="shared" si="67"/>
        <v>UNIQUE HERO // HUGE 11&lt;br /&gt;DRAGON // EMPEROR // DISCIPLINED</v>
      </c>
      <c r="BB225" s="2" t="str">
        <f t="shared" si="68"/>
        <v>MENACER/SHARK</v>
      </c>
      <c r="BC225" s="2" t="str">
        <f t="shared" si="69"/>
        <v>None</v>
      </c>
      <c r="BD225" s="2" t="str">
        <f t="shared" si="70"/>
        <v>&lt;p&gt;Majestic Fires Special Attack&lt;/p&gt;</v>
      </c>
    </row>
    <row r="226" spans="1:56" ht="57.75" customHeight="1" x14ac:dyDescent="0.2">
      <c r="A226" s="2">
        <v>225</v>
      </c>
      <c r="B226" s="2" t="s">
        <v>275</v>
      </c>
      <c r="C226" s="2" t="s">
        <v>601</v>
      </c>
      <c r="D226" s="2" t="s">
        <v>1105</v>
      </c>
      <c r="E226" s="2" t="s">
        <v>601</v>
      </c>
      <c r="F226" s="2" t="s">
        <v>601</v>
      </c>
      <c r="G226" s="2" t="s">
        <v>601</v>
      </c>
      <c r="H226" s="2" t="s">
        <v>601</v>
      </c>
      <c r="I226" s="2" t="s">
        <v>301</v>
      </c>
      <c r="J226" s="2">
        <v>3</v>
      </c>
      <c r="K226" s="2" t="s">
        <v>195</v>
      </c>
      <c r="L226" s="2" t="s">
        <v>158</v>
      </c>
      <c r="M226" s="2" t="s">
        <v>159</v>
      </c>
      <c r="N226" s="2" t="s">
        <v>166</v>
      </c>
      <c r="O226" s="2" t="s">
        <v>167</v>
      </c>
      <c r="P226" s="2" t="s">
        <v>90</v>
      </c>
      <c r="Q226" s="2" t="s">
        <v>161</v>
      </c>
      <c r="R226" s="2" t="s">
        <v>205</v>
      </c>
      <c r="S226" s="2">
        <v>7</v>
      </c>
      <c r="T226" s="2">
        <v>1</v>
      </c>
      <c r="U226" s="2">
        <v>0</v>
      </c>
      <c r="V226" s="2">
        <v>2</v>
      </c>
      <c r="W226" s="2">
        <v>5</v>
      </c>
      <c r="X226" s="2">
        <v>8</v>
      </c>
      <c r="Y226" s="2">
        <v>2</v>
      </c>
      <c r="Z226" s="2">
        <v>4</v>
      </c>
      <c r="AA226" s="2">
        <v>60</v>
      </c>
      <c r="AB226" s="2">
        <v>70</v>
      </c>
      <c r="AC226" s="2" t="s">
        <v>717</v>
      </c>
      <c r="AD226" s="2" t="s">
        <v>477</v>
      </c>
      <c r="AE226" s="2" t="s">
        <v>772</v>
      </c>
      <c r="AF226" s="2" t="s">
        <v>601</v>
      </c>
      <c r="AG226" s="2" t="s">
        <v>772</v>
      </c>
      <c r="AH226" s="2" t="s">
        <v>601</v>
      </c>
      <c r="AI226" s="2" t="s">
        <v>772</v>
      </c>
      <c r="AJ226" s="2" t="s">
        <v>772</v>
      </c>
      <c r="AK226" s="2" t="b">
        <v>0</v>
      </c>
      <c r="AL226" s="2" t="b">
        <v>0</v>
      </c>
      <c r="AM226" s="2" t="s">
        <v>582</v>
      </c>
      <c r="AN226" s="2" t="s">
        <v>576</v>
      </c>
      <c r="AO226" s="7" t="s">
        <v>601</v>
      </c>
      <c r="AP226" s="2" t="str">
        <f t="shared" si="59"/>
        <v>ZETACRON</v>
      </c>
      <c r="AQ226" s="2" t="b">
        <f t="shared" si="60"/>
        <v>0</v>
      </c>
      <c r="AR226" s="2" t="str">
        <f t="shared" si="61"/>
        <v>N/A</v>
      </c>
      <c r="AS226" s="4" t="str">
        <f t="shared" si="62"/>
        <v>&lt;p&gt;&lt;b&gt;&lt;i&gt;DEADLY SHOT&lt;/i&gt;&lt;/b&gt;&lt;br /&gt;When attacking with Zetacron, each skull rolled counts for one additional hit.&lt;/p&gt;</v>
      </c>
      <c r="AT226" s="4" t="str">
        <f t="shared" si="71"/>
        <v>n/a</v>
      </c>
      <c r="AU226" s="4" t="str">
        <f t="shared" si="63"/>
        <v>n/a</v>
      </c>
      <c r="AV226" s="4" t="str">
        <f t="shared" si="64"/>
        <v>n/a</v>
      </c>
      <c r="AW226" s="4" t="str">
        <f t="shared" si="65"/>
        <v>&lt;p&gt;&lt;b&gt;&lt;i&gt;DEADLY SHOT&lt;/i&gt;&lt;/b&gt;&lt;br /&gt;When attacking with Zetacron, each skull rolled counts for one additional hit.&lt;/p&gt;</v>
      </c>
      <c r="AX226" s="2" t="str">
        <f t="shared" si="72"/>
        <v>illustrations/Zetacron.jpg</v>
      </c>
      <c r="AY226" s="2" t="str">
        <f t="shared" si="73"/>
        <v>hitboxes/Zetacron.jpg</v>
      </c>
      <c r="AZ226" s="2" t="str">
        <f t="shared" si="66"/>
        <v>icons/Jandar.svg</v>
      </c>
      <c r="BA226" s="2" t="str">
        <f t="shared" si="67"/>
        <v>UNIQUE HERO // LARGE 7&lt;br /&gt;SOULBORG // SCOUT // PRECISE</v>
      </c>
      <c r="BB226" s="2" t="str">
        <f t="shared" si="68"/>
        <v>CLEANUP</v>
      </c>
      <c r="BC226" s="2" t="str">
        <f t="shared" si="69"/>
        <v>None</v>
      </c>
      <c r="BD226" s="2" t="str">
        <f t="shared" si="70"/>
        <v>&lt;p&gt;Deadly Shot&lt;/p&gt;</v>
      </c>
    </row>
    <row r="227" spans="1:56" ht="57.75" customHeight="1" x14ac:dyDescent="0.2">
      <c r="A227" s="2">
        <v>226</v>
      </c>
      <c r="B227" s="2" t="s">
        <v>209</v>
      </c>
      <c r="C227" s="2" t="s">
        <v>601</v>
      </c>
      <c r="D227" s="2" t="s">
        <v>1105</v>
      </c>
      <c r="E227" s="2" t="s">
        <v>601</v>
      </c>
      <c r="F227" s="2" t="s">
        <v>601</v>
      </c>
      <c r="G227" s="2" t="s">
        <v>601</v>
      </c>
      <c r="H227" s="2" t="s">
        <v>601</v>
      </c>
      <c r="I227" s="2" t="s">
        <v>207</v>
      </c>
      <c r="J227" s="2" t="s">
        <v>210</v>
      </c>
      <c r="K227" s="2" t="s">
        <v>195</v>
      </c>
      <c r="L227" s="2" t="s">
        <v>152</v>
      </c>
      <c r="M227" s="2" t="s">
        <v>159</v>
      </c>
      <c r="N227" s="2" t="s">
        <v>166</v>
      </c>
      <c r="O227" s="2" t="s">
        <v>133</v>
      </c>
      <c r="P227" s="2" t="s">
        <v>211</v>
      </c>
      <c r="Q227" s="2" t="s">
        <v>161</v>
      </c>
      <c r="R227" s="2" t="s">
        <v>137</v>
      </c>
      <c r="S227" s="2">
        <v>5</v>
      </c>
      <c r="T227" s="2">
        <v>2</v>
      </c>
      <c r="U227" s="2">
        <v>0</v>
      </c>
      <c r="V227" s="2">
        <v>1</v>
      </c>
      <c r="W227" s="2">
        <v>4</v>
      </c>
      <c r="X227" s="2">
        <v>7</v>
      </c>
      <c r="Y227" s="2">
        <v>2</v>
      </c>
      <c r="Z227" s="2">
        <v>7</v>
      </c>
      <c r="AA227" s="2">
        <v>70</v>
      </c>
      <c r="AB227" s="2">
        <v>55</v>
      </c>
      <c r="AC227" s="2" t="s">
        <v>763</v>
      </c>
      <c r="AD227" s="2" t="s">
        <v>478</v>
      </c>
      <c r="AE227" s="2" t="s">
        <v>772</v>
      </c>
      <c r="AF227" s="2" t="s">
        <v>601</v>
      </c>
      <c r="AG227" s="2" t="s">
        <v>772</v>
      </c>
      <c r="AH227" s="2" t="s">
        <v>601</v>
      </c>
      <c r="AI227" s="2" t="s">
        <v>772</v>
      </c>
      <c r="AJ227" s="2" t="s">
        <v>772</v>
      </c>
      <c r="AK227" s="2" t="b">
        <v>0</v>
      </c>
      <c r="AL227" s="2" t="b">
        <v>0</v>
      </c>
      <c r="AM227" s="2" t="s">
        <v>582</v>
      </c>
      <c r="AN227" s="2" t="s">
        <v>574</v>
      </c>
      <c r="AO227" s="7" t="s">
        <v>601</v>
      </c>
      <c r="AP227" s="2" t="str">
        <f t="shared" si="59"/>
        <v>ZETTIAN GUARDS</v>
      </c>
      <c r="AQ227" s="2" t="b">
        <f t="shared" si="60"/>
        <v>0</v>
      </c>
      <c r="AR227" s="2" t="str">
        <f t="shared" si="61"/>
        <v>N/A</v>
      </c>
      <c r="AS227" s="4" t="str">
        <f t="shared" si="62"/>
        <v>&lt;p&gt;&lt;b&gt;&lt;i&gt;ZETTIAN TARGETTING&lt;/i&gt;&lt;/b&gt;&lt;br /&gt;When attacking, if your second Zettian Guard attacks the same figure as the first Zettian Guard, add one attack die to the second Zettian Guard's attack.&lt;/p&gt;</v>
      </c>
      <c r="AT227" s="4" t="str">
        <f t="shared" si="71"/>
        <v>n/a</v>
      </c>
      <c r="AU227" s="4" t="str">
        <f t="shared" si="63"/>
        <v>n/a</v>
      </c>
      <c r="AV227" s="4" t="str">
        <f t="shared" si="64"/>
        <v>n/a</v>
      </c>
      <c r="AW227" s="4" t="str">
        <f t="shared" si="65"/>
        <v>&lt;p&gt;&lt;b&gt;&lt;i&gt;ZETTIAN TARGETTING&lt;/i&gt;&lt;/b&gt;&lt;br /&gt;When attacking, if your second Zettian Guard attacks the same figure as the first Zettian Guard, add one attack die to the second Zettian Guard's attack.&lt;/p&gt;</v>
      </c>
      <c r="AX227" s="2" t="str">
        <f t="shared" si="72"/>
        <v>illustrations/Zettian Guards.jpg</v>
      </c>
      <c r="AY227" s="2" t="str">
        <f t="shared" si="73"/>
        <v>hitboxes/Zettian Guards.jpg</v>
      </c>
      <c r="AZ227" s="2" t="str">
        <f t="shared" si="66"/>
        <v>icons/Utgar.svg</v>
      </c>
      <c r="BA227" s="2" t="str">
        <f t="shared" si="67"/>
        <v>UNIQUE SQUAD // MEDIUM 5&lt;br /&gt;SOULBORG // GUARDS // PRECISE</v>
      </c>
      <c r="BB227" s="2" t="str">
        <f t="shared" si="68"/>
        <v>CLEANUP</v>
      </c>
      <c r="BC227" s="2" t="str">
        <f t="shared" si="69"/>
        <v>None</v>
      </c>
      <c r="BD227" s="2" t="str">
        <f t="shared" si="70"/>
        <v>&lt;p&gt;Zettian Targetting&lt;/p&gt;</v>
      </c>
    </row>
    <row r="228" spans="1:56" ht="57.75" customHeight="1" x14ac:dyDescent="0.2">
      <c r="A228" s="2">
        <v>227</v>
      </c>
      <c r="B228" s="2" t="s">
        <v>209</v>
      </c>
      <c r="C228" s="2" t="s">
        <v>601</v>
      </c>
      <c r="D228" s="3" t="s">
        <v>1106</v>
      </c>
      <c r="E228" s="2" t="s">
        <v>601</v>
      </c>
      <c r="F228" s="2" t="s">
        <v>601</v>
      </c>
      <c r="G228" s="2" t="s">
        <v>601</v>
      </c>
      <c r="H228" s="2" t="s">
        <v>601</v>
      </c>
      <c r="I228" s="2" t="s">
        <v>207</v>
      </c>
      <c r="J228" s="2" t="s">
        <v>210</v>
      </c>
      <c r="K228" s="2" t="s">
        <v>195</v>
      </c>
      <c r="L228" s="2" t="s">
        <v>152</v>
      </c>
      <c r="M228" s="2" t="s">
        <v>159</v>
      </c>
      <c r="N228" s="3" t="s">
        <v>132</v>
      </c>
      <c r="O228" s="2" t="s">
        <v>133</v>
      </c>
      <c r="P228" s="2" t="s">
        <v>211</v>
      </c>
      <c r="Q228" s="2" t="s">
        <v>161</v>
      </c>
      <c r="R228" s="2" t="s">
        <v>137</v>
      </c>
      <c r="S228" s="2">
        <v>5</v>
      </c>
      <c r="T228" s="2">
        <v>2</v>
      </c>
      <c r="U228" s="2">
        <v>0</v>
      </c>
      <c r="V228" s="2">
        <v>1</v>
      </c>
      <c r="W228" s="2">
        <v>4</v>
      </c>
      <c r="X228" s="2">
        <v>7</v>
      </c>
      <c r="Y228" s="2">
        <v>2</v>
      </c>
      <c r="Z228" s="2">
        <v>7</v>
      </c>
      <c r="AA228" s="2">
        <v>55</v>
      </c>
      <c r="AB228" s="2">
        <v>55</v>
      </c>
      <c r="AC228" s="2" t="s">
        <v>763</v>
      </c>
      <c r="AD228" s="2" t="s">
        <v>478</v>
      </c>
      <c r="AE228" s="2" t="s">
        <v>772</v>
      </c>
      <c r="AF228" s="2" t="s">
        <v>601</v>
      </c>
      <c r="AG228" s="2" t="s">
        <v>772</v>
      </c>
      <c r="AH228" s="2" t="s">
        <v>601</v>
      </c>
      <c r="AI228" s="2" t="s">
        <v>772</v>
      </c>
      <c r="AJ228" s="2" t="s">
        <v>772</v>
      </c>
      <c r="AK228" s="2" t="b">
        <v>0</v>
      </c>
      <c r="AL228" s="2" t="b">
        <v>0</v>
      </c>
      <c r="AM228" s="2" t="s">
        <v>582</v>
      </c>
      <c r="AN228" s="2" t="s">
        <v>574</v>
      </c>
      <c r="AO228" s="7" t="s">
        <v>601</v>
      </c>
      <c r="AP228" s="2" t="str">
        <f t="shared" si="59"/>
        <v>ZETTIAN GUARDS</v>
      </c>
      <c r="AQ228" s="2" t="b">
        <f t="shared" si="60"/>
        <v>0</v>
      </c>
      <c r="AR228" s="2" t="str">
        <f t="shared" si="61"/>
        <v>N/A</v>
      </c>
      <c r="AS228" s="4" t="str">
        <f t="shared" si="62"/>
        <v>&lt;p&gt;&lt;b&gt;&lt;i&gt;ZETTIAN TARGETTING&lt;/i&gt;&lt;/b&gt;&lt;br /&gt;When attacking, if your second Zettian Guard attacks the same figure as the first Zettian Guard, add one attack die to the second Zettian Guard's attack.&lt;/p&gt;</v>
      </c>
      <c r="AT228" s="4" t="str">
        <f t="shared" si="71"/>
        <v>n/a</v>
      </c>
      <c r="AU228" s="4" t="str">
        <f t="shared" si="63"/>
        <v>n/a</v>
      </c>
      <c r="AV228" s="4" t="str">
        <f t="shared" si="64"/>
        <v>n/a</v>
      </c>
      <c r="AW228" s="4" t="str">
        <f t="shared" si="65"/>
        <v>&lt;p&gt;&lt;b&gt;&lt;i&gt;ZETTIAN TARGETTING&lt;/i&gt;&lt;/b&gt;&lt;br /&gt;When attacking, if your second Zettian Guard attacks the same figure as the first Zettian Guard, add one attack die to the second Zettian Guard's attack.&lt;/p&gt;</v>
      </c>
      <c r="AX228" s="2" t="str">
        <f t="shared" si="72"/>
        <v>illustrations/Zettian Guards.jpg</v>
      </c>
      <c r="AY228" s="2" t="str">
        <f t="shared" si="73"/>
        <v>hitboxes/Zettian Guards.jpg</v>
      </c>
      <c r="AZ228" s="2" t="str">
        <f t="shared" si="66"/>
        <v>icons/Utgar.svg</v>
      </c>
      <c r="BA228" s="2" t="str">
        <f t="shared" si="67"/>
        <v>COMMON SQUAD // MEDIUM 5&lt;br /&gt;SOULBORG // GUARDS // PRECISE</v>
      </c>
      <c r="BB228" s="2" t="str">
        <f t="shared" si="68"/>
        <v>CLEANUP</v>
      </c>
      <c r="BC228" s="2" t="str">
        <f t="shared" si="69"/>
        <v>None</v>
      </c>
      <c r="BD228" s="2" t="str">
        <f t="shared" si="70"/>
        <v>&lt;p&gt;Zettian Targetting&lt;/p&gt;</v>
      </c>
    </row>
    <row r="229" spans="1:56" ht="57.75" customHeight="1" x14ac:dyDescent="0.2">
      <c r="A229" s="2">
        <v>228</v>
      </c>
      <c r="B229" s="3" t="s">
        <v>1183</v>
      </c>
      <c r="C229" s="2" t="s">
        <v>601</v>
      </c>
      <c r="D229" s="2" t="s">
        <v>1105</v>
      </c>
      <c r="E229" s="2" t="s">
        <v>1210</v>
      </c>
      <c r="F229" s="2" t="s">
        <v>1211</v>
      </c>
      <c r="G229" s="2" t="s">
        <v>601</v>
      </c>
      <c r="H229" s="2" t="s">
        <v>601</v>
      </c>
      <c r="I229" s="2" t="s">
        <v>1212</v>
      </c>
      <c r="J229" s="2">
        <v>1</v>
      </c>
      <c r="K229" s="2" t="s">
        <v>332</v>
      </c>
      <c r="L229" s="2" t="s">
        <v>129</v>
      </c>
      <c r="M229" s="2" t="s">
        <v>990</v>
      </c>
      <c r="N229" s="2" t="s">
        <v>166</v>
      </c>
      <c r="O229" s="2" t="s">
        <v>167</v>
      </c>
      <c r="P229" s="2" t="s">
        <v>199</v>
      </c>
      <c r="Q229" s="2" t="s">
        <v>305</v>
      </c>
      <c r="R229" s="2" t="s">
        <v>137</v>
      </c>
      <c r="S229" s="2">
        <v>5</v>
      </c>
      <c r="T229" s="2">
        <v>1</v>
      </c>
      <c r="U229" s="2">
        <v>0</v>
      </c>
      <c r="V229" s="2">
        <v>5</v>
      </c>
      <c r="W229" s="2">
        <v>6</v>
      </c>
      <c r="X229" s="2">
        <v>1</v>
      </c>
      <c r="Y229" s="2">
        <v>3</v>
      </c>
      <c r="Z229" s="2">
        <v>5</v>
      </c>
      <c r="AA229" s="2">
        <v>120</v>
      </c>
      <c r="AB229" s="2">
        <v>100</v>
      </c>
      <c r="AC229" s="2" t="s">
        <v>1213</v>
      </c>
      <c r="AD229" s="2" t="s">
        <v>1214</v>
      </c>
      <c r="AE229" s="2" t="s">
        <v>1215</v>
      </c>
      <c r="AF229" s="2" t="s">
        <v>1216</v>
      </c>
      <c r="AG229" s="2" t="s">
        <v>772</v>
      </c>
      <c r="AH229" s="2" t="s">
        <v>772</v>
      </c>
      <c r="AI229" s="2" t="s">
        <v>772</v>
      </c>
      <c r="AJ229" s="2" t="s">
        <v>772</v>
      </c>
      <c r="AK229" s="2" t="b">
        <v>0</v>
      </c>
      <c r="AL229" s="2" t="b">
        <v>0</v>
      </c>
      <c r="AM229" s="2" t="s">
        <v>581</v>
      </c>
      <c r="AN229" s="2" t="s">
        <v>578</v>
      </c>
      <c r="AO229" s="7" t="s">
        <v>601</v>
      </c>
      <c r="AP229" s="2" t="str">
        <f t="shared" si="59"/>
        <v>ZOGROSS HARDSCALE</v>
      </c>
      <c r="AQ229" s="2" t="b">
        <f t="shared" si="60"/>
        <v>0</v>
      </c>
      <c r="AR229" s="2" t="str">
        <f t="shared" si="61"/>
        <v>N/A</v>
      </c>
      <c r="AS229" s="4" t="str">
        <f t="shared" si="62"/>
        <v>&lt;p&gt;&lt;b&gt;&lt;i&gt;TRIBAL PROTECTION&lt;/i&gt;&lt;/b&gt;&lt;br /&gt;An opponent's figure that is engaged to one or more Warriors or Protectors you control who follow Ullar may not attack Zogross Hardscale.&lt;/p&gt;</v>
      </c>
      <c r="AT229" s="4" t="str">
        <f t="shared" si="71"/>
        <v>&lt;p&gt;&lt;b&gt;&lt;i&gt;OPPORTUNITY STRIKE 15&lt;/i&gt;&lt;/b&gt;&lt;br /&gt;If an opponent's figure that is engaged with Zogross Hardscale targets any other figure you control with a normal attack, roll the 20-sided die. If you roll a 15 or higher, no dice are rolled for this attack, no defense dice are rolled, and the attacking figure receives one wound.&lt;/p&gt;</v>
      </c>
      <c r="AU229" s="4" t="str">
        <f t="shared" si="63"/>
        <v>n/a</v>
      </c>
      <c r="AV229" s="4" t="str">
        <f t="shared" si="64"/>
        <v>n/a</v>
      </c>
      <c r="AW229" s="4" t="str">
        <f t="shared" si="65"/>
        <v>&lt;p&gt;&lt;b&gt;&lt;i&gt;TRIBAL PROTECTION&lt;/i&gt;&lt;/b&gt;&lt;br /&gt;An opponent's figure that is engaged to one or more Warriors or Protectors you control who follow Ullar may not attack Zogross Hardscale.&lt;/p&gt;&lt;p&gt;&lt;b&gt;&lt;i&gt;OPPORTUNITY STRIKE 15&lt;/i&gt;&lt;/b&gt;&lt;br /&gt;If an opponent's figure that is engaged with Zogross Hardscale targets any other figure you control with a normal attack, roll the 20-sided die. If you roll a 15 or higher, no dice are rolled for this attack, no defense dice are rolled, and the attacking figure receives one wound.&lt;/p&gt;</v>
      </c>
      <c r="AX229" s="2" t="str">
        <f t="shared" si="72"/>
        <v>illustrations/Zogross Hardscale.jpg</v>
      </c>
      <c r="AY229" s="2" t="str">
        <f t="shared" si="73"/>
        <v>hitboxes/Zogross Hardscale.jpg</v>
      </c>
      <c r="AZ229" s="2" t="str">
        <f t="shared" si="66"/>
        <v>icons/Ullar.svg</v>
      </c>
      <c r="BA229" s="2" t="str">
        <f t="shared" si="67"/>
        <v>UNIQUE HERO // MEDIUM 5&lt;br /&gt;LIZARDFOLK // WARLORD // FEARSOME</v>
      </c>
      <c r="BB229" s="2" t="str">
        <f t="shared" si="68"/>
        <v>CHEERLEADER</v>
      </c>
      <c r="BC229" s="2" t="str">
        <f t="shared" si="69"/>
        <v>&lt;p&gt;Draft one Warrior Hero who follos Ullar or&lt;br /&gt;one Warrior Squad who follows Ullar&lt;br /&gt;(and then multiples if non-unique)&lt;/p&gt;&lt;p&gt;Draft one Protector Hero who follows Ullar or&lt;br /&gt;one Protector Squad who follows Ullar&lt;br /&gt;(and then multiples if non-unique)&lt;/p&gt;</v>
      </c>
      <c r="BD229" s="2" t="str">
        <f t="shared" si="70"/>
        <v>&lt;p&gt;Tribal Protection&lt;/p&gt;&lt;p&gt;Opportunity Strike 15&lt;/p&gt;</v>
      </c>
    </row>
    <row r="230" spans="1:56" ht="57.75" customHeight="1" x14ac:dyDescent="0.2">
      <c r="A230" s="2">
        <v>229</v>
      </c>
      <c r="B230" s="3" t="s">
        <v>603</v>
      </c>
      <c r="C230" s="2" t="s">
        <v>601</v>
      </c>
      <c r="D230" s="2" t="s">
        <v>1105</v>
      </c>
      <c r="E230" s="2" t="s">
        <v>1066</v>
      </c>
      <c r="F230" s="2" t="s">
        <v>601</v>
      </c>
      <c r="G230" s="2" t="s">
        <v>601</v>
      </c>
      <c r="H230" s="2" t="s">
        <v>601</v>
      </c>
      <c r="I230" s="3" t="s">
        <v>604</v>
      </c>
      <c r="J230" s="3" t="s">
        <v>601</v>
      </c>
      <c r="K230" s="2" t="s">
        <v>198</v>
      </c>
      <c r="L230" s="3" t="s">
        <v>152</v>
      </c>
      <c r="M230" s="2" t="s">
        <v>83</v>
      </c>
      <c r="N230" s="3" t="s">
        <v>335</v>
      </c>
      <c r="O230" s="3" t="s">
        <v>167</v>
      </c>
      <c r="P230" s="3" t="s">
        <v>605</v>
      </c>
      <c r="Q230" s="2" t="s">
        <v>15</v>
      </c>
      <c r="R230" s="3" t="s">
        <v>205</v>
      </c>
      <c r="S230" s="2">
        <v>6</v>
      </c>
      <c r="T230" s="2">
        <v>1</v>
      </c>
      <c r="U230" s="2">
        <v>0</v>
      </c>
      <c r="V230" s="2">
        <v>3</v>
      </c>
      <c r="W230" s="2">
        <v>5</v>
      </c>
      <c r="X230" s="2">
        <v>1</v>
      </c>
      <c r="Y230" s="2">
        <v>4</v>
      </c>
      <c r="Z230" s="2">
        <v>3</v>
      </c>
      <c r="AA230" s="2">
        <v>60</v>
      </c>
      <c r="AB230" s="2">
        <v>60</v>
      </c>
      <c r="AC230" s="3" t="s">
        <v>764</v>
      </c>
      <c r="AD230" s="3" t="s">
        <v>606</v>
      </c>
      <c r="AE230" s="3" t="s">
        <v>845</v>
      </c>
      <c r="AF230" s="3" t="s">
        <v>607</v>
      </c>
      <c r="AG230" s="3" t="s">
        <v>873</v>
      </c>
      <c r="AH230" s="3" t="s">
        <v>608</v>
      </c>
      <c r="AI230" s="2" t="s">
        <v>772</v>
      </c>
      <c r="AJ230" s="2" t="s">
        <v>772</v>
      </c>
      <c r="AK230" s="2" t="b">
        <v>0</v>
      </c>
      <c r="AL230" s="2" t="b">
        <v>0</v>
      </c>
      <c r="AM230" s="3" t="s">
        <v>1016</v>
      </c>
      <c r="AN230" s="3" t="s">
        <v>601</v>
      </c>
      <c r="AO230" s="7" t="s">
        <v>601</v>
      </c>
      <c r="AP230" s="2" t="str">
        <f t="shared" si="59"/>
        <v>ZOMBIE HULK</v>
      </c>
      <c r="AQ230" s="2" t="b">
        <f t="shared" si="60"/>
        <v>0</v>
      </c>
      <c r="AR230" s="2" t="str">
        <f t="shared" si="61"/>
        <v>N/A</v>
      </c>
      <c r="AS230" s="4" t="str">
        <f t="shared" si="62"/>
        <v>&lt;p&gt;&lt;b&gt;&lt;i&gt;HORDE SHRIEK&lt;/i&gt;&lt;/b&gt;&lt;br /&gt;After revealing an order marker and before taking a turn with this Zombie Hulk, if this Zombie Hulk is not engaged, you may first take a turn with another Undead Savage Hero or Squad that you control.&lt;/p&gt;</v>
      </c>
      <c r="AT230" s="4" t="str">
        <f t="shared" si="71"/>
        <v>&lt;p&gt;&lt;b&gt;&lt;i&gt;PARALYZING FEAR&lt;/i&gt;&lt;/b&gt;&lt;br /&gt;Figures attacked by any Undead sutract one from their defense for every Zombie Hulk they are engaged to.&lt;/p&gt;</v>
      </c>
      <c r="AU230" s="4" t="str">
        <f t="shared" si="63"/>
        <v>&lt;p&gt;&lt;b&gt;&lt;i&gt;ZOMBIE RISES AGAIN&lt;/i&gt;&lt;/b&gt;&lt;br /&gt;If an Undead Savage that you control destroys an opponent's large or huge figure, replace that figure immediately, if possible, with one of your own previously destroyed Zombie Hulks, and remove all markers other than order markers on that card. Undead are not affected by Zombie Rises Again.&lt;/p&gt;</v>
      </c>
      <c r="AV230" s="4" t="str">
        <f t="shared" si="64"/>
        <v>n/a</v>
      </c>
      <c r="AW230" s="4" t="str">
        <f t="shared" si="65"/>
        <v>&lt;p&gt;&lt;b&gt;&lt;i&gt;HORDE SHRIEK&lt;/i&gt;&lt;/b&gt;&lt;br /&gt;After revealing an order marker and before taking a turn with this Zombie Hulk, if this Zombie Hulk is not engaged, you may first take a turn with another Undead Savage Hero or Squad that you control.&lt;/p&gt;&lt;p&gt;&lt;b&gt;&lt;i&gt;PARALYZING FEAR&lt;/i&gt;&lt;/b&gt;&lt;br /&gt;Figures attacked by any Undead sutract one from their defense for every Zombie Hulk they are engaged to.&lt;/p&gt;&lt;p&gt;&lt;b&gt;&lt;i&gt;ZOMBIE RISES AGAIN&lt;/i&gt;&lt;/b&gt;&lt;br /&gt;If an Undead Savage that you control destroys an opponent's large or huge figure, replace that figure immediately, if possible, with one of your own previously destroyed Zombie Hulks, and remove all markers other than order markers on that card. Undead are not affected by Zombie Rises Again.&lt;/p&gt;</v>
      </c>
      <c r="AX230" s="2" t="str">
        <f t="shared" si="72"/>
        <v>illustrations/Zombie Hulk.jpg</v>
      </c>
      <c r="AY230" s="2" t="str">
        <f t="shared" si="73"/>
        <v>hitboxes/Zombie Hulk.jpg</v>
      </c>
      <c r="AZ230" s="2" t="str">
        <f t="shared" si="66"/>
        <v>icons/Utgar.svg</v>
      </c>
      <c r="BA230" s="2" t="str">
        <f t="shared" si="67"/>
        <v>UNCOMMON HERO // LARGE 6&lt;br /&gt;UNDEAD // SAVAGE // TERRIFYING</v>
      </c>
      <c r="BB230" s="2" t="str">
        <f t="shared" si="68"/>
        <v>MENACER</v>
      </c>
      <c r="BC230" s="2" t="str">
        <f t="shared" si="69"/>
        <v>&lt;p&gt;Draft multiples of this Army Card&lt;/p&gt;</v>
      </c>
      <c r="BD230" s="2" t="str">
        <f t="shared" si="70"/>
        <v>&lt;p&gt;Horde Shriek&lt;/p&gt;&lt;p&gt;Paralyzing Fear&lt;/p&gt;&lt;p&gt;Zombie Rises Again&lt;/p&gt;</v>
      </c>
    </row>
    <row r="231" spans="1:56" ht="57.75" customHeight="1" x14ac:dyDescent="0.2">
      <c r="A231" s="2">
        <v>230</v>
      </c>
      <c r="B231" s="2" t="s">
        <v>12</v>
      </c>
      <c r="C231" s="2" t="s">
        <v>601</v>
      </c>
      <c r="D231" s="2" t="s">
        <v>1105</v>
      </c>
      <c r="E231" s="2" t="s">
        <v>1066</v>
      </c>
      <c r="F231" s="2" t="s">
        <v>601</v>
      </c>
      <c r="G231" s="2" t="s">
        <v>601</v>
      </c>
      <c r="H231" s="2" t="s">
        <v>601</v>
      </c>
      <c r="I231" s="2" t="s">
        <v>13</v>
      </c>
      <c r="J231" s="2" t="s">
        <v>54</v>
      </c>
      <c r="K231" s="2" t="s">
        <v>198</v>
      </c>
      <c r="L231" s="2" t="s">
        <v>152</v>
      </c>
      <c r="M231" s="2" t="s">
        <v>83</v>
      </c>
      <c r="N231" s="2" t="s">
        <v>132</v>
      </c>
      <c r="O231" s="2" t="s">
        <v>133</v>
      </c>
      <c r="P231" s="2" t="s">
        <v>14</v>
      </c>
      <c r="Q231" s="2" t="s">
        <v>15</v>
      </c>
      <c r="R231" s="2" t="s">
        <v>137</v>
      </c>
      <c r="S231" s="2">
        <v>5</v>
      </c>
      <c r="T231" s="2">
        <v>3</v>
      </c>
      <c r="U231" s="2">
        <v>0</v>
      </c>
      <c r="V231" s="2">
        <v>1</v>
      </c>
      <c r="W231" s="2">
        <v>4</v>
      </c>
      <c r="X231" s="2">
        <v>1</v>
      </c>
      <c r="Y231" s="2">
        <v>2</v>
      </c>
      <c r="Z231" s="2">
        <v>3</v>
      </c>
      <c r="AA231" s="2">
        <v>60</v>
      </c>
      <c r="AB231" s="2">
        <v>65</v>
      </c>
      <c r="AC231" s="2" t="s">
        <v>765</v>
      </c>
      <c r="AD231" s="2" t="s">
        <v>933</v>
      </c>
      <c r="AE231" s="2" t="s">
        <v>846</v>
      </c>
      <c r="AF231" s="4" t="s">
        <v>934</v>
      </c>
      <c r="AG231" s="2" t="s">
        <v>874</v>
      </c>
      <c r="AH231" s="2" t="s">
        <v>935</v>
      </c>
      <c r="AI231" s="2" t="s">
        <v>772</v>
      </c>
      <c r="AJ231" s="2" t="s">
        <v>772</v>
      </c>
      <c r="AK231" s="2" t="b">
        <v>0</v>
      </c>
      <c r="AL231" s="2" t="b">
        <v>0</v>
      </c>
      <c r="AM231" s="2" t="s">
        <v>1013</v>
      </c>
      <c r="AN231" s="2" t="s">
        <v>576</v>
      </c>
      <c r="AO231" s="7" t="s">
        <v>601</v>
      </c>
      <c r="AP231" s="2" t="str">
        <f t="shared" si="59"/>
        <v>ZOMBIES OF MORINDAN</v>
      </c>
      <c r="AQ231" s="2" t="b">
        <f t="shared" si="60"/>
        <v>0</v>
      </c>
      <c r="AR231" s="2" t="str">
        <f t="shared" si="61"/>
        <v>N/A</v>
      </c>
      <c r="AS231" s="4" t="str">
        <f t="shared" si="62"/>
        <v>&lt;p&gt;&lt;b&gt;&lt;i&gt;HORDE MOVEMENT&lt;/i&gt;&lt;/b&gt;&lt;br /&gt;You may move up to 6 Zombies Of Morindan that you control each turn. However, you may attack with only 3. You may attack with any 3 Zombies of Moridan, even those that you did not move this turn.&lt;/p&gt;</v>
      </c>
      <c r="AT231" s="4" t="str">
        <f t="shared" si="71"/>
        <v>&lt;p&gt;&lt;b&gt;&lt;i&gt;ZOMBIE ONSLAUGHT SPECIAL ATTACK&lt;/i&gt;&lt;/b&gt;&lt;br /&gt;&lt;i&gt;Range 1. Attack 6.&lt;/i&gt;&lt;br /&gt;Three Zombies Of Morindan on the same level may combine their attacks and roll their attack dice as one attack. All zombies in the attack must be engaged to the targeted figure.&lt;/p&gt;</v>
      </c>
      <c r="AU231" s="4" t="str">
        <f t="shared" si="63"/>
        <v>&lt;p&gt;&lt;b&gt;&lt;i&gt;ZOMBIES RISE AGAIN&lt;/i&gt;&lt;/b&gt;&lt;br /&gt;If a Zombie Of Morindan that you control destroys an opponent's small or medium figure, replace that figure, if possible, with one of your  previously destroyed Zombies. Newly placed Zombies cannot attack this turn. Undead are not affected by Zombies Rise Again.&lt;/p&gt;</v>
      </c>
      <c r="AV231" s="4" t="str">
        <f t="shared" si="64"/>
        <v>n/a</v>
      </c>
      <c r="AW231" s="4" t="str">
        <f t="shared" si="65"/>
        <v>&lt;p&gt;&lt;b&gt;&lt;i&gt;HORDE MOVEMENT&lt;/i&gt;&lt;/b&gt;&lt;br /&gt;You may move up to 6 Zombies Of Morindan that you control each turn. However, you may attack with only 3. You may attack with any 3 Zombies of Moridan, even those that you did not move this turn.&lt;/p&gt;&lt;p&gt;&lt;b&gt;&lt;i&gt;ZOMBIE ONSLAUGHT SPECIAL ATTACK&lt;/i&gt;&lt;/b&gt;&lt;br /&gt;&lt;i&gt;Range 1. Attack 6.&lt;/i&gt;&lt;br /&gt;Three Zombies Of Morindan on the same level may combine their attacks and roll their attack dice as one attack. All zombies in the attack must be engaged to the targeted figure.&lt;/p&gt;&lt;p&gt;&lt;b&gt;&lt;i&gt;ZOMBIES RISE AGAIN&lt;/i&gt;&lt;/b&gt;&lt;br /&gt;If a Zombie Of Morindan that you control destroys an opponent's small or medium figure, replace that figure, if possible, with one of your  previously destroyed Zombies. Newly placed Zombies cannot attack this turn. Undead are not affected by Zombies Rise Again.&lt;/p&gt;</v>
      </c>
      <c r="AX231" s="2" t="str">
        <f t="shared" si="72"/>
        <v>illustrations/Zombies Of Morindan.jpg</v>
      </c>
      <c r="AY231" s="2" t="str">
        <f t="shared" si="73"/>
        <v>hitboxes/Zombies Of Morindan.jpg</v>
      </c>
      <c r="AZ231" s="2" t="str">
        <f t="shared" si="66"/>
        <v>icons/Utgar.svg</v>
      </c>
      <c r="BA231" s="2" t="str">
        <f t="shared" si="67"/>
        <v>COMMON SQUAD // MEDIUM 5&lt;br /&gt;UNDEAD // SAVAGES // TERRIFYING</v>
      </c>
      <c r="BB231" s="2" t="str">
        <f t="shared" si="68"/>
        <v>SHARK</v>
      </c>
      <c r="BC231" s="2" t="str">
        <f t="shared" si="69"/>
        <v>&lt;p&gt;Draft multiples of this Army Card&lt;/p&gt;</v>
      </c>
      <c r="BD231" s="2" t="str">
        <f t="shared" si="70"/>
        <v>&lt;p&gt;Horde Movement&lt;/p&gt;&lt;p&gt;Zombie Onslaught Special Attack&lt;/p&gt;&lt;p&gt;Zombies Rise Again&lt;/p&gt;</v>
      </c>
    </row>
  </sheetData>
  <sortState xmlns:xlrd2="http://schemas.microsoft.com/office/spreadsheetml/2017/richdata2" ref="A2:BD231">
    <sortCondition ref="B2:B231"/>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5EB5E-E377-45EB-B149-C13DF44A28CE}">
  <dimension ref="A1:AW1048576"/>
  <sheetViews>
    <sheetView topLeftCell="A192" workbookViewId="0">
      <pane xSplit="1" topLeftCell="B1" activePane="topRight" state="frozen"/>
      <selection activeCell="A182" sqref="A182"/>
      <selection pane="topRight" activeCell="A212" sqref="A212"/>
    </sheetView>
  </sheetViews>
  <sheetFormatPr defaultRowHeight="46.5" customHeight="1" x14ac:dyDescent="0.2"/>
  <cols>
    <col min="1" max="1" width="42" style="10" customWidth="1"/>
    <col min="2" max="2" width="31.140625" style="10" customWidth="1"/>
    <col min="3" max="5" width="29" style="10" customWidth="1"/>
    <col min="6" max="6" width="29" style="4" customWidth="1"/>
    <col min="7" max="17" width="29" style="10" customWidth="1"/>
    <col min="18" max="18" width="50.42578125" style="10" customWidth="1"/>
    <col min="19" max="21" width="29" style="10" customWidth="1"/>
    <col min="22" max="16384" width="9.140625" style="10"/>
  </cols>
  <sheetData>
    <row r="1" spans="1:21" s="9" customFormat="1" ht="46.5" customHeight="1" x14ac:dyDescent="0.2">
      <c r="A1" s="9" t="s">
        <v>128</v>
      </c>
      <c r="B1" s="9" t="s">
        <v>1173</v>
      </c>
      <c r="C1" s="9" t="s">
        <v>131</v>
      </c>
      <c r="D1" s="9" t="s">
        <v>1104</v>
      </c>
      <c r="E1" s="5" t="s">
        <v>1172</v>
      </c>
      <c r="F1" s="9" t="s">
        <v>1166</v>
      </c>
      <c r="G1" s="9" t="s">
        <v>349</v>
      </c>
      <c r="H1" s="9" t="s">
        <v>350</v>
      </c>
      <c r="I1" s="9" t="s">
        <v>184</v>
      </c>
      <c r="J1" s="9" t="s">
        <v>63</v>
      </c>
      <c r="K1" s="9" t="s">
        <v>138</v>
      </c>
      <c r="L1" s="9" t="s">
        <v>1167</v>
      </c>
      <c r="M1" s="9" t="s">
        <v>175</v>
      </c>
      <c r="N1" s="9" t="s">
        <v>140</v>
      </c>
      <c r="O1" s="9" t="s">
        <v>141</v>
      </c>
      <c r="P1" s="9" t="s">
        <v>142</v>
      </c>
      <c r="Q1" s="9" t="s">
        <v>143</v>
      </c>
      <c r="R1" s="9" t="s">
        <v>1170</v>
      </c>
      <c r="S1" s="9" t="s">
        <v>1171</v>
      </c>
      <c r="T1" s="9" t="s">
        <v>1169</v>
      </c>
      <c r="U1" s="9" t="s">
        <v>1168</v>
      </c>
    </row>
    <row r="2" spans="1:21" ht="46.5" customHeight="1" x14ac:dyDescent="0.2">
      <c r="A2" s="10" t="str">
        <f>IF(Cocktail!C2&lt;&gt;"n/a", _xlfn.CONCAT(Cocktail!B2, " ", Cocktail!C2), Cocktail!B2)</f>
        <v>10th Regiment Of Foot</v>
      </c>
      <c r="B2" s="4" t="str">
        <f>Cocktail!D2</f>
        <v>Normal</v>
      </c>
      <c r="C2" s="4" t="str">
        <f>Cocktail!N2</f>
        <v>Common</v>
      </c>
      <c r="D2" s="4" t="str">
        <f>Cocktail!O2</f>
        <v>Squad</v>
      </c>
      <c r="E2" s="4" t="str">
        <f>SUBSTITUTE(Cocktail!AM2, "B&amp;amp;B", "Bread and Breakfast")</f>
        <v>Bread and Breakfast</v>
      </c>
      <c r="F2" s="4" t="str">
        <f>Cocktail!L2</f>
        <v>Einar</v>
      </c>
      <c r="G2" s="4" t="str">
        <f>Cocktail!M2</f>
        <v>Human</v>
      </c>
      <c r="H2" s="4" t="str">
        <f>Cocktail!P2</f>
        <v>Soldiers</v>
      </c>
      <c r="I2" s="4" t="str">
        <f>Cocktail!Q2</f>
        <v>Disciplined</v>
      </c>
      <c r="J2" s="4" t="str">
        <f>Cocktail!R2</f>
        <v>Medium</v>
      </c>
      <c r="K2" s="4">
        <f>Cocktail!S2</f>
        <v>5</v>
      </c>
      <c r="L2" s="4">
        <f>Cocktail!T2</f>
        <v>4</v>
      </c>
      <c r="M2" s="4">
        <f>Cocktail!V2</f>
        <v>1</v>
      </c>
      <c r="N2" s="4">
        <f>Cocktail!W2</f>
        <v>5</v>
      </c>
      <c r="O2" s="4">
        <f>Cocktail!X2</f>
        <v>6</v>
      </c>
      <c r="P2" s="4">
        <f>Cocktail!Y2</f>
        <v>2</v>
      </c>
      <c r="Q2" s="4">
        <f>Cocktail!Z2</f>
        <v>2</v>
      </c>
      <c r="R2" s="4" t="str">
        <f>IF(AND(Cocktail!AE2="N/A",Cocktail!AG2="N/A"),_xlfn.CONCAT(Cocktail!AC2,CHAR(10),Cocktail!AD2),IF(Cocktail!AG2="N/A",_xlfn.CONCAT(Cocktail!AC2,CHAR(10),Cocktail!AD2,CHAR(10),CHAR(10),Cocktail!AE2,CHAR(10),Cocktail!AF2),_xlfn.CONCAT(Cocktail!AC2,CHAR(10),Cocktail!AD2,CHAR(10),CHAR(10),Cocktail!AE2,CHAR(10),Cocktail!AF2,CHAR(10),CHAR(10),Cocktail!AG2,CHAR(10),Cocktail!AH2)))</f>
        <v>WAIT THEN FIRE
If none of the 10th Regiment Of Foot move this turn, add 1 die to their attack.
MELEE DEFENSE 1
When rolling defense dice against a normal attack from an adjacent figure, a soldier in the 10th Regiment Of Foot adds 1 to his defense dice.
BAYONET ATTACK 1
When rolling attack dice against an adjacent figure, a soldier in the 10th Regiment Of Foot adds 1 to his attack dice. A soldier in the 10th Regiment Of Foot can only use Bayonet Attack if he moved at least one space this turn.</v>
      </c>
      <c r="S2" s="4" t="str">
        <f>IF(Cocktail!AK2="TRUE", "checked","")</f>
        <v/>
      </c>
      <c r="T2" s="4">
        <f>Cocktail!AB2</f>
        <v>95</v>
      </c>
      <c r="U2" s="4">
        <f>Cocktail!U2</f>
        <v>0</v>
      </c>
    </row>
    <row r="3" spans="1:21" ht="46.5" customHeight="1" x14ac:dyDescent="0.2">
      <c r="A3" s="10" t="str">
        <f>IF(Cocktail!C3&lt;&gt;"n/a", _xlfn.CONCAT(Cocktail!B3, " ", Cocktail!C3), Cocktail!B3)</f>
        <v>4th Massachusetts Line</v>
      </c>
      <c r="B3" s="4" t="str">
        <f>Cocktail!D3</f>
        <v>Normal</v>
      </c>
      <c r="C3" s="4" t="str">
        <f>Cocktail!N3</f>
        <v>Common</v>
      </c>
      <c r="D3" s="4" t="str">
        <f>Cocktail!O3</f>
        <v>Squad</v>
      </c>
      <c r="E3" s="4" t="str">
        <f>SUBSTITUTE(Cocktail!AM3, "B&amp;amp;B", "Bread and Breakfast")</f>
        <v>Bread and Breakfast/Shark</v>
      </c>
      <c r="F3" s="4" t="str">
        <f>Cocktail!L3</f>
        <v>Jandar</v>
      </c>
      <c r="G3" s="4" t="str">
        <f>Cocktail!M3</f>
        <v>Human</v>
      </c>
      <c r="H3" s="4" t="str">
        <f>Cocktail!P3</f>
        <v>Soldier</v>
      </c>
      <c r="I3" s="4" t="str">
        <f>Cocktail!Q3</f>
        <v>Valiant</v>
      </c>
      <c r="J3" s="4" t="str">
        <f>Cocktail!R3</f>
        <v>Medium</v>
      </c>
      <c r="K3" s="4">
        <f>Cocktail!S3</f>
        <v>5</v>
      </c>
      <c r="L3" s="4">
        <f>Cocktail!T3</f>
        <v>4</v>
      </c>
      <c r="M3" s="4">
        <f>Cocktail!V3</f>
        <v>1</v>
      </c>
      <c r="N3" s="4">
        <f>Cocktail!W3</f>
        <v>5</v>
      </c>
      <c r="O3" s="4">
        <f>Cocktail!X3</f>
        <v>6</v>
      </c>
      <c r="P3" s="4">
        <f>Cocktail!Y3</f>
        <v>2</v>
      </c>
      <c r="Q3" s="4">
        <f>Cocktail!Z3</f>
        <v>2</v>
      </c>
      <c r="R3" s="4" t="str">
        <f>IF(AND(Cocktail!AE3="N/A",Cocktail!AG3="N/A"),_xlfn.CONCAT(Cocktail!AC3,CHAR(10),Cocktail!AD3),IF(Cocktail!AG3="N/A",_xlfn.CONCAT(Cocktail!AC3,CHAR(10),Cocktail!AD3,CHAR(10),CHAR(10),Cocktail!AE3,CHAR(10),Cocktail!AF3),_xlfn.CONCAT(Cocktail!AC3,CHAR(10),Cocktail!AD3,CHAR(10),CHAR(10),Cocktail!AE3,CHAR(10),Cocktail!AF3,CHAR(10),CHAR(10),Cocktail!AG3,CHAR(10),Cocktail!AH3)))</f>
        <v>WAIT THEN FIRE
If none of the 4th Massachusetts Line move this turn, add 1 die to their attack.
VALIANT ARMY DEFENSE BONUS
If every Army Card you control has a Valiant personality, each soldier in the 4th Massachusetts Line receives 1 additional defense die.</v>
      </c>
      <c r="S3" s="4" t="str">
        <f>IF(Cocktail!AK3="TRUE", "checked","")</f>
        <v/>
      </c>
      <c r="T3" s="4">
        <f>Cocktail!AB3</f>
        <v>105</v>
      </c>
      <c r="U3" s="4">
        <f>Cocktail!U3</f>
        <v>0</v>
      </c>
    </row>
    <row r="4" spans="1:21" ht="46.5" customHeight="1" x14ac:dyDescent="0.2">
      <c r="A4" s="10" t="str">
        <f>IF(Cocktail!C4&lt;&gt;"n/a", _xlfn.CONCAT(Cocktail!B4, " ", Cocktail!C4), Cocktail!B4)</f>
        <v>Abomination</v>
      </c>
      <c r="B4" s="4" t="str">
        <f>Cocktail!D4</f>
        <v>Normal</v>
      </c>
      <c r="C4" s="4" t="str">
        <f>Cocktail!N4</f>
        <v>Unique</v>
      </c>
      <c r="D4" s="4" t="str">
        <f>Cocktail!O4</f>
        <v>Hero</v>
      </c>
      <c r="E4" s="4" t="str">
        <f>SUBSTITUTE(Cocktail!AM4, "B&amp;amp;B", "Bread and Breakfast")</f>
        <v>Menacer</v>
      </c>
      <c r="F4" s="4" t="str">
        <f>Cocktail!L4</f>
        <v>Marvel</v>
      </c>
      <c r="G4" s="4" t="str">
        <f>Cocktail!M4</f>
        <v>Human</v>
      </c>
      <c r="H4" s="4" t="str">
        <f>Cocktail!P4</f>
        <v>Creature</v>
      </c>
      <c r="I4" s="4" t="str">
        <f>Cocktail!Q4</f>
        <v>Ferocious</v>
      </c>
      <c r="J4" s="4" t="str">
        <f>Cocktail!R4</f>
        <v>Medium</v>
      </c>
      <c r="K4" s="4">
        <f>Cocktail!S4</f>
        <v>6</v>
      </c>
      <c r="L4" s="4">
        <f>Cocktail!T4</f>
        <v>1</v>
      </c>
      <c r="M4" s="4">
        <f>Cocktail!V4</f>
        <v>8</v>
      </c>
      <c r="N4" s="4">
        <f>Cocktail!W4</f>
        <v>5</v>
      </c>
      <c r="O4" s="4">
        <f>Cocktail!X4</f>
        <v>1</v>
      </c>
      <c r="P4" s="4">
        <f>Cocktail!Y4</f>
        <v>7</v>
      </c>
      <c r="Q4" s="4">
        <f>Cocktail!Z4</f>
        <v>6</v>
      </c>
      <c r="R4" s="4" t="str">
        <f>IF(AND(Cocktail!AE4="N/A",Cocktail!AG4="N/A"),_xlfn.CONCAT(Cocktail!AC4,CHAR(10),Cocktail!AD4),IF(Cocktail!AG4="N/A",_xlfn.CONCAT(Cocktail!AC4,CHAR(10),Cocktail!AD4,CHAR(10),CHAR(10),Cocktail!AE4,CHAR(10),Cocktail!AF4),_xlfn.CONCAT(Cocktail!AC4,CHAR(10),Cocktail!AD4,CHAR(10),CHAR(10),Cocktail!AE4,CHAR(10),Cocktail!AF4,CHAR(10),CHAR(10),Cocktail!AG4,CHAR(10),Cocktail!AH4)))</f>
        <v>SUPER LEAP
Use instead of normal move. Super Leap has a move of 10. When counting spaces for Abomination's Super Leap movement, ignore elevations, water, figures and obstacles. Do not leap more than 50 levels up or down in a single leap. Do not take any leaving engagement attacks. Roll 3 less attack dice on a Super Leap turn.
STOMP SPECIAL ATTACK
Range 1. Attack 3.
Any adjacent figure is affected by this attack. Roll 3 attack dice once for all affected figures. Roll defense separately. Hulk cannot attack using this on a Super Leap turn.
SUPER STRENGTH
Do not take fall damage from less than 20 above the figure's height.</v>
      </c>
      <c r="S4" s="4" t="str">
        <f>IF(Cocktail!AK4="TRUE", "checked","")</f>
        <v/>
      </c>
      <c r="T4" s="4">
        <f>Cocktail!AB4</f>
        <v>320</v>
      </c>
      <c r="U4" s="4">
        <f>Cocktail!U4</f>
        <v>0</v>
      </c>
    </row>
    <row r="5" spans="1:21" ht="46.5" customHeight="1" x14ac:dyDescent="0.2">
      <c r="A5" s="10" t="str">
        <f>IF(Cocktail!C5&lt;&gt;"n/a", _xlfn.CONCAT(Cocktail!B5, " ", Cocktail!C5), Cocktail!B5)</f>
        <v>Acolarh</v>
      </c>
      <c r="B5" s="4" t="str">
        <f>Cocktail!D5</f>
        <v>Normal</v>
      </c>
      <c r="C5" s="4" t="str">
        <f>Cocktail!N5</f>
        <v>Unique</v>
      </c>
      <c r="D5" s="4" t="str">
        <f>Cocktail!O5</f>
        <v>Hero</v>
      </c>
      <c r="E5" s="4" t="str">
        <f>SUBSTITUTE(Cocktail!AM5, "B&amp;amp;B", "Bread and Breakfast")</f>
        <v>Cheerleader</v>
      </c>
      <c r="F5" s="4" t="str">
        <f>Cocktail!L5</f>
        <v>Ullar</v>
      </c>
      <c r="G5" s="4" t="str">
        <f>Cocktail!M5</f>
        <v>Elf</v>
      </c>
      <c r="H5" s="4" t="str">
        <f>Cocktail!P5</f>
        <v>Wizard</v>
      </c>
      <c r="I5" s="4" t="str">
        <f>Cocktail!Q5</f>
        <v>Valiant</v>
      </c>
      <c r="J5" s="4" t="str">
        <f>Cocktail!R5</f>
        <v>Medium</v>
      </c>
      <c r="K5" s="4">
        <f>Cocktail!S5</f>
        <v>5</v>
      </c>
      <c r="L5" s="4">
        <f>Cocktail!T5</f>
        <v>1</v>
      </c>
      <c r="M5" s="4">
        <f>Cocktail!V5</f>
        <v>5</v>
      </c>
      <c r="N5" s="4">
        <f>Cocktail!W5</f>
        <v>5</v>
      </c>
      <c r="O5" s="4">
        <f>Cocktail!X5</f>
        <v>1</v>
      </c>
      <c r="P5" s="4">
        <f>Cocktail!Y5</f>
        <v>3</v>
      </c>
      <c r="Q5" s="4">
        <f>Cocktail!Z5</f>
        <v>2</v>
      </c>
      <c r="R5" s="4" t="str">
        <f>IF(AND(Cocktail!AE5="N/A",Cocktail!AG5="N/A"),_xlfn.CONCAT(Cocktail!AC5,CHAR(10),Cocktail!AD5),IF(Cocktail!AG5="N/A",_xlfn.CONCAT(Cocktail!AC5,CHAR(10),Cocktail!AD5,CHAR(10),CHAR(10),Cocktail!AE5,CHAR(10),Cocktail!AF5),_xlfn.CONCAT(Cocktail!AC5,CHAR(10),Cocktail!AD5,CHAR(10),CHAR(10),Cocktail!AE5,CHAR(10),Cocktail!AF5,CHAR(10),CHAR(10),Cocktail!AG5,CHAR(10),Cocktail!AH5)))</f>
        <v>LEAF OF THE HOME TREE AURA
When any elf you control within 8 clear sight spaces of Acolarh receives enough wounds to be destroyed, you may roll 10 Ullar Valkyrie dice before removing the figure. If you roll at least 3 Ullar symbols, ignore any wounds that figure just received. Acolarh's Leaf Of The Home Tree Aura does not affect this Acolarh.
ULLAR'S AMULET
All friendly figures who follow Ullar and start their turn adjacent to Acolarh may move 2 additional spaces.</v>
      </c>
      <c r="S5" s="4" t="str">
        <f>IF(Cocktail!AK5="TRUE", "checked","")</f>
        <v/>
      </c>
      <c r="T5" s="4">
        <f>Cocktail!AB5</f>
        <v>85</v>
      </c>
      <c r="U5" s="4">
        <f>Cocktail!U5</f>
        <v>0</v>
      </c>
    </row>
    <row r="6" spans="1:21" ht="46.5" customHeight="1" x14ac:dyDescent="0.2">
      <c r="A6" s="10" t="str">
        <f>IF(Cocktail!C6&lt;&gt;"n/a", _xlfn.CONCAT(Cocktail!B6, " ", Cocktail!C6), Cocktail!B6)</f>
        <v>Acolarh</v>
      </c>
      <c r="B6" s="4" t="str">
        <f>Cocktail!D6</f>
        <v>Modified</v>
      </c>
      <c r="C6" s="4" t="str">
        <f>Cocktail!N6</f>
        <v>Unique</v>
      </c>
      <c r="D6" s="4" t="str">
        <f>Cocktail!O6</f>
        <v>Hero</v>
      </c>
      <c r="E6" s="4" t="str">
        <f>SUBSTITUTE(Cocktail!AM6, "B&amp;amp;B", "Bread and Breakfast")</f>
        <v>Cheerleader</v>
      </c>
      <c r="F6" s="4" t="str">
        <f>Cocktail!L6</f>
        <v>Ullar</v>
      </c>
      <c r="G6" s="4" t="str">
        <f>Cocktail!M6</f>
        <v>Elf</v>
      </c>
      <c r="H6" s="4" t="str">
        <f>Cocktail!P6</f>
        <v>Wizard</v>
      </c>
      <c r="I6" s="4" t="str">
        <f>Cocktail!Q6</f>
        <v>Valiant</v>
      </c>
      <c r="J6" s="4" t="str">
        <f>Cocktail!R6</f>
        <v>Medium</v>
      </c>
      <c r="K6" s="4">
        <f>Cocktail!S6</f>
        <v>5</v>
      </c>
      <c r="L6" s="4">
        <f>Cocktail!T6</f>
        <v>1</v>
      </c>
      <c r="M6" s="4">
        <f>Cocktail!V6</f>
        <v>5</v>
      </c>
      <c r="N6" s="4">
        <f>Cocktail!W6</f>
        <v>5</v>
      </c>
      <c r="O6" s="4">
        <f>Cocktail!X6</f>
        <v>1</v>
      </c>
      <c r="P6" s="4">
        <f>Cocktail!Y6</f>
        <v>3</v>
      </c>
      <c r="Q6" s="4">
        <f>Cocktail!Z6</f>
        <v>2</v>
      </c>
      <c r="R6" s="4" t="str">
        <f>IF(AND(Cocktail!AE6="N/A",Cocktail!AG6="N/A"),_xlfn.CONCAT(Cocktail!AC6,CHAR(10),Cocktail!AD6),IF(Cocktail!AG6="N/A",_xlfn.CONCAT(Cocktail!AC6,CHAR(10),Cocktail!AD6,CHAR(10),CHAR(10),Cocktail!AE6,CHAR(10),Cocktail!AF6),_xlfn.CONCAT(Cocktail!AC6,CHAR(10),Cocktail!AD6,CHAR(10),CHAR(10),Cocktail!AE6,CHAR(10),Cocktail!AF6,CHAR(10),CHAR(10),Cocktail!AG6,CHAR(10),Cocktail!AH6)))</f>
        <v>LEAF OF THE HOME TREE AURA
When any elf you control within 8 spaces of Acolarh receives enough wounds to be destroyed, you may roll 12 Ullar Valkyrie dice before removing the figure. If you roll at least 3 Ullar symbols, ignore any wounds that figure just received. Acolarh's Leaf Of The Home Tree Aura does not affect this Acolarh.
ULLAR'S AMULET
All friendly figures who follow Ullar and start their turn adjacent to Acolarh may move 2 additional spaces.</v>
      </c>
      <c r="S6" s="4" t="str">
        <f>IF(Cocktail!AK6="TRUE", "checked","")</f>
        <v/>
      </c>
      <c r="T6" s="4">
        <f>Cocktail!AB6</f>
        <v>80</v>
      </c>
      <c r="U6" s="4">
        <f>Cocktail!U6</f>
        <v>0</v>
      </c>
    </row>
    <row r="7" spans="1:21" ht="46.5" customHeight="1" x14ac:dyDescent="0.2">
      <c r="A7" s="10" t="str">
        <f>IF(Cocktail!C7&lt;&gt;"n/a", _xlfn.CONCAT(Cocktail!B7, " ", Cocktail!C7), Cocktail!B7)</f>
        <v>Agent Carr</v>
      </c>
      <c r="B7" s="4" t="str">
        <f>Cocktail!D7</f>
        <v>Normal</v>
      </c>
      <c r="C7" s="4" t="str">
        <f>Cocktail!N7</f>
        <v>Unique</v>
      </c>
      <c r="D7" s="4" t="str">
        <f>Cocktail!O7</f>
        <v>Hero</v>
      </c>
      <c r="E7" s="4" t="str">
        <f>SUBSTITUTE(Cocktail!AM7, "B&amp;amp;B", "Bread and Breakfast")</f>
        <v>Cleanup</v>
      </c>
      <c r="F7" s="4" t="str">
        <f>Cocktail!L7</f>
        <v>Vydar</v>
      </c>
      <c r="G7" s="4" t="str">
        <f>Cocktail!M7</f>
        <v>Human</v>
      </c>
      <c r="H7" s="4" t="str">
        <f>Cocktail!P7</f>
        <v>Agent</v>
      </c>
      <c r="I7" s="4" t="str">
        <f>Cocktail!Q7</f>
        <v>Tricky</v>
      </c>
      <c r="J7" s="4" t="str">
        <f>Cocktail!R7</f>
        <v>Medium</v>
      </c>
      <c r="K7" s="4">
        <f>Cocktail!S7</f>
        <v>5</v>
      </c>
      <c r="L7" s="4">
        <f>Cocktail!T7</f>
        <v>1</v>
      </c>
      <c r="M7" s="4">
        <f>Cocktail!V7</f>
        <v>4</v>
      </c>
      <c r="N7" s="4">
        <f>Cocktail!W7</f>
        <v>5</v>
      </c>
      <c r="O7" s="4">
        <f>Cocktail!X7</f>
        <v>6</v>
      </c>
      <c r="P7" s="4">
        <f>Cocktail!Y7</f>
        <v>2</v>
      </c>
      <c r="Q7" s="4">
        <f>Cocktail!Z7</f>
        <v>4</v>
      </c>
      <c r="R7" s="4" t="str">
        <f>IF(AND(Cocktail!AE7="N/A",Cocktail!AG7="N/A"),_xlfn.CONCAT(Cocktail!AC7,CHAR(10),Cocktail!AD7),IF(Cocktail!AG7="N/A",_xlfn.CONCAT(Cocktail!AC7,CHAR(10),Cocktail!AD7,CHAR(10),CHAR(10),Cocktail!AE7,CHAR(10),Cocktail!AF7),_xlfn.CONCAT(Cocktail!AC7,CHAR(10),Cocktail!AD7,CHAR(10),CHAR(10),Cocktail!AE7,CHAR(10),Cocktail!AF7,CHAR(10),CHAR(10),Cocktail!AG7,CHAR(10),Cocktail!AH7)))</f>
        <v>GHOST WALK
Agent Carr can move through all figures.
SWORD OF RECKONING 4
If Agent Carr is attacking an adjacent figure, add 4 dice to Agent Carr's attack.
DISENGAGE
Agent Carr is never attacked when leaving an engagement.</v>
      </c>
      <c r="S7" s="4" t="str">
        <f>IF(Cocktail!AK7="TRUE", "checked","")</f>
        <v/>
      </c>
      <c r="T7" s="4">
        <f>Cocktail!AB7</f>
        <v>80</v>
      </c>
      <c r="U7" s="4">
        <f>Cocktail!U7</f>
        <v>0</v>
      </c>
    </row>
    <row r="8" spans="1:21" ht="46.5" customHeight="1" x14ac:dyDescent="0.2">
      <c r="A8" s="10" t="str">
        <f>IF(Cocktail!C8&lt;&gt;"n/a", _xlfn.CONCAT(Cocktail!B8, " ", Cocktail!C8), Cocktail!B8)</f>
        <v>Agent Skahen</v>
      </c>
      <c r="B8" s="4" t="str">
        <f>Cocktail!D8</f>
        <v>Normal</v>
      </c>
      <c r="C8" s="4" t="str">
        <f>Cocktail!N8</f>
        <v>Unique</v>
      </c>
      <c r="D8" s="4" t="str">
        <f>Cocktail!O8</f>
        <v>Hero</v>
      </c>
      <c r="E8" s="4" t="str">
        <f>SUBSTITUTE(Cocktail!AM8, "B&amp;amp;B", "Bread and Breakfast")</f>
        <v>Cleanup</v>
      </c>
      <c r="F8" s="4" t="str">
        <f>Cocktail!L8</f>
        <v>Vydar</v>
      </c>
      <c r="G8" s="4" t="str">
        <f>Cocktail!M8</f>
        <v>Human</v>
      </c>
      <c r="H8" s="4" t="str">
        <f>Cocktail!P8</f>
        <v>Agent</v>
      </c>
      <c r="I8" s="4" t="str">
        <f>Cocktail!Q8</f>
        <v>Tricky</v>
      </c>
      <c r="J8" s="4" t="str">
        <f>Cocktail!R8</f>
        <v>Medium</v>
      </c>
      <c r="K8" s="4">
        <f>Cocktail!S8</f>
        <v>4</v>
      </c>
      <c r="L8" s="4">
        <f>Cocktail!T8</f>
        <v>1</v>
      </c>
      <c r="M8" s="4">
        <f>Cocktail!V8</f>
        <v>3</v>
      </c>
      <c r="N8" s="4">
        <f>Cocktail!W8</f>
        <v>6</v>
      </c>
      <c r="O8" s="4">
        <f>Cocktail!X8</f>
        <v>7</v>
      </c>
      <c r="P8" s="4">
        <f>Cocktail!Y8</f>
        <v>3</v>
      </c>
      <c r="Q8" s="4">
        <f>Cocktail!Z8</f>
        <v>3</v>
      </c>
      <c r="R8" s="4" t="str">
        <f>IF(AND(Cocktail!AE8="N/A",Cocktail!AG8="N/A"),_xlfn.CONCAT(Cocktail!AC8,CHAR(10),Cocktail!AD8),IF(Cocktail!AG8="N/A",_xlfn.CONCAT(Cocktail!AC8,CHAR(10),Cocktail!AD8,CHAR(10),CHAR(10),Cocktail!AE8,CHAR(10),Cocktail!AF8),_xlfn.CONCAT(Cocktail!AC8,CHAR(10),Cocktail!AD8,CHAR(10),CHAR(10),Cocktail!AE8,CHAR(10),Cocktail!AF8,CHAR(10),CHAR(10),Cocktail!AG8,CHAR(10),Cocktail!AH8)))</f>
        <v>DOUBLE ATTACK
When Agent Skahen attacks, she may attack one additional time.
COVER FIRE
When attacking an opponent's figure, if Agent Skahen inflicts one or more wounds, you may move one Tricky figure you control who follows Vydar and is within 8 clear sight spaces of Agent Skahen up to 4 spaces. You cannot use Cover Fire to move Agent Skahen.
STEALTH DODGE
When Agent Skahen rolls defense dice against an attacking figure who is not adjacent, one shield will block all damage.</v>
      </c>
      <c r="S8" s="4" t="str">
        <f>IF(Cocktail!AK8="TRUE", "checked","")</f>
        <v/>
      </c>
      <c r="T8" s="4">
        <f>Cocktail!AB8</f>
        <v>100</v>
      </c>
      <c r="U8" s="4">
        <f>Cocktail!U8</f>
        <v>0</v>
      </c>
    </row>
    <row r="9" spans="1:21" ht="46.5" customHeight="1" x14ac:dyDescent="0.2">
      <c r="A9" s="10" t="str">
        <f>IF(Cocktail!C9&lt;&gt;"n/a", _xlfn.CONCAT(Cocktail!B9, " ", Cocktail!C9), Cocktail!B9)</f>
        <v>Airborne Elite</v>
      </c>
      <c r="B9" s="4" t="str">
        <f>Cocktail!D9</f>
        <v>Normal</v>
      </c>
      <c r="C9" s="4" t="str">
        <f>Cocktail!N9</f>
        <v>Unique</v>
      </c>
      <c r="D9" s="4" t="str">
        <f>Cocktail!O9</f>
        <v>Squad</v>
      </c>
      <c r="E9" s="4" t="str">
        <f>SUBSTITUTE(Cocktail!AM9, "B&amp;amp;B", "Bread and Breakfast")</f>
        <v>Shark</v>
      </c>
      <c r="F9" s="4" t="str">
        <f>Cocktail!L9</f>
        <v>Jandar</v>
      </c>
      <c r="G9" s="4" t="str">
        <f>Cocktail!M9</f>
        <v>Human</v>
      </c>
      <c r="H9" s="4" t="str">
        <f>Cocktail!P9</f>
        <v>Soldiers</v>
      </c>
      <c r="I9" s="4" t="str">
        <f>Cocktail!Q9</f>
        <v>Disciplined</v>
      </c>
      <c r="J9" s="4" t="str">
        <f>Cocktail!R9</f>
        <v>Medium</v>
      </c>
      <c r="K9" s="4">
        <f>Cocktail!S9</f>
        <v>5</v>
      </c>
      <c r="L9" s="4">
        <f>Cocktail!T9</f>
        <v>4</v>
      </c>
      <c r="M9" s="4">
        <f>Cocktail!V9</f>
        <v>1</v>
      </c>
      <c r="N9" s="4">
        <f>Cocktail!W9</f>
        <v>4</v>
      </c>
      <c r="O9" s="4">
        <f>Cocktail!X9</f>
        <v>8</v>
      </c>
      <c r="P9" s="4">
        <f>Cocktail!Y9</f>
        <v>3</v>
      </c>
      <c r="Q9" s="4">
        <f>Cocktail!Z9</f>
        <v>2</v>
      </c>
      <c r="R9" s="4" t="str">
        <f>IF(AND(Cocktail!AE9="N/A",Cocktail!AG9="N/A"),_xlfn.CONCAT(Cocktail!AC9,CHAR(10),Cocktail!AD9),IF(Cocktail!AG9="N/A",_xlfn.CONCAT(Cocktail!AC9,CHAR(10),Cocktail!AD9,CHAR(10),CHAR(10),Cocktail!AE9,CHAR(10),Cocktail!AF9),_xlfn.CONCAT(Cocktail!AC9,CHAR(10),Cocktail!AD9,CHAR(10),CHAR(10),Cocktail!AE9,CHAR(10),Cocktail!AF9,CHAR(10),CHAR(10),Cocktail!AG9,CHAR(10),Cocktail!AH9)))</f>
        <v>GRENADE SPECIAL ATTACK
Range 4. Lob 12. Attack 2. 
Use this power once per game. Start the game with a grenade marker on this card. Remove the grenade marker to throw grenades. One at a time do the following with each Airborne Elite: Choose a figure to attack. No clear line of sight is needed. Any figures adjacent to the chosen figure are also affected by the Grenade Special Attack. Roll 2 attack dice once for all affected figures. Each figure rolls defense dice separately.
THE DROP
Airborne Elite do not start the game on the battlefield. At the start of each round, before you place Order Markers, roll the 20-sided die. If you roll a 13 or higher you may place all 4 Airborne Elite figures on any empty spaces. You cannot place them adjacent to each other or other figures, or on glyphs.</v>
      </c>
      <c r="S9" s="4" t="str">
        <f>IF(Cocktail!AK9="TRUE", "checked","")</f>
        <v/>
      </c>
      <c r="T9" s="4">
        <f>Cocktail!AB9</f>
        <v>120</v>
      </c>
      <c r="U9" s="4">
        <f>Cocktail!U9</f>
        <v>0</v>
      </c>
    </row>
    <row r="10" spans="1:21" ht="46.5" customHeight="1" x14ac:dyDescent="0.2">
      <c r="A10" s="10" t="str">
        <f>IF(Cocktail!C10&lt;&gt;"n/a", _xlfn.CONCAT(Cocktail!B10, " ", Cocktail!C10), Cocktail!B10)</f>
        <v>Alastair Macdirk</v>
      </c>
      <c r="B10" s="4" t="str">
        <f>Cocktail!D10</f>
        <v>Normal</v>
      </c>
      <c r="C10" s="4" t="str">
        <f>Cocktail!N10</f>
        <v>Unique</v>
      </c>
      <c r="D10" s="4" t="str">
        <f>Cocktail!O10</f>
        <v>Hero</v>
      </c>
      <c r="E10" s="4" t="str">
        <f>SUBSTITUTE(Cocktail!AM10, "B&amp;amp;B", "Bread and Breakfast")</f>
        <v>Shark</v>
      </c>
      <c r="F10" s="4" t="str">
        <f>Cocktail!L10</f>
        <v>Jandar</v>
      </c>
      <c r="G10" s="4" t="str">
        <f>Cocktail!M10</f>
        <v>Human</v>
      </c>
      <c r="H10" s="4" t="str">
        <f>Cocktail!P10</f>
        <v>Champion</v>
      </c>
      <c r="I10" s="4" t="str">
        <f>Cocktail!Q10</f>
        <v>Valiant</v>
      </c>
      <c r="J10" s="4" t="str">
        <f>Cocktail!R10</f>
        <v>Medium</v>
      </c>
      <c r="K10" s="4">
        <f>Cocktail!S10</f>
        <v>5</v>
      </c>
      <c r="L10" s="4">
        <f>Cocktail!T10</f>
        <v>1</v>
      </c>
      <c r="M10" s="4">
        <f>Cocktail!V10</f>
        <v>6</v>
      </c>
      <c r="N10" s="4">
        <f>Cocktail!W10</f>
        <v>5</v>
      </c>
      <c r="O10" s="4">
        <f>Cocktail!X10</f>
        <v>1</v>
      </c>
      <c r="P10" s="4">
        <f>Cocktail!Y10</f>
        <v>5</v>
      </c>
      <c r="Q10" s="4">
        <f>Cocktail!Z10</f>
        <v>3</v>
      </c>
      <c r="R10" s="4" t="str">
        <f>IF(AND(Cocktail!AE10="N/A",Cocktail!AG10="N/A"),_xlfn.CONCAT(Cocktail!AC10,CHAR(10),Cocktail!AD10),IF(Cocktail!AG10="N/A",_xlfn.CONCAT(Cocktail!AC10,CHAR(10),Cocktail!AD10,CHAR(10),CHAR(10),Cocktail!AE10,CHAR(10),Cocktail!AF10),_xlfn.CONCAT(Cocktail!AC10,CHAR(10),Cocktail!AD10,CHAR(10),CHAR(10),Cocktail!AE10,CHAR(10),Cocktail!AF10,CHAR(10),CHAR(10),Cocktail!AG10,CHAR(10),Cocktail!AH10)))</f>
        <v xml:space="preserve">OVEREXTENDED ATTACK
After taking a turn with Alastair MacDirk, you may place a wound marker on Alastair MacDirk and take another turn with him. You may only use this power once during a round.
</v>
      </c>
      <c r="S10" s="4" t="str">
        <f>IF(Cocktail!AK10="TRUE", "checked","")</f>
        <v/>
      </c>
      <c r="T10" s="4">
        <f>Cocktail!AB10</f>
        <v>115</v>
      </c>
      <c r="U10" s="4">
        <f>Cocktail!U10</f>
        <v>0</v>
      </c>
    </row>
    <row r="11" spans="1:21" ht="46.5" customHeight="1" x14ac:dyDescent="0.2">
      <c r="A11" s="10" t="str">
        <f>IF(Cocktail!C11&lt;&gt;"n/a", _xlfn.CONCAT(Cocktail!B11, " ", Cocktail!C11), Cocktail!B11)</f>
        <v>Anubian Wolves</v>
      </c>
      <c r="B11" s="4" t="str">
        <f>Cocktail!D11</f>
        <v>Normal</v>
      </c>
      <c r="C11" s="4" t="str">
        <f>Cocktail!N11</f>
        <v>Common</v>
      </c>
      <c r="D11" s="4" t="str">
        <f>Cocktail!O11</f>
        <v>Squad</v>
      </c>
      <c r="E11" s="4" t="str">
        <f>SUBSTITUTE(Cocktail!AM11, "B&amp;amp;B", "Bread and Breakfast")</f>
        <v>Menacer/Shark</v>
      </c>
      <c r="F11" s="4" t="str">
        <f>Cocktail!L11</f>
        <v>Utgar</v>
      </c>
      <c r="G11" s="4" t="str">
        <f>Cocktail!M11</f>
        <v>Wolves</v>
      </c>
      <c r="H11" s="4" t="str">
        <f>Cocktail!P11</f>
        <v>Devourers</v>
      </c>
      <c r="I11" s="4" t="str">
        <f>Cocktail!Q11</f>
        <v>Relentless</v>
      </c>
      <c r="J11" s="4" t="str">
        <f>Cocktail!R11</f>
        <v>Medium</v>
      </c>
      <c r="K11" s="4">
        <f>Cocktail!S11</f>
        <v>5</v>
      </c>
      <c r="L11" s="4">
        <f>Cocktail!T11</f>
        <v>3</v>
      </c>
      <c r="M11" s="4">
        <f>Cocktail!V11</f>
        <v>1</v>
      </c>
      <c r="N11" s="4">
        <f>Cocktail!W11</f>
        <v>6</v>
      </c>
      <c r="O11" s="4">
        <f>Cocktail!X11</f>
        <v>1</v>
      </c>
      <c r="P11" s="4">
        <f>Cocktail!Y11</f>
        <v>1</v>
      </c>
      <c r="Q11" s="4">
        <f>Cocktail!Z11</f>
        <v>4</v>
      </c>
      <c r="R11" s="4" t="str">
        <f>IF(AND(Cocktail!AE11="N/A",Cocktail!AG11="N/A"),_xlfn.CONCAT(Cocktail!AC11,CHAR(10),Cocktail!AD11),IF(Cocktail!AG11="N/A",_xlfn.CONCAT(Cocktail!AC11,CHAR(10),Cocktail!AD11,CHAR(10),CHAR(10),Cocktail!AE11,CHAR(10),Cocktail!AF11),_xlfn.CONCAT(Cocktail!AC11,CHAR(10),Cocktail!AD11,CHAR(10),CHAR(10),Cocktail!AE11,CHAR(10),Cocktail!AF11,CHAR(10),CHAR(10),Cocktail!AG11,CHAR(10),Cocktail!AH11)))</f>
        <v>UNLEASHED FURY
Before moving, roll the 20-sided die. If you roll a 1, choose an Anubian Wolf and destroy it. If you roll a 2-6, add 1 to the attack value of this card. If you roll a 7-11, add 2 to the attack value of this card. If you roll a 12-15, add 3 to the attack value of this card. If you roll a 16-19, add 4 to the attack value of this card. If you roll a 20, add 8 to the attack value of this card.</v>
      </c>
      <c r="S11" s="4" t="str">
        <f>IF(Cocktail!AK11="TRUE", "checked","")</f>
        <v/>
      </c>
      <c r="T11" s="4">
        <f>Cocktail!AB11</f>
        <v>70</v>
      </c>
      <c r="U11" s="4">
        <f>Cocktail!U11</f>
        <v>0</v>
      </c>
    </row>
    <row r="12" spans="1:21" ht="46.5" customHeight="1" x14ac:dyDescent="0.2">
      <c r="A12" s="10" t="str">
        <f>IF(Cocktail!C12&lt;&gt;"n/a", _xlfn.CONCAT(Cocktail!B12, " ", Cocktail!C12), Cocktail!B12)</f>
        <v>Arkmer</v>
      </c>
      <c r="B12" s="4" t="str">
        <f>Cocktail!D12</f>
        <v>Normal</v>
      </c>
      <c r="C12" s="4" t="str">
        <f>Cocktail!N12</f>
        <v>Unique</v>
      </c>
      <c r="D12" s="4" t="str">
        <f>Cocktail!O12</f>
        <v>Hero</v>
      </c>
      <c r="E12" s="4" t="str">
        <f>SUBSTITUTE(Cocktail!AM12, "B&amp;amp;B", "Bread and Breakfast")</f>
        <v>Cleanup</v>
      </c>
      <c r="F12" s="4" t="str">
        <f>Cocktail!L12</f>
        <v>Ullar</v>
      </c>
      <c r="G12" s="4" t="str">
        <f>Cocktail!M12</f>
        <v>Elf</v>
      </c>
      <c r="H12" s="4" t="str">
        <f>Cocktail!P12</f>
        <v>Wizard</v>
      </c>
      <c r="I12" s="4" t="str">
        <f>Cocktail!Q12</f>
        <v>Tricky</v>
      </c>
      <c r="J12" s="4" t="str">
        <f>Cocktail!R12</f>
        <v>Medium</v>
      </c>
      <c r="K12" s="4">
        <f>Cocktail!S12</f>
        <v>5</v>
      </c>
      <c r="L12" s="4">
        <f>Cocktail!T12</f>
        <v>1</v>
      </c>
      <c r="M12" s="4">
        <f>Cocktail!V12</f>
        <v>3</v>
      </c>
      <c r="N12" s="4">
        <f>Cocktail!W12</f>
        <v>5</v>
      </c>
      <c r="O12" s="4">
        <f>Cocktail!X12</f>
        <v>5</v>
      </c>
      <c r="P12" s="4">
        <f>Cocktail!Y12</f>
        <v>4</v>
      </c>
      <c r="Q12" s="4">
        <f>Cocktail!Z12</f>
        <v>2</v>
      </c>
      <c r="R12" s="4" t="str">
        <f>IF(AND(Cocktail!AE12="N/A",Cocktail!AG12="N/A"),_xlfn.CONCAT(Cocktail!AC12,CHAR(10),Cocktail!AD12),IF(Cocktail!AG12="N/A",_xlfn.CONCAT(Cocktail!AC12,CHAR(10),Cocktail!AD12,CHAR(10),CHAR(10),Cocktail!AE12,CHAR(10),Cocktail!AF12),_xlfn.CONCAT(Cocktail!AC12,CHAR(10),Cocktail!AD12,CHAR(10),CHAR(10),Cocktail!AE12,CHAR(10),Cocktail!AF12,CHAR(10),CHAR(10),Cocktail!AG12,CHAR(10),Cocktail!AH12)))</f>
        <v>STAFF OF LERKINTIN
When defending with Arkmer, add as many defense dice as the number of Elves you control adjacent to Arkmer.
ENGAGEMENT STRIKE 13
If an opponent's small or medium figure move adjacent to Arkmer, roll the 20-sided die. If you roll a 13 or higher, the opponent's figure receives a wound. Figures may be targeted only as they move into engagement with Arkmer.</v>
      </c>
      <c r="S12" s="4" t="str">
        <f>IF(Cocktail!AK12="TRUE", "checked","")</f>
        <v/>
      </c>
      <c r="T12" s="4">
        <f>Cocktail!AB12</f>
        <v>50</v>
      </c>
      <c r="U12" s="4">
        <f>Cocktail!U12</f>
        <v>0</v>
      </c>
    </row>
    <row r="13" spans="1:21" ht="46.5" customHeight="1" x14ac:dyDescent="0.2">
      <c r="A13" s="10" t="str">
        <f>IF(Cocktail!C13&lt;&gt;"n/a", _xlfn.CONCAT(Cocktail!B13, " ", Cocktail!C13), Cocktail!B13)</f>
        <v>Armoc Vipers</v>
      </c>
      <c r="B13" s="4" t="str">
        <f>Cocktail!D13</f>
        <v>Normal</v>
      </c>
      <c r="C13" s="4" t="str">
        <f>Cocktail!N13</f>
        <v>Common</v>
      </c>
      <c r="D13" s="4" t="str">
        <f>Cocktail!O13</f>
        <v>Squad</v>
      </c>
      <c r="E13" s="4" t="str">
        <f>SUBSTITUTE(Cocktail!AM13, "B&amp;amp;B", "Bread and Breakfast")</f>
        <v>Cleanup/Shark</v>
      </c>
      <c r="F13" s="4" t="str">
        <f>Cocktail!L13</f>
        <v>Ullar</v>
      </c>
      <c r="G13" s="4" t="str">
        <f>Cocktail!M13</f>
        <v>Vipers</v>
      </c>
      <c r="H13" s="4" t="str">
        <f>Cocktail!P13</f>
        <v>Protectors</v>
      </c>
      <c r="I13" s="4" t="str">
        <f>Cocktail!Q13</f>
        <v>Relentless</v>
      </c>
      <c r="J13" s="4" t="str">
        <f>Cocktail!R13</f>
        <v>Medium</v>
      </c>
      <c r="K13" s="4">
        <f>Cocktail!S13</f>
        <v>5</v>
      </c>
      <c r="L13" s="4">
        <f>Cocktail!T13</f>
        <v>3</v>
      </c>
      <c r="M13" s="4">
        <f>Cocktail!V13</f>
        <v>1</v>
      </c>
      <c r="N13" s="4">
        <f>Cocktail!W13</f>
        <v>7</v>
      </c>
      <c r="O13" s="4">
        <f>Cocktail!X13</f>
        <v>1</v>
      </c>
      <c r="P13" s="4">
        <f>Cocktail!Y13</f>
        <v>3</v>
      </c>
      <c r="Q13" s="4">
        <f>Cocktail!Z13</f>
        <v>3</v>
      </c>
      <c r="R13" s="4" t="str">
        <f>IF(AND(Cocktail!AE13="N/A",Cocktail!AG13="N/A"),_xlfn.CONCAT(Cocktail!AC13,CHAR(10),Cocktail!AD13),IF(Cocktail!AG13="N/A",_xlfn.CONCAT(Cocktail!AC13,CHAR(10),Cocktail!AD13,CHAR(10),CHAR(10),Cocktail!AE13,CHAR(10),Cocktail!AF13),_xlfn.CONCAT(Cocktail!AC13,CHAR(10),Cocktail!AD13,CHAR(10),CHAR(10),Cocktail!AE13,CHAR(10),Cocktail!AF13,CHAR(10),CHAR(10),Cocktail!AG13,CHAR(10),Cocktail!AH13)))</f>
        <v>ULLAR WARLORD BONDING
Before taking a turn with Armoc Vipers, you may first take a turn with any Warlord you control that follows Ullar.
SLITHER
Armoc Vipers do not have to stop their movement when entering water spaces.</v>
      </c>
      <c r="S13" s="4" t="str">
        <f>IF(Cocktail!AK13="TRUE", "checked","")</f>
        <v/>
      </c>
      <c r="T13" s="4">
        <f>Cocktail!AB13</f>
        <v>55</v>
      </c>
      <c r="U13" s="4">
        <f>Cocktail!U13</f>
        <v>0</v>
      </c>
    </row>
    <row r="14" spans="1:21" ht="46.5" customHeight="1" x14ac:dyDescent="0.2">
      <c r="A14" s="10" t="str">
        <f>IF(Cocktail!C14&lt;&gt;"n/a", _xlfn.CONCAT(Cocktail!B14, " ", Cocktail!C14), Cocktail!B14)</f>
        <v>Arrow Gruts</v>
      </c>
      <c r="B14" s="4" t="str">
        <f>Cocktail!D14</f>
        <v>Normal</v>
      </c>
      <c r="C14" s="4" t="str">
        <f>Cocktail!N14</f>
        <v>Common</v>
      </c>
      <c r="D14" s="4" t="str">
        <f>Cocktail!O14</f>
        <v>Squad</v>
      </c>
      <c r="E14" s="4" t="str">
        <f>SUBSTITUTE(Cocktail!AM14, "B&amp;amp;B", "Bread and Breakfast")</f>
        <v>Bread and Breakfast</v>
      </c>
      <c r="F14" s="4" t="str">
        <f>Cocktail!L14</f>
        <v>Utgar</v>
      </c>
      <c r="G14" s="4" t="str">
        <f>Cocktail!M14</f>
        <v>Orc</v>
      </c>
      <c r="H14" s="4" t="str">
        <f>Cocktail!P14</f>
        <v>Archers</v>
      </c>
      <c r="I14" s="4" t="str">
        <f>Cocktail!Q14</f>
        <v>Wild</v>
      </c>
      <c r="J14" s="4" t="str">
        <f>Cocktail!R14</f>
        <v>Medium</v>
      </c>
      <c r="K14" s="4">
        <f>Cocktail!S14</f>
        <v>4</v>
      </c>
      <c r="L14" s="4">
        <f>Cocktail!T14</f>
        <v>3</v>
      </c>
      <c r="M14" s="4">
        <f>Cocktail!V14</f>
        <v>1</v>
      </c>
      <c r="N14" s="4">
        <f>Cocktail!W14</f>
        <v>6</v>
      </c>
      <c r="O14" s="4">
        <f>Cocktail!X14</f>
        <v>6</v>
      </c>
      <c r="P14" s="4">
        <f>Cocktail!Y14</f>
        <v>1</v>
      </c>
      <c r="Q14" s="4">
        <f>Cocktail!Z14</f>
        <v>1</v>
      </c>
      <c r="R14" s="4" t="str">
        <f>IF(AND(Cocktail!AE14="N/A",Cocktail!AG14="N/A"),_xlfn.CONCAT(Cocktail!AC14,CHAR(10),Cocktail!AD14),IF(Cocktail!AG14="N/A",_xlfn.CONCAT(Cocktail!AC14,CHAR(10),Cocktail!AD14,CHAR(10),CHAR(10),Cocktail!AE14,CHAR(10),Cocktail!AF14),_xlfn.CONCAT(Cocktail!AC14,CHAR(10),Cocktail!AD14,CHAR(10),CHAR(10),Cocktail!AE14,CHAR(10),Cocktail!AF14,CHAR(10),CHAR(10),Cocktail!AG14,CHAR(10),Cocktail!AH14)))</f>
        <v>BEAST BONDING
Before taking a turn with Arrow Gruts, you can take a turn with any Beast you control.
DISENGAGE
Arrow Gruts are never attacked when leaving an engagement.</v>
      </c>
      <c r="S14" s="4" t="str">
        <f>IF(Cocktail!AK14="TRUE", "checked","")</f>
        <v/>
      </c>
      <c r="T14" s="4">
        <f>Cocktail!AB14</f>
        <v>45</v>
      </c>
      <c r="U14" s="4">
        <f>Cocktail!U14</f>
        <v>0</v>
      </c>
    </row>
    <row r="15" spans="1:21" ht="46.5" customHeight="1" x14ac:dyDescent="0.2">
      <c r="A15" s="10" t="str">
        <f>IF(Cocktail!C15&lt;&gt;"n/a", _xlfn.CONCAT(Cocktail!B15, " ", Cocktail!C15), Cocktail!B15)</f>
        <v>Ashigaru Harquebus</v>
      </c>
      <c r="B15" s="4" t="str">
        <f>Cocktail!D15</f>
        <v>Normal</v>
      </c>
      <c r="C15" s="4" t="str">
        <f>Cocktail!N15</f>
        <v>Common</v>
      </c>
      <c r="D15" s="4" t="str">
        <f>Cocktail!O15</f>
        <v>Squad</v>
      </c>
      <c r="E15" s="4" t="str">
        <f>SUBSTITUTE(Cocktail!AM15, "B&amp;amp;B", "Bread and Breakfast")</f>
        <v>Shark</v>
      </c>
      <c r="F15" s="4" t="str">
        <f>Cocktail!L15</f>
        <v>Einar</v>
      </c>
      <c r="G15" s="4" t="str">
        <f>Cocktail!M15</f>
        <v>Human</v>
      </c>
      <c r="H15" s="4" t="str">
        <f>Cocktail!P15</f>
        <v>Ashigaru</v>
      </c>
      <c r="I15" s="4" t="str">
        <f>Cocktail!Q15</f>
        <v>Disciplined</v>
      </c>
      <c r="J15" s="4" t="str">
        <f>Cocktail!R15</f>
        <v>Medium</v>
      </c>
      <c r="K15" s="4">
        <f>Cocktail!S15</f>
        <v>5</v>
      </c>
      <c r="L15" s="4">
        <f>Cocktail!T15</f>
        <v>4</v>
      </c>
      <c r="M15" s="4">
        <f>Cocktail!V15</f>
        <v>1</v>
      </c>
      <c r="N15" s="4">
        <f>Cocktail!W15</f>
        <v>5</v>
      </c>
      <c r="O15" s="4">
        <f>Cocktail!X15</f>
        <v>6</v>
      </c>
      <c r="P15" s="4">
        <f>Cocktail!Y15</f>
        <v>2</v>
      </c>
      <c r="Q15" s="4">
        <f>Cocktail!Z15</f>
        <v>1</v>
      </c>
      <c r="R15" s="4" t="str">
        <f>IF(AND(Cocktail!AE15="N/A",Cocktail!AG15="N/A"),_xlfn.CONCAT(Cocktail!AC15,CHAR(10),Cocktail!AD15),IF(Cocktail!AG15="N/A",_xlfn.CONCAT(Cocktail!AC15,CHAR(10),Cocktail!AD15,CHAR(10),CHAR(10),Cocktail!AE15,CHAR(10),Cocktail!AF15),_xlfn.CONCAT(Cocktail!AC15,CHAR(10),Cocktail!AD15,CHAR(10),CHAR(10),Cocktail!AE15,CHAR(10),Cocktail!AF15,CHAR(10),CHAR(10),Cocktail!AG15,CHAR(10),Cocktail!AH15)))</f>
        <v>WAIT THEN FIRE
If none of the Ashigaru Harquebus move this turn, add 1 die to their attack.</v>
      </c>
      <c r="S15" s="4" t="str">
        <f>IF(Cocktail!AK15="TRUE", "checked","")</f>
        <v/>
      </c>
      <c r="T15" s="4">
        <f>Cocktail!AB15</f>
        <v>65</v>
      </c>
      <c r="U15" s="4">
        <f>Cocktail!U15</f>
        <v>0</v>
      </c>
    </row>
    <row r="16" spans="1:21" ht="46.5" customHeight="1" x14ac:dyDescent="0.2">
      <c r="A16" s="10" t="str">
        <f>IF(Cocktail!C16&lt;&gt;"n/a", _xlfn.CONCAT(Cocktail!B16, " ", Cocktail!C16), Cocktail!B16)</f>
        <v>Ashigaru Yari</v>
      </c>
      <c r="B16" s="4" t="str">
        <f>Cocktail!D16</f>
        <v>Normal</v>
      </c>
      <c r="C16" s="4" t="str">
        <f>Cocktail!N16</f>
        <v>Common</v>
      </c>
      <c r="D16" s="4" t="str">
        <f>Cocktail!O16</f>
        <v>Squad</v>
      </c>
      <c r="E16" s="4" t="str">
        <f>SUBSTITUTE(Cocktail!AM16, "B&amp;amp;B", "Bread and Breakfast")</f>
        <v>Shark</v>
      </c>
      <c r="F16" s="4" t="str">
        <f>Cocktail!L16</f>
        <v>Einar</v>
      </c>
      <c r="G16" s="4" t="str">
        <f>Cocktail!M16</f>
        <v>Human</v>
      </c>
      <c r="H16" s="4" t="str">
        <f>Cocktail!P16</f>
        <v>Ashigaru</v>
      </c>
      <c r="I16" s="4" t="str">
        <f>Cocktail!Q16</f>
        <v>Disciplined</v>
      </c>
      <c r="J16" s="4" t="str">
        <f>Cocktail!R16</f>
        <v>Medium</v>
      </c>
      <c r="K16" s="4">
        <f>Cocktail!S16</f>
        <v>5</v>
      </c>
      <c r="L16" s="4">
        <f>Cocktail!T16</f>
        <v>4</v>
      </c>
      <c r="M16" s="4">
        <f>Cocktail!V16</f>
        <v>1</v>
      </c>
      <c r="N16" s="4">
        <f>Cocktail!W16</f>
        <v>5</v>
      </c>
      <c r="O16" s="4">
        <f>Cocktail!X16</f>
        <v>1</v>
      </c>
      <c r="P16" s="4">
        <f>Cocktail!Y16</f>
        <v>2</v>
      </c>
      <c r="Q16" s="4">
        <f>Cocktail!Z16</f>
        <v>1</v>
      </c>
      <c r="R16" s="4" t="str">
        <f>IF(AND(Cocktail!AE16="N/A",Cocktail!AG16="N/A"),_xlfn.CONCAT(Cocktail!AC16,CHAR(10),Cocktail!AD16),IF(Cocktail!AG16="N/A",_xlfn.CONCAT(Cocktail!AC16,CHAR(10),Cocktail!AD16,CHAR(10),CHAR(10),Cocktail!AE16,CHAR(10),Cocktail!AF16),_xlfn.CONCAT(Cocktail!AC16,CHAR(10),Cocktail!AD16,CHAR(10),CHAR(10),Cocktail!AE16,CHAR(10),Cocktail!AF16,CHAR(10),CHAR(10),Cocktail!AG16,CHAR(10),Cocktail!AH16)))</f>
        <v>ENCIRCLE SPECIAL ATTACK
Range 1. Attack 6.
If 3 Ashigaru Yari you control are adjacent to the same enemy figure, they may roll their attack dice as one combined attack. The defending figure compares height to the lowest Ashigaru Yari to determine any height advantage. If Encircle Special Attack is used, the 4th figure that moved this turn cannot attack. (Moving 0 spaces is still considered a move.)</v>
      </c>
      <c r="S16" s="4" t="str">
        <f>IF(Cocktail!AK16="TRUE", "checked","")</f>
        <v/>
      </c>
      <c r="T16" s="4">
        <f>Cocktail!AB16</f>
        <v>35</v>
      </c>
      <c r="U16" s="4">
        <f>Cocktail!U16</f>
        <v>0</v>
      </c>
    </row>
    <row r="17" spans="1:21" ht="46.5" customHeight="1" x14ac:dyDescent="0.2">
      <c r="A17" s="10" t="str">
        <f>IF(Cocktail!C17&lt;&gt;"n/a", _xlfn.CONCAT(Cocktail!B17, " ", Cocktail!C17), Cocktail!B17)</f>
        <v>Asterios</v>
      </c>
      <c r="B17" s="4" t="str">
        <f>Cocktail!D17</f>
        <v>Normal</v>
      </c>
      <c r="C17" s="4" t="str">
        <f>Cocktail!N17</f>
        <v>Unique</v>
      </c>
      <c r="D17" s="4" t="str">
        <f>Cocktail!O17</f>
        <v>Hero</v>
      </c>
      <c r="E17" s="4" t="str">
        <f>SUBSTITUTE(Cocktail!AM17, "B&amp;amp;B", "Bread and Breakfast")</f>
        <v>Menacer</v>
      </c>
      <c r="F17" s="4" t="str">
        <f>Cocktail!L17</f>
        <v>Einar</v>
      </c>
      <c r="G17" s="4" t="str">
        <f>Cocktail!M17</f>
        <v>Minotaur</v>
      </c>
      <c r="H17" s="4" t="str">
        <f>Cocktail!P17</f>
        <v>Marauder</v>
      </c>
      <c r="I17" s="4" t="str">
        <f>Cocktail!Q17</f>
        <v>Dauntless</v>
      </c>
      <c r="J17" s="4" t="str">
        <f>Cocktail!R17</f>
        <v>Large</v>
      </c>
      <c r="K17" s="4">
        <f>Cocktail!S17</f>
        <v>6</v>
      </c>
      <c r="L17" s="4">
        <f>Cocktail!T17</f>
        <v>1</v>
      </c>
      <c r="M17" s="4">
        <f>Cocktail!V17</f>
        <v>6</v>
      </c>
      <c r="N17" s="4">
        <f>Cocktail!W17</f>
        <v>6</v>
      </c>
      <c r="O17" s="4">
        <f>Cocktail!X17</f>
        <v>1</v>
      </c>
      <c r="P17" s="4">
        <f>Cocktail!Y17</f>
        <v>4</v>
      </c>
      <c r="Q17" s="4">
        <f>Cocktail!Z17</f>
        <v>3</v>
      </c>
      <c r="R17" s="4" t="str">
        <f>IF(AND(Cocktail!AE17="N/A",Cocktail!AG17="N/A"),_xlfn.CONCAT(Cocktail!AC17,CHAR(10),Cocktail!AD17),IF(Cocktail!AG17="N/A",_xlfn.CONCAT(Cocktail!AC17,CHAR(10),Cocktail!AD17,CHAR(10),CHAR(10),Cocktail!AE17,CHAR(10),Cocktail!AF17),_xlfn.CONCAT(Cocktail!AC17,CHAR(10),Cocktail!AD17,CHAR(10),CHAR(10),Cocktail!AE17,CHAR(10),Cocktail!AF17,CHAR(10),CHAR(10),Cocktail!AG17,CHAR(10),Cocktail!AH17)))</f>
        <v>FURIOUS CHARGE SPECIAL ATTACK
Range 1. Attack 3.
Instead of moving and attacking normally with Asterios, you may move Asterios up to 5 spaces. Asterios can attack up to 3 times with Furious Charge Special Attack at any point before, during, or after this move as long as Asterios is on a space where he can end his movement. Asterios cannot attack the same figure more than once on a single turn. Asterios will never take any leaving engagement attacks from small or medium Squad figures while using Furious Charge Special Attack.
LEGENDARY CREATURE 3
When rolling defense dice against a normal attack from small or medium Squad figures, Asterios receives 3 additional defense dice.</v>
      </c>
      <c r="S17" s="4" t="str">
        <f>IF(Cocktail!AK17="TRUE", "checked","")</f>
        <v/>
      </c>
      <c r="T17" s="4">
        <f>Cocktail!AB17</f>
        <v>130</v>
      </c>
      <c r="U17" s="4">
        <f>Cocktail!U17</f>
        <v>0</v>
      </c>
    </row>
    <row r="18" spans="1:21" ht="46.5" customHeight="1" x14ac:dyDescent="0.2">
      <c r="A18" s="10" t="str">
        <f>IF(Cocktail!C18&lt;&gt;"n/a", _xlfn.CONCAT(Cocktail!B18, " ", Cocktail!C18), Cocktail!B18)</f>
        <v>Atlaga The Kyrie Warrior</v>
      </c>
      <c r="B18" s="4" t="str">
        <f>Cocktail!D18</f>
        <v>Normal</v>
      </c>
      <c r="C18" s="4" t="str">
        <f>Cocktail!N18</f>
        <v>Unique</v>
      </c>
      <c r="D18" s="4" t="str">
        <f>Cocktail!O18</f>
        <v>Hero</v>
      </c>
      <c r="E18" s="4" t="str">
        <f>SUBSTITUTE(Cocktail!AM18, "B&amp;amp;B", "Bread and Breakfast")</f>
        <v>Cheer/Cleanup</v>
      </c>
      <c r="F18" s="4" t="str">
        <f>Cocktail!L18</f>
        <v>Ullar</v>
      </c>
      <c r="G18" s="4" t="str">
        <f>Cocktail!M18</f>
        <v>Kyrie</v>
      </c>
      <c r="H18" s="4" t="str">
        <f>Cocktail!P18</f>
        <v>Warrior</v>
      </c>
      <c r="I18" s="4" t="str">
        <f>Cocktail!Q18</f>
        <v>Confident</v>
      </c>
      <c r="J18" s="4" t="str">
        <f>Cocktail!R18</f>
        <v>Medium</v>
      </c>
      <c r="K18" s="4">
        <f>Cocktail!S18</f>
        <v>6</v>
      </c>
      <c r="L18" s="4">
        <f>Cocktail!T18</f>
        <v>1</v>
      </c>
      <c r="M18" s="4">
        <f>Cocktail!V18</f>
        <v>4</v>
      </c>
      <c r="N18" s="4">
        <f>Cocktail!W18</f>
        <v>5</v>
      </c>
      <c r="O18" s="4">
        <f>Cocktail!X18</f>
        <v>5</v>
      </c>
      <c r="P18" s="4">
        <f>Cocktail!Y18</f>
        <v>4</v>
      </c>
      <c r="Q18" s="4">
        <f>Cocktail!Z18</f>
        <v>3</v>
      </c>
      <c r="R18" s="4" t="str">
        <f>IF(AND(Cocktail!AE18="N/A",Cocktail!AG18="N/A"),_xlfn.CONCAT(Cocktail!AC18,CHAR(10),Cocktail!AD18),IF(Cocktail!AG18="N/A",_xlfn.CONCAT(Cocktail!AC18,CHAR(10),Cocktail!AD18,CHAR(10),CHAR(10),Cocktail!AE18,CHAR(10),Cocktail!AF18),_xlfn.CONCAT(Cocktail!AC18,CHAR(10),Cocktail!AD18,CHAR(10),CHAR(10),Cocktail!AE18,CHAR(10),Cocktail!AF18,CHAR(10),CHAR(10),Cocktail!AG18,CHAR(10),Cocktail!AH18)))</f>
        <v>KYRIE LEADERSHIP
All Kyrie you control, except Atlaga, move one additional space.
ULLAR'S BOLT OF THE WITHERWOOD
After moving and before attacking with Atlaga, you may choose any opponent's figure within 5 clear sight spaces of Atlaga. Roll the 20-sided die. If you roll a 1-15, nothing happens. If you roll a 16 or higher, the chosen figure is destroyed. Atlaga may attempt to use this power only once per game.</v>
      </c>
      <c r="S18" s="4" t="str">
        <f>IF(Cocktail!AK18="TRUE", "checked","")</f>
        <v/>
      </c>
      <c r="T18" s="4">
        <f>Cocktail!AB18</f>
        <v>100</v>
      </c>
      <c r="U18" s="4">
        <f>Cocktail!U18</f>
        <v>0</v>
      </c>
    </row>
    <row r="19" spans="1:21" ht="46.5" customHeight="1" x14ac:dyDescent="0.2">
      <c r="A19" s="10" t="str">
        <f>IF(Cocktail!C19&lt;&gt;"n/a", _xlfn.CONCAT(Cocktail!B19, " ", Cocktail!C19), Cocktail!B19)</f>
        <v>Aubrien Archers</v>
      </c>
      <c r="B19" s="4" t="str">
        <f>Cocktail!D19</f>
        <v>Normal</v>
      </c>
      <c r="C19" s="4" t="str">
        <f>Cocktail!N19</f>
        <v>Common</v>
      </c>
      <c r="D19" s="4" t="str">
        <f>Cocktail!O19</f>
        <v>Squad</v>
      </c>
      <c r="E19" s="4" t="str">
        <f>SUBSTITUTE(Cocktail!AM19, "B&amp;amp;B", "Bread and Breakfast")</f>
        <v>Shark</v>
      </c>
      <c r="F19" s="4" t="str">
        <f>Cocktail!L19</f>
        <v>Ullar</v>
      </c>
      <c r="G19" s="4" t="str">
        <f>Cocktail!M19</f>
        <v>Elf</v>
      </c>
      <c r="H19" s="4" t="str">
        <f>Cocktail!P19</f>
        <v>Archers</v>
      </c>
      <c r="I19" s="4" t="str">
        <f>Cocktail!Q19</f>
        <v>Precise</v>
      </c>
      <c r="J19" s="4" t="str">
        <f>Cocktail!R19</f>
        <v>Medium</v>
      </c>
      <c r="K19" s="4">
        <f>Cocktail!S19</f>
        <v>4</v>
      </c>
      <c r="L19" s="4">
        <f>Cocktail!T19</f>
        <v>3</v>
      </c>
      <c r="M19" s="4">
        <f>Cocktail!V19</f>
        <v>1</v>
      </c>
      <c r="N19" s="4">
        <f>Cocktail!W19</f>
        <v>5</v>
      </c>
      <c r="O19" s="4">
        <f>Cocktail!X19</f>
        <v>7</v>
      </c>
      <c r="P19" s="4">
        <f>Cocktail!Y19</f>
        <v>2</v>
      </c>
      <c r="Q19" s="4">
        <f>Cocktail!Z19</f>
        <v>2</v>
      </c>
      <c r="R19" s="4" t="str">
        <f>IF(AND(Cocktail!AE19="N/A",Cocktail!AG19="N/A"),_xlfn.CONCAT(Cocktail!AC19,CHAR(10),Cocktail!AD19),IF(Cocktail!AG19="N/A",_xlfn.CONCAT(Cocktail!AC19,CHAR(10),Cocktail!AD19,CHAR(10),CHAR(10),Cocktail!AE19,CHAR(10),Cocktail!AF19),_xlfn.CONCAT(Cocktail!AC19,CHAR(10),Cocktail!AD19,CHAR(10),CHAR(10),Cocktail!AE19,CHAR(10),Cocktail!AF19,CHAR(10),CHAR(10),Cocktail!AG19,CHAR(10),Cocktail!AH19)))</f>
        <v>FRENZY
After you take a turn with Aubrien Archers, roll the 20-sided die. If you roll a 16 or higher you may take another turn with Aubrien Archers.</v>
      </c>
      <c r="S19" s="4" t="str">
        <f>IF(Cocktail!AK19="TRUE", "checked","")</f>
        <v/>
      </c>
      <c r="T19" s="4">
        <f>Cocktail!AB19</f>
        <v>70</v>
      </c>
      <c r="U19" s="4">
        <f>Cocktail!U19</f>
        <v>0</v>
      </c>
    </row>
    <row r="20" spans="1:21" ht="46.5" customHeight="1" x14ac:dyDescent="0.2">
      <c r="A20" s="10" t="str">
        <f>IF(Cocktail!C20&lt;&gt;"n/a", _xlfn.CONCAT(Cocktail!B20, " ", Cocktail!C20), Cocktail!B20)</f>
        <v>Augamo</v>
      </c>
      <c r="B20" s="4" t="str">
        <f>Cocktail!D20</f>
        <v>Normal</v>
      </c>
      <c r="C20" s="4" t="str">
        <f>Cocktail!N20</f>
        <v>Unique</v>
      </c>
      <c r="D20" s="4" t="str">
        <f>Cocktail!O20</f>
        <v>Hero</v>
      </c>
      <c r="E20" s="4" t="str">
        <f>SUBSTITUTE(Cocktail!AM20, "B&amp;amp;B", "Bread and Breakfast")</f>
        <v>Niche</v>
      </c>
      <c r="F20" s="4" t="str">
        <f>Cocktail!L20</f>
        <v>Vydar</v>
      </c>
      <c r="G20" s="4" t="str">
        <f>Cocktail!M20</f>
        <v>Golem</v>
      </c>
      <c r="H20" s="4" t="str">
        <f>Cocktail!P20</f>
        <v>Construct</v>
      </c>
      <c r="I20" s="4" t="str">
        <f>Cocktail!Q20</f>
        <v>Relentless</v>
      </c>
      <c r="J20" s="4" t="str">
        <f>Cocktail!R20</f>
        <v>Huge</v>
      </c>
      <c r="K20" s="4">
        <f>Cocktail!S20</f>
        <v>8</v>
      </c>
      <c r="L20" s="4">
        <f>Cocktail!T20</f>
        <v>1</v>
      </c>
      <c r="M20" s="4">
        <f>Cocktail!V20</f>
        <v>4</v>
      </c>
      <c r="N20" s="4">
        <f>Cocktail!W20</f>
        <v>5</v>
      </c>
      <c r="O20" s="4">
        <f>Cocktail!X20</f>
        <v>1</v>
      </c>
      <c r="P20" s="4">
        <f>Cocktail!Y20</f>
        <v>6</v>
      </c>
      <c r="Q20" s="4">
        <f>Cocktail!Z20</f>
        <v>6</v>
      </c>
      <c r="R20" s="4" t="str">
        <f>IF(AND(Cocktail!AE20="N/A",Cocktail!AG20="N/A"),_xlfn.CONCAT(Cocktail!AC20,CHAR(10),Cocktail!AD20),IF(Cocktail!AG20="N/A",_xlfn.CONCAT(Cocktail!AC20,CHAR(10),Cocktail!AD20,CHAR(10),CHAR(10),Cocktail!AE20,CHAR(10),Cocktail!AF20),_xlfn.CONCAT(Cocktail!AC20,CHAR(10),Cocktail!AD20,CHAR(10),CHAR(10),Cocktail!AE20,CHAR(10),Cocktail!AF20,CHAR(10),CHAR(10),Cocktail!AG20,CHAR(10),Cocktail!AH20)))</f>
        <v>RAMMING 6
When a small/medium figure rolls defense die and is not destroyed by a normal or special attack from Augamo, roll the d20. On a 6+, you may Ram the figure. The player who controls the Rammed figure must place that figure, if possible, on an empty space within 2 spaces of its current location, within clear sight of Augamo, not adjacent to him, and on the same level as or lower then its current location. The figure never takes any leaving engagement attacks, but non-fliers may take falling damage.
HEADLONG CHARGE SPECIAL ATTACK
Range 1. Attack 4.
Instead of moving and attacking normally with Augamo, you may move Augamo up to 4 spaces. Augamo may attack up to 2 times with this Attack at any point before, during or after this move as long as Augamo is on a space where he could end his movement.
STONY RESISTANCE 3
Roll 3 extra defense dice defending against special attacks.</v>
      </c>
      <c r="S20" s="4" t="str">
        <f>IF(Cocktail!AK20="TRUE", "checked","")</f>
        <v/>
      </c>
      <c r="T20" s="4">
        <f>Cocktail!AB20</f>
        <v>165</v>
      </c>
      <c r="U20" s="4">
        <f>Cocktail!U20</f>
        <v>0</v>
      </c>
    </row>
    <row r="21" spans="1:21" ht="46.5" customHeight="1" x14ac:dyDescent="0.2">
      <c r="A21" s="10" t="str">
        <f>IF(Cocktail!C21&lt;&gt;"n/a", _xlfn.CONCAT(Cocktail!B21, " ", Cocktail!C21), Cocktail!B21)</f>
        <v>Avernus</v>
      </c>
      <c r="B21" s="4" t="str">
        <f>Cocktail!D21</f>
        <v>Normal</v>
      </c>
      <c r="C21" s="4" t="str">
        <f>Cocktail!N21</f>
        <v>Unique</v>
      </c>
      <c r="D21" s="4" t="str">
        <f>Cocktail!O21</f>
        <v>Hero</v>
      </c>
      <c r="E21" s="4" t="str">
        <f>SUBSTITUTE(Cocktail!AM21, "B&amp;amp;B", "Bread and Breakfast")</f>
        <v>Niche</v>
      </c>
      <c r="F21" s="4" t="str">
        <f>Cocktail!L21</f>
        <v>Utgar</v>
      </c>
      <c r="G21" s="4" t="str">
        <f>Cocktail!M21</f>
        <v>Elemental</v>
      </c>
      <c r="H21" s="4" t="str">
        <f>Cocktail!P21</f>
        <v>Construct</v>
      </c>
      <c r="I21" s="4" t="str">
        <f>Cocktail!Q21</f>
        <v>Ravenous</v>
      </c>
      <c r="J21" s="4" t="str">
        <f>Cocktail!R21</f>
        <v>Huge</v>
      </c>
      <c r="K21" s="4">
        <f>Cocktail!S21</f>
        <v>8</v>
      </c>
      <c r="L21" s="4">
        <f>Cocktail!T21</f>
        <v>1</v>
      </c>
      <c r="M21" s="4">
        <f>Cocktail!V21</f>
        <v>7</v>
      </c>
      <c r="N21" s="4">
        <f>Cocktail!W21</f>
        <v>6</v>
      </c>
      <c r="O21" s="4">
        <f>Cocktail!X21</f>
        <v>1</v>
      </c>
      <c r="P21" s="4">
        <f>Cocktail!Y21</f>
        <v>4</v>
      </c>
      <c r="Q21" s="4">
        <f>Cocktail!Z21</f>
        <v>4</v>
      </c>
      <c r="R21" s="4" t="str">
        <f>IF(AND(Cocktail!AE21="N/A",Cocktail!AG21="N/A"),_xlfn.CONCAT(Cocktail!AC21,CHAR(10),Cocktail!AD21),IF(Cocktail!AG21="N/A",_xlfn.CONCAT(Cocktail!AC21,CHAR(10),Cocktail!AD21,CHAR(10),CHAR(10),Cocktail!AE21,CHAR(10),Cocktail!AF21),_xlfn.CONCAT(Cocktail!AC21,CHAR(10),Cocktail!AD21,CHAR(10),CHAR(10),Cocktail!AE21,CHAR(10),Cocktail!AF21,CHAR(10),CHAR(10),Cocktail!AG21,CHAR(10),Cocktail!AH21)))</f>
        <v>WAVE OF FLAME
Before moving normally with Avernus, and each time Avernus moves onto a space during normal movement, you must roll the 20-sided die once for each figure adjacent to Avernus. If you roll a 14 or higher, that figure receives 1 wound. Figures with the Lava Resistant special power are not affected by Wave of Flame. Avernus cannot roll for Wave of Flame against the same figure more than once per turn.
LAVA RESISTANT
Avernus never rolls for molten lava damage or lava field damage, and it does not have to stop on molten lava spaces.
NEGATIVE ELEMENT
Avernus can never roll defense dice while it is on a water space.</v>
      </c>
      <c r="S21" s="4" t="str">
        <f>IF(Cocktail!AK21="TRUE", "checked","")</f>
        <v/>
      </c>
      <c r="T21" s="4">
        <f>Cocktail!AB21</f>
        <v>135</v>
      </c>
      <c r="U21" s="4">
        <f>Cocktail!U21</f>
        <v>0</v>
      </c>
    </row>
    <row r="22" spans="1:21" ht="46.5" customHeight="1" x14ac:dyDescent="0.2">
      <c r="A22" s="10" t="str">
        <f>IF(Cocktail!C22&lt;&gt;"n/a", _xlfn.CONCAT(Cocktail!B22, " ", Cocktail!C22), Cocktail!B22)</f>
        <v>Axentia</v>
      </c>
      <c r="B22" s="4" t="str">
        <f>Cocktail!D22</f>
        <v>Normal</v>
      </c>
      <c r="C22" s="4" t="str">
        <f>Cocktail!N22</f>
        <v>Unique</v>
      </c>
      <c r="D22" s="4" t="str">
        <f>Cocktail!O22</f>
        <v>Hero</v>
      </c>
      <c r="E22" s="4" t="str">
        <f>SUBSTITUTE(Cocktail!AM22, "B&amp;amp;B", "Bread and Breakfast")</f>
        <v>Shark</v>
      </c>
      <c r="F22" s="4" t="str">
        <f>Cocktail!L22</f>
        <v>Jandar</v>
      </c>
      <c r="G22" s="4" t="str">
        <f>Cocktail!M22</f>
        <v>Phoenix</v>
      </c>
      <c r="H22" s="4" t="str">
        <f>Cocktail!P22</f>
        <v>Herald</v>
      </c>
      <c r="I22" s="4" t="str">
        <f>Cocktail!Q22</f>
        <v>Noble</v>
      </c>
      <c r="J22" s="4" t="str">
        <f>Cocktail!R22</f>
        <v>Huge</v>
      </c>
      <c r="K22" s="4">
        <f>Cocktail!S22</f>
        <v>11</v>
      </c>
      <c r="L22" s="4">
        <f>Cocktail!T22</f>
        <v>1</v>
      </c>
      <c r="M22" s="4">
        <f>Cocktail!V22</f>
        <v>6</v>
      </c>
      <c r="N22" s="4">
        <f>Cocktail!W22</f>
        <v>6</v>
      </c>
      <c r="O22" s="4">
        <f>Cocktail!X22</f>
        <v>1</v>
      </c>
      <c r="P22" s="4">
        <f>Cocktail!Y22</f>
        <v>5</v>
      </c>
      <c r="Q22" s="4">
        <f>Cocktail!Z22</f>
        <v>3</v>
      </c>
      <c r="R22" s="4" t="str">
        <f>IF(AND(Cocktail!AE22="N/A",Cocktail!AG22="N/A"),_xlfn.CONCAT(Cocktail!AC22,CHAR(10),Cocktail!AD22),IF(Cocktail!AG22="N/A",_xlfn.CONCAT(Cocktail!AC22,CHAR(10),Cocktail!AD22,CHAR(10),CHAR(10),Cocktail!AE22,CHAR(10),Cocktail!AF22),_xlfn.CONCAT(Cocktail!AC22,CHAR(10),Cocktail!AD22,CHAR(10),CHAR(10),Cocktail!AE22,CHAR(10),Cocktail!AF22,CHAR(10),CHAR(10),Cocktail!AG22,CHAR(10),Cocktail!AH22)))</f>
        <v>IMMOLATION 14
After moving and before attacking, you must roll the 20-sided die for Axentia and then once for each figure adjacent to Axentia. If you roll a 14 or higher, that figure receives 1 wound. Figures with the Lava Resistant special power are not affected by immolation.
PHOENIX RISING
When Axentia would be destroyed, do not destroy Axentia. If it is Axentia's turn, her turn ends immediately. Before the next Order Marker is revealed by any player, remove all wound markers from this Army Card and roll the 20-sided die for all figures within 2 clear sight spaces of Axentia, one at a time. If you roll a 7 or higher, the figure receives a wound. After using Phoenix Rising, negate both powers on this card for the rest of the game.</v>
      </c>
      <c r="S22" s="4" t="str">
        <f>IF(Cocktail!AK22="TRUE", "checked","")</f>
        <v/>
      </c>
      <c r="T22" s="4">
        <f>Cocktail!AB22</f>
        <v>180</v>
      </c>
      <c r="U22" s="4">
        <f>Cocktail!U22</f>
        <v>0</v>
      </c>
    </row>
    <row r="23" spans="1:21" ht="46.5" customHeight="1" x14ac:dyDescent="0.2">
      <c r="A23" s="10" t="str">
        <f>IF(Cocktail!C23&lt;&gt;"n/a", _xlfn.CONCAT(Cocktail!B23, " ", Cocktail!C23), Cocktail!B23)</f>
        <v>Black Wyrmling</v>
      </c>
      <c r="B23" s="4" t="str">
        <f>Cocktail!D23</f>
        <v>Normal</v>
      </c>
      <c r="C23" s="4" t="str">
        <f>Cocktail!N23</f>
        <v>Common</v>
      </c>
      <c r="D23" s="4" t="str">
        <f>Cocktail!O23</f>
        <v>Hero</v>
      </c>
      <c r="E23" s="4" t="str">
        <f>SUBSTITUTE(Cocktail!AM23, "B&amp;amp;B", "Bread and Breakfast")</f>
        <v>Niche</v>
      </c>
      <c r="F23" s="4" t="str">
        <f>Cocktail!L23</f>
        <v>Vydar</v>
      </c>
      <c r="G23" s="4" t="str">
        <f>Cocktail!M23</f>
        <v>Dragon</v>
      </c>
      <c r="H23" s="4" t="str">
        <f>Cocktail!P23</f>
        <v>Wyrmling</v>
      </c>
      <c r="I23" s="4" t="str">
        <f>Cocktail!Q23</f>
        <v>Wild</v>
      </c>
      <c r="J23" s="4" t="str">
        <f>Cocktail!R23</f>
        <v>Small</v>
      </c>
      <c r="K23" s="4">
        <f>Cocktail!S23</f>
        <v>3</v>
      </c>
      <c r="L23" s="4">
        <f>Cocktail!T23</f>
        <v>1</v>
      </c>
      <c r="M23" s="4">
        <f>Cocktail!V23</f>
        <v>1</v>
      </c>
      <c r="N23" s="4">
        <f>Cocktail!W23</f>
        <v>6</v>
      </c>
      <c r="O23" s="4">
        <f>Cocktail!X23</f>
        <v>1</v>
      </c>
      <c r="P23" s="4">
        <f>Cocktail!Y23</f>
        <v>3</v>
      </c>
      <c r="Q23" s="4">
        <f>Cocktail!Z23</f>
        <v>3</v>
      </c>
      <c r="R23" s="4" t="str">
        <f>IF(AND(Cocktail!AE23="N/A",Cocktail!AG23="N/A"),_xlfn.CONCAT(Cocktail!AC23,CHAR(10),Cocktail!AD23),IF(Cocktail!AG23="N/A",_xlfn.CONCAT(Cocktail!AC23,CHAR(10),Cocktail!AD23,CHAR(10),CHAR(10),Cocktail!AE23,CHAR(10),Cocktail!AF23),_xlfn.CONCAT(Cocktail!AC23,CHAR(10),Cocktail!AD23,CHAR(10),CHAR(10),Cocktail!AE23,CHAR(10),Cocktail!AF23,CHAR(10),CHAR(10),Cocktail!AG23,CHAR(10),Cocktail!AH23)))</f>
        <v>FLEDGLING ACID BREATH
Instead of attacking with a Black Wyrmling, you may choose one small or medium figure within 4 clear sight spaces of it. Roll the 20-sided die. If you roll a 1-10, nothing happens. If you roll an 11-15, the chosen figure receives 1 wound. If you roll a 16 or higher, the chosen figure receives 2 wounds.
WYRMLING BONDING
After revealing an order marker on a Black Wyrmling Army Card, before taking that Black Wyrmling's turn, you may take a turn with one other Wyrmling you control.</v>
      </c>
      <c r="S23" s="4" t="str">
        <f>IF(Cocktail!AK23="TRUE", "checked","")</f>
        <v/>
      </c>
      <c r="T23" s="4">
        <f>Cocktail!AB23</f>
        <v>35</v>
      </c>
      <c r="U23" s="4">
        <f>Cocktail!U23</f>
        <v>0</v>
      </c>
    </row>
    <row r="24" spans="1:21" ht="46.5" customHeight="1" x14ac:dyDescent="0.2">
      <c r="A24" s="10" t="str">
        <f>IF(Cocktail!C24&lt;&gt;"n/a", _xlfn.CONCAT(Cocktail!B24, " ", Cocktail!C24), Cocktail!B24)</f>
        <v>Blade Gruts</v>
      </c>
      <c r="B24" s="4" t="str">
        <f>Cocktail!D24</f>
        <v>Normal</v>
      </c>
      <c r="C24" s="4" t="str">
        <f>Cocktail!N24</f>
        <v>Common</v>
      </c>
      <c r="D24" s="4" t="str">
        <f>Cocktail!O24</f>
        <v>Squad</v>
      </c>
      <c r="E24" s="4" t="str">
        <f>SUBSTITUTE(Cocktail!AM24, "B&amp;amp;B", "Bread and Breakfast")</f>
        <v>Bread and Breakfast</v>
      </c>
      <c r="F24" s="4" t="str">
        <f>Cocktail!L24</f>
        <v>Utgar</v>
      </c>
      <c r="G24" s="4" t="str">
        <f>Cocktail!M24</f>
        <v>Orc</v>
      </c>
      <c r="H24" s="4" t="str">
        <f>Cocktail!P24</f>
        <v>Warriors</v>
      </c>
      <c r="I24" s="4" t="str">
        <f>Cocktail!Q24</f>
        <v>Wild</v>
      </c>
      <c r="J24" s="4" t="str">
        <f>Cocktail!R24</f>
        <v>Medium</v>
      </c>
      <c r="K24" s="4">
        <f>Cocktail!S24</f>
        <v>4</v>
      </c>
      <c r="L24" s="4">
        <f>Cocktail!T24</f>
        <v>4</v>
      </c>
      <c r="M24" s="4">
        <f>Cocktail!V24</f>
        <v>1</v>
      </c>
      <c r="N24" s="4">
        <f>Cocktail!W24</f>
        <v>6</v>
      </c>
      <c r="O24" s="4">
        <f>Cocktail!X24</f>
        <v>1</v>
      </c>
      <c r="P24" s="4">
        <f>Cocktail!Y24</f>
        <v>2</v>
      </c>
      <c r="Q24" s="4">
        <f>Cocktail!Z24</f>
        <v>2</v>
      </c>
      <c r="R24" s="4" t="str">
        <f>IF(AND(Cocktail!AE24="N/A",Cocktail!AG24="N/A"),_xlfn.CONCAT(Cocktail!AC24,CHAR(10),Cocktail!AD24),IF(Cocktail!AG24="N/A",_xlfn.CONCAT(Cocktail!AC24,CHAR(10),Cocktail!AD24,CHAR(10),CHAR(10),Cocktail!AE24,CHAR(10),Cocktail!AF24),_xlfn.CONCAT(Cocktail!AC24,CHAR(10),Cocktail!AD24,CHAR(10),CHAR(10),Cocktail!AE24,CHAR(10),Cocktail!AF24,CHAR(10),CHAR(10),Cocktail!AG24,CHAR(10),Cocktail!AH24)))</f>
        <v>ORC CHAMPION BONDING
Before Taking a turn with Blade Gruts, you may first take a turn with any Orc Champion you control.
DISENGAGE
Blade Gruts are never attacked when leaving an engagement.</v>
      </c>
      <c r="S24" s="4" t="str">
        <f>IF(Cocktail!AK24="TRUE", "checked","")</f>
        <v/>
      </c>
      <c r="T24" s="4">
        <f>Cocktail!AB24</f>
        <v>50</v>
      </c>
      <c r="U24" s="4">
        <f>Cocktail!U24</f>
        <v>0</v>
      </c>
    </row>
    <row r="25" spans="1:21" ht="46.5" customHeight="1" x14ac:dyDescent="0.2">
      <c r="A25" s="10" t="str">
        <f>IF(Cocktail!C25&lt;&gt;"n/a", _xlfn.CONCAT(Cocktail!B25, " ", Cocktail!C25), Cocktail!B25)</f>
        <v>Blastatrons</v>
      </c>
      <c r="B25" s="4" t="str">
        <f>Cocktail!D25</f>
        <v>Normal</v>
      </c>
      <c r="C25" s="4" t="str">
        <f>Cocktail!N25</f>
        <v>Common</v>
      </c>
      <c r="D25" s="4" t="str">
        <f>Cocktail!O25</f>
        <v>Squad</v>
      </c>
      <c r="E25" s="4" t="str">
        <f>SUBSTITUTE(Cocktail!AM25, "B&amp;amp;B", "Bread and Breakfast")</f>
        <v>Bread and Breakfast</v>
      </c>
      <c r="F25" s="4" t="str">
        <f>Cocktail!L25</f>
        <v>Vydar</v>
      </c>
      <c r="G25" s="4" t="str">
        <f>Cocktail!M25</f>
        <v>Soulborg</v>
      </c>
      <c r="H25" s="4" t="str">
        <f>Cocktail!P25</f>
        <v>Guards</v>
      </c>
      <c r="I25" s="4" t="str">
        <f>Cocktail!Q25</f>
        <v>Disciplined</v>
      </c>
      <c r="J25" s="4" t="str">
        <f>Cocktail!R25</f>
        <v>Medium</v>
      </c>
      <c r="K25" s="4">
        <f>Cocktail!S25</f>
        <v>4</v>
      </c>
      <c r="L25" s="4">
        <f>Cocktail!T25</f>
        <v>4</v>
      </c>
      <c r="M25" s="4">
        <f>Cocktail!V25</f>
        <v>1</v>
      </c>
      <c r="N25" s="4">
        <f>Cocktail!W25</f>
        <v>5</v>
      </c>
      <c r="O25" s="4">
        <f>Cocktail!X25</f>
        <v>7</v>
      </c>
      <c r="P25" s="4">
        <f>Cocktail!Y25</f>
        <v>1</v>
      </c>
      <c r="Q25" s="4">
        <f>Cocktail!Z25</f>
        <v>2</v>
      </c>
      <c r="R25" s="4" t="str">
        <f>IF(AND(Cocktail!AE25="N/A",Cocktail!AG25="N/A"),_xlfn.CONCAT(Cocktail!AC25,CHAR(10),Cocktail!AD25),IF(Cocktail!AG25="N/A",_xlfn.CONCAT(Cocktail!AC25,CHAR(10),Cocktail!AD25,CHAR(10),CHAR(10),Cocktail!AE25,CHAR(10),Cocktail!AF25),_xlfn.CONCAT(Cocktail!AC25,CHAR(10),Cocktail!AD25,CHAR(10),CHAR(10),Cocktail!AE25,CHAR(10),Cocktail!AF25,CHAR(10),CHAR(10),Cocktail!AG25,CHAR(10),Cocktail!AH25)))</f>
        <v>GLADIATRON MOVEMENT BONDING
Before Taking a turn with Blastatrons, you may move 4 Gladiatrons you control up to 5 spaces each.
HOMING DEVICE
When attacking a non-adjacent figure, add 1 attack die for every Soulborg who follows Vydar that is adjacent to the defending figure.</v>
      </c>
      <c r="S25" s="4" t="str">
        <f>IF(Cocktail!AK25="TRUE", "checked","")</f>
        <v/>
      </c>
      <c r="T25" s="4">
        <f>Cocktail!AB25</f>
        <v>70</v>
      </c>
      <c r="U25" s="4">
        <f>Cocktail!U25</f>
        <v>0</v>
      </c>
    </row>
    <row r="26" spans="1:21" ht="46.5" customHeight="1" x14ac:dyDescent="0.2">
      <c r="A26" s="10" t="str">
        <f>IF(Cocktail!C26&lt;&gt;"n/a", _xlfn.CONCAT(Cocktail!B26, " ", Cocktail!C26), Cocktail!B26)</f>
        <v>Blue Wyrmling</v>
      </c>
      <c r="B26" s="4" t="str">
        <f>Cocktail!D26</f>
        <v>Normal</v>
      </c>
      <c r="C26" s="4" t="str">
        <f>Cocktail!N26</f>
        <v>Common</v>
      </c>
      <c r="D26" s="4" t="str">
        <f>Cocktail!O26</f>
        <v>Hero</v>
      </c>
      <c r="E26" s="4" t="str">
        <f>SUBSTITUTE(Cocktail!AM26, "B&amp;amp;B", "Bread and Breakfast")</f>
        <v>Niche</v>
      </c>
      <c r="F26" s="4" t="str">
        <f>Cocktail!L26</f>
        <v>Aquilla</v>
      </c>
      <c r="G26" s="4" t="str">
        <f>Cocktail!M26</f>
        <v>Dragon</v>
      </c>
      <c r="H26" s="4" t="str">
        <f>Cocktail!P26</f>
        <v>Wyrmling</v>
      </c>
      <c r="I26" s="4" t="str">
        <f>Cocktail!Q26</f>
        <v>Precise</v>
      </c>
      <c r="J26" s="4" t="str">
        <f>Cocktail!R26</f>
        <v>Small</v>
      </c>
      <c r="K26" s="4">
        <f>Cocktail!S26</f>
        <v>3</v>
      </c>
      <c r="L26" s="4">
        <f>Cocktail!T26</f>
        <v>1</v>
      </c>
      <c r="M26" s="4">
        <f>Cocktail!V26</f>
        <v>1</v>
      </c>
      <c r="N26" s="4">
        <f>Cocktail!W26</f>
        <v>5</v>
      </c>
      <c r="O26" s="4">
        <f>Cocktail!X26</f>
        <v>1</v>
      </c>
      <c r="P26" s="4">
        <f>Cocktail!Y26</f>
        <v>4</v>
      </c>
      <c r="Q26" s="4">
        <f>Cocktail!Z26</f>
        <v>3</v>
      </c>
      <c r="R26" s="4" t="str">
        <f>IF(AND(Cocktail!AE26="N/A",Cocktail!AG26="N/A"),_xlfn.CONCAT(Cocktail!AC26,CHAR(10),Cocktail!AD26),IF(Cocktail!AG26="N/A",_xlfn.CONCAT(Cocktail!AC26,CHAR(10),Cocktail!AD26,CHAR(10),CHAR(10),Cocktail!AE26,CHAR(10),Cocktail!AF26),_xlfn.CONCAT(Cocktail!AC26,CHAR(10),Cocktail!AD26,CHAR(10),CHAR(10),Cocktail!AE26,CHAR(10),Cocktail!AF26,CHAR(10),CHAR(10),Cocktail!AG26,CHAR(10),Cocktail!AH26)))</f>
        <v>FLEDGLING LIGHTNING BREATH SPECIAL ATTACK
Range 4 + Special. Attack 2.
Choose a figure to attack. You may also choose one other figure within 3 clear sight spaces of the targeted figure to be affected by Fledgling Lightning Breath Special Attack. Roll attack dice once for both figures. Each figure rolls defense dice separately. Fledgling Lightning Breath Special Attack does not affect destructible objects.
WYRMLING BONDING
After revealing an order marker on a Blue Wyrmling Army Card, before taking that Blue Wyrmling's turn, you may take a turn with one other Wyrmling you control.</v>
      </c>
      <c r="S26" s="4" t="str">
        <f>IF(Cocktail!AK26="TRUE", "checked","")</f>
        <v/>
      </c>
      <c r="T26" s="4">
        <f>Cocktail!AB26</f>
        <v>30</v>
      </c>
      <c r="U26" s="4">
        <f>Cocktail!U26</f>
        <v>0</v>
      </c>
    </row>
    <row r="27" spans="1:21" ht="46.5" customHeight="1" x14ac:dyDescent="0.2">
      <c r="A27" s="10" t="str">
        <f>IF(Cocktail!C27&lt;&gt;"n/a", _xlfn.CONCAT(Cocktail!B27, " ", Cocktail!C27), Cocktail!B27)</f>
        <v>Bodolf The Werewolf Lord</v>
      </c>
      <c r="B27" s="4" t="str">
        <f>Cocktail!D27</f>
        <v>Modified</v>
      </c>
      <c r="C27" s="4" t="str">
        <f>Cocktail!N27</f>
        <v>Unique</v>
      </c>
      <c r="D27" s="4" t="str">
        <f>Cocktail!O27</f>
        <v>Hero</v>
      </c>
      <c r="E27" s="4" t="str">
        <f>SUBSTITUTE(Cocktail!AM27, "B&amp;amp;B", "Bread and Breakfast")</f>
        <v>Shark</v>
      </c>
      <c r="F27" s="4" t="str">
        <f>Cocktail!L27</f>
        <v>Utgar</v>
      </c>
      <c r="G27" s="4" t="str">
        <f>Cocktail!M27</f>
        <v>Lycanthrope</v>
      </c>
      <c r="H27" s="4" t="str">
        <f>Cocktail!P27</f>
        <v>Darklord</v>
      </c>
      <c r="I27" s="4" t="str">
        <f>Cocktail!Q27</f>
        <v>Relentless</v>
      </c>
      <c r="J27" s="4" t="str">
        <f>Cocktail!R27</f>
        <v>Huge</v>
      </c>
      <c r="K27" s="4">
        <f>Cocktail!S27</f>
        <v>9</v>
      </c>
      <c r="L27" s="4">
        <f>Cocktail!T27</f>
        <v>1</v>
      </c>
      <c r="M27" s="4">
        <f>Cocktail!V27</f>
        <v>6</v>
      </c>
      <c r="N27" s="4">
        <f>Cocktail!W27</f>
        <v>6</v>
      </c>
      <c r="O27" s="4">
        <f>Cocktail!X27</f>
        <v>1</v>
      </c>
      <c r="P27" s="4">
        <f>Cocktail!Y27</f>
        <v>4</v>
      </c>
      <c r="Q27" s="4">
        <f>Cocktail!Z27</f>
        <v>4</v>
      </c>
      <c r="R27" s="4" t="str">
        <f>IF(AND(Cocktail!AE27="N/A",Cocktail!AG27="N/A"),_xlfn.CONCAT(Cocktail!AC27,CHAR(10),Cocktail!AD27),IF(Cocktail!AG27="N/A",_xlfn.CONCAT(Cocktail!AC27,CHAR(10),Cocktail!AD27,CHAR(10),CHAR(10),Cocktail!AE27,CHAR(10),Cocktail!AF27),_xlfn.CONCAT(Cocktail!AC27,CHAR(10),Cocktail!AD27,CHAR(10),CHAR(10),Cocktail!AE27,CHAR(10),Cocktail!AF27,CHAR(10),CHAR(10),Cocktail!AG27,CHAR(10),Cocktail!AH27)))</f>
        <v>LYCANTHROPY
Bodolf starts the game with 3 green Lycanthropy markers on its Army Card. If an opponent's Unique Hero receives at least 1 wound from Bodolf, you may place a Lycanthropy marker on that figure's Army Card. For the duration of the game, that figure replaces its Species, Class, and Personality with Hybrid, Hunter and Tormented respectively. Lycanthropy never affects Constructs, Lycanthropes, Soulborgs, and destructible objects.
MOON FRENZY
After revealing an order marker on Bodolf, before taking Bodolf's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v>
      </c>
      <c r="S27" s="4" t="str">
        <f>IF(Cocktail!AK27="TRUE", "checked","")</f>
        <v/>
      </c>
      <c r="T27" s="4">
        <f>Cocktail!AB27</f>
        <v>130</v>
      </c>
      <c r="U27" s="4">
        <f>Cocktail!U27</f>
        <v>0</v>
      </c>
    </row>
    <row r="28" spans="1:21" ht="46.5" customHeight="1" x14ac:dyDescent="0.2">
      <c r="A28" s="10" t="str">
        <f>IF(Cocktail!C28&lt;&gt;"n/a", _xlfn.CONCAT(Cocktail!B28, " ", Cocktail!C28), Cocktail!B28)</f>
        <v>Bol</v>
      </c>
      <c r="B28" s="4" t="str">
        <f>Cocktail!D28</f>
        <v>Normal</v>
      </c>
      <c r="C28" s="4" t="str">
        <f>Cocktail!N28</f>
        <v>Unique</v>
      </c>
      <c r="D28" s="4" t="str">
        <f>Cocktail!O28</f>
        <v>Hero</v>
      </c>
      <c r="E28" s="4" t="str">
        <f>SUBSTITUTE(Cocktail!AM28, "B&amp;amp;B", "Bread and Breakfast")</f>
        <v>Cleaner</v>
      </c>
      <c r="F28" s="4" t="str">
        <f>Cocktail!L28</f>
        <v>Aquilla</v>
      </c>
      <c r="G28" s="4" t="str">
        <f>Cocktail!M28</f>
        <v>Goblin</v>
      </c>
      <c r="H28" s="4" t="str">
        <f>Cocktail!P28</f>
        <v>Rogue</v>
      </c>
      <c r="I28" s="4" t="str">
        <f>Cocktail!Q28</f>
        <v>Tricky</v>
      </c>
      <c r="J28" s="4" t="str">
        <f>Cocktail!R28</f>
        <v>Small</v>
      </c>
      <c r="K28" s="4">
        <f>Cocktail!S28</f>
        <v>3</v>
      </c>
      <c r="L28" s="4">
        <f>Cocktail!T28</f>
        <v>1</v>
      </c>
      <c r="M28" s="4">
        <f>Cocktail!V28</f>
        <v>1</v>
      </c>
      <c r="N28" s="4">
        <f>Cocktail!W28</f>
        <v>6</v>
      </c>
      <c r="O28" s="4">
        <f>Cocktail!X28</f>
        <v>1</v>
      </c>
      <c r="P28" s="4">
        <f>Cocktail!Y28</f>
        <v>2</v>
      </c>
      <c r="Q28" s="4">
        <f>Cocktail!Z28</f>
        <v>3</v>
      </c>
      <c r="R28" s="4" t="str">
        <f>IF(AND(Cocktail!AE28="N/A",Cocktail!AG28="N/A"),_xlfn.CONCAT(Cocktail!AC28,CHAR(10),Cocktail!AD28),IF(Cocktail!AG28="N/A",_xlfn.CONCAT(Cocktail!AC28,CHAR(10),Cocktail!AD28,CHAR(10),CHAR(10),Cocktail!AE28,CHAR(10),Cocktail!AF28),_xlfn.CONCAT(Cocktail!AC28,CHAR(10),Cocktail!AD28,CHAR(10),CHAR(10),Cocktail!AE28,CHAR(10),Cocktail!AF28,CHAR(10),CHAR(10),Cocktail!AG28,CHAR(10),Cocktail!AH28)))</f>
        <v>OPPORTUNISTIC HERO
If a Unique Hero you control is destroyed, you may move all unrevealed Order Markers on that Hero's Army Card to Bol's Army Card.
ANKLE SHANK
If Bol is attacking a large or huge figure, add 2 dice to Bol's attack.
DISENGAGE
Bol is never attacked when leaving an engagement.</v>
      </c>
      <c r="S28" s="4" t="str">
        <f>IF(Cocktail!AK28="TRUE", "checked","")</f>
        <v/>
      </c>
      <c r="T28" s="4">
        <f>Cocktail!AB28</f>
        <v>10</v>
      </c>
      <c r="U28" s="4">
        <f>Cocktail!U28</f>
        <v>0</v>
      </c>
    </row>
    <row r="29" spans="1:21" ht="46.5" customHeight="1" x14ac:dyDescent="0.2">
      <c r="A29" s="10" t="str">
        <f>IF(Cocktail!C29&lt;&gt;"n/a", _xlfn.CONCAT(Cocktail!B29, " ", Cocktail!C29), Cocktail!B29)</f>
        <v>Boreos</v>
      </c>
      <c r="B29" s="4" t="str">
        <f>Cocktail!D29</f>
        <v>Normal</v>
      </c>
      <c r="C29" s="4" t="str">
        <f>Cocktail!N29</f>
        <v>Unique</v>
      </c>
      <c r="D29" s="4" t="str">
        <f>Cocktail!O29</f>
        <v>Hero</v>
      </c>
      <c r="E29" s="4" t="str">
        <f>SUBSTITUTE(Cocktail!AM29, "B&amp;amp;B", "Bread and Breakfast")</f>
        <v>Niche</v>
      </c>
      <c r="F29" s="4" t="str">
        <f>Cocktail!L29</f>
        <v>Jandar</v>
      </c>
      <c r="G29" s="4" t="str">
        <f>Cocktail!M29</f>
        <v>Elemental</v>
      </c>
      <c r="H29" s="4" t="str">
        <f>Cocktail!P29</f>
        <v>Construct</v>
      </c>
      <c r="I29" s="4" t="str">
        <f>Cocktail!Q29</f>
        <v>Relentless</v>
      </c>
      <c r="J29" s="4" t="str">
        <f>Cocktail!R29</f>
        <v>Large</v>
      </c>
      <c r="K29" s="4">
        <f>Cocktail!S29</f>
        <v>6</v>
      </c>
      <c r="L29" s="4">
        <f>Cocktail!T29</f>
        <v>1</v>
      </c>
      <c r="M29" s="4">
        <f>Cocktail!V29</f>
        <v>4</v>
      </c>
      <c r="N29" s="4">
        <f>Cocktail!W29</f>
        <v>6</v>
      </c>
      <c r="O29" s="4">
        <f>Cocktail!X29</f>
        <v>2</v>
      </c>
      <c r="P29" s="4">
        <f>Cocktail!Y29</f>
        <v>4</v>
      </c>
      <c r="Q29" s="4">
        <f>Cocktail!Z29</f>
        <v>4</v>
      </c>
      <c r="R29" s="4" t="str">
        <f>IF(AND(Cocktail!AE29="N/A",Cocktail!AG29="N/A"),_xlfn.CONCAT(Cocktail!AC29,CHAR(10),Cocktail!AD29),IF(Cocktail!AG29="N/A",_xlfn.CONCAT(Cocktail!AC29,CHAR(10),Cocktail!AD29,CHAR(10),CHAR(10),Cocktail!AE29,CHAR(10),Cocktail!AF29),_xlfn.CONCAT(Cocktail!AC29,CHAR(10),Cocktail!AD29,CHAR(10),CHAR(10),Cocktail!AE29,CHAR(10),Cocktail!AF29,CHAR(10),CHAR(10),Cocktail!AG29,CHAR(10),Cocktail!AH29)))</f>
        <v>VORTEX PULL
While Boreos is flying during its turn, you may choose one non-flying small or medium figure that it passed over this turn. At the end of Boreos's move, the player who controls the chosen figure must place that figure, if possible, on an empty space adjacent to Boreos. If the chosen figure is engaged when it is moved by Vortex Pull, it will not take any leaving engagement attacks. Figures under overhangs can never be moved by Vortex Pull.
SWIRLING VORTEX
When an opponent's small or medium figure moves onto a space within 2 clear sight spaces of Boreos, that figure must end its move there. Figures can never move through any figure affected by Swirling Vortex.
STEALTH FLYING
When Boreos starts to fly, if she is engaged she will not take any leaving engagement attacks.</v>
      </c>
      <c r="S29" s="4" t="str">
        <f>IF(Cocktail!AK29="TRUE", "checked","")</f>
        <v/>
      </c>
      <c r="T29" s="4">
        <f>Cocktail!AB29</f>
        <v>125</v>
      </c>
      <c r="U29" s="4">
        <f>Cocktail!U29</f>
        <v>0</v>
      </c>
    </row>
    <row r="30" spans="1:21" ht="46.5" customHeight="1" x14ac:dyDescent="0.2">
      <c r="A30" s="10" t="str">
        <f>IF(Cocktail!C30&lt;&gt;"n/a", _xlfn.CONCAT(Cocktail!B30, " ", Cocktail!C30), Cocktail!B30)</f>
        <v>Brave Arrow</v>
      </c>
      <c r="B30" s="4" t="str">
        <f>Cocktail!D30</f>
        <v>Normal</v>
      </c>
      <c r="C30" s="4" t="str">
        <f>Cocktail!N30</f>
        <v>Unique</v>
      </c>
      <c r="D30" s="4" t="str">
        <f>Cocktail!O30</f>
        <v>Hero</v>
      </c>
      <c r="E30" s="4" t="str">
        <f>SUBSTITUTE(Cocktail!AM30, "B&amp;amp;B", "Bread and Breakfast")</f>
        <v>Cleanup</v>
      </c>
      <c r="F30" s="4" t="str">
        <f>Cocktail!L30</f>
        <v>Aquilla</v>
      </c>
      <c r="G30" s="4" t="str">
        <f>Cocktail!M30</f>
        <v>Human</v>
      </c>
      <c r="H30" s="4" t="str">
        <f>Cocktail!P30</f>
        <v>Tribesman</v>
      </c>
      <c r="I30" s="4" t="str">
        <f>Cocktail!Q30</f>
        <v>Fearsome</v>
      </c>
      <c r="J30" s="4" t="str">
        <f>Cocktail!R30</f>
        <v>Medium</v>
      </c>
      <c r="K30" s="4">
        <f>Cocktail!S30</f>
        <v>5</v>
      </c>
      <c r="L30" s="4">
        <f>Cocktail!T30</f>
        <v>1</v>
      </c>
      <c r="M30" s="4">
        <f>Cocktail!V30</f>
        <v>4</v>
      </c>
      <c r="N30" s="4">
        <f>Cocktail!W30</f>
        <v>5</v>
      </c>
      <c r="O30" s="4">
        <f>Cocktail!X30</f>
        <v>1</v>
      </c>
      <c r="P30" s="4">
        <f>Cocktail!Y30</f>
        <v>4</v>
      </c>
      <c r="Q30" s="4">
        <f>Cocktail!Z30</f>
        <v>3</v>
      </c>
      <c r="R30" s="4" t="str">
        <f>IF(AND(Cocktail!AE30="N/A",Cocktail!AG30="N/A"),_xlfn.CONCAT(Cocktail!AC30,CHAR(10),Cocktail!AD30),IF(Cocktail!AG30="N/A",_xlfn.CONCAT(Cocktail!AC30,CHAR(10),Cocktail!AD30,CHAR(10),CHAR(10),Cocktail!AE30,CHAR(10),Cocktail!AF30),_xlfn.CONCAT(Cocktail!AC30,CHAR(10),Cocktail!AD30,CHAR(10),CHAR(10),Cocktail!AE30,CHAR(10),Cocktail!AF30,CHAR(10),CHAR(10),Cocktail!AG30,CHAR(10),Cocktail!AH30)))</f>
        <v xml:space="preserve">TRACKING
While Moving, Brave Arrow may add 2 to his move number. If he does, he cannot attack this turn.
SCOUT MELEE ATTACK ENHANCEMENT
All friendly Scounts adjacent to Brave Arrow receive and additional attack die when attacking a figure adjacent to them.
CONCEALMENT 10
If Brave Arrow is targeted and receives one or more wounds from an attacking figure who is not adjacent, you must roll the 20-sided die. Count the minimum number of spaces between the attacker and Brave Arrow. Add this number to your die roll. If you roll a 10 or higher, ignore any wounds Brave Arrow just received. </v>
      </c>
      <c r="S30" s="4" t="str">
        <f>IF(Cocktail!AK30="TRUE", "checked","")</f>
        <v/>
      </c>
      <c r="T30" s="4">
        <f>Cocktail!AB30</f>
        <v>50</v>
      </c>
      <c r="U30" s="4">
        <f>Cocktail!U30</f>
        <v>0</v>
      </c>
    </row>
    <row r="31" spans="1:21" ht="46.5" customHeight="1" x14ac:dyDescent="0.2">
      <c r="A31" s="10" t="str">
        <f>IF(Cocktail!C31&lt;&gt;"n/a", _xlfn.CONCAT(Cocktail!B31, " ", Cocktail!C31), Cocktail!B31)</f>
        <v>Braxas</v>
      </c>
      <c r="B31" s="4" t="str">
        <f>Cocktail!D31</f>
        <v>Normal</v>
      </c>
      <c r="C31" s="4" t="str">
        <f>Cocktail!N31</f>
        <v>Unique</v>
      </c>
      <c r="D31" s="4" t="str">
        <f>Cocktail!O31</f>
        <v>Hero</v>
      </c>
      <c r="E31" s="4" t="str">
        <f>SUBSTITUTE(Cocktail!AM31, "B&amp;amp;B", "Bread and Breakfast")</f>
        <v>Shark</v>
      </c>
      <c r="F31" s="4" t="str">
        <f>Cocktail!L31</f>
        <v>Vydar</v>
      </c>
      <c r="G31" s="4" t="str">
        <f>Cocktail!M31</f>
        <v>Dragon</v>
      </c>
      <c r="H31" s="4" t="str">
        <f>Cocktail!P31</f>
        <v>Queen</v>
      </c>
      <c r="I31" s="4" t="str">
        <f>Cocktail!Q31</f>
        <v>Wild</v>
      </c>
      <c r="J31" s="4" t="str">
        <f>Cocktail!R31</f>
        <v>Huge</v>
      </c>
      <c r="K31" s="4">
        <f>Cocktail!S31</f>
        <v>13</v>
      </c>
      <c r="L31" s="4">
        <f>Cocktail!T31</f>
        <v>1</v>
      </c>
      <c r="M31" s="4">
        <f>Cocktail!V31</f>
        <v>8</v>
      </c>
      <c r="N31" s="4">
        <f>Cocktail!W31</f>
        <v>6</v>
      </c>
      <c r="O31" s="4">
        <f>Cocktail!X31</f>
        <v>1</v>
      </c>
      <c r="P31" s="4">
        <f>Cocktail!Y31</f>
        <v>5</v>
      </c>
      <c r="Q31" s="4">
        <f>Cocktail!Z31</f>
        <v>3</v>
      </c>
      <c r="R31" s="4" t="str">
        <f>IF(AND(Cocktail!AE31="N/A",Cocktail!AG31="N/A"),_xlfn.CONCAT(Cocktail!AC31,CHAR(10),Cocktail!AD31),IF(Cocktail!AG31="N/A",_xlfn.CONCAT(Cocktail!AC31,CHAR(10),Cocktail!AD31,CHAR(10),CHAR(10),Cocktail!AE31,CHAR(10),Cocktail!AF31),_xlfn.CONCAT(Cocktail!AC31,CHAR(10),Cocktail!AD31,CHAR(10),CHAR(10),Cocktail!AE31,CHAR(10),Cocktail!AF31,CHAR(10),CHAR(10),Cocktail!AG31,CHAR(10),Cocktail!AH31)))</f>
        <v>POISONOUS ACID BREATH
Instead of attacking, you may choose up to 3 different small or medium figures within 4 clear sight spaces of Braxas. One at a time, roll the 20-sided die for each chosen figure. If the chosen figure is a Squad figure and you roll a 8 or higher, destroy it. If the chosen figure is a Hero figure and you roll a 17 or higher, destroy the chosen Hero.</v>
      </c>
      <c r="S31" s="4" t="str">
        <f>IF(Cocktail!AK31="TRUE", "checked","")</f>
        <v/>
      </c>
      <c r="T31" s="4">
        <f>Cocktail!AB31</f>
        <v>215</v>
      </c>
      <c r="U31" s="4">
        <f>Cocktail!U31</f>
        <v>0</v>
      </c>
    </row>
    <row r="32" spans="1:21" ht="46.5" customHeight="1" x14ac:dyDescent="0.2">
      <c r="A32" s="10" t="str">
        <f>IF(Cocktail!C32&lt;&gt;"n/a", _xlfn.CONCAT(Cocktail!B32, " ", Cocktail!C32), Cocktail!B32)</f>
        <v>Brunak</v>
      </c>
      <c r="B32" s="4" t="str">
        <f>Cocktail!D32</f>
        <v>Normal</v>
      </c>
      <c r="C32" s="4" t="str">
        <f>Cocktail!N32</f>
        <v>Unique</v>
      </c>
      <c r="D32" s="4" t="str">
        <f>Cocktail!O32</f>
        <v>Hero</v>
      </c>
      <c r="E32" s="4" t="str">
        <f>SUBSTITUTE(Cocktail!AM32, "B&amp;amp;B", "Bread and Breakfast")</f>
        <v>Defender</v>
      </c>
      <c r="F32" s="4" t="str">
        <f>Cocktail!L32</f>
        <v>Utgar</v>
      </c>
      <c r="G32" s="4" t="str">
        <f>Cocktail!M32</f>
        <v>Trolticor</v>
      </c>
      <c r="H32" s="4" t="str">
        <f>Cocktail!P32</f>
        <v>Mount</v>
      </c>
      <c r="I32" s="4" t="str">
        <f>Cocktail!Q32</f>
        <v>Ferocious</v>
      </c>
      <c r="J32" s="4" t="str">
        <f>Cocktail!R32</f>
        <v>Huge</v>
      </c>
      <c r="K32" s="4">
        <f>Cocktail!S32</f>
        <v>8</v>
      </c>
      <c r="L32" s="4">
        <f>Cocktail!T32</f>
        <v>1</v>
      </c>
      <c r="M32" s="4">
        <f>Cocktail!V32</f>
        <v>3</v>
      </c>
      <c r="N32" s="4">
        <f>Cocktail!W32</f>
        <v>6</v>
      </c>
      <c r="O32" s="4">
        <f>Cocktail!X32</f>
        <v>1</v>
      </c>
      <c r="P32" s="4">
        <f>Cocktail!Y32</f>
        <v>4</v>
      </c>
      <c r="Q32" s="4">
        <f>Cocktail!Z32</f>
        <v>7</v>
      </c>
      <c r="R32" s="4" t="str">
        <f>IF(AND(Cocktail!AE32="N/A",Cocktail!AG32="N/A"),_xlfn.CONCAT(Cocktail!AC32,CHAR(10),Cocktail!AD32),IF(Cocktail!AG32="N/A",_xlfn.CONCAT(Cocktail!AC32,CHAR(10),Cocktail!AD32,CHAR(10),CHAR(10),Cocktail!AE32,CHAR(10),Cocktail!AF32),_xlfn.CONCAT(Cocktail!AC32,CHAR(10),Cocktail!AD32,CHAR(10),CHAR(10),Cocktail!AE32,CHAR(10),Cocktail!AF32,CHAR(10),CHAR(10),Cocktail!AG32,CHAR(10),Cocktail!AH32)))</f>
        <v>CARRY
Before moving Brunak, choose an unengaged friendly Small or Medium figure adjacent to Brunak. After you move Brunak, place the chosen figure adjacent to Brunak.
BLOOD HUNGRY SPECIAL ATTACK
Range 1. Attack 4. 
If Brunak's Blood Hungry Special Attack destroyes a figure, Brunak may attack again with his Blood Hungry Special Attack. Brunak may continue attacking with his Blood Hungry Special Attack until he does not destroy a figure.
LAVA RESISTANT
Brunak never rolls for molten lava damage or lava field damage and he do not have to stop on molten lava spaces.</v>
      </c>
      <c r="S32" s="4" t="str">
        <f>IF(Cocktail!AK32="TRUE", "checked","")</f>
        <v/>
      </c>
      <c r="T32" s="4">
        <f>Cocktail!AB32</f>
        <v>110</v>
      </c>
      <c r="U32" s="4">
        <f>Cocktail!U32</f>
        <v>0</v>
      </c>
    </row>
    <row r="33" spans="1:21" ht="46.5" customHeight="1" x14ac:dyDescent="0.2">
      <c r="A33" s="10" t="str">
        <f>IF(Cocktail!C33&lt;&gt;"n/a", _xlfn.CONCAT(Cocktail!B33, " ", Cocktail!C33), Cocktail!B33)</f>
        <v>Captain America</v>
      </c>
      <c r="B33" s="4" t="str">
        <f>Cocktail!D33</f>
        <v>Normal</v>
      </c>
      <c r="C33" s="4" t="str">
        <f>Cocktail!N33</f>
        <v>Unique</v>
      </c>
      <c r="D33" s="4" t="str">
        <f>Cocktail!O33</f>
        <v>Hero</v>
      </c>
      <c r="E33" s="4" t="str">
        <f>SUBSTITUTE(Cocktail!AM33, "B&amp;amp;B", "Bread and Breakfast")</f>
        <v>Cheer/Menacer</v>
      </c>
      <c r="F33" s="4" t="str">
        <f>Cocktail!L33</f>
        <v>Marvel</v>
      </c>
      <c r="G33" s="4" t="str">
        <f>Cocktail!M33</f>
        <v>Human</v>
      </c>
      <c r="H33" s="4" t="str">
        <f>Cocktail!P33</f>
        <v>Soldier</v>
      </c>
      <c r="I33" s="4" t="str">
        <f>Cocktail!Q33</f>
        <v>Valiant</v>
      </c>
      <c r="J33" s="4" t="str">
        <f>Cocktail!R33</f>
        <v>Medium</v>
      </c>
      <c r="K33" s="4">
        <f>Cocktail!S33</f>
        <v>5</v>
      </c>
      <c r="L33" s="4">
        <f>Cocktail!T33</f>
        <v>1</v>
      </c>
      <c r="M33" s="4">
        <f>Cocktail!V33</f>
        <v>5</v>
      </c>
      <c r="N33" s="4">
        <f>Cocktail!W33</f>
        <v>5</v>
      </c>
      <c r="O33" s="4">
        <f>Cocktail!X33</f>
        <v>1</v>
      </c>
      <c r="P33" s="4">
        <f>Cocktail!Y33</f>
        <v>6</v>
      </c>
      <c r="Q33" s="4">
        <f>Cocktail!Z33</f>
        <v>6</v>
      </c>
      <c r="R33" s="4" t="str">
        <f>IF(AND(Cocktail!AE33="N/A",Cocktail!AG33="N/A"),_xlfn.CONCAT(Cocktail!AC33,CHAR(10),Cocktail!AD33),IF(Cocktail!AG33="N/A",_xlfn.CONCAT(Cocktail!AC33,CHAR(10),Cocktail!AD33,CHAR(10),CHAR(10),Cocktail!AE33,CHAR(10),Cocktail!AF33),_xlfn.CONCAT(Cocktail!AC33,CHAR(10),Cocktail!AD33,CHAR(10),CHAR(10),Cocktail!AE33,CHAR(10),Cocktail!AF33,CHAR(10),CHAR(10),Cocktail!AG33,CHAR(10),Cocktail!AH33)))</f>
        <v>SHIELD THROW SPECIAL ATTACK
Range 5. Attack 4.
When Captain America attacks with his Shield Throw Special Attack, he may attack 2 additional times. He cannot attack the same figure more than once.
TACTICIAN
All friendly figures adjacent to Captain America add 1 extra die to their attack, and 1 extra die to their defense.
COUNTER STRIKE
When rolling defense dice against a normal attack from an adjacent attacking figure, all excess shields count as unblockable hits on the attacking figure.</v>
      </c>
      <c r="S33" s="4" t="str">
        <f>IF(Cocktail!AK33="TRUE", "checked","")</f>
        <v/>
      </c>
      <c r="T33" s="4">
        <f>Cocktail!AB33</f>
        <v>250</v>
      </c>
      <c r="U33" s="4">
        <f>Cocktail!U33</f>
        <v>0</v>
      </c>
    </row>
    <row r="34" spans="1:21" ht="46.5" customHeight="1" x14ac:dyDescent="0.2">
      <c r="A34" s="10" t="str">
        <f>IF(Cocktail!C34&lt;&gt;"n/a", _xlfn.CONCAT(Cocktail!B34, " ", Cocktail!C34), Cocktail!B34)</f>
        <v>Capuan Gladiators</v>
      </c>
      <c r="B34" s="4" t="str">
        <f>Cocktail!D34</f>
        <v>Normal</v>
      </c>
      <c r="C34" s="4" t="str">
        <f>Cocktail!N34</f>
        <v>Common</v>
      </c>
      <c r="D34" s="4" t="str">
        <f>Cocktail!O34</f>
        <v>Squad</v>
      </c>
      <c r="E34" s="4" t="str">
        <f>SUBSTITUTE(Cocktail!AM34, "B&amp;amp;B", "Bread and Breakfast")</f>
        <v>Bread and Breakfast</v>
      </c>
      <c r="F34" s="4" t="str">
        <f>Cocktail!L34</f>
        <v>Einar</v>
      </c>
      <c r="G34" s="4" t="str">
        <f>Cocktail!M34</f>
        <v>Human</v>
      </c>
      <c r="H34" s="4" t="str">
        <f>Cocktail!P34</f>
        <v>Gladiators</v>
      </c>
      <c r="I34" s="4" t="str">
        <f>Cocktail!Q34</f>
        <v>Rebellious</v>
      </c>
      <c r="J34" s="4" t="str">
        <f>Cocktail!R34</f>
        <v>Medium</v>
      </c>
      <c r="K34" s="4">
        <f>Cocktail!S34</f>
        <v>5</v>
      </c>
      <c r="L34" s="4">
        <f>Cocktail!T34</f>
        <v>3</v>
      </c>
      <c r="M34" s="4">
        <f>Cocktail!V34</f>
        <v>1</v>
      </c>
      <c r="N34" s="4">
        <f>Cocktail!W34</f>
        <v>5</v>
      </c>
      <c r="O34" s="4">
        <f>Cocktail!X34</f>
        <v>1</v>
      </c>
      <c r="P34" s="4">
        <f>Cocktail!Y34</f>
        <v>3</v>
      </c>
      <c r="Q34" s="4">
        <f>Cocktail!Z34</f>
        <v>3</v>
      </c>
      <c r="R34" s="4" t="str">
        <f>IF(AND(Cocktail!AE34="N/A",Cocktail!AG34="N/A"),_xlfn.CONCAT(Cocktail!AC34,CHAR(10),Cocktail!AD34),IF(Cocktail!AG34="N/A",_xlfn.CONCAT(Cocktail!AC34,CHAR(10),Cocktail!AD34,CHAR(10),CHAR(10),Cocktail!AE34,CHAR(10),Cocktail!AF34),_xlfn.CONCAT(Cocktail!AC34,CHAR(10),Cocktail!AD34,CHAR(10),CHAR(10),Cocktail!AE34,CHAR(10),Cocktail!AF34,CHAR(10),CHAR(10),Cocktail!AG34,CHAR(10),Cocktail!AH34)))</f>
        <v>HUMAN GLADIATOR HERO BONDING
Before taking a turn with the Capuan Gladiators, you may first take a turn with any Human Gladiator Hero you control.
INITIATIVE ADVANTAGE
If all of your order markers are on Gladiator Army Cards, you may add 1 to your initiative roll for every order marker on the Capuan Gladiators Army Card, up to a maximum of +3 for Initiative Advantage.</v>
      </c>
      <c r="S34" s="4" t="str">
        <f>IF(Cocktail!AK34="TRUE", "checked","")</f>
        <v/>
      </c>
      <c r="T34" s="4">
        <f>Cocktail!AB34</f>
        <v>70</v>
      </c>
      <c r="U34" s="4">
        <f>Cocktail!U34</f>
        <v>0</v>
      </c>
    </row>
    <row r="35" spans="1:21" ht="46.5" customHeight="1" x14ac:dyDescent="0.2">
      <c r="A35" s="10" t="str">
        <f>IF(Cocktail!C35&lt;&gt;"n/a", _xlfn.CONCAT(Cocktail!B35, " ", Cocktail!C35), Cocktail!B35)</f>
        <v>Chardris</v>
      </c>
      <c r="B35" s="4" t="str">
        <f>Cocktail!D35</f>
        <v>Normal</v>
      </c>
      <c r="C35" s="4" t="str">
        <f>Cocktail!N35</f>
        <v>Unique</v>
      </c>
      <c r="D35" s="4" t="str">
        <f>Cocktail!O35</f>
        <v>Hero</v>
      </c>
      <c r="E35" s="4" t="str">
        <f>SUBSTITUTE(Cocktail!AM35, "B&amp;amp;B", "Bread and Breakfast")</f>
        <v>Cleanup</v>
      </c>
      <c r="F35" s="4" t="str">
        <f>Cocktail!L35</f>
        <v>Ullar</v>
      </c>
      <c r="G35" s="4" t="str">
        <f>Cocktail!M35</f>
        <v>Elf</v>
      </c>
      <c r="H35" s="4" t="str">
        <f>Cocktail!P35</f>
        <v>Wizard</v>
      </c>
      <c r="I35" s="4" t="str">
        <f>Cocktail!Q35</f>
        <v>Valiant</v>
      </c>
      <c r="J35" s="4" t="str">
        <f>Cocktail!R35</f>
        <v>Medium</v>
      </c>
      <c r="K35" s="4">
        <f>Cocktail!S35</f>
        <v>5</v>
      </c>
      <c r="L35" s="4">
        <f>Cocktail!T35</f>
        <v>1</v>
      </c>
      <c r="M35" s="4">
        <f>Cocktail!V35</f>
        <v>6</v>
      </c>
      <c r="N35" s="4">
        <f>Cocktail!W35</f>
        <v>5</v>
      </c>
      <c r="O35" s="4">
        <f>Cocktail!X35</f>
        <v>1</v>
      </c>
      <c r="P35" s="4">
        <f>Cocktail!Y35</f>
        <v>3</v>
      </c>
      <c r="Q35" s="4">
        <f>Cocktail!Z35</f>
        <v>2</v>
      </c>
      <c r="R35" s="4" t="str">
        <f>IF(AND(Cocktail!AE35="N/A",Cocktail!AG35="N/A"),_xlfn.CONCAT(Cocktail!AC35,CHAR(10),Cocktail!AD35),IF(Cocktail!AG35="N/A",_xlfn.CONCAT(Cocktail!AC35,CHAR(10),Cocktail!AD35,CHAR(10),CHAR(10),Cocktail!AE35,CHAR(10),Cocktail!AF35),_xlfn.CONCAT(Cocktail!AC35,CHAR(10),Cocktail!AD35,CHAR(10),CHAR(10),Cocktail!AE35,CHAR(10),Cocktail!AF35,CHAR(10),CHAR(10),Cocktail!AG35,CHAR(10),Cocktail!AH35)))</f>
        <v>FIRE STRIKE SPECIAL ATTACK
Range 6. Attack 2 + Special.
When Chardris attacks with Fire Strike Special Attack, add 1 to Chardris' attack dice for every additional Elf Wizard you control within 3 clear sight spaces of Chardris, up to a maximum of +3 dice.</v>
      </c>
      <c r="S35" s="4" t="str">
        <f>IF(Cocktail!AK35="TRUE", "checked","")</f>
        <v/>
      </c>
      <c r="T35" s="4">
        <f>Cocktail!AB35</f>
        <v>80</v>
      </c>
      <c r="U35" s="4">
        <f>Cocktail!U35</f>
        <v>0</v>
      </c>
    </row>
    <row r="36" spans="1:21" ht="46.5" customHeight="1" x14ac:dyDescent="0.2">
      <c r="A36" s="10" t="str">
        <f>IF(Cocktail!C36&lt;&gt;"n/a", _xlfn.CONCAT(Cocktail!B36, " ", Cocktail!C36), Cocktail!B36)</f>
        <v>Charos</v>
      </c>
      <c r="B36" s="4" t="str">
        <f>Cocktail!D36</f>
        <v>Normal</v>
      </c>
      <c r="C36" s="4" t="str">
        <f>Cocktail!N36</f>
        <v>Unique</v>
      </c>
      <c r="D36" s="4" t="str">
        <f>Cocktail!O36</f>
        <v>Hero</v>
      </c>
      <c r="E36" s="4" t="str">
        <f>SUBSTITUTE(Cocktail!AM36, "B&amp;amp;B", "Bread and Breakfast")</f>
        <v>Defender/Clean</v>
      </c>
      <c r="F36" s="4" t="str">
        <f>Cocktail!L36</f>
        <v>Ullar</v>
      </c>
      <c r="G36" s="4" t="str">
        <f>Cocktail!M36</f>
        <v>Dragon</v>
      </c>
      <c r="H36" s="4" t="str">
        <f>Cocktail!P36</f>
        <v>King</v>
      </c>
      <c r="I36" s="4" t="str">
        <f>Cocktail!Q36</f>
        <v>Valiant</v>
      </c>
      <c r="J36" s="4" t="str">
        <f>Cocktail!R36</f>
        <v>Huge</v>
      </c>
      <c r="K36" s="4">
        <f>Cocktail!S36</f>
        <v>9</v>
      </c>
      <c r="L36" s="4">
        <f>Cocktail!T36</f>
        <v>1</v>
      </c>
      <c r="M36" s="4">
        <f>Cocktail!V36</f>
        <v>9</v>
      </c>
      <c r="N36" s="4">
        <f>Cocktail!W36</f>
        <v>5</v>
      </c>
      <c r="O36" s="4">
        <f>Cocktail!X36</f>
        <v>1</v>
      </c>
      <c r="P36" s="4">
        <f>Cocktail!Y36</f>
        <v>5</v>
      </c>
      <c r="Q36" s="4">
        <f>Cocktail!Z36</f>
        <v>5</v>
      </c>
      <c r="R36" s="4" t="str">
        <f>IF(AND(Cocktail!AE36="N/A",Cocktail!AG36="N/A"),_xlfn.CONCAT(Cocktail!AC36,CHAR(10),Cocktail!AD36),IF(Cocktail!AG36="N/A",_xlfn.CONCAT(Cocktail!AC36,CHAR(10),Cocktail!AD36,CHAR(10),CHAR(10),Cocktail!AE36,CHAR(10),Cocktail!AF36),_xlfn.CONCAT(Cocktail!AC36,CHAR(10),Cocktail!AD36,CHAR(10),CHAR(10),Cocktail!AE36,CHAR(10),Cocktail!AF36,CHAR(10),CHAR(10),Cocktail!AG36,CHAR(10),Cocktail!AH36)))</f>
        <v>COUNTER STRIKE
When rolling defense dice against a normal attack from an adjacent attacking figure, all excess shields count as unblockable hits on the attacking figure.</v>
      </c>
      <c r="S36" s="4" t="str">
        <f>IF(Cocktail!AK36="TRUE", "checked","")</f>
        <v/>
      </c>
      <c r="T36" s="4">
        <f>Cocktail!AB36</f>
        <v>210</v>
      </c>
      <c r="U36" s="4">
        <f>Cocktail!U36</f>
        <v>0</v>
      </c>
    </row>
    <row r="37" spans="1:21" ht="46.5" customHeight="1" x14ac:dyDescent="0.2">
      <c r="A37" s="10" t="str">
        <f>IF(Cocktail!C37&lt;&gt;"n/a", _xlfn.CONCAT(Cocktail!B37, " ", Cocktail!C37), Cocktail!B37)</f>
        <v>Chelydrus The Fen Hydra</v>
      </c>
      <c r="B37" s="4" t="str">
        <f>Cocktail!D37</f>
        <v>Modified</v>
      </c>
      <c r="C37" s="4" t="str">
        <f>Cocktail!N37</f>
        <v>Unique</v>
      </c>
      <c r="D37" s="4" t="str">
        <f>Cocktail!O37</f>
        <v>Hero</v>
      </c>
      <c r="E37" s="4" t="str">
        <f>SUBSTITUTE(Cocktail!AM37, "B&amp;amp;B", "Bread and Breakfast")</f>
        <v>Menacer</v>
      </c>
      <c r="F37" s="4" t="str">
        <f>Cocktail!L37</f>
        <v>Utgar</v>
      </c>
      <c r="G37" s="4" t="str">
        <f>Cocktail!M37</f>
        <v>Hydra</v>
      </c>
      <c r="H37" s="4" t="str">
        <f>Cocktail!P37</f>
        <v>Marauder</v>
      </c>
      <c r="I37" s="4" t="str">
        <f>Cocktail!Q37</f>
        <v>Ferocious</v>
      </c>
      <c r="J37" s="4" t="str">
        <f>Cocktail!R37</f>
        <v>Huge</v>
      </c>
      <c r="K37" s="4">
        <f>Cocktail!S37</f>
        <v>8</v>
      </c>
      <c r="L37" s="4">
        <f>Cocktail!T37</f>
        <v>1</v>
      </c>
      <c r="M37" s="4">
        <f>Cocktail!V37</f>
        <v>4</v>
      </c>
      <c r="N37" s="4">
        <f>Cocktail!W37</f>
        <v>5</v>
      </c>
      <c r="O37" s="4">
        <f>Cocktail!X37</f>
        <v>1</v>
      </c>
      <c r="P37" s="4">
        <f>Cocktail!Y37</f>
        <v>4</v>
      </c>
      <c r="Q37" s="4">
        <f>Cocktail!Z37</f>
        <v>6</v>
      </c>
      <c r="R37" s="4" t="str">
        <f>IF(AND(Cocktail!AE37="N/A",Cocktail!AG37="N/A"),_xlfn.CONCAT(Cocktail!AC37,CHAR(10),Cocktail!AD37),IF(Cocktail!AG37="N/A",_xlfn.CONCAT(Cocktail!AC37,CHAR(10),Cocktail!AD37,CHAR(10),CHAR(10),Cocktail!AE37,CHAR(10),Cocktail!AF37),_xlfn.CONCAT(Cocktail!AC37,CHAR(10),Cocktail!AD37,CHAR(10),CHAR(10),Cocktail!AE37,CHAR(10),Cocktail!AF37,CHAR(10),CHAR(10),Cocktail!AG37,CHAR(10),Cocktail!AH37)))</f>
        <v>HYDRA HEADS
When Chelydrus attacks, it may attack up to 4 times. Reduce the number of times Chelydrus can attack by 1 for each wound marker on this Army Card.
REACH
If an opponent's figure is within 2 spaces of Chelydrus, and its base is no more than 3 levels above Chelydrus's height or 3 levels below Chelydrus's base, Chelydrus may add 1 to its Range when attacking that figure.
SLITHER
Chelydrus does not have to stop its movement when entering water spaces.</v>
      </c>
      <c r="S37" s="4" t="str">
        <f>IF(Cocktail!AK37="TRUE", "checked","")</f>
        <v/>
      </c>
      <c r="T37" s="4">
        <f>Cocktail!AB37</f>
        <v>135</v>
      </c>
      <c r="U37" s="4">
        <f>Cocktail!U37</f>
        <v>0</v>
      </c>
    </row>
    <row r="38" spans="1:21" ht="46.5" customHeight="1" x14ac:dyDescent="0.2">
      <c r="A38" s="10" t="str">
        <f>IF(Cocktail!C38&lt;&gt;"n/a", _xlfn.CONCAT(Cocktail!B38, " ", Cocktail!C38), Cocktail!B38)</f>
        <v>Concan The Kyrie Warrior</v>
      </c>
      <c r="B38" s="4" t="str">
        <f>Cocktail!D38</f>
        <v>Normal</v>
      </c>
      <c r="C38" s="4" t="str">
        <f>Cocktail!N38</f>
        <v>Unique</v>
      </c>
      <c r="D38" s="4" t="str">
        <f>Cocktail!O38</f>
        <v>Hero</v>
      </c>
      <c r="E38" s="4" t="str">
        <f>SUBSTITUTE(Cocktail!AM38, "B&amp;amp;B", "Bread and Breakfast")</f>
        <v>Niche/Cheer</v>
      </c>
      <c r="F38" s="4" t="str">
        <f>Cocktail!L38</f>
        <v>Jandar</v>
      </c>
      <c r="G38" s="4" t="str">
        <f>Cocktail!M38</f>
        <v>Kyrie</v>
      </c>
      <c r="H38" s="4" t="str">
        <f>Cocktail!P38</f>
        <v>Warrior</v>
      </c>
      <c r="I38" s="4" t="str">
        <f>Cocktail!Q38</f>
        <v>Valiant</v>
      </c>
      <c r="J38" s="4" t="str">
        <f>Cocktail!R38</f>
        <v>Medium</v>
      </c>
      <c r="K38" s="4">
        <f>Cocktail!S38</f>
        <v>5</v>
      </c>
      <c r="L38" s="4">
        <f>Cocktail!T38</f>
        <v>1</v>
      </c>
      <c r="M38" s="4">
        <f>Cocktail!V38</f>
        <v>5</v>
      </c>
      <c r="N38" s="4">
        <f>Cocktail!W38</f>
        <v>5</v>
      </c>
      <c r="O38" s="4">
        <f>Cocktail!X38</f>
        <v>1</v>
      </c>
      <c r="P38" s="4">
        <f>Cocktail!Y38</f>
        <v>4</v>
      </c>
      <c r="Q38" s="4">
        <f>Cocktail!Z38</f>
        <v>4</v>
      </c>
      <c r="R38" s="4" t="str">
        <f>IF(AND(Cocktail!AE38="N/A",Cocktail!AG38="N/A"),_xlfn.CONCAT(Cocktail!AC38,CHAR(10),Cocktail!AD38),IF(Cocktail!AG38="N/A",_xlfn.CONCAT(Cocktail!AC38,CHAR(10),Cocktail!AD38,CHAR(10),CHAR(10),Cocktail!AE38,CHAR(10),Cocktail!AF38),_xlfn.CONCAT(Cocktail!AC38,CHAR(10),Cocktail!AD38,CHAR(10),CHAR(10),Cocktail!AE38,CHAR(10),Cocktail!AF38,CHAR(10),CHAR(10),Cocktail!AG38,CHAR(10),Cocktail!AH38)))</f>
        <v>KNIGHT AND SENTINEL ENHANCEMENT
All friendly Knights and Sentinels adjacent to Concan roll an additional attack die and an additional defense die.</v>
      </c>
      <c r="S38" s="4" t="str">
        <f>IF(Cocktail!AK38="TRUE", "checked","")</f>
        <v/>
      </c>
      <c r="T38" s="4">
        <f>Cocktail!AB38</f>
        <v>70</v>
      </c>
      <c r="U38" s="4">
        <f>Cocktail!U38</f>
        <v>0</v>
      </c>
    </row>
    <row r="39" spans="1:21" ht="46.5" customHeight="1" x14ac:dyDescent="0.2">
      <c r="A39" s="10" t="str">
        <f>IF(Cocktail!C39&lt;&gt;"n/a", _xlfn.CONCAT(Cocktail!B39, " ", Cocktail!C39), Cocktail!B39)</f>
        <v>Crixus</v>
      </c>
      <c r="B39" s="4" t="str">
        <f>Cocktail!D39</f>
        <v>Normal</v>
      </c>
      <c r="C39" s="4" t="str">
        <f>Cocktail!N39</f>
        <v>Unique</v>
      </c>
      <c r="D39" s="4" t="str">
        <f>Cocktail!O39</f>
        <v>Hero</v>
      </c>
      <c r="E39" s="4" t="str">
        <f>SUBSTITUTE(Cocktail!AM39, "B&amp;amp;B", "Bread and Breakfast")</f>
        <v>Menacer</v>
      </c>
      <c r="F39" s="4" t="str">
        <f>Cocktail!L39</f>
        <v>Einar</v>
      </c>
      <c r="G39" s="4" t="str">
        <f>Cocktail!M39</f>
        <v>Human</v>
      </c>
      <c r="H39" s="4" t="str">
        <f>Cocktail!P39</f>
        <v>Gladiator</v>
      </c>
      <c r="I39" s="4" t="str">
        <f>Cocktail!Q39</f>
        <v>Rebellious</v>
      </c>
      <c r="J39" s="4" t="str">
        <f>Cocktail!R39</f>
        <v>Medium</v>
      </c>
      <c r="K39" s="4">
        <f>Cocktail!S39</f>
        <v>4</v>
      </c>
      <c r="L39" s="4">
        <f>Cocktail!T39</f>
        <v>1</v>
      </c>
      <c r="M39" s="4">
        <f>Cocktail!V39</f>
        <v>5</v>
      </c>
      <c r="N39" s="4">
        <f>Cocktail!W39</f>
        <v>5</v>
      </c>
      <c r="O39" s="4">
        <f>Cocktail!X39</f>
        <v>1</v>
      </c>
      <c r="P39" s="4">
        <f>Cocktail!Y39</f>
        <v>5</v>
      </c>
      <c r="Q39" s="4">
        <f>Cocktail!Z39</f>
        <v>3</v>
      </c>
      <c r="R39" s="4" t="str">
        <f>IF(AND(Cocktail!AE39="N/A",Cocktail!AG39="N/A"),_xlfn.CONCAT(Cocktail!AC39,CHAR(10),Cocktail!AD39),IF(Cocktail!AG39="N/A",_xlfn.CONCAT(Cocktail!AC39,CHAR(10),Cocktail!AD39,CHAR(10),CHAR(10),Cocktail!AE39,CHAR(10),Cocktail!AF39),_xlfn.CONCAT(Cocktail!AC39,CHAR(10),Cocktail!AD39,CHAR(10),CHAR(10),Cocktail!AE39,CHAR(10),Cocktail!AF39,CHAR(10),CHAR(10),Cocktail!AG39,CHAR(10),Cocktail!AH39)))</f>
        <v>ONE SHIELD DEFENSE
When rolling defense dice, if Crixus rolls at least one shield, the most wounds Crixus may take for this attack is one.</v>
      </c>
      <c r="S39" s="4" t="str">
        <f>IF(Cocktail!AK39="TRUE", "checked","")</f>
        <v/>
      </c>
      <c r="T39" s="4">
        <f>Cocktail!AB39</f>
        <v>95</v>
      </c>
      <c r="U39" s="4">
        <f>Cocktail!U39</f>
        <v>0</v>
      </c>
    </row>
    <row r="40" spans="1:21" ht="46.5" customHeight="1" x14ac:dyDescent="0.2">
      <c r="A40" s="10" t="str">
        <f>IF(Cocktail!C40&lt;&gt;"n/a", _xlfn.CONCAT(Cocktail!B40, " ", Cocktail!C40), Cocktail!B40)</f>
        <v>Cyprien Esenwein</v>
      </c>
      <c r="B40" s="4" t="str">
        <f>Cocktail!D40</f>
        <v>Normal</v>
      </c>
      <c r="C40" s="4" t="str">
        <f>Cocktail!N40</f>
        <v>Unique</v>
      </c>
      <c r="D40" s="4" t="str">
        <f>Cocktail!O40</f>
        <v>Hero</v>
      </c>
      <c r="E40" s="4" t="str">
        <f>SUBSTITUTE(Cocktail!AM40, "B&amp;amp;B", "Bread and Breakfast")</f>
        <v>Shark</v>
      </c>
      <c r="F40" s="4" t="str">
        <f>Cocktail!L40</f>
        <v>Utgar</v>
      </c>
      <c r="G40" s="4" t="str">
        <f>Cocktail!M40</f>
        <v>Undead</v>
      </c>
      <c r="H40" s="4" t="str">
        <f>Cocktail!P40</f>
        <v>Lord</v>
      </c>
      <c r="I40" s="4" t="str">
        <f>Cocktail!Q40</f>
        <v>Terrifying</v>
      </c>
      <c r="J40" s="4" t="str">
        <f>Cocktail!R40</f>
        <v>Medium</v>
      </c>
      <c r="K40" s="4">
        <f>Cocktail!S40</f>
        <v>4</v>
      </c>
      <c r="L40" s="4">
        <f>Cocktail!T40</f>
        <v>1</v>
      </c>
      <c r="M40" s="4">
        <f>Cocktail!V40</f>
        <v>6</v>
      </c>
      <c r="N40" s="4">
        <f>Cocktail!W40</f>
        <v>8</v>
      </c>
      <c r="O40" s="4">
        <f>Cocktail!X40</f>
        <v>1</v>
      </c>
      <c r="P40" s="4">
        <f>Cocktail!Y40</f>
        <v>3</v>
      </c>
      <c r="Q40" s="4">
        <f>Cocktail!Z40</f>
        <v>4</v>
      </c>
      <c r="R40" s="4" t="str">
        <f>IF(AND(Cocktail!AE40="N/A",Cocktail!AG40="N/A"),_xlfn.CONCAT(Cocktail!AC40,CHAR(10),Cocktail!AD40),IF(Cocktail!AG40="N/A",_xlfn.CONCAT(Cocktail!AC40,CHAR(10),Cocktail!AD40,CHAR(10),CHAR(10),Cocktail!AE40,CHAR(10),Cocktail!AF40),_xlfn.CONCAT(Cocktail!AC40,CHAR(10),Cocktail!AD40,CHAR(10),CHAR(10),Cocktail!AE40,CHAR(10),Cocktail!AF40,CHAR(10),CHAR(10),Cocktail!AG40,CHAR(10),Cocktail!AH40)))</f>
        <v>LIFE DRAIN
Each time Cyprien destroys a figure, you may remove a wound marker from this Army Card. Cyprien cannot Life Drain destructible objects.
CHILLING TOUCH
After moving and before attacking, choose a figure adjacent to Cyprien and roll the 20-sided die. If you roll 1-12, nothing happens. If you roll 13-15, the chosen figure receives 1 wound. If you roll 16-17, the chosen figure receives 2 wounds. If you roll 18-19, the chosen figure receives 3 wounds. If you roll 20 or higher, the chosen figure receives 6 wounds. Cyprien's Chilling Touch does not affect Soulborgs or destructible objects.
STEALTH FLYING
When Cyprien starts to fly, if he is engaged he will not take any leaving engagement attacks.</v>
      </c>
      <c r="S40" s="4" t="str">
        <f>IF(Cocktail!AK40="TRUE", "checked","")</f>
        <v/>
      </c>
      <c r="T40" s="4">
        <f>Cocktail!AB40</f>
        <v>160</v>
      </c>
      <c r="U40" s="4">
        <f>Cocktail!U40</f>
        <v>0</v>
      </c>
    </row>
    <row r="41" spans="1:21" ht="46.5" customHeight="1" x14ac:dyDescent="0.2">
      <c r="A41" s="10" t="str">
        <f>IF(Cocktail!C41&lt;&gt;"n/a", _xlfn.CONCAT(Cocktail!B41, " ", Cocktail!C41), Cocktail!B41)</f>
        <v>Darrak Ambershard</v>
      </c>
      <c r="B41" s="4" t="str">
        <f>Cocktail!D41</f>
        <v>Normal</v>
      </c>
      <c r="C41" s="4" t="str">
        <f>Cocktail!N41</f>
        <v>Unique</v>
      </c>
      <c r="D41" s="4" t="str">
        <f>Cocktail!O41</f>
        <v>Hero</v>
      </c>
      <c r="E41" s="4" t="str">
        <f>SUBSTITUTE(Cocktail!AM41, "B&amp;amp;B", "Bread and Breakfast")</f>
        <v>Shark</v>
      </c>
      <c r="F41" s="4" t="str">
        <f>Cocktail!L41</f>
        <v>Aquilla</v>
      </c>
      <c r="G41" s="4" t="str">
        <f>Cocktail!M41</f>
        <v>Dwarf</v>
      </c>
      <c r="H41" s="4" t="str">
        <f>Cocktail!P41</f>
        <v>Rogue</v>
      </c>
      <c r="I41" s="4" t="str">
        <f>Cocktail!Q41</f>
        <v>Tricky</v>
      </c>
      <c r="J41" s="4" t="str">
        <f>Cocktail!R41</f>
        <v>Medium</v>
      </c>
      <c r="K41" s="4">
        <f>Cocktail!S41</f>
        <v>4</v>
      </c>
      <c r="L41" s="4">
        <f>Cocktail!T41</f>
        <v>1</v>
      </c>
      <c r="M41" s="4">
        <f>Cocktail!V41</f>
        <v>4</v>
      </c>
      <c r="N41" s="4">
        <f>Cocktail!W41</f>
        <v>5</v>
      </c>
      <c r="O41" s="4">
        <f>Cocktail!X41</f>
        <v>1</v>
      </c>
      <c r="P41" s="4">
        <f>Cocktail!Y41</f>
        <v>4</v>
      </c>
      <c r="Q41" s="4">
        <f>Cocktail!Z41</f>
        <v>2</v>
      </c>
      <c r="R41" s="4" t="str">
        <f>IF(AND(Cocktail!AE41="N/A",Cocktail!AG41="N/A"),_xlfn.CONCAT(Cocktail!AC41,CHAR(10),Cocktail!AD41),IF(Cocktail!AG41="N/A",_xlfn.CONCAT(Cocktail!AC41,CHAR(10),Cocktail!AD41,CHAR(10),CHAR(10),Cocktail!AE41,CHAR(10),Cocktail!AF41),_xlfn.CONCAT(Cocktail!AC41,CHAR(10),Cocktail!AD41,CHAR(10),CHAR(10),Cocktail!AE41,CHAR(10),Cocktail!AF41,CHAR(10),CHAR(10),Cocktail!AG41,CHAR(10),Cocktail!AH41)))</f>
        <v>SNEAK ATTACK 2
If Darrak Ambershard is attacking an opponent's figure that is adjacent to at least one other figure you control, add 2 dice to Darrak Ambershard's attack.
HIDE IN DARKNESS
If Darrak Ambershard is attacked with a normal attack and at least 1 skull is rolled, roll the 20-sided die. If you roll 1-15, roll defense dice normally. If you roll a 16 or higher, ignore all damage that would be inflicted by the attack</v>
      </c>
      <c r="S41" s="4" t="str">
        <f>IF(Cocktail!AK41="TRUE", "checked","")</f>
        <v/>
      </c>
      <c r="T41" s="4">
        <f>Cocktail!AB41</f>
        <v>70</v>
      </c>
      <c r="U41" s="4">
        <f>Cocktail!U41</f>
        <v>0</v>
      </c>
    </row>
    <row r="42" spans="1:21" ht="46.5" customHeight="1" x14ac:dyDescent="0.2">
      <c r="A42" s="10" t="str">
        <f>IF(Cocktail!C42&lt;&gt;"n/a", _xlfn.CONCAT(Cocktail!B42, " ", Cocktail!C42), Cocktail!B42)</f>
        <v>Deadeye Dan</v>
      </c>
      <c r="B42" s="4" t="str">
        <f>Cocktail!D42</f>
        <v>Normal</v>
      </c>
      <c r="C42" s="4" t="str">
        <f>Cocktail!N42</f>
        <v>Unique</v>
      </c>
      <c r="D42" s="4" t="str">
        <f>Cocktail!O42</f>
        <v>Hero</v>
      </c>
      <c r="E42" s="4" t="str">
        <f>SUBSTITUTE(Cocktail!AM42, "B&amp;amp;B", "Bread and Breakfast")</f>
        <v>Niche</v>
      </c>
      <c r="F42" s="4" t="str">
        <f>Cocktail!L42</f>
        <v>Ullar</v>
      </c>
      <c r="G42" s="4" t="str">
        <f>Cocktail!M42</f>
        <v>Human</v>
      </c>
      <c r="H42" s="4" t="str">
        <f>Cocktail!P42</f>
        <v>Sniper</v>
      </c>
      <c r="I42" s="4" t="str">
        <f>Cocktail!Q42</f>
        <v>Precise</v>
      </c>
      <c r="J42" s="4" t="str">
        <f>Cocktail!R42</f>
        <v>Medium</v>
      </c>
      <c r="K42" s="4">
        <f>Cocktail!S42</f>
        <v>5</v>
      </c>
      <c r="L42" s="4">
        <f>Cocktail!T42</f>
        <v>1</v>
      </c>
      <c r="M42" s="4">
        <f>Cocktail!V42</f>
        <v>3</v>
      </c>
      <c r="N42" s="4">
        <f>Cocktail!W42</f>
        <v>5</v>
      </c>
      <c r="O42" s="4">
        <f>Cocktail!X42</f>
        <v>10</v>
      </c>
      <c r="P42" s="4">
        <f>Cocktail!Y42</f>
        <v>1</v>
      </c>
      <c r="Q42" s="4">
        <f>Cocktail!Z42</f>
        <v>2</v>
      </c>
      <c r="R42" s="4" t="str">
        <f>IF(AND(Cocktail!AE42="N/A",Cocktail!AG42="N/A"),_xlfn.CONCAT(Cocktail!AC42,CHAR(10),Cocktail!AD42),IF(Cocktail!AG42="N/A",_xlfn.CONCAT(Cocktail!AC42,CHAR(10),Cocktail!AD42,CHAR(10),CHAR(10),Cocktail!AE42,CHAR(10),Cocktail!AF42),_xlfn.CONCAT(Cocktail!AC42,CHAR(10),Cocktail!AD42,CHAR(10),CHAR(10),Cocktail!AE42,CHAR(10),Cocktail!AF42,CHAR(10),CHAR(10),Cocktail!AG42,CHAR(10),Cocktail!AH42)))</f>
        <v>ULLAR ENHANCED RIFLE SPECIAL ATTACK
Range 10. Attack 1. 
Choose a non-adjacent small or medium figure to attack. The chosen figure cannot roll defense dice when attacked by Deadeye Dan's Ullar Enhanced Rifle Special Attack. Deadeye Dan may not use this special attack if he moved this turn.
SHARPSHOOTER
Instead of attacking, you may choose any non-adjacent figure within 10 clear sight spaces of Deadeye Dan. Roll the 20-sided die. If you roll a 19 or 20, the chosen figure is destroyed. If you roll a 1-18, you missed. Deadeye Dan may not use this special power if he moved this turn.</v>
      </c>
      <c r="S42" s="4" t="str">
        <f>IF(Cocktail!AK42="TRUE", "checked","")</f>
        <v/>
      </c>
      <c r="T42" s="4">
        <f>Cocktail!AB42</f>
        <v>55</v>
      </c>
      <c r="U42" s="4">
        <f>Cocktail!U42</f>
        <v>0</v>
      </c>
    </row>
    <row r="43" spans="1:21" ht="46.5" customHeight="1" x14ac:dyDescent="0.2">
      <c r="A43" s="10" t="str">
        <f>IF(Cocktail!C43&lt;&gt;"n/a", _xlfn.CONCAT(Cocktail!B43, " ", Cocktail!C43), Cocktail!B43)</f>
        <v>Deathreavers</v>
      </c>
      <c r="B43" s="4" t="str">
        <f>Cocktail!D43</f>
        <v>Normal</v>
      </c>
      <c r="C43" s="4" t="str">
        <f>Cocktail!N43</f>
        <v>Common</v>
      </c>
      <c r="D43" s="4" t="str">
        <f>Cocktail!O43</f>
        <v>Squad</v>
      </c>
      <c r="E43" s="4" t="str">
        <f>SUBSTITUTE(Cocktail!AM43, "B&amp;amp;B", "Bread and Breakfast")</f>
        <v>Defender</v>
      </c>
      <c r="F43" s="4" t="str">
        <f>Cocktail!L43</f>
        <v>Utgar</v>
      </c>
      <c r="G43" s="4" t="str">
        <f>Cocktail!M43</f>
        <v>Soulborg</v>
      </c>
      <c r="H43" s="4" t="str">
        <f>Cocktail!P43</f>
        <v>Deathreavers</v>
      </c>
      <c r="I43" s="4" t="str">
        <f>Cocktail!Q43</f>
        <v>Tricky</v>
      </c>
      <c r="J43" s="4" t="str">
        <f>Cocktail!R43</f>
        <v>Small</v>
      </c>
      <c r="K43" s="4">
        <f>Cocktail!S43</f>
        <v>3</v>
      </c>
      <c r="L43" s="4">
        <f>Cocktail!T43</f>
        <v>4</v>
      </c>
      <c r="M43" s="4">
        <f>Cocktail!V43</f>
        <v>1</v>
      </c>
      <c r="N43" s="4">
        <f>Cocktail!W43</f>
        <v>6</v>
      </c>
      <c r="O43" s="4">
        <f>Cocktail!X43</f>
        <v>1</v>
      </c>
      <c r="P43" s="4">
        <f>Cocktail!Y43</f>
        <v>1</v>
      </c>
      <c r="Q43" s="4">
        <f>Cocktail!Z43</f>
        <v>4</v>
      </c>
      <c r="R43" s="4" t="str">
        <f>IF(AND(Cocktail!AE43="N/A",Cocktail!AG43="N/A"),_xlfn.CONCAT(Cocktail!AC43,CHAR(10),Cocktail!AD43),IF(Cocktail!AG43="N/A",_xlfn.CONCAT(Cocktail!AC43,CHAR(10),Cocktail!AD43,CHAR(10),CHAR(10),Cocktail!AE43,CHAR(10),Cocktail!AF43),_xlfn.CONCAT(Cocktail!AC43,CHAR(10),Cocktail!AD43,CHAR(10),CHAR(10),Cocktail!AE43,CHAR(10),Cocktail!AF43,CHAR(10),CHAR(10),Cocktail!AG43,CHAR(10),Cocktail!AH43)))</f>
        <v>SCATTER
After a Deathreaver you control rolls defense dice against a normal attack, you may move any 2 Deathreavers you control up to 4 spaces each.
DISENGAGE
Deathreavers are never attacked when leaving an engagement.
CLIMB X2
When moving up or down levels of terrain, Deathreavers may move double their Height.</v>
      </c>
      <c r="S43" s="4" t="str">
        <f>IF(Cocktail!AK43="TRUE", "checked","")</f>
        <v/>
      </c>
      <c r="T43" s="4">
        <f>Cocktail!AB43</f>
        <v>60</v>
      </c>
      <c r="U43" s="4">
        <f>Cocktail!U43</f>
        <v>0</v>
      </c>
    </row>
    <row r="44" spans="1:21" ht="46.5" customHeight="1" x14ac:dyDescent="0.2">
      <c r="A44" s="10" t="str">
        <f>IF(Cocktail!C44&lt;&gt;"n/a", _xlfn.CONCAT(Cocktail!B44, " ", Cocktail!C44), Cocktail!B44)</f>
        <v>Deathstalkers</v>
      </c>
      <c r="B44" s="4" t="str">
        <f>Cocktail!D44</f>
        <v>Normal</v>
      </c>
      <c r="C44" s="4" t="str">
        <f>Cocktail!N44</f>
        <v>Common</v>
      </c>
      <c r="D44" s="4" t="str">
        <f>Cocktail!O44</f>
        <v>Squad</v>
      </c>
      <c r="E44" s="4" t="str">
        <f>SUBSTITUTE(Cocktail!AM44, "B&amp;amp;B", "Bread and Breakfast")</f>
        <v>Niche</v>
      </c>
      <c r="F44" s="4" t="str">
        <f>Cocktail!L44</f>
        <v>Utgar</v>
      </c>
      <c r="G44" s="4" t="str">
        <f>Cocktail!M44</f>
        <v>Soulborg</v>
      </c>
      <c r="H44" s="4" t="str">
        <f>Cocktail!P44</f>
        <v>Deathstalkers</v>
      </c>
      <c r="I44" s="4" t="str">
        <f>Cocktail!Q44</f>
        <v>Wild</v>
      </c>
      <c r="J44" s="4" t="str">
        <f>Cocktail!R44</f>
        <v>Large</v>
      </c>
      <c r="K44" s="4">
        <f>Cocktail!S44</f>
        <v>5</v>
      </c>
      <c r="L44" s="4">
        <f>Cocktail!T44</f>
        <v>3</v>
      </c>
      <c r="M44" s="4">
        <f>Cocktail!V44</f>
        <v>1</v>
      </c>
      <c r="N44" s="4">
        <f>Cocktail!W44</f>
        <v>7</v>
      </c>
      <c r="O44" s="4">
        <f>Cocktail!X44</f>
        <v>1</v>
      </c>
      <c r="P44" s="4">
        <f>Cocktail!Y44</f>
        <v>3</v>
      </c>
      <c r="Q44" s="4">
        <f>Cocktail!Z44</f>
        <v>5</v>
      </c>
      <c r="R44" s="4" t="str">
        <f>IF(AND(Cocktail!AE44="N/A",Cocktail!AG44="N/A"),_xlfn.CONCAT(Cocktail!AC44,CHAR(10),Cocktail!AD44),IF(Cocktail!AG44="N/A",_xlfn.CONCAT(Cocktail!AC44,CHAR(10),Cocktail!AD44,CHAR(10),CHAR(10),Cocktail!AE44,CHAR(10),Cocktail!AF44),_xlfn.CONCAT(Cocktail!AC44,CHAR(10),Cocktail!AD44,CHAR(10),CHAR(10),Cocktail!AE44,CHAR(10),Cocktail!AF44,CHAR(10),CHAR(10),Cocktail!AG44,CHAR(10),Cocktail!AH44)))</f>
        <v>MAUL
When rolling attack dice against a small or medium figure, if a Deathstalker rolls a skull on every die, the defending figure receives a wound for every skull, and cannot roll any defense dice.</v>
      </c>
      <c r="S44" s="4" t="str">
        <f>IF(Cocktail!AK44="TRUE", "checked","")</f>
        <v/>
      </c>
      <c r="T44" s="4">
        <f>Cocktail!AB44</f>
        <v>85</v>
      </c>
      <c r="U44" s="4">
        <f>Cocktail!U44</f>
        <v>0</v>
      </c>
    </row>
    <row r="45" spans="1:21" ht="46.5" customHeight="1" x14ac:dyDescent="0.2">
      <c r="A45" s="10" t="str">
        <f>IF(Cocktail!C45&lt;&gt;"n/a", _xlfn.CONCAT(Cocktail!B45, " ", Cocktail!C45), Cocktail!B45)</f>
        <v>Deathwalker 7000</v>
      </c>
      <c r="B45" s="4" t="str">
        <f>Cocktail!D45</f>
        <v>Normal</v>
      </c>
      <c r="C45" s="4" t="str">
        <f>Cocktail!N45</f>
        <v>Unique</v>
      </c>
      <c r="D45" s="4" t="str">
        <f>Cocktail!O45</f>
        <v>Hero</v>
      </c>
      <c r="E45" s="4" t="str">
        <f>SUBSTITUTE(Cocktail!AM45, "B&amp;amp;B", "Bread and Breakfast")</f>
        <v>Niche/Defender</v>
      </c>
      <c r="F45" s="4" t="str">
        <f>Cocktail!L45</f>
        <v>Utgar</v>
      </c>
      <c r="G45" s="4" t="str">
        <f>Cocktail!M45</f>
        <v>Soulborg</v>
      </c>
      <c r="H45" s="4" t="str">
        <f>Cocktail!P45</f>
        <v>Deathwalker</v>
      </c>
      <c r="I45" s="4" t="str">
        <f>Cocktail!Q45</f>
        <v>Tricky</v>
      </c>
      <c r="J45" s="4" t="str">
        <f>Cocktail!R45</f>
        <v>Medium</v>
      </c>
      <c r="K45" s="4">
        <f>Cocktail!S45</f>
        <v>5</v>
      </c>
      <c r="L45" s="4">
        <f>Cocktail!T45</f>
        <v>1</v>
      </c>
      <c r="M45" s="4">
        <f>Cocktail!V45</f>
        <v>1</v>
      </c>
      <c r="N45" s="4">
        <f>Cocktail!W45</f>
        <v>6</v>
      </c>
      <c r="O45" s="4">
        <f>Cocktail!X45</f>
        <v>1</v>
      </c>
      <c r="P45" s="4">
        <f>Cocktail!Y45</f>
        <v>3</v>
      </c>
      <c r="Q45" s="4">
        <f>Cocktail!Z45</f>
        <v>7</v>
      </c>
      <c r="R45" s="4" t="str">
        <f>IF(AND(Cocktail!AE45="N/A",Cocktail!AG45="N/A"),_xlfn.CONCAT(Cocktail!AC45,CHAR(10),Cocktail!AD45),IF(Cocktail!AG45="N/A",_xlfn.CONCAT(Cocktail!AC45,CHAR(10),Cocktail!AD45,CHAR(10),CHAR(10),Cocktail!AE45,CHAR(10),Cocktail!AF45),_xlfn.CONCAT(Cocktail!AC45,CHAR(10),Cocktail!AD45,CHAR(10),CHAR(10),Cocktail!AE45,CHAR(10),Cocktail!AF45,CHAR(10),CHAR(10),Cocktail!AG45,CHAR(10),Cocktail!AH45)))</f>
        <v>SELF-DESTRUCT
After moving and instead of attacking, Deathwalker 7000 may choose to self-destruct. Roll the 20-sided die to determine if any other figures are wounded. If you roll a 1-3, all adjacent figures are safe. If you roll a 4-15, each adjacent figure receive 2 wounds. If you roll a 16-19, each adjacent figure receives 4 wounds. If you roll a 20, each adjacent figure receives 8 wounds. After using this power, Deathwalker 7000 is always destroyed.
STEALTH DODGE
When Deathwalker 7000 rolls defense dice against an attacking figure who is not adjacent, one shield will block all damage.</v>
      </c>
      <c r="S45" s="4" t="str">
        <f>IF(Cocktail!AK45="TRUE", "checked","")</f>
        <v/>
      </c>
      <c r="T45" s="4">
        <f>Cocktail!AB45</f>
        <v>70</v>
      </c>
      <c r="U45" s="4">
        <f>Cocktail!U45</f>
        <v>0</v>
      </c>
    </row>
    <row r="46" spans="1:21" ht="46.5" customHeight="1" x14ac:dyDescent="0.2">
      <c r="A46" s="10" t="str">
        <f>IF(Cocktail!C46&lt;&gt;"n/a", _xlfn.CONCAT(Cocktail!B46, " ", Cocktail!C46), Cocktail!B46)</f>
        <v>Deathwalker 8000</v>
      </c>
      <c r="B46" s="4" t="str">
        <f>Cocktail!D46</f>
        <v>Normal</v>
      </c>
      <c r="C46" s="4" t="str">
        <f>Cocktail!N46</f>
        <v>Unique</v>
      </c>
      <c r="D46" s="4" t="str">
        <f>Cocktail!O46</f>
        <v>Hero</v>
      </c>
      <c r="E46" s="4" t="str">
        <f>SUBSTITUTE(Cocktail!AM46, "B&amp;amp;B", "Bread and Breakfast")</f>
        <v>Cleanup</v>
      </c>
      <c r="F46" s="4" t="str">
        <f>Cocktail!L46</f>
        <v>Utgar</v>
      </c>
      <c r="G46" s="4" t="str">
        <f>Cocktail!M46</f>
        <v>Soulborg</v>
      </c>
      <c r="H46" s="4" t="str">
        <f>Cocktail!P46</f>
        <v>Deathwalker</v>
      </c>
      <c r="I46" s="4" t="str">
        <f>Cocktail!Q46</f>
        <v>Precise</v>
      </c>
      <c r="J46" s="4" t="str">
        <f>Cocktail!R46</f>
        <v>Large</v>
      </c>
      <c r="K46" s="4">
        <f>Cocktail!S46</f>
        <v>7</v>
      </c>
      <c r="L46" s="4">
        <f>Cocktail!T46</f>
        <v>1</v>
      </c>
      <c r="M46" s="4">
        <f>Cocktail!V46</f>
        <v>1</v>
      </c>
      <c r="N46" s="4">
        <f>Cocktail!W46</f>
        <v>5</v>
      </c>
      <c r="O46" s="4">
        <f>Cocktail!X46</f>
        <v>7</v>
      </c>
      <c r="P46" s="4">
        <f>Cocktail!Y46</f>
        <v>3</v>
      </c>
      <c r="Q46" s="4">
        <f>Cocktail!Z46</f>
        <v>8</v>
      </c>
      <c r="R46" s="4" t="str">
        <f>IF(AND(Cocktail!AE46="N/A",Cocktail!AG46="N/A"),_xlfn.CONCAT(Cocktail!AC46,CHAR(10),Cocktail!AD46),IF(Cocktail!AG46="N/A",_xlfn.CONCAT(Cocktail!AC46,CHAR(10),Cocktail!AD46,CHAR(10),CHAR(10),Cocktail!AE46,CHAR(10),Cocktail!AF46),_xlfn.CONCAT(Cocktail!AC46,CHAR(10),Cocktail!AD46,CHAR(10),CHAR(10),Cocktail!AE46,CHAR(10),Cocktail!AF46,CHAR(10),CHAR(10),Cocktail!AG46,CHAR(10),Cocktail!AH46)))</f>
        <v>RAPID FIRE SPECIAL ATTACK
Range 7. Attack 3. 
If Deathwalker 8000's Rapid Fire Special Attack inflicts a wound, he may attack again with it's Rapid Fire Special Attack. Deathwalker 8000 may continue attacking with it's Rapid Fire Special Attack until he does not inflict a wound.</v>
      </c>
      <c r="S46" s="4" t="str">
        <f>IF(Cocktail!AK46="TRUE", "checked","")</f>
        <v/>
      </c>
      <c r="T46" s="4">
        <f>Cocktail!AB46</f>
        <v>115</v>
      </c>
      <c r="U46" s="4">
        <f>Cocktail!U46</f>
        <v>0</v>
      </c>
    </row>
    <row r="47" spans="1:21" ht="46.5" customHeight="1" x14ac:dyDescent="0.2">
      <c r="A47" s="10" t="str">
        <f>IF(Cocktail!C47&lt;&gt;"n/a", _xlfn.CONCAT(Cocktail!B47, " ", Cocktail!C47), Cocktail!B47)</f>
        <v>Deathwalker 9000</v>
      </c>
      <c r="B47" s="4" t="str">
        <f>Cocktail!D47</f>
        <v>Normal</v>
      </c>
      <c r="C47" s="4" t="str">
        <f>Cocktail!N47</f>
        <v>Unique</v>
      </c>
      <c r="D47" s="4" t="str">
        <f>Cocktail!O47</f>
        <v>Hero</v>
      </c>
      <c r="E47" s="4" t="str">
        <f>SUBSTITUTE(Cocktail!AM47, "B&amp;amp;B", "Bread and Breakfast")</f>
        <v>Cleanup</v>
      </c>
      <c r="F47" s="4" t="str">
        <f>Cocktail!L47</f>
        <v>Utgar</v>
      </c>
      <c r="G47" s="4" t="str">
        <f>Cocktail!M47</f>
        <v>Soulborg</v>
      </c>
      <c r="H47" s="4" t="str">
        <f>Cocktail!P47</f>
        <v>Deathwalker</v>
      </c>
      <c r="I47" s="4" t="str">
        <f>Cocktail!Q47</f>
        <v>Precise</v>
      </c>
      <c r="J47" s="4" t="str">
        <f>Cocktail!R47</f>
        <v>Large</v>
      </c>
      <c r="K47" s="4">
        <f>Cocktail!S47</f>
        <v>7</v>
      </c>
      <c r="L47" s="4">
        <f>Cocktail!T47</f>
        <v>1</v>
      </c>
      <c r="M47" s="4">
        <f>Cocktail!V47</f>
        <v>1</v>
      </c>
      <c r="N47" s="4">
        <f>Cocktail!W47</f>
        <v>5</v>
      </c>
      <c r="O47" s="4">
        <f>Cocktail!X47</f>
        <v>7</v>
      </c>
      <c r="P47" s="4">
        <f>Cocktail!Y47</f>
        <v>4</v>
      </c>
      <c r="Q47" s="4">
        <f>Cocktail!Z47</f>
        <v>9</v>
      </c>
      <c r="R47" s="4" t="str">
        <f>IF(AND(Cocktail!AE47="N/A",Cocktail!AG47="N/A"),_xlfn.CONCAT(Cocktail!AC47,CHAR(10),Cocktail!AD47),IF(Cocktail!AG47="N/A",_xlfn.CONCAT(Cocktail!AC47,CHAR(10),Cocktail!AD47,CHAR(10),CHAR(10),Cocktail!AE47,CHAR(10),Cocktail!AF47),_xlfn.CONCAT(Cocktail!AC47,CHAR(10),Cocktail!AD47,CHAR(10),CHAR(10),Cocktail!AE47,CHAR(10),Cocktail!AF47,CHAR(10),CHAR(10),Cocktail!AG47,CHAR(10),Cocktail!AH47)))</f>
        <v>EXPLOSION SPECIAL ATTACK
Range 7. Attack 3. 
Choose a figure to attack. Any figures adjacent to the chosen figure are also affected by the Explosion Special Attack. Deathwalker 9000 only needs a clear sight shot at the chosen figure. Roll 3 attack dice once for all affected figures. Each figure rolls defense dice seperately. Deathwalker 9000 can be affected by his own Explosion Special Attack.
RANGE ENHANCEMENT
Any Soulborg Guards adjacent to Deathwalker add 2 spaces to their range.</v>
      </c>
      <c r="S47" s="4" t="str">
        <f>IF(Cocktail!AK47="TRUE", "checked","")</f>
        <v/>
      </c>
      <c r="T47" s="4">
        <f>Cocktail!AB47</f>
        <v>110</v>
      </c>
      <c r="U47" s="4">
        <f>Cocktail!U47</f>
        <v>0</v>
      </c>
    </row>
    <row r="48" spans="1:21" ht="46.5" customHeight="1" x14ac:dyDescent="0.2">
      <c r="A48" s="10" t="str">
        <f>IF(Cocktail!C48&lt;&gt;"n/a", _xlfn.CONCAT(Cocktail!B48, " ", Cocktail!C48), Cocktail!B48)</f>
        <v>Dumutef Guard</v>
      </c>
      <c r="B48" s="4" t="str">
        <f>Cocktail!D48</f>
        <v>Normal</v>
      </c>
      <c r="C48" s="4" t="str">
        <f>Cocktail!N48</f>
        <v>Common</v>
      </c>
      <c r="D48" s="4" t="str">
        <f>Cocktail!O48</f>
        <v>Hero</v>
      </c>
      <c r="E48" s="4" t="str">
        <f>SUBSTITUTE(Cocktail!AM48, "B&amp;amp;B", "Bread and Breakfast")</f>
        <v>Niche</v>
      </c>
      <c r="F48" s="4" t="str">
        <f>Cocktail!L48</f>
        <v>Utgar</v>
      </c>
      <c r="G48" s="4" t="str">
        <f>Cocktail!M48</f>
        <v>Fiantooth</v>
      </c>
      <c r="H48" s="4" t="str">
        <f>Cocktail!P48</f>
        <v>Guard</v>
      </c>
      <c r="I48" s="4" t="str">
        <f>Cocktail!Q48</f>
        <v>Relentless</v>
      </c>
      <c r="J48" s="4" t="str">
        <f>Cocktail!R48</f>
        <v>Large</v>
      </c>
      <c r="K48" s="4">
        <f>Cocktail!S48</f>
        <v>7</v>
      </c>
      <c r="L48" s="4">
        <f>Cocktail!T48</f>
        <v>1</v>
      </c>
      <c r="M48" s="4">
        <f>Cocktail!V48</f>
        <v>1</v>
      </c>
      <c r="N48" s="4">
        <f>Cocktail!W48</f>
        <v>6</v>
      </c>
      <c r="O48" s="4">
        <f>Cocktail!X48</f>
        <v>1</v>
      </c>
      <c r="P48" s="4">
        <f>Cocktail!Y48</f>
        <v>4</v>
      </c>
      <c r="Q48" s="4">
        <f>Cocktail!Z48</f>
        <v>4</v>
      </c>
      <c r="R48" s="4" t="str">
        <f>IF(AND(Cocktail!AE48="N/A",Cocktail!AG48="N/A"),_xlfn.CONCAT(Cocktail!AC48,CHAR(10),Cocktail!AD48),IF(Cocktail!AG48="N/A",_xlfn.CONCAT(Cocktail!AC48,CHAR(10),Cocktail!AD48,CHAR(10),CHAR(10),Cocktail!AE48,CHAR(10),Cocktail!AF48),_xlfn.CONCAT(Cocktail!AC48,CHAR(10),Cocktail!AD48,CHAR(10),CHAR(10),Cocktail!AE48,CHAR(10),Cocktail!AF48,CHAR(10),CHAR(10),Cocktail!AG48,CHAR(10),Cocktail!AH48)))</f>
        <v>ROAD STRENGTH
Add 1 to Dumutef Guard's attack and defense while on a road space.
DEVOURER ATTACK ENHANCEMENT
All friendly Devourers adjacent to a Dumutef Guard receive an additional attack die.</v>
      </c>
      <c r="S48" s="4" t="str">
        <f>IF(Cocktail!AK48="TRUE", "checked","")</f>
        <v/>
      </c>
      <c r="T48" s="4">
        <f>Cocktail!AB48</f>
        <v>15</v>
      </c>
      <c r="U48" s="4">
        <f>Cocktail!U48</f>
        <v>0</v>
      </c>
    </row>
    <row r="49" spans="1:21" ht="46.5" customHeight="1" x14ac:dyDescent="0.2">
      <c r="A49" s="10" t="str">
        <f>IF(Cocktail!C49&lt;&gt;"n/a", _xlfn.CONCAT(Cocktail!B49, " ", Cocktail!C49), Cocktail!B49)</f>
        <v>Dünd</v>
      </c>
      <c r="B49" s="4" t="str">
        <f>Cocktail!D49</f>
        <v>Normal</v>
      </c>
      <c r="C49" s="4" t="str">
        <f>Cocktail!N49</f>
        <v>Unique</v>
      </c>
      <c r="D49" s="4" t="str">
        <f>Cocktail!O49</f>
        <v>Hero</v>
      </c>
      <c r="E49" s="4" t="str">
        <f>SUBSTITUTE(Cocktail!AM49, "B&amp;amp;B", "Bread and Breakfast")</f>
        <v>Niche</v>
      </c>
      <c r="F49" s="4" t="str">
        <f>Cocktail!L49</f>
        <v>Vydar</v>
      </c>
      <c r="G49" s="4" t="str">
        <f>Cocktail!M49</f>
        <v>Doggin</v>
      </c>
      <c r="H49" s="4" t="str">
        <f>Cocktail!P49</f>
        <v>Hunter</v>
      </c>
      <c r="I49" s="4" t="str">
        <f>Cocktail!Q49</f>
        <v>Tricky</v>
      </c>
      <c r="J49" s="4" t="str">
        <f>Cocktail!R49</f>
        <v>Large</v>
      </c>
      <c r="K49" s="4">
        <f>Cocktail!S49</f>
        <v>4</v>
      </c>
      <c r="L49" s="4">
        <f>Cocktail!T49</f>
        <v>1</v>
      </c>
      <c r="M49" s="4">
        <f>Cocktail!V49</f>
        <v>4</v>
      </c>
      <c r="N49" s="4">
        <f>Cocktail!W49</f>
        <v>6</v>
      </c>
      <c r="O49" s="4">
        <f>Cocktail!X49</f>
        <v>1</v>
      </c>
      <c r="P49" s="4">
        <f>Cocktail!Y49</f>
        <v>3</v>
      </c>
      <c r="Q49" s="4">
        <f>Cocktail!Z49</f>
        <v>5</v>
      </c>
      <c r="R49" s="4" t="str">
        <f>IF(AND(Cocktail!AE49="N/A",Cocktail!AG49="N/A"),_xlfn.CONCAT(Cocktail!AC49,CHAR(10),Cocktail!AD49),IF(Cocktail!AG49="N/A",_xlfn.CONCAT(Cocktail!AC49,CHAR(10),Cocktail!AD49,CHAR(10),CHAR(10),Cocktail!AE49,CHAR(10),Cocktail!AF49),_xlfn.CONCAT(Cocktail!AC49,CHAR(10),Cocktail!AD49,CHAR(10),CHAR(10),Cocktail!AE49,CHAR(10),Cocktail!AF49,CHAR(10),CHAR(10),Cocktail!AG49,CHAR(10),Cocktail!AH49)))</f>
        <v>CRIPPLING GAZE 15
Before moving, you may choose a figure within 5 clear sight spaces of Dund. Roll the 20-sided die. If you roll an 15 or higher, remove all Order Markers on the chosen figure's Army Card (or cards if your opponent has more than one common card for that figure).</v>
      </c>
      <c r="S49" s="4" t="str">
        <f>IF(Cocktail!AK49="TRUE", "checked","")</f>
        <v/>
      </c>
      <c r="T49" s="4">
        <f>Cocktail!AB49</f>
        <v>80</v>
      </c>
      <c r="U49" s="4">
        <f>Cocktail!U49</f>
        <v>0</v>
      </c>
    </row>
    <row r="50" spans="1:21" ht="46.5" customHeight="1" x14ac:dyDescent="0.2">
      <c r="A50" s="10" t="str">
        <f>IF(Cocktail!C50&lt;&gt;"n/a", _xlfn.CONCAT(Cocktail!B50, " ", Cocktail!C50), Cocktail!B50)</f>
        <v>Dünd</v>
      </c>
      <c r="B50" s="4" t="str">
        <f>Cocktail!D50</f>
        <v>Modified</v>
      </c>
      <c r="C50" s="4" t="str">
        <f>Cocktail!N50</f>
        <v>Unique</v>
      </c>
      <c r="D50" s="4" t="str">
        <f>Cocktail!O50</f>
        <v>Hero</v>
      </c>
      <c r="E50" s="4" t="str">
        <f>SUBSTITUTE(Cocktail!AM50, "B&amp;amp;B", "Bread and Breakfast")</f>
        <v>Niche</v>
      </c>
      <c r="F50" s="4" t="str">
        <f>Cocktail!L50</f>
        <v>Vydar</v>
      </c>
      <c r="G50" s="4" t="str">
        <f>Cocktail!M50</f>
        <v>Doggin</v>
      </c>
      <c r="H50" s="4" t="str">
        <f>Cocktail!P50</f>
        <v>Hunter</v>
      </c>
      <c r="I50" s="4" t="str">
        <f>Cocktail!Q50</f>
        <v>Tricky</v>
      </c>
      <c r="J50" s="4" t="str">
        <f>Cocktail!R50</f>
        <v>Large</v>
      </c>
      <c r="K50" s="4">
        <f>Cocktail!S50</f>
        <v>4</v>
      </c>
      <c r="L50" s="4">
        <f>Cocktail!T50</f>
        <v>1</v>
      </c>
      <c r="M50" s="4">
        <f>Cocktail!V50</f>
        <v>4</v>
      </c>
      <c r="N50" s="4">
        <f>Cocktail!W50</f>
        <v>6</v>
      </c>
      <c r="O50" s="4">
        <f>Cocktail!X50</f>
        <v>1</v>
      </c>
      <c r="P50" s="4">
        <f>Cocktail!Y50</f>
        <v>3</v>
      </c>
      <c r="Q50" s="4">
        <f>Cocktail!Z50</f>
        <v>5</v>
      </c>
      <c r="R50" s="4" t="str">
        <f>IF(AND(Cocktail!AE50="N/A",Cocktail!AG50="N/A"),_xlfn.CONCAT(Cocktail!AC50,CHAR(10),Cocktail!AD50),IF(Cocktail!AG50="N/A",_xlfn.CONCAT(Cocktail!AC50,CHAR(10),Cocktail!AD50,CHAR(10),CHAR(10),Cocktail!AE50,CHAR(10),Cocktail!AF50),_xlfn.CONCAT(Cocktail!AC50,CHAR(10),Cocktail!AD50,CHAR(10),CHAR(10),Cocktail!AE50,CHAR(10),Cocktail!AF50,CHAR(10),CHAR(10),Cocktail!AG50,CHAR(10),Cocktail!AH50)))</f>
        <v>CRIPPLING GAZE
Before or after moving, you may choose a figure within 5 clear sight spaces of Dund. Roll the d20. If you roll a 1-8, nothing happens. If you roll a 9-13, remove 1 order marker from the chosen figure's army card. If you roll a 14-17, remove 2 order markers from the chosen figure's army card. If you roll an 18-20, remove all markers from the chosen figure's army card.</v>
      </c>
      <c r="S50" s="4" t="str">
        <f>IF(Cocktail!AK50="TRUE", "checked","")</f>
        <v/>
      </c>
      <c r="T50" s="4">
        <f>Cocktail!AB50</f>
        <v>110</v>
      </c>
      <c r="U50" s="4">
        <f>Cocktail!U50</f>
        <v>0</v>
      </c>
    </row>
    <row r="51" spans="1:21" ht="46.5" customHeight="1" x14ac:dyDescent="0.2">
      <c r="A51" s="10" t="str">
        <f>IF(Cocktail!C51&lt;&gt;"n/a", _xlfn.CONCAT(Cocktail!B51, " ", Cocktail!C51), Cocktail!B51)</f>
        <v>Dzu-Teh</v>
      </c>
      <c r="B51" s="4" t="str">
        <f>Cocktail!D51</f>
        <v>Normal</v>
      </c>
      <c r="C51" s="4" t="str">
        <f>Cocktail!N51</f>
        <v>Common</v>
      </c>
      <c r="D51" s="4" t="str">
        <f>Cocktail!O51</f>
        <v>Squad</v>
      </c>
      <c r="E51" s="4" t="str">
        <f>SUBSTITUTE(Cocktail!AM51, "B&amp;amp;B", "Bread and Breakfast")</f>
        <v>Niche</v>
      </c>
      <c r="F51" s="4" t="str">
        <f>Cocktail!L51</f>
        <v>Jandar</v>
      </c>
      <c r="G51" s="4" t="str">
        <f>Cocktail!M51</f>
        <v>Dzu-Teh</v>
      </c>
      <c r="H51" s="4" t="str">
        <f>Cocktail!P51</f>
        <v>Hunters</v>
      </c>
      <c r="I51" s="4" t="str">
        <f>Cocktail!Q51</f>
        <v>Wild</v>
      </c>
      <c r="J51" s="4" t="str">
        <f>Cocktail!R51</f>
        <v>Medium</v>
      </c>
      <c r="K51" s="4">
        <f>Cocktail!S51</f>
        <v>6</v>
      </c>
      <c r="L51" s="4">
        <f>Cocktail!T51</f>
        <v>3</v>
      </c>
      <c r="M51" s="4">
        <f>Cocktail!V51</f>
        <v>1</v>
      </c>
      <c r="N51" s="4">
        <f>Cocktail!W51</f>
        <v>5</v>
      </c>
      <c r="O51" s="4">
        <f>Cocktail!X51</f>
        <v>1</v>
      </c>
      <c r="P51" s="4">
        <f>Cocktail!Y51</f>
        <v>4</v>
      </c>
      <c r="Q51" s="4">
        <f>Cocktail!Z51</f>
        <v>3</v>
      </c>
      <c r="R51" s="4" t="str">
        <f>IF(AND(Cocktail!AE51="N/A",Cocktail!AG51="N/A"),_xlfn.CONCAT(Cocktail!AC51,CHAR(10),Cocktail!AD51),IF(Cocktail!AG51="N/A",_xlfn.CONCAT(Cocktail!AC51,CHAR(10),Cocktail!AD51,CHAR(10),CHAR(10),Cocktail!AE51,CHAR(10),Cocktail!AF51),_xlfn.CONCAT(Cocktail!AC51,CHAR(10),Cocktail!AD51,CHAR(10),CHAR(10),Cocktail!AE51,CHAR(10),Cocktail!AF51,CHAR(10),CHAR(10),Cocktail!AG51,CHAR(10),Cocktail!AH51)))</f>
        <v>GLACIER TRAVERSE
If a Dzu-Teh is adjacent to a Glacier Mountain, the Dzu-Teh may Glacier Traverse instead of moving normally. You may do this with any or all Dzu-Teh you control each turn. To Glacier Traverse, move to any unoccupied space adjacent to that Glacier Mountain.
GLACIER CAMOUFLAGE
Is a Dzu-Teh is adjacent to a Glacier Mountain, opponent's figures must be adjacent to that this to attack it with a normal attack.
SNOW AND ICE ENHANCED MOVEMENT
Slippery Ice and Heavy Snow only count as 1 space when moving.</v>
      </c>
      <c r="S51" s="4" t="str">
        <f>IF(Cocktail!AK51="TRUE", "checked","")</f>
        <v/>
      </c>
      <c r="T51" s="4">
        <f>Cocktail!AB51</f>
        <v>60</v>
      </c>
      <c r="U51" s="4">
        <f>Cocktail!U51</f>
        <v>0</v>
      </c>
    </row>
    <row r="52" spans="1:21" ht="46.5" customHeight="1" x14ac:dyDescent="0.2">
      <c r="A52" s="10" t="str">
        <f>IF(Cocktail!C52&lt;&gt;"n/a", _xlfn.CONCAT(Cocktail!B52, " ", Cocktail!C52), Cocktail!B52)</f>
        <v>Earth Elemental</v>
      </c>
      <c r="B52" s="4" t="str">
        <f>Cocktail!D52</f>
        <v>Normal</v>
      </c>
      <c r="C52" s="4" t="str">
        <f>Cocktail!N52</f>
        <v>Common</v>
      </c>
      <c r="D52" s="4" t="str">
        <f>Cocktail!O52</f>
        <v>Hero</v>
      </c>
      <c r="E52" s="4" t="str">
        <f>SUBSTITUTE(Cocktail!AM52, "B&amp;amp;B", "Bread and Breakfast")</f>
        <v>Defender</v>
      </c>
      <c r="F52" s="4" t="str">
        <f>Cocktail!L52</f>
        <v>Einar</v>
      </c>
      <c r="G52" s="4" t="str">
        <f>Cocktail!M52</f>
        <v>Elemental</v>
      </c>
      <c r="H52" s="4" t="str">
        <f>Cocktail!P52</f>
        <v>Construct</v>
      </c>
      <c r="I52" s="4" t="str">
        <f>Cocktail!Q52</f>
        <v>Fearless</v>
      </c>
      <c r="J52" s="4" t="str">
        <f>Cocktail!R52</f>
        <v>Medium</v>
      </c>
      <c r="K52" s="4">
        <f>Cocktail!S52</f>
        <v>5</v>
      </c>
      <c r="L52" s="4">
        <f>Cocktail!T52</f>
        <v>1</v>
      </c>
      <c r="M52" s="4">
        <f>Cocktail!V52</f>
        <v>1</v>
      </c>
      <c r="N52" s="4">
        <f>Cocktail!W52</f>
        <v>4</v>
      </c>
      <c r="O52" s="4">
        <f>Cocktail!X52</f>
        <v>1</v>
      </c>
      <c r="P52" s="4">
        <f>Cocktail!Y52</f>
        <v>4</v>
      </c>
      <c r="Q52" s="4">
        <f>Cocktail!Z52</f>
        <v>4</v>
      </c>
      <c r="R52" s="4" t="str">
        <f>IF(AND(Cocktail!AE52="N/A",Cocktail!AG52="N/A"),_xlfn.CONCAT(Cocktail!AC52,CHAR(10),Cocktail!AD52),IF(Cocktail!AG52="N/A",_xlfn.CONCAT(Cocktail!AC52,CHAR(10),Cocktail!AD52,CHAR(10),CHAR(10),Cocktail!AE52,CHAR(10),Cocktail!AF52),_xlfn.CONCAT(Cocktail!AC52,CHAR(10),Cocktail!AD52,CHAR(10),CHAR(10),Cocktail!AE52,CHAR(10),Cocktail!AF52,CHAR(10),CHAR(10),Cocktail!AG52,CHAR(10),Cocktail!AH52)))</f>
        <v>EARTH SLAM SPECIAL ATTACK
Range 1 Attack 3
Any non-flying figures adjacent to this Earth Elemental are affected by Earth Slam Special Attack. Roll attack dice once for all affected figures. Each figure rolls defense separately.
UNDERGROUND MOVEMENT
Instead of moving normally with an Earth Elemental, you may immediately place it on any empty non-water space that is within 4 spaces of that Earth Elemental and is no higher than 1 level above that Earth Elemental's height or 3 levels below that Earth Elemental's base. If an Earth Elemental is engaged when it starts its Underground Movement, it will take any leaving engagement attacks.</v>
      </c>
      <c r="S52" s="4" t="str">
        <f>IF(Cocktail!AK52="TRUE", "checked","")</f>
        <v/>
      </c>
      <c r="T52" s="4">
        <f>Cocktail!AB52</f>
        <v>30</v>
      </c>
      <c r="U52" s="4">
        <f>Cocktail!U52</f>
        <v>0</v>
      </c>
    </row>
    <row r="53" spans="1:21" ht="46.5" customHeight="1" x14ac:dyDescent="0.2">
      <c r="A53" s="10" t="str">
        <f>IF(Cocktail!C53&lt;&gt;"n/a", _xlfn.CONCAT(Cocktail!B53, " ", Cocktail!C53), Cocktail!B53)</f>
        <v>Eldgrim The Viking Champion</v>
      </c>
      <c r="B53" s="4" t="str">
        <f>Cocktail!D53</f>
        <v>Normal</v>
      </c>
      <c r="C53" s="4" t="str">
        <f>Cocktail!N53</f>
        <v>Unique</v>
      </c>
      <c r="D53" s="4" t="str">
        <f>Cocktail!O53</f>
        <v>Hero</v>
      </c>
      <c r="E53" s="4" t="str">
        <f>SUBSTITUTE(Cocktail!AM53, "B&amp;amp;B", "Bread and Breakfast")</f>
        <v>Cheerleader</v>
      </c>
      <c r="F53" s="4" t="str">
        <f>Cocktail!L53</f>
        <v>Jandar</v>
      </c>
      <c r="G53" s="4" t="str">
        <f>Cocktail!M53</f>
        <v>Human</v>
      </c>
      <c r="H53" s="4" t="str">
        <f>Cocktail!P53</f>
        <v>Champion</v>
      </c>
      <c r="I53" s="4" t="str">
        <f>Cocktail!Q53</f>
        <v>Valiant</v>
      </c>
      <c r="J53" s="4" t="str">
        <f>Cocktail!R53</f>
        <v>Medium</v>
      </c>
      <c r="K53" s="4">
        <f>Cocktail!S53</f>
        <v>4</v>
      </c>
      <c r="L53" s="4">
        <f>Cocktail!T53</f>
        <v>1</v>
      </c>
      <c r="M53" s="4">
        <f>Cocktail!V53</f>
        <v>3</v>
      </c>
      <c r="N53" s="4">
        <f>Cocktail!W53</f>
        <v>5</v>
      </c>
      <c r="O53" s="4">
        <f>Cocktail!X53</f>
        <v>1</v>
      </c>
      <c r="P53" s="4">
        <f>Cocktail!Y53</f>
        <v>2</v>
      </c>
      <c r="Q53" s="4">
        <f>Cocktail!Z53</f>
        <v>2</v>
      </c>
      <c r="R53" s="4" t="str">
        <f>IF(AND(Cocktail!AE53="N/A",Cocktail!AG53="N/A"),_xlfn.CONCAT(Cocktail!AC53,CHAR(10),Cocktail!AD53),IF(Cocktail!AG53="N/A",_xlfn.CONCAT(Cocktail!AC53,CHAR(10),Cocktail!AD53,CHAR(10),CHAR(10),Cocktail!AE53,CHAR(10),Cocktail!AF53),_xlfn.CONCAT(Cocktail!AC53,CHAR(10),Cocktail!AD53,CHAR(10),CHAR(10),Cocktail!AE53,CHAR(10),Cocktail!AF53,CHAR(10),CHAR(10),Cocktail!AG53,CHAR(10),Cocktail!AH53)))</f>
        <v>OVEREXTENDED ATTACK
After taking a turn with Eldgrim, you may place a wound marker on Eldgrim and take another turn with him. You may only use this power once during a round.
WARRIOR'S SWIFTNESS SPIRIT
When Eldgrim is destroyed, you may place this figure on any unique Army Card. Eldgrim's Spirit adds 1 to the move number on that card.</v>
      </c>
      <c r="S53" s="4" t="str">
        <f>IF(Cocktail!AK53="TRUE", "checked","")</f>
        <v/>
      </c>
      <c r="T53" s="4">
        <f>Cocktail!AB53</f>
        <v>35</v>
      </c>
      <c r="U53" s="4">
        <f>Cocktail!U53</f>
        <v>0</v>
      </c>
    </row>
    <row r="54" spans="1:21" ht="46.5" customHeight="1" x14ac:dyDescent="0.2">
      <c r="A54" s="10" t="str">
        <f>IF(Cocktail!C54&lt;&gt;"n/a", _xlfn.CONCAT(Cocktail!B54, " ", Cocktail!C54), Cocktail!B54)</f>
        <v>Elite Onyx Vipers</v>
      </c>
      <c r="B54" s="4" t="str">
        <f>Cocktail!D54</f>
        <v>Normal</v>
      </c>
      <c r="C54" s="4" t="str">
        <f>Cocktail!N54</f>
        <v>Unique</v>
      </c>
      <c r="D54" s="4" t="str">
        <f>Cocktail!O54</f>
        <v>Squad</v>
      </c>
      <c r="E54" s="4" t="str">
        <f>SUBSTITUTE(Cocktail!AM54, "B&amp;amp;B", "Bread and Breakfast")</f>
        <v>Menacer</v>
      </c>
      <c r="F54" s="4" t="str">
        <f>Cocktail!L54</f>
        <v>Ullar</v>
      </c>
      <c r="G54" s="4" t="str">
        <f>Cocktail!M54</f>
        <v>Vipers</v>
      </c>
      <c r="H54" s="4" t="str">
        <f>Cocktail!P54</f>
        <v>Scouts</v>
      </c>
      <c r="I54" s="4" t="str">
        <f>Cocktail!Q54</f>
        <v>Precise</v>
      </c>
      <c r="J54" s="4" t="str">
        <f>Cocktail!R54</f>
        <v>Medium</v>
      </c>
      <c r="K54" s="4">
        <f>Cocktail!S54</f>
        <v>5</v>
      </c>
      <c r="L54" s="4">
        <f>Cocktail!T54</f>
        <v>3</v>
      </c>
      <c r="M54" s="4">
        <f>Cocktail!V54</f>
        <v>1</v>
      </c>
      <c r="N54" s="4">
        <f>Cocktail!W54</f>
        <v>7</v>
      </c>
      <c r="O54" s="4">
        <f>Cocktail!X54</f>
        <v>1</v>
      </c>
      <c r="P54" s="4">
        <f>Cocktail!Y54</f>
        <v>3</v>
      </c>
      <c r="Q54" s="4">
        <f>Cocktail!Z54</f>
        <v>2</v>
      </c>
      <c r="R54" s="4" t="str">
        <f>IF(AND(Cocktail!AE54="N/A",Cocktail!AG54="N/A"),_xlfn.CONCAT(Cocktail!AC54,CHAR(10),Cocktail!AD54),IF(Cocktail!AG54="N/A",_xlfn.CONCAT(Cocktail!AC54,CHAR(10),Cocktail!AD54,CHAR(10),CHAR(10),Cocktail!AE54,CHAR(10),Cocktail!AF54),_xlfn.CONCAT(Cocktail!AC54,CHAR(10),Cocktail!AD54,CHAR(10),CHAR(10),Cocktail!AE54,CHAR(10),Cocktail!AF54,CHAR(10),CHAR(10),Cocktail!AG54,CHAR(10),Cocktail!AH54)))</f>
        <v>SLITHER
Elite Onyx Vipers do not have to stop their movement when entering water spaces.
FRENZY
After you take a turn with Elite Onyx Vipers, roll the 20-sided die. If you roll a 16 or higher you may take another turn with Elite Onyx Vipers.
EVASIVE 8
When an Elite Onyx Viper rolls defense dice against an attacking figure who is not adjacent, add 8 defense dice to the defending Viper.</v>
      </c>
      <c r="S54" s="4" t="str">
        <f>IF(Cocktail!AK54="TRUE", "checked","")</f>
        <v/>
      </c>
      <c r="T54" s="4">
        <f>Cocktail!AB54</f>
        <v>70</v>
      </c>
      <c r="U54" s="4">
        <f>Cocktail!U54</f>
        <v>0</v>
      </c>
    </row>
    <row r="55" spans="1:21" ht="46.5" customHeight="1" x14ac:dyDescent="0.2">
      <c r="A55" s="10" t="str">
        <f>IF(Cocktail!C55&lt;&gt;"n/a", _xlfn.CONCAT(Cocktail!B55, " ", Cocktail!C55), Cocktail!B55)</f>
        <v>Emirroon</v>
      </c>
      <c r="B55" s="4" t="str">
        <f>Cocktail!D55</f>
        <v>Normal</v>
      </c>
      <c r="C55" s="4" t="str">
        <f>Cocktail!N55</f>
        <v>Unique</v>
      </c>
      <c r="D55" s="4" t="str">
        <f>Cocktail!O55</f>
        <v>Hero</v>
      </c>
      <c r="E55" s="4" t="str">
        <f>SUBSTITUTE(Cocktail!AM55, "B&amp;amp;B", "Bread and Breakfast")</f>
        <v>Niche</v>
      </c>
      <c r="F55" s="4" t="str">
        <f>Cocktail!L55</f>
        <v>Ullar</v>
      </c>
      <c r="G55" s="4" t="str">
        <f>Cocktail!M55</f>
        <v>Elf</v>
      </c>
      <c r="H55" s="4" t="str">
        <f>Cocktail!P55</f>
        <v>Wizard</v>
      </c>
      <c r="I55" s="4" t="str">
        <f>Cocktail!Q55</f>
        <v>Tricky</v>
      </c>
      <c r="J55" s="4" t="str">
        <f>Cocktail!R55</f>
        <v>Medium</v>
      </c>
      <c r="K55" s="4">
        <f>Cocktail!S55</f>
        <v>5</v>
      </c>
      <c r="L55" s="4">
        <f>Cocktail!T55</f>
        <v>1</v>
      </c>
      <c r="M55" s="4">
        <f>Cocktail!V55</f>
        <v>5</v>
      </c>
      <c r="N55" s="4">
        <f>Cocktail!W55</f>
        <v>5</v>
      </c>
      <c r="O55" s="4">
        <f>Cocktail!X55</f>
        <v>1</v>
      </c>
      <c r="P55" s="4">
        <f>Cocktail!Y55</f>
        <v>3</v>
      </c>
      <c r="Q55" s="4">
        <f>Cocktail!Z55</f>
        <v>3</v>
      </c>
      <c r="R55" s="4" t="str">
        <f>IF(AND(Cocktail!AE55="N/A",Cocktail!AG55="N/A"),_xlfn.CONCAT(Cocktail!AC55,CHAR(10),Cocktail!AD55),IF(Cocktail!AG55="N/A",_xlfn.CONCAT(Cocktail!AC55,CHAR(10),Cocktail!AD55,CHAR(10),CHAR(10),Cocktail!AE55,CHAR(10),Cocktail!AF55),_xlfn.CONCAT(Cocktail!AC55,CHAR(10),Cocktail!AD55,CHAR(10),CHAR(10),Cocktail!AE55,CHAR(10),Cocktail!AF55,CHAR(10),CHAR(10),Cocktail!AG55,CHAR(10),Cocktail!AH55)))</f>
        <v xml:space="preserve">ELVEN SUMMONING SPELL
After Moving and before attacking, you may roll the 20-sided die. Add the number of Elves you control adjacent to Emirroon to your die roll.&lt;/p&gt;&lt;ul&gt;-&lt;li&gt;If you roll 1-4, nothing happens.&lt;/li&gt;&lt;li&gt;If you roll 5-11, you may place 1 Elf you control adjacent to Emirroon.&lt;/li&gt;&lt;li&gt;If you roll 12-17, you may place up to 2 Elves you control adjacent to Emirroon.&lt;/li&gt;&lt;li&gt;If you roll 18-20, you may place up to 3 Elves you control adjacent to Emirroon.&lt;/li&gt;&lt;/ul&gt;&lt;p&gt;If the summoned Elves are engaged, they will not take any leaving engagement attacks. Emirroon cannot summon an Elf that he is already adjacent to.
</v>
      </c>
      <c r="S55" s="4" t="str">
        <f>IF(Cocktail!AK55="TRUE", "checked","")</f>
        <v/>
      </c>
      <c r="T55" s="4">
        <f>Cocktail!AB55</f>
        <v>65</v>
      </c>
      <c r="U55" s="4">
        <f>Cocktail!U55</f>
        <v>0</v>
      </c>
    </row>
    <row r="56" spans="1:21" ht="46.5" customHeight="1" x14ac:dyDescent="0.2">
      <c r="A56" s="10" t="str">
        <f>IF(Cocktail!C56&lt;&gt;"n/a", _xlfn.CONCAT(Cocktail!B56, " ", Cocktail!C56), Cocktail!B56)</f>
        <v>Empress Kiova</v>
      </c>
      <c r="B56" s="4" t="str">
        <f>Cocktail!D56</f>
        <v>Normal</v>
      </c>
      <c r="C56" s="4" t="str">
        <f>Cocktail!N56</f>
        <v>Unique</v>
      </c>
      <c r="D56" s="4" t="str">
        <f>Cocktail!O56</f>
        <v>Hero</v>
      </c>
      <c r="E56" s="4" t="str">
        <f>SUBSTITUTE(Cocktail!AM56, "B&amp;amp;B", "Bread and Breakfast")</f>
        <v>Cheerleader</v>
      </c>
      <c r="F56" s="4" t="str">
        <f>Cocktail!L56</f>
        <v>Einar</v>
      </c>
      <c r="G56" s="4" t="str">
        <f>Cocktail!M56</f>
        <v>Kyrie</v>
      </c>
      <c r="H56" s="4" t="str">
        <f>Cocktail!P56</f>
        <v>Warrior</v>
      </c>
      <c r="I56" s="4" t="str">
        <f>Cocktail!Q56</f>
        <v>Disciplined</v>
      </c>
      <c r="J56" s="4" t="str">
        <f>Cocktail!R56</f>
        <v>Medium</v>
      </c>
      <c r="K56" s="4">
        <f>Cocktail!S56</f>
        <v>6</v>
      </c>
      <c r="L56" s="4">
        <f>Cocktail!T56</f>
        <v>1</v>
      </c>
      <c r="M56" s="4">
        <f>Cocktail!V56</f>
        <v>5</v>
      </c>
      <c r="N56" s="4">
        <f>Cocktail!W56</f>
        <v>5</v>
      </c>
      <c r="O56" s="4">
        <f>Cocktail!X56</f>
        <v>1</v>
      </c>
      <c r="P56" s="4">
        <f>Cocktail!Y56</f>
        <v>3</v>
      </c>
      <c r="Q56" s="4">
        <f>Cocktail!Z56</f>
        <v>4</v>
      </c>
      <c r="R56" s="4" t="str">
        <f>IF(AND(Cocktail!AE56="N/A",Cocktail!AG56="N/A"),_xlfn.CONCAT(Cocktail!AC56,CHAR(10),Cocktail!AD56),IF(Cocktail!AG56="N/A",_xlfn.CONCAT(Cocktail!AC56,CHAR(10),Cocktail!AD56,CHAR(10),CHAR(10),Cocktail!AE56,CHAR(10),Cocktail!AF56),_xlfn.CONCAT(Cocktail!AC56,CHAR(10),Cocktail!AD56,CHAR(10),CHAR(10),Cocktail!AE56,CHAR(10),Cocktail!AF56,CHAR(10),CHAR(10),Cocktail!AG56,CHAR(10),Cocktail!AH56)))</f>
        <v>GIFT OF THE EMPRESS AURA
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
STEALTH FLYING
When Empress Kiova starts to fly, if she is engaged she will not take any leaving engagement attacks.</v>
      </c>
      <c r="S56" s="4" t="str">
        <f>IF(Cocktail!AK56="TRUE", "checked","")</f>
        <v/>
      </c>
      <c r="T56" s="4">
        <f>Cocktail!AB56</f>
        <v>75</v>
      </c>
      <c r="U56" s="4">
        <f>Cocktail!U56</f>
        <v>0</v>
      </c>
    </row>
    <row r="57" spans="1:21" ht="46.5" customHeight="1" x14ac:dyDescent="0.2">
      <c r="A57" s="10" t="str">
        <f>IF(Cocktail!C57&lt;&gt;"n/a", _xlfn.CONCAT(Cocktail!B57, " ", Cocktail!C57), Cocktail!B57)</f>
        <v>Empress Kiova</v>
      </c>
      <c r="B57" s="4" t="str">
        <f>Cocktail!D57</f>
        <v>Modified</v>
      </c>
      <c r="C57" s="4" t="str">
        <f>Cocktail!N57</f>
        <v>Unique</v>
      </c>
      <c r="D57" s="4" t="str">
        <f>Cocktail!O57</f>
        <v>Hero</v>
      </c>
      <c r="E57" s="4" t="str">
        <f>SUBSTITUTE(Cocktail!AM57, "B&amp;amp;B", "Bread and Breakfast")</f>
        <v>Cheerleader</v>
      </c>
      <c r="F57" s="4" t="str">
        <f>Cocktail!L57</f>
        <v>Einar</v>
      </c>
      <c r="G57" s="4" t="str">
        <f>Cocktail!M57</f>
        <v>Kyrie</v>
      </c>
      <c r="H57" s="4" t="str">
        <f>Cocktail!P57</f>
        <v>Warrior</v>
      </c>
      <c r="I57" s="4" t="str">
        <f>Cocktail!Q57</f>
        <v>Disciplined</v>
      </c>
      <c r="J57" s="4" t="str">
        <f>Cocktail!R57</f>
        <v>Medium</v>
      </c>
      <c r="K57" s="4">
        <f>Cocktail!S57</f>
        <v>6</v>
      </c>
      <c r="L57" s="4">
        <f>Cocktail!T57</f>
        <v>1</v>
      </c>
      <c r="M57" s="4">
        <f>Cocktail!V57</f>
        <v>5</v>
      </c>
      <c r="N57" s="4">
        <f>Cocktail!W57</f>
        <v>5</v>
      </c>
      <c r="O57" s="4">
        <f>Cocktail!X57</f>
        <v>1</v>
      </c>
      <c r="P57" s="4">
        <f>Cocktail!Y57</f>
        <v>3</v>
      </c>
      <c r="Q57" s="4">
        <f>Cocktail!Z57</f>
        <v>4</v>
      </c>
      <c r="R57" s="4" t="str">
        <f>IF(AND(Cocktail!AE57="N/A",Cocktail!AG57="N/A"),_xlfn.CONCAT(Cocktail!AC57,CHAR(10),Cocktail!AD57),IF(Cocktail!AG57="N/A",_xlfn.CONCAT(Cocktail!AC57,CHAR(10),Cocktail!AD57,CHAR(10),CHAR(10),Cocktail!AE57,CHAR(10),Cocktail!AF57),_xlfn.CONCAT(Cocktail!AC57,CHAR(10),Cocktail!AD57,CHAR(10),CHAR(10),Cocktail!AE57,CHAR(10),Cocktail!AF57,CHAR(10),CHAR(10),Cocktail!AG57,CHAR(10),Cocktail!AH57)))</f>
        <v>GIFT OF THE EMPRESS AURA
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
TRIPLE ATTACK
When Empress Kiova attacks, she may attack two additional times.
STEALTH FLYING
When Empress Kiova starts to fly, if she is engaged she will not take any leaving engagement attacks.</v>
      </c>
      <c r="S57" s="4" t="str">
        <f>IF(Cocktail!AK57="TRUE", "checked","")</f>
        <v/>
      </c>
      <c r="T57" s="4">
        <f>Cocktail!AB57</f>
        <v>90</v>
      </c>
      <c r="U57" s="4">
        <f>Cocktail!U57</f>
        <v>0</v>
      </c>
    </row>
    <row r="58" spans="1:21" ht="46.5" customHeight="1" x14ac:dyDescent="0.2">
      <c r="A58" s="10" t="str">
        <f>IF(Cocktail!C58&lt;&gt;"n/a", _xlfn.CONCAT(Cocktail!B58, " ", Cocktail!C58), Cocktail!B58)</f>
        <v>Estivara</v>
      </c>
      <c r="B58" s="4" t="str">
        <f>Cocktail!D58</f>
        <v>Normal</v>
      </c>
      <c r="C58" s="4" t="str">
        <f>Cocktail!N58</f>
        <v>Unique</v>
      </c>
      <c r="D58" s="4" t="str">
        <f>Cocktail!O58</f>
        <v>Hero</v>
      </c>
      <c r="E58" s="4" t="str">
        <f>SUBSTITUTE(Cocktail!AM58, "B&amp;amp;B", "Bread and Breakfast")</f>
        <v>Cheerleader</v>
      </c>
      <c r="F58" s="4" t="str">
        <f>Cocktail!L58</f>
        <v>Utgar</v>
      </c>
      <c r="G58" s="4" t="str">
        <f>Cocktail!M58</f>
        <v>Drow</v>
      </c>
      <c r="H58" s="4" t="str">
        <f>Cocktail!P58</f>
        <v>Arachnomancer</v>
      </c>
      <c r="I58" s="4" t="str">
        <f>Cocktail!Q58</f>
        <v>Tricky</v>
      </c>
      <c r="J58" s="4" t="str">
        <f>Cocktail!R58</f>
        <v>Medium</v>
      </c>
      <c r="K58" s="4">
        <f>Cocktail!S58</f>
        <v>4</v>
      </c>
      <c r="L58" s="4">
        <f>Cocktail!T58</f>
        <v>1</v>
      </c>
      <c r="M58" s="4">
        <f>Cocktail!V58</f>
        <v>4</v>
      </c>
      <c r="N58" s="4">
        <f>Cocktail!W58</f>
        <v>5</v>
      </c>
      <c r="O58" s="4">
        <f>Cocktail!X58</f>
        <v>1</v>
      </c>
      <c r="P58" s="4">
        <f>Cocktail!Y58</f>
        <v>3</v>
      </c>
      <c r="Q58" s="4">
        <f>Cocktail!Z58</f>
        <v>3</v>
      </c>
      <c r="R58" s="4" t="str">
        <f>IF(AND(Cocktail!AE58="N/A",Cocktail!AG58="N/A"),_xlfn.CONCAT(Cocktail!AC58,CHAR(10),Cocktail!AD58),IF(Cocktail!AG58="N/A",_xlfn.CONCAT(Cocktail!AC58,CHAR(10),Cocktail!AD58,CHAR(10),CHAR(10),Cocktail!AE58,CHAR(10),Cocktail!AF58),_xlfn.CONCAT(Cocktail!AC58,CHAR(10),Cocktail!AD58,CHAR(10),CHAR(10),Cocktail!AE58,CHAR(10),Cocktail!AF58,CHAR(10),CHAR(10),Cocktail!AG58,CHAR(10),Cocktail!AH58)))</f>
        <v>VENOM RAY SPECIAL ATTACK
Range 5. Attack 3.
If Estivara inflicts at least 1 wound with Venom Ray Special Attack, roll the 20-sided die for Venom Damage. If you roll a 1-9, the defending figure receives no additional wounds. If you roll a 10-19, add 1 additional wound marker to the defending figure's Army Card, and roll again for Venom Damage. If you roll a 20, destroy the defending figure.
LOLTH'S JUDGEMENT AURA
All Arachnid figures you control within 6 clear sight spaces of Estivara roll 1 additional attack die when attacking normally.
CLOUD OF DARKNESS
After taking a turn with Estivara, you may roll the 20-sided die. If you roll a 16 or higher, while she remains on that space, Estivara has no visible Hit Zone until the next time you reveal an order marker.</v>
      </c>
      <c r="S58" s="4" t="str">
        <f>IF(Cocktail!AK58="TRUE", "checked","")</f>
        <v/>
      </c>
      <c r="T58" s="4">
        <f>Cocktail!AB58</f>
        <v>70</v>
      </c>
      <c r="U58" s="4">
        <f>Cocktail!U58</f>
        <v>0</v>
      </c>
    </row>
    <row r="59" spans="1:21" ht="46.5" customHeight="1" x14ac:dyDescent="0.2">
      <c r="A59" s="10" t="str">
        <f>IF(Cocktail!C59&lt;&gt;"n/a", _xlfn.CONCAT(Cocktail!B59, " ", Cocktail!C59), Cocktail!B59)</f>
        <v>Finn The Viking Champion</v>
      </c>
      <c r="B59" s="4" t="str">
        <f>Cocktail!D59</f>
        <v>Normal</v>
      </c>
      <c r="C59" s="4" t="str">
        <f>Cocktail!N59</f>
        <v>Unique</v>
      </c>
      <c r="D59" s="4" t="str">
        <f>Cocktail!O59</f>
        <v>Hero</v>
      </c>
      <c r="E59" s="4" t="str">
        <f>SUBSTITUTE(Cocktail!AM59, "B&amp;amp;B", "Bread and Breakfast")</f>
        <v>Cheerleader</v>
      </c>
      <c r="F59" s="4" t="str">
        <f>Cocktail!L59</f>
        <v>Jandar</v>
      </c>
      <c r="G59" s="4" t="str">
        <f>Cocktail!M59</f>
        <v>Human</v>
      </c>
      <c r="H59" s="4" t="str">
        <f>Cocktail!P59</f>
        <v>Champion</v>
      </c>
      <c r="I59" s="4" t="str">
        <f>Cocktail!Q59</f>
        <v>Valiant</v>
      </c>
      <c r="J59" s="4" t="str">
        <f>Cocktail!R59</f>
        <v>Medium</v>
      </c>
      <c r="K59" s="4">
        <f>Cocktail!S59</f>
        <v>5</v>
      </c>
      <c r="L59" s="4">
        <f>Cocktail!T59</f>
        <v>1</v>
      </c>
      <c r="M59" s="4">
        <f>Cocktail!V59</f>
        <v>4</v>
      </c>
      <c r="N59" s="4">
        <f>Cocktail!W59</f>
        <v>5</v>
      </c>
      <c r="O59" s="4">
        <f>Cocktail!X59</f>
        <v>1</v>
      </c>
      <c r="P59" s="4">
        <f>Cocktail!Y59</f>
        <v>3</v>
      </c>
      <c r="Q59" s="4">
        <f>Cocktail!Z59</f>
        <v>4</v>
      </c>
      <c r="R59" s="4" t="str">
        <f>IF(AND(Cocktail!AE59="N/A",Cocktail!AG59="N/A"),_xlfn.CONCAT(Cocktail!AC59,CHAR(10),Cocktail!AD59),IF(Cocktail!AG59="N/A",_xlfn.CONCAT(Cocktail!AC59,CHAR(10),Cocktail!AD59,CHAR(10),CHAR(10),Cocktail!AE59,CHAR(10),Cocktail!AF59),_xlfn.CONCAT(Cocktail!AC59,CHAR(10),Cocktail!AD59,CHAR(10),CHAR(10),Cocktail!AE59,CHAR(10),Cocktail!AF59,CHAR(10),CHAR(10),Cocktail!AG59,CHAR(10),Cocktail!AH59)))</f>
        <v>ATTACK AURA 1
All friendly figures adjacent to Finn with a Range of 1 add 1 die to their normal attack.
WARRIOR'S ATTACK SPIRIT 1
When Finn is destroyed, place this figure on any unique Army Card. Finn's spirit adds 1 to the normal attack number on that card.</v>
      </c>
      <c r="S59" s="4" t="str">
        <f>IF(Cocktail!AK59="TRUE", "checked","")</f>
        <v/>
      </c>
      <c r="T59" s="4">
        <f>Cocktail!AB59</f>
        <v>80</v>
      </c>
      <c r="U59" s="4">
        <f>Cocktail!U59</f>
        <v>0</v>
      </c>
    </row>
    <row r="60" spans="1:21" ht="46.5" customHeight="1" x14ac:dyDescent="0.2">
      <c r="A60" s="10" t="str">
        <f>IF(Cocktail!C60&lt;&gt;"n/a", _xlfn.CONCAT(Cocktail!B60, " ", Cocktail!C60), Cocktail!B60)</f>
        <v>Frigor The Frost Giant</v>
      </c>
      <c r="B60" s="4" t="str">
        <f>Cocktail!D60</f>
        <v>Modified</v>
      </c>
      <c r="C60" s="4" t="str">
        <f>Cocktail!N60</f>
        <v>Unique</v>
      </c>
      <c r="D60" s="4" t="str">
        <f>Cocktail!O60</f>
        <v>Hero</v>
      </c>
      <c r="E60" s="4" t="str">
        <f>SUBSTITUTE(Cocktail!AM60, "B&amp;amp;B", "Bread and Breakfast")</f>
        <v>Defender</v>
      </c>
      <c r="F60" s="4" t="str">
        <f>Cocktail!L60</f>
        <v>Jandar</v>
      </c>
      <c r="G60" s="4" t="str">
        <f>Cocktail!M60</f>
        <v>Giant</v>
      </c>
      <c r="H60" s="4" t="str">
        <f>Cocktail!P60</f>
        <v>Brute</v>
      </c>
      <c r="I60" s="4" t="str">
        <f>Cocktail!Q60</f>
        <v>Fearless</v>
      </c>
      <c r="J60" s="4" t="str">
        <f>Cocktail!R60</f>
        <v>Huge</v>
      </c>
      <c r="K60" s="4">
        <f>Cocktail!S60</f>
        <v>9</v>
      </c>
      <c r="L60" s="4">
        <f>Cocktail!T60</f>
        <v>1</v>
      </c>
      <c r="M60" s="4">
        <f>Cocktail!V60</f>
        <v>6</v>
      </c>
      <c r="N60" s="4">
        <f>Cocktail!W60</f>
        <v>5</v>
      </c>
      <c r="O60" s="4">
        <f>Cocktail!X60</f>
        <v>1</v>
      </c>
      <c r="P60" s="4">
        <f>Cocktail!Y60</f>
        <v>4</v>
      </c>
      <c r="Q60" s="4">
        <f>Cocktail!Z60</f>
        <v>4</v>
      </c>
      <c r="R60" s="4" t="str">
        <f>IF(AND(Cocktail!AE60="N/A",Cocktail!AG60="N/A"),_xlfn.CONCAT(Cocktail!AC60,CHAR(10),Cocktail!AD60),IF(Cocktail!AG60="N/A",_xlfn.CONCAT(Cocktail!AC60,CHAR(10),Cocktail!AD60,CHAR(10),CHAR(10),Cocktail!AE60,CHAR(10),Cocktail!AF60),_xlfn.CONCAT(Cocktail!AC60,CHAR(10),Cocktail!AD60,CHAR(10),CHAR(10),Cocktail!AE60,CHAR(10),Cocktail!AF60,CHAR(10),CHAR(10),Cocktail!AG60,CHAR(10),Cocktail!AH60)))</f>
        <v>INDOMITABLE
If Frigor begins its turn unengaged, add 2 to his Move value this turn. If he begins his turn engaged, add 2 to his Attack value this turn.
BATTLE FRENZY
After attacking with Frigor, roll the 20-sided die. If you roll a 16 or higher, you may attack again with Frigor.
DYING SWIPE
If Frigor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v>
      </c>
      <c r="S60" s="4" t="str">
        <f>IF(Cocktail!AK60="TRUE", "checked","")</f>
        <v/>
      </c>
      <c r="T60" s="4">
        <f>Cocktail!AB60</f>
        <v>130</v>
      </c>
      <c r="U60" s="4">
        <f>Cocktail!U60</f>
        <v>0</v>
      </c>
    </row>
    <row r="61" spans="1:21" ht="46.5" customHeight="1" x14ac:dyDescent="0.2">
      <c r="A61" s="10" t="str">
        <f>IF(Cocktail!C61&lt;&gt;"n/a", _xlfn.CONCAT(Cocktail!B61, " ", Cocktail!C61), Cocktail!B61)</f>
        <v>Frost Giant of Morh</v>
      </c>
      <c r="B61" s="4" t="str">
        <f>Cocktail!D61</f>
        <v>Normal</v>
      </c>
      <c r="C61" s="4" t="str">
        <f>Cocktail!N61</f>
        <v>Uncommon</v>
      </c>
      <c r="D61" s="4" t="str">
        <f>Cocktail!O61</f>
        <v>Hero</v>
      </c>
      <c r="E61" s="4" t="str">
        <f>SUBSTITUTE(Cocktail!AM61, "B&amp;amp;B", "Bread and Breakfast")</f>
        <v>Defender</v>
      </c>
      <c r="F61" s="4" t="str">
        <f>Cocktail!L61</f>
        <v>Utgar</v>
      </c>
      <c r="G61" s="4" t="str">
        <f>Cocktail!M61</f>
        <v>Giant</v>
      </c>
      <c r="H61" s="4" t="str">
        <f>Cocktail!P61</f>
        <v>Brute</v>
      </c>
      <c r="I61" s="4" t="str">
        <f>Cocktail!Q61</f>
        <v>Fearless</v>
      </c>
      <c r="J61" s="4" t="str">
        <f>Cocktail!R61</f>
        <v>Huge</v>
      </c>
      <c r="K61" s="4">
        <f>Cocktail!S61</f>
        <v>9</v>
      </c>
      <c r="L61" s="4">
        <f>Cocktail!T61</f>
        <v>1</v>
      </c>
      <c r="M61" s="4">
        <f>Cocktail!V61</f>
        <v>6</v>
      </c>
      <c r="N61" s="4">
        <f>Cocktail!W61</f>
        <v>5</v>
      </c>
      <c r="O61" s="4">
        <f>Cocktail!X61</f>
        <v>1</v>
      </c>
      <c r="P61" s="4">
        <f>Cocktail!Y61</f>
        <v>4</v>
      </c>
      <c r="Q61" s="4">
        <f>Cocktail!Z61</f>
        <v>4</v>
      </c>
      <c r="R61" s="4" t="str">
        <f>IF(AND(Cocktail!AE61="N/A",Cocktail!AG61="N/A"),_xlfn.CONCAT(Cocktail!AC61,CHAR(10),Cocktail!AD61),IF(Cocktail!AG61="N/A",_xlfn.CONCAT(Cocktail!AC61,CHAR(10),Cocktail!AD61,CHAR(10),CHAR(10),Cocktail!AE61,CHAR(10),Cocktail!AF61),_xlfn.CONCAT(Cocktail!AC61,CHAR(10),Cocktail!AD61,CHAR(10),CHAR(10),Cocktail!AE61,CHAR(10),Cocktail!AF61,CHAR(10),CHAR(10),Cocktail!AG61,CHAR(10),Cocktail!AH61)))</f>
        <v>INDOMITABLE
If this Frost Giant of Morh begins its turn unengaged, add 2 to its Move value this turn. If it begins its turn engaged, add 2 to its Attack value this turn.
BATTLE FRENZY
After attacking with Frigor, roll the d20. If you roll a 16 or higher, you may attack again with this Frost Giant of Morh.
DYING SWIPE
If this Frost Giant of Morh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v>
      </c>
      <c r="S61" s="4" t="str">
        <f>IF(Cocktail!AK61="TRUE", "checked","")</f>
        <v/>
      </c>
      <c r="T61" s="4">
        <f>Cocktail!AB61</f>
        <v>130</v>
      </c>
      <c r="U61" s="4">
        <f>Cocktail!U61</f>
        <v>0</v>
      </c>
    </row>
    <row r="62" spans="1:21" ht="46.5" customHeight="1" x14ac:dyDescent="0.2">
      <c r="A62" s="10" t="str">
        <f>IF(Cocktail!C62&lt;&gt;"n/a", _xlfn.CONCAT(Cocktail!B62, " ", Cocktail!C62), Cocktail!B62)</f>
        <v>Fyorlag Spiders</v>
      </c>
      <c r="B62" s="4" t="str">
        <f>Cocktail!D62</f>
        <v>Normal</v>
      </c>
      <c r="C62" s="4" t="str">
        <f>Cocktail!N62</f>
        <v>Common</v>
      </c>
      <c r="D62" s="4" t="str">
        <f>Cocktail!O62</f>
        <v>Squad</v>
      </c>
      <c r="E62" s="4" t="str">
        <f>SUBSTITUTE(Cocktail!AM62, "B&amp;amp;B", "Bread and Breakfast")</f>
        <v>Shark</v>
      </c>
      <c r="F62" s="4" t="str">
        <f>Cocktail!L62</f>
        <v>Aquilla</v>
      </c>
      <c r="G62" s="4" t="str">
        <f>Cocktail!M62</f>
        <v>Arachnids</v>
      </c>
      <c r="H62" s="4" t="str">
        <f>Cocktail!P62</f>
        <v>Scouts</v>
      </c>
      <c r="I62" s="4" t="str">
        <f>Cocktail!Q62</f>
        <v>Wild</v>
      </c>
      <c r="J62" s="4" t="str">
        <f>Cocktail!R62</f>
        <v>Small</v>
      </c>
      <c r="K62" s="4">
        <f>Cocktail!S62</f>
        <v>2</v>
      </c>
      <c r="L62" s="4">
        <f>Cocktail!T62</f>
        <v>3</v>
      </c>
      <c r="M62" s="4">
        <f>Cocktail!V62</f>
        <v>1</v>
      </c>
      <c r="N62" s="4">
        <f>Cocktail!W62</f>
        <v>7</v>
      </c>
      <c r="O62" s="4">
        <f>Cocktail!X62</f>
        <v>1</v>
      </c>
      <c r="P62" s="4">
        <f>Cocktail!Y62</f>
        <v>2</v>
      </c>
      <c r="Q62" s="4">
        <f>Cocktail!Z62</f>
        <v>2</v>
      </c>
      <c r="R62" s="4" t="str">
        <f>IF(AND(Cocktail!AE62="N/A",Cocktail!AG62="N/A"),_xlfn.CONCAT(Cocktail!AC62,CHAR(10),Cocktail!AD62),IF(Cocktail!AG62="N/A",_xlfn.CONCAT(Cocktail!AC62,CHAR(10),Cocktail!AD62,CHAR(10),CHAR(10),Cocktail!AE62,CHAR(10),Cocktail!AF62),_xlfn.CONCAT(Cocktail!AC62,CHAR(10),Cocktail!AD62,CHAR(10),CHAR(10),Cocktail!AE62,CHAR(10),Cocktail!AF62,CHAR(10),CHAR(10),Cocktail!AG62,CHAR(10),Cocktail!AH62)))</f>
        <v>CLIMB X3
When moving up or down levels of terrain, Fyorlag Spiders may triple their height.
ENTANGLING WEB
After moving and before attacking, you may choose any one small or medium opponent's figure that is engaged with at least 3 Fyorlag Spiders that you control. Roll the 20-sided die. If you roll a 16 or higher, remove one unrevealed order marker at random from the chosen figure's Army Card (or cards if your opponent has more than one Common Army Card for that figure).
PREDATOR BONDING
Before taking a turn with Fyorlag Spiders, you may first take a turn with any Predator you control.</v>
      </c>
      <c r="S62" s="4" t="str">
        <f>IF(Cocktail!AK62="TRUE", "checked","")</f>
        <v/>
      </c>
      <c r="T62" s="4">
        <f>Cocktail!AB62</f>
        <v>40</v>
      </c>
      <c r="U62" s="4">
        <f>Cocktail!U62</f>
        <v>0</v>
      </c>
    </row>
    <row r="63" spans="1:21" ht="46.5" customHeight="1" x14ac:dyDescent="0.2">
      <c r="A63" s="10" t="str">
        <f>IF(Cocktail!C63&lt;&gt;"n/a", _xlfn.CONCAT(Cocktail!B63, " ", Cocktail!C63), Cocktail!B63)</f>
        <v>Gladiatrons</v>
      </c>
      <c r="B63" s="4" t="str">
        <f>Cocktail!D63</f>
        <v>Normal</v>
      </c>
      <c r="C63" s="4" t="str">
        <f>Cocktail!N63</f>
        <v>Common</v>
      </c>
      <c r="D63" s="4" t="str">
        <f>Cocktail!O63</f>
        <v>Squad</v>
      </c>
      <c r="E63" s="4" t="str">
        <f>SUBSTITUTE(Cocktail!AM63, "B&amp;amp;B", "Bread and Breakfast")</f>
        <v>Defender</v>
      </c>
      <c r="F63" s="4" t="str">
        <f>Cocktail!L63</f>
        <v>Vydar</v>
      </c>
      <c r="G63" s="4" t="str">
        <f>Cocktail!M63</f>
        <v>Soulborg</v>
      </c>
      <c r="H63" s="4" t="str">
        <f>Cocktail!P63</f>
        <v>Hunters</v>
      </c>
      <c r="I63" s="4" t="str">
        <f>Cocktail!Q63</f>
        <v>Disciplined</v>
      </c>
      <c r="J63" s="4" t="str">
        <f>Cocktail!R63</f>
        <v>Medium</v>
      </c>
      <c r="K63" s="4">
        <f>Cocktail!S63</f>
        <v>5</v>
      </c>
      <c r="L63" s="4">
        <f>Cocktail!T63</f>
        <v>4</v>
      </c>
      <c r="M63" s="4">
        <f>Cocktail!V63</f>
        <v>1</v>
      </c>
      <c r="N63" s="4">
        <f>Cocktail!W63</f>
        <v>5</v>
      </c>
      <c r="O63" s="4">
        <f>Cocktail!X63</f>
        <v>1</v>
      </c>
      <c r="P63" s="4">
        <f>Cocktail!Y63</f>
        <v>2</v>
      </c>
      <c r="Q63" s="4">
        <f>Cocktail!Z63</f>
        <v>3</v>
      </c>
      <c r="R63" s="4" t="str">
        <f>IF(AND(Cocktail!AE63="N/A",Cocktail!AG63="N/A"),_xlfn.CONCAT(Cocktail!AC63,CHAR(10),Cocktail!AD63),IF(Cocktail!AG63="N/A",_xlfn.CONCAT(Cocktail!AC63,CHAR(10),Cocktail!AD63,CHAR(10),CHAR(10),Cocktail!AE63,CHAR(10),Cocktail!AF63),_xlfn.CONCAT(Cocktail!AC63,CHAR(10),Cocktail!AD63,CHAR(10),CHAR(10),Cocktail!AE63,CHAR(10),Cocktail!AF63,CHAR(10),CHAR(10),Cocktail!AG63,CHAR(10),Cocktail!AH63)))</f>
        <v>CYBERCLAW
All small or medium opponent's figures that enter or occupy a space adjacent to any Gladiatron may not move. Figures affected by the Cyberclaw cannot be moved by any special power on any Army Card or Glyph.
MELEE DEFENSE 1
When rolling defense dice against a normal attack from an adjacent figure, a Gladiatron adds 1 die.</v>
      </c>
      <c r="S63" s="4" t="str">
        <f>IF(Cocktail!AK63="TRUE", "checked","")</f>
        <v/>
      </c>
      <c r="T63" s="4">
        <f>Cocktail!AB63</f>
        <v>90</v>
      </c>
      <c r="U63" s="4">
        <f>Cocktail!U63</f>
        <v>0</v>
      </c>
    </row>
    <row r="64" spans="1:21" ht="46.5" customHeight="1" x14ac:dyDescent="0.2">
      <c r="A64" s="10" t="str">
        <f>IF(Cocktail!C64&lt;&gt;"n/a", _xlfn.CONCAT(Cocktail!B64, " ", Cocktail!C64), Cocktail!B64)</f>
        <v>Gorillinators</v>
      </c>
      <c r="B64" s="4" t="str">
        <f>Cocktail!D64</f>
        <v>Normal</v>
      </c>
      <c r="C64" s="4" t="str">
        <f>Cocktail!N64</f>
        <v>Common</v>
      </c>
      <c r="D64" s="4" t="str">
        <f>Cocktail!O64</f>
        <v>Squad</v>
      </c>
      <c r="E64" s="4" t="str">
        <f>SUBSTITUTE(Cocktail!AM64, "B&amp;amp;B", "Bread and Breakfast")</f>
        <v>Niche</v>
      </c>
      <c r="F64" s="4" t="str">
        <f>Cocktail!L64</f>
        <v>Vydar</v>
      </c>
      <c r="G64" s="4" t="str">
        <f>Cocktail!M64</f>
        <v>Primadon</v>
      </c>
      <c r="H64" s="4" t="str">
        <f>Cocktail!P64</f>
        <v>Agents</v>
      </c>
      <c r="I64" s="4" t="str">
        <f>Cocktail!Q64</f>
        <v>Tricky</v>
      </c>
      <c r="J64" s="4" t="str">
        <f>Cocktail!R64</f>
        <v>Medium</v>
      </c>
      <c r="K64" s="4">
        <f>Cocktail!S64</f>
        <v>5</v>
      </c>
      <c r="L64" s="4">
        <f>Cocktail!T64</f>
        <v>3</v>
      </c>
      <c r="M64" s="4">
        <f>Cocktail!V64</f>
        <v>1</v>
      </c>
      <c r="N64" s="4">
        <f>Cocktail!W64</f>
        <v>7</v>
      </c>
      <c r="O64" s="4">
        <f>Cocktail!X64</f>
        <v>6</v>
      </c>
      <c r="P64" s="4">
        <f>Cocktail!Y64</f>
        <v>2</v>
      </c>
      <c r="Q64" s="4">
        <f>Cocktail!Z64</f>
        <v>1</v>
      </c>
      <c r="R64" s="4" t="str">
        <f>IF(AND(Cocktail!AE64="N/A",Cocktail!AG64="N/A"),_xlfn.CONCAT(Cocktail!AC64,CHAR(10),Cocktail!AD64),IF(Cocktail!AG64="N/A",_xlfn.CONCAT(Cocktail!AC64,CHAR(10),Cocktail!AD64,CHAR(10),CHAR(10),Cocktail!AE64,CHAR(10),Cocktail!AF64),_xlfn.CONCAT(Cocktail!AC64,CHAR(10),Cocktail!AD64,CHAR(10),CHAR(10),Cocktail!AE64,CHAR(10),Cocktail!AF64,CHAR(10),CHAR(10),Cocktail!AG64,CHAR(10),Cocktail!AH64)))</f>
        <v>TOUGH
When rolling defense dice against a normal attack, Gorillinators always add one automatic shield to whatever is rolled.</v>
      </c>
      <c r="S64" s="4" t="str">
        <f>IF(Cocktail!AK64="TRUE", "checked","")</f>
        <v/>
      </c>
      <c r="T64" s="4">
        <f>Cocktail!AB64</f>
        <v>80</v>
      </c>
      <c r="U64" s="4">
        <f>Cocktail!U64</f>
        <v>0</v>
      </c>
    </row>
    <row r="65" spans="1:21" ht="46.5" customHeight="1" x14ac:dyDescent="0.2">
      <c r="A65" s="10" t="str">
        <f>IF(Cocktail!C65&lt;&gt;"n/a", _xlfn.CONCAT(Cocktail!B65, " ", Cocktail!C65), Cocktail!B65)</f>
        <v>Gorillinators</v>
      </c>
      <c r="B65" s="4" t="str">
        <f>Cocktail!D65</f>
        <v>Modified</v>
      </c>
      <c r="C65" s="4" t="str">
        <f>Cocktail!N65</f>
        <v>Common</v>
      </c>
      <c r="D65" s="4" t="str">
        <f>Cocktail!O65</f>
        <v>Squad</v>
      </c>
      <c r="E65" s="4" t="str">
        <f>SUBSTITUTE(Cocktail!AM65, "B&amp;amp;B", "Bread and Breakfast")</f>
        <v>Niche</v>
      </c>
      <c r="F65" s="4" t="str">
        <f>Cocktail!L65</f>
        <v>Vydar</v>
      </c>
      <c r="G65" s="4" t="str">
        <f>Cocktail!M65</f>
        <v>Primadon</v>
      </c>
      <c r="H65" s="4" t="str">
        <f>Cocktail!P65</f>
        <v>Agents</v>
      </c>
      <c r="I65" s="4" t="str">
        <f>Cocktail!Q65</f>
        <v>Tricky</v>
      </c>
      <c r="J65" s="4" t="str">
        <f>Cocktail!R65</f>
        <v>Medium</v>
      </c>
      <c r="K65" s="4">
        <f>Cocktail!S65</f>
        <v>5</v>
      </c>
      <c r="L65" s="4">
        <f>Cocktail!T65</f>
        <v>3</v>
      </c>
      <c r="M65" s="4">
        <f>Cocktail!V65</f>
        <v>1</v>
      </c>
      <c r="N65" s="4">
        <f>Cocktail!W65</f>
        <v>7</v>
      </c>
      <c r="O65" s="4">
        <f>Cocktail!X65</f>
        <v>6</v>
      </c>
      <c r="P65" s="4">
        <f>Cocktail!Y65</f>
        <v>3</v>
      </c>
      <c r="Q65" s="4">
        <f>Cocktail!Z65</f>
        <v>1</v>
      </c>
      <c r="R65" s="4" t="str">
        <f>IF(AND(Cocktail!AE65="N/A",Cocktail!AG65="N/A"),_xlfn.CONCAT(Cocktail!AC65,CHAR(10),Cocktail!AD65),IF(Cocktail!AG65="N/A",_xlfn.CONCAT(Cocktail!AC65,CHAR(10),Cocktail!AD65,CHAR(10),CHAR(10),Cocktail!AE65,CHAR(10),Cocktail!AF65),_xlfn.CONCAT(Cocktail!AC65,CHAR(10),Cocktail!AD65,CHAR(10),CHAR(10),Cocktail!AE65,CHAR(10),Cocktail!AF65,CHAR(10),CHAR(10),Cocktail!AG65,CHAR(10),Cocktail!AH65)))</f>
        <v>TOUGH
When rolling defense dice against an attack, Gorillinators always add one automatic shield to whatever is rolled.</v>
      </c>
      <c r="S65" s="4" t="str">
        <f>IF(Cocktail!AK65="TRUE", "checked","")</f>
        <v/>
      </c>
      <c r="T65" s="4">
        <f>Cocktail!AB65</f>
        <v>90</v>
      </c>
      <c r="U65" s="4">
        <f>Cocktail!U65</f>
        <v>0</v>
      </c>
    </row>
    <row r="66" spans="1:21" ht="46.5" customHeight="1" x14ac:dyDescent="0.2">
      <c r="A66" s="10" t="str">
        <f>IF(Cocktail!C66&lt;&gt;"n/a", _xlfn.CONCAT(Cocktail!B66, " ", Cocktail!C66), Cocktail!B66)</f>
        <v>Granite Guardians</v>
      </c>
      <c r="B66" s="4" t="str">
        <f>Cocktail!D66</f>
        <v>Normal</v>
      </c>
      <c r="C66" s="4" t="str">
        <f>Cocktail!N66</f>
        <v>Common</v>
      </c>
      <c r="D66" s="4" t="str">
        <f>Cocktail!O66</f>
        <v>Squad</v>
      </c>
      <c r="E66" s="4" t="str">
        <f>SUBSTITUTE(Cocktail!AM66, "B&amp;amp;B", "Bread and Breakfast")</f>
        <v>Menacer</v>
      </c>
      <c r="F66" s="4" t="str">
        <f>Cocktail!L66</f>
        <v>Aquilla</v>
      </c>
      <c r="G66" s="4" t="str">
        <f>Cocktail!M66</f>
        <v>Elementars</v>
      </c>
      <c r="H66" s="4" t="str">
        <f>Cocktail!P66</f>
        <v>Guards</v>
      </c>
      <c r="I66" s="4" t="str">
        <f>Cocktail!Q66</f>
        <v>Dauntless</v>
      </c>
      <c r="J66" s="4" t="str">
        <f>Cocktail!R66</f>
        <v>Medium</v>
      </c>
      <c r="K66" s="4">
        <f>Cocktail!S66</f>
        <v>5</v>
      </c>
      <c r="L66" s="4">
        <f>Cocktail!T66</f>
        <v>3</v>
      </c>
      <c r="M66" s="4">
        <f>Cocktail!V66</f>
        <v>1</v>
      </c>
      <c r="N66" s="4">
        <f>Cocktail!W66</f>
        <v>3</v>
      </c>
      <c r="O66" s="4">
        <f>Cocktail!X66</f>
        <v>1</v>
      </c>
      <c r="P66" s="4">
        <f>Cocktail!Y66</f>
        <v>3</v>
      </c>
      <c r="Q66" s="4">
        <f>Cocktail!Z66</f>
        <v>5</v>
      </c>
      <c r="R66" s="4" t="str">
        <f>IF(AND(Cocktail!AE66="N/A",Cocktail!AG66="N/A"),_xlfn.CONCAT(Cocktail!AC66,CHAR(10),Cocktail!AD66),IF(Cocktail!AG66="N/A",_xlfn.CONCAT(Cocktail!AC66,CHAR(10),Cocktail!AD66,CHAR(10),CHAR(10),Cocktail!AE66,CHAR(10),Cocktail!AF66),_xlfn.CONCAT(Cocktail!AC66,CHAR(10),Cocktail!AD66,CHAR(10),CHAR(10),Cocktail!AE66,CHAR(10),Cocktail!AF66,CHAR(10),CHAR(10),Cocktail!AG66,CHAR(10),Cocktail!AH66)))</f>
        <v>ROCK THROW
If a Granite Guardian has a height advantage on an opponent's figure, it may add 2 to its range when attacking that figure.
LANDSLIDE
A Granite Guardian with a height advantage on an adjacent opponent's figure rolls an additional attack die when attacking that figure.
GAIN HIGH GROUND
After taking a turn with Granite Guardians, you may move each Granite Guardian you control up to 1 space. This may be up to 4 levels higher.</v>
      </c>
      <c r="S66" s="4" t="str">
        <f>IF(Cocktail!AK66="TRUE", "checked","")</f>
        <v/>
      </c>
      <c r="T66" s="4">
        <f>Cocktail!AB66</f>
        <v>85</v>
      </c>
      <c r="U66" s="4">
        <f>Cocktail!U66</f>
        <v>0</v>
      </c>
    </row>
    <row r="67" spans="1:21" ht="46.5" customHeight="1" x14ac:dyDescent="0.2">
      <c r="A67" s="10" t="str">
        <f>IF(Cocktail!C67&lt;&gt;"n/a", _xlfn.CONCAT(Cocktail!B67, " ", Cocktail!C67), Cocktail!B67)</f>
        <v>Greater Ice Elemental</v>
      </c>
      <c r="B67" s="4" t="str">
        <f>Cocktail!D67</f>
        <v>Normal</v>
      </c>
      <c r="C67" s="4" t="str">
        <f>Cocktail!N67</f>
        <v>Uncommon</v>
      </c>
      <c r="D67" s="4" t="str">
        <f>Cocktail!O67</f>
        <v>Hero</v>
      </c>
      <c r="E67" s="4" t="str">
        <f>SUBSTITUTE(Cocktail!AM67, "B&amp;amp;B", "Bread and Breakfast")</f>
        <v>Cleaner</v>
      </c>
      <c r="F67" s="4" t="str">
        <f>Cocktail!L67</f>
        <v>Jandar</v>
      </c>
      <c r="G67" s="4" t="str">
        <f>Cocktail!M67</f>
        <v>Elemental</v>
      </c>
      <c r="H67" s="4" t="str">
        <f>Cocktail!P67</f>
        <v>Construct</v>
      </c>
      <c r="I67" s="4" t="str">
        <f>Cocktail!Q67</f>
        <v>Dauntless</v>
      </c>
      <c r="J67" s="4" t="str">
        <f>Cocktail!R67</f>
        <v>Huge</v>
      </c>
      <c r="K67" s="4">
        <f>Cocktail!S67</f>
        <v>8</v>
      </c>
      <c r="L67" s="4">
        <f>Cocktail!T67</f>
        <v>1</v>
      </c>
      <c r="M67" s="4">
        <f>Cocktail!V67</f>
        <v>4</v>
      </c>
      <c r="N67" s="4">
        <f>Cocktail!W67</f>
        <v>5</v>
      </c>
      <c r="O67" s="4">
        <f>Cocktail!X67</f>
        <v>1</v>
      </c>
      <c r="P67" s="4">
        <f>Cocktail!Y67</f>
        <v>6</v>
      </c>
      <c r="Q67" s="4">
        <f>Cocktail!Z67</f>
        <v>4</v>
      </c>
      <c r="R67" s="4" t="str">
        <f>IF(AND(Cocktail!AE67="N/A",Cocktail!AG67="N/A"),_xlfn.CONCAT(Cocktail!AC67,CHAR(10),Cocktail!AD67),IF(Cocktail!AG67="N/A",_xlfn.CONCAT(Cocktail!AC67,CHAR(10),Cocktail!AD67,CHAR(10),CHAR(10),Cocktail!AE67,CHAR(10),Cocktail!AF67),_xlfn.CONCAT(Cocktail!AC67,CHAR(10),Cocktail!AD67,CHAR(10),CHAR(10),Cocktail!AE67,CHAR(10),Cocktail!AF67,CHAR(10),CHAR(10),Cocktail!AG67,CHAR(10),Cocktail!AH67)))</f>
        <v>ICE COLD
While a Greater Ice Elemental is on a water or ice space, that space and all same-level water spaces adjacent to that Greater Ice Elemental are considered normal ice spaces. Figures do not have to stop their movement on normal ice spaces
ICE SPIKES 15
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
COLD HEALING
After taking a turn with this Greater Ice Elemental, if it is on at least one snow or ice space, remove 1 wound marker from this Greater Ice Elemental's Army Card</v>
      </c>
      <c r="S67" s="4" t="str">
        <f>IF(Cocktail!AK67="TRUE", "checked","")</f>
        <v/>
      </c>
      <c r="T67" s="4">
        <f>Cocktail!AB67</f>
        <v>110</v>
      </c>
      <c r="U67" s="4">
        <f>Cocktail!U67</f>
        <v>0</v>
      </c>
    </row>
    <row r="68" spans="1:21" ht="46.5" customHeight="1" x14ac:dyDescent="0.2">
      <c r="A68" s="10" t="str">
        <f>IF(Cocktail!C68&lt;&gt;"n/a", _xlfn.CONCAT(Cocktail!B68, " ", Cocktail!C68), Cocktail!B68)</f>
        <v>Greenscale Warriors</v>
      </c>
      <c r="B68" s="4" t="str">
        <f>Cocktail!D68</f>
        <v>Normal</v>
      </c>
      <c r="C68" s="4" t="str">
        <f>Cocktail!N68</f>
        <v>Common</v>
      </c>
      <c r="D68" s="4" t="str">
        <f>Cocktail!O68</f>
        <v>Squad</v>
      </c>
      <c r="E68" s="4" t="str">
        <f>SUBSTITUTE(Cocktail!AM68, "B&amp;amp;B", "Bread and Breakfast")</f>
        <v>Bread and Breakfast</v>
      </c>
      <c r="F68" s="4" t="str">
        <f>Cocktail!L68</f>
        <v>Ullar</v>
      </c>
      <c r="G68" s="4" t="str">
        <f>Cocktail!M68</f>
        <v>Lizardfolk</v>
      </c>
      <c r="H68" s="4" t="str">
        <f>Cocktail!P68</f>
        <v>Warriors</v>
      </c>
      <c r="I68" s="4" t="str">
        <f>Cocktail!Q68</f>
        <v>Loyal</v>
      </c>
      <c r="J68" s="4" t="str">
        <f>Cocktail!R68</f>
        <v>Medium</v>
      </c>
      <c r="K68" s="4">
        <f>Cocktail!S68</f>
        <v>5</v>
      </c>
      <c r="L68" s="4">
        <f>Cocktail!T68</f>
        <v>3</v>
      </c>
      <c r="M68" s="4">
        <f>Cocktail!V68</f>
        <v>1</v>
      </c>
      <c r="N68" s="4">
        <f>Cocktail!W68</f>
        <v>6</v>
      </c>
      <c r="O68" s="4">
        <f>Cocktail!X68</f>
        <v>1</v>
      </c>
      <c r="P68" s="4">
        <f>Cocktail!Y68</f>
        <v>2</v>
      </c>
      <c r="Q68" s="4">
        <f>Cocktail!Z68</f>
        <v>3</v>
      </c>
      <c r="R68" s="4" t="str">
        <f>IF(AND(Cocktail!AE68="N/A",Cocktail!AG68="N/A"),_xlfn.CONCAT(Cocktail!AC68,CHAR(10),Cocktail!AD68),IF(Cocktail!AG68="N/A",_xlfn.CONCAT(Cocktail!AC68,CHAR(10),Cocktail!AD68,CHAR(10),CHAR(10),Cocktail!AE68,CHAR(10),Cocktail!AF68),_xlfn.CONCAT(Cocktail!AC68,CHAR(10),Cocktail!AD68,CHAR(10),CHAR(10),Cocktail!AE68,CHAR(10),Cocktail!AF68,CHAR(10),CHAR(10),Cocktail!AG68,CHAR(10),Cocktail!AH68)))</f>
        <v>LOYALTY TO THE LIZARD KING
At the start of the game, choose a unique Lizardfolk Hero you control, or a unique large or huge Dragon Hero you control, to be the Greenscale Warriors' Lizard King. A Greenscale Warrior rolls 1 additional attack and defense die when its chosen Lizard King is within 2 clear sight spaces. You can choose only one Lizard King for all the Greenscale Warriors you control.
LIZARD KING BONDING
Before taking a turn with the Greenscale Warriors, you may first take a turn with their chosen Lizard King if it is still under your control.</v>
      </c>
      <c r="S68" s="4" t="str">
        <f>IF(Cocktail!AK68="TRUE", "checked","")</f>
        <v/>
      </c>
      <c r="T68" s="4">
        <f>Cocktail!AB68</f>
        <v>65</v>
      </c>
      <c r="U68" s="4">
        <f>Cocktail!U68</f>
        <v>0</v>
      </c>
    </row>
    <row r="69" spans="1:21" ht="46.5" customHeight="1" x14ac:dyDescent="0.2">
      <c r="A69" s="10" t="str">
        <f>IF(Cocktail!C69&lt;&gt;"n/a", _xlfn.CONCAT(Cocktail!B69, " ", Cocktail!C69), Cocktail!B69)</f>
        <v>Grimnak</v>
      </c>
      <c r="B69" s="4" t="str">
        <f>Cocktail!D69</f>
        <v>Normal</v>
      </c>
      <c r="C69" s="4" t="str">
        <f>Cocktail!N69</f>
        <v>Unique</v>
      </c>
      <c r="D69" s="4" t="str">
        <f>Cocktail!O69</f>
        <v>Hero</v>
      </c>
      <c r="E69" s="4" t="str">
        <f>SUBSTITUTE(Cocktail!AM69, "B&amp;amp;B", "Bread and Breakfast")</f>
        <v>Menacer/Cheer</v>
      </c>
      <c r="F69" s="4" t="str">
        <f>Cocktail!L69</f>
        <v>Utgar</v>
      </c>
      <c r="G69" s="4" t="str">
        <f>Cocktail!M69</f>
        <v>Orc</v>
      </c>
      <c r="H69" s="4" t="str">
        <f>Cocktail!P69</f>
        <v>Champion</v>
      </c>
      <c r="I69" s="4" t="str">
        <f>Cocktail!Q69</f>
        <v>Ferocious</v>
      </c>
      <c r="J69" s="4" t="str">
        <f>Cocktail!R69</f>
        <v>Huge</v>
      </c>
      <c r="K69" s="4">
        <f>Cocktail!S69</f>
        <v>11</v>
      </c>
      <c r="L69" s="4">
        <f>Cocktail!T69</f>
        <v>1</v>
      </c>
      <c r="M69" s="4">
        <f>Cocktail!V69</f>
        <v>5</v>
      </c>
      <c r="N69" s="4">
        <f>Cocktail!W69</f>
        <v>5</v>
      </c>
      <c r="O69" s="4">
        <f>Cocktail!X69</f>
        <v>1</v>
      </c>
      <c r="P69" s="4">
        <f>Cocktail!Y69</f>
        <v>2</v>
      </c>
      <c r="Q69" s="4">
        <f>Cocktail!Z69</f>
        <v>4</v>
      </c>
      <c r="R69" s="4" t="str">
        <f>IF(AND(Cocktail!AE69="N/A",Cocktail!AG69="N/A"),_xlfn.CONCAT(Cocktail!AC69,CHAR(10),Cocktail!AD69),IF(Cocktail!AG69="N/A",_xlfn.CONCAT(Cocktail!AC69,CHAR(10),Cocktail!AD69,CHAR(10),CHAR(10),Cocktail!AE69,CHAR(10),Cocktail!AF69),_xlfn.CONCAT(Cocktail!AC69,CHAR(10),Cocktail!AD69,CHAR(10),CHAR(10),Cocktail!AE69,CHAR(10),Cocktail!AF69,CHAR(10),CHAR(10),Cocktail!AG69,CHAR(10),Cocktail!AH69)))</f>
        <v>CHOMP
Before attacking, choose one medium or small figure adjacent to Grimnak. If the chosen figure is a Squad figure, destroy it. If the chosen figure is a Hero figure, roll the 20-sided die. If you roll a 16 or higher, destroy the chosen Hero.
ORC WARRIOR ENHANCEMENT
All friendly Orc Warriors adjacent to Grimnak receive an additional attack die and an additional defense die.</v>
      </c>
      <c r="S69" s="4" t="str">
        <f>IF(Cocktail!AK69="TRUE", "checked","")</f>
        <v/>
      </c>
      <c r="T69" s="4">
        <f>Cocktail!AB69</f>
        <v>150</v>
      </c>
      <c r="U69" s="4">
        <f>Cocktail!U69</f>
        <v>0</v>
      </c>
    </row>
    <row r="70" spans="1:21" ht="46.5" customHeight="1" x14ac:dyDescent="0.2">
      <c r="A70" s="10" t="str">
        <f>IF(Cocktail!C70&lt;&gt;"n/a", _xlfn.CONCAT(Cocktail!B70, " ", Cocktail!C70), Cocktail!B70)</f>
        <v>Grok Riders</v>
      </c>
      <c r="B70" s="4" t="str">
        <f>Cocktail!D70</f>
        <v>Normal</v>
      </c>
      <c r="C70" s="4" t="str">
        <f>Cocktail!N70</f>
        <v>Common</v>
      </c>
      <c r="D70" s="4" t="str">
        <f>Cocktail!O70</f>
        <v>Squad</v>
      </c>
      <c r="E70" s="4" t="str">
        <f>SUBSTITUTE(Cocktail!AM70, "B&amp;amp;B", "Bread and Breakfast")</f>
        <v>Shark</v>
      </c>
      <c r="F70" s="4" t="str">
        <f>Cocktail!L70</f>
        <v>Utgar</v>
      </c>
      <c r="G70" s="4" t="str">
        <f>Cocktail!M70</f>
        <v>Marro</v>
      </c>
      <c r="H70" s="4" t="str">
        <f>Cocktail!P70</f>
        <v>Hunters</v>
      </c>
      <c r="I70" s="4" t="str">
        <f>Cocktail!Q70</f>
        <v>Menacing</v>
      </c>
      <c r="J70" s="4" t="str">
        <f>Cocktail!R70</f>
        <v>Large</v>
      </c>
      <c r="K70" s="4">
        <f>Cocktail!S70</f>
        <v>5</v>
      </c>
      <c r="L70" s="4">
        <f>Cocktail!T70</f>
        <v>3</v>
      </c>
      <c r="M70" s="4">
        <f>Cocktail!V70</f>
        <v>1</v>
      </c>
      <c r="N70" s="4">
        <f>Cocktail!W70</f>
        <v>7</v>
      </c>
      <c r="O70" s="4">
        <f>Cocktail!X70</f>
        <v>1</v>
      </c>
      <c r="P70" s="4">
        <f>Cocktail!Y70</f>
        <v>3</v>
      </c>
      <c r="Q70" s="4">
        <f>Cocktail!Z70</f>
        <v>3</v>
      </c>
      <c r="R70" s="4" t="str">
        <f>IF(AND(Cocktail!AE70="N/A",Cocktail!AG70="N/A"),_xlfn.CONCAT(Cocktail!AC70,CHAR(10),Cocktail!AD70),IF(Cocktail!AG70="N/A",_xlfn.CONCAT(Cocktail!AC70,CHAR(10),Cocktail!AD70,CHAR(10),CHAR(10),Cocktail!AE70,CHAR(10),Cocktail!AF70),_xlfn.CONCAT(Cocktail!AC70,CHAR(10),Cocktail!AD70,CHAR(10),CHAR(10),Cocktail!AE70,CHAR(10),Cocktail!AF70,CHAR(10),CHAR(10),Cocktail!AG70,CHAR(10),Cocktail!AH70)))</f>
        <v>MARRO WARLORD BONDING
Before taking a turn with Grok Riders, you may first take a turn with any Marro Warlord you control.
MARK OF THE WARLORD
When attacking a figure that is adjacent to any Marro Warlord you control, Grok Riders add 2 to their attack dice.
GROK TRAINING
Marro Hive cannot rebirth Grok Riders with its Marro Rebirth special power.</v>
      </c>
      <c r="S70" s="4" t="str">
        <f>IF(Cocktail!AK70="TRUE", "checked","")</f>
        <v/>
      </c>
      <c r="T70" s="4">
        <f>Cocktail!AB70</f>
        <v>70</v>
      </c>
      <c r="U70" s="4">
        <f>Cocktail!U70</f>
        <v>0</v>
      </c>
    </row>
    <row r="71" spans="1:21" ht="46.5" customHeight="1" x14ac:dyDescent="0.2">
      <c r="A71" s="10" t="str">
        <f>IF(Cocktail!C71&lt;&gt;"n/a", _xlfn.CONCAT(Cocktail!B71, " ", Cocktail!C71), Cocktail!B71)</f>
        <v>Grok Riders</v>
      </c>
      <c r="B71" s="4" t="str">
        <f>Cocktail!D71</f>
        <v>Modified</v>
      </c>
      <c r="C71" s="4" t="str">
        <f>Cocktail!N71</f>
        <v>Common</v>
      </c>
      <c r="D71" s="4" t="str">
        <f>Cocktail!O71</f>
        <v>Squad</v>
      </c>
      <c r="E71" s="4" t="str">
        <f>SUBSTITUTE(Cocktail!AM71, "B&amp;amp;B", "Bread and Breakfast")</f>
        <v>Shark</v>
      </c>
      <c r="F71" s="4" t="str">
        <f>Cocktail!L71</f>
        <v>Utgar</v>
      </c>
      <c r="G71" s="4" t="str">
        <f>Cocktail!M71</f>
        <v>Marro</v>
      </c>
      <c r="H71" s="4" t="str">
        <f>Cocktail!P71</f>
        <v>Hunters</v>
      </c>
      <c r="I71" s="4" t="str">
        <f>Cocktail!Q71</f>
        <v>Menacing</v>
      </c>
      <c r="J71" s="4" t="str">
        <f>Cocktail!R71</f>
        <v>Large</v>
      </c>
      <c r="K71" s="4">
        <f>Cocktail!S71</f>
        <v>5</v>
      </c>
      <c r="L71" s="4">
        <f>Cocktail!T71</f>
        <v>3</v>
      </c>
      <c r="M71" s="4">
        <f>Cocktail!V71</f>
        <v>1</v>
      </c>
      <c r="N71" s="4">
        <f>Cocktail!W71</f>
        <v>7</v>
      </c>
      <c r="O71" s="4">
        <f>Cocktail!X71</f>
        <v>1</v>
      </c>
      <c r="P71" s="4">
        <f>Cocktail!Y71</f>
        <v>3</v>
      </c>
      <c r="Q71" s="4">
        <f>Cocktail!Z71</f>
        <v>4</v>
      </c>
      <c r="R71" s="4" t="str">
        <f>IF(AND(Cocktail!AE71="N/A",Cocktail!AG71="N/A"),_xlfn.CONCAT(Cocktail!AC71,CHAR(10),Cocktail!AD71),IF(Cocktail!AG71="N/A",_xlfn.CONCAT(Cocktail!AC71,CHAR(10),Cocktail!AD71,CHAR(10),CHAR(10),Cocktail!AE71,CHAR(10),Cocktail!AF71),_xlfn.CONCAT(Cocktail!AC71,CHAR(10),Cocktail!AD71,CHAR(10),CHAR(10),Cocktail!AE71,CHAR(10),Cocktail!AF71,CHAR(10),CHAR(10),Cocktail!AG71,CHAR(10),Cocktail!AH71)))</f>
        <v>MARRO WARLORD BONDING
Before taking a turn with Grok Riders, you may first take a turn with any Marro Warlord you control.
MARK OF THE WARLORD
When attacking a figure within 4 clear sight spaces of any Marro Warlord you control, Grok Riders add 2 to their attack dice.
GROK TRAINING
Marro Hive cannot rebirth Grok Riders with its Marro Rebirth special power.</v>
      </c>
      <c r="S71" s="4" t="str">
        <f>IF(Cocktail!AK71="TRUE", "checked","")</f>
        <v/>
      </c>
      <c r="T71" s="4">
        <f>Cocktail!AB71</f>
        <v>100</v>
      </c>
      <c r="U71" s="4">
        <f>Cocktail!U71</f>
        <v>0</v>
      </c>
    </row>
    <row r="72" spans="1:21" ht="46.5" customHeight="1" x14ac:dyDescent="0.2">
      <c r="A72" s="10" t="str">
        <f>IF(Cocktail!C72&lt;&gt;"n/a", _xlfn.CONCAT(Cocktail!B72, " ", Cocktail!C72), Cocktail!B72)</f>
        <v>Guilty McCreech</v>
      </c>
      <c r="B72" s="4" t="str">
        <f>Cocktail!D72</f>
        <v>Normal</v>
      </c>
      <c r="C72" s="4" t="str">
        <f>Cocktail!N72</f>
        <v>Unique</v>
      </c>
      <c r="D72" s="4" t="str">
        <f>Cocktail!O72</f>
        <v>Hero</v>
      </c>
      <c r="E72" s="4" t="str">
        <f>SUBSTITUTE(Cocktail!AM72, "B&amp;amp;B", "Bread and Breakfast")</f>
        <v>Cleanup</v>
      </c>
      <c r="F72" s="4" t="str">
        <f>Cocktail!L72</f>
        <v>Einar</v>
      </c>
      <c r="G72" s="4" t="str">
        <f>Cocktail!M72</f>
        <v>Human</v>
      </c>
      <c r="H72" s="4" t="str">
        <f>Cocktail!P72</f>
        <v>Lawman</v>
      </c>
      <c r="I72" s="4" t="str">
        <f>Cocktail!Q72</f>
        <v>Wild</v>
      </c>
      <c r="J72" s="4" t="str">
        <f>Cocktail!R72</f>
        <v>Medium</v>
      </c>
      <c r="K72" s="4">
        <f>Cocktail!S72</f>
        <v>4</v>
      </c>
      <c r="L72" s="4">
        <f>Cocktail!T72</f>
        <v>1</v>
      </c>
      <c r="M72" s="4">
        <f>Cocktail!V72</f>
        <v>2</v>
      </c>
      <c r="N72" s="4">
        <f>Cocktail!W72</f>
        <v>5</v>
      </c>
      <c r="O72" s="4">
        <f>Cocktail!X72</f>
        <v>7</v>
      </c>
      <c r="P72" s="4">
        <f>Cocktail!Y72</f>
        <v>2</v>
      </c>
      <c r="Q72" s="4">
        <f>Cocktail!Z72</f>
        <v>2</v>
      </c>
      <c r="R72" s="4" t="str">
        <f>IF(AND(Cocktail!AE72="N/A",Cocktail!AG72="N/A"),_xlfn.CONCAT(Cocktail!AC72,CHAR(10),Cocktail!AD72),IF(Cocktail!AG72="N/A",_xlfn.CONCAT(Cocktail!AC72,CHAR(10),Cocktail!AD72,CHAR(10),CHAR(10),Cocktail!AE72,CHAR(10),Cocktail!AF72),_xlfn.CONCAT(Cocktail!AC72,CHAR(10),Cocktail!AD72,CHAR(10),CHAR(10),Cocktail!AE72,CHAR(10),Cocktail!AF72,CHAR(10),CHAR(10),Cocktail!AG72,CHAR(10),Cocktail!AH72)))</f>
        <v>DOUBLE ATTACK
When Guilty McCreech attacks, he may attack one additional time.</v>
      </c>
      <c r="S72" s="4" t="str">
        <f>IF(Cocktail!AK72="TRUE", "checked","")</f>
        <v/>
      </c>
      <c r="T72" s="4">
        <f>Cocktail!AB72</f>
        <v>35</v>
      </c>
      <c r="U72" s="4">
        <f>Cocktail!U72</f>
        <v>0</v>
      </c>
    </row>
    <row r="73" spans="1:21" ht="46.5" customHeight="1" x14ac:dyDescent="0.2">
      <c r="A73" s="10" t="str">
        <f>IF(Cocktail!C73&lt;&gt;"n/a", _xlfn.CONCAT(Cocktail!B73, " ", Cocktail!C73), Cocktail!B73)</f>
        <v>Gurei-Oni</v>
      </c>
      <c r="B73" s="4" t="str">
        <f>Cocktail!D73</f>
        <v>Normal</v>
      </c>
      <c r="C73" s="4" t="str">
        <f>Cocktail!N73</f>
        <v>Unique</v>
      </c>
      <c r="D73" s="4" t="str">
        <f>Cocktail!O73</f>
        <v>Hero</v>
      </c>
      <c r="E73" s="4" t="str">
        <f>SUBSTITUTE(Cocktail!AM73, "B&amp;amp;B", "Bread and Breakfast")</f>
        <v>Niche</v>
      </c>
      <c r="F73" s="4" t="str">
        <f>Cocktail!L73</f>
        <v>Einar</v>
      </c>
      <c r="G73" s="4" t="str">
        <f>Cocktail!M73</f>
        <v>Ogre</v>
      </c>
      <c r="H73" s="4" t="str">
        <f>Cocktail!P73</f>
        <v>Guard</v>
      </c>
      <c r="I73" s="4" t="str">
        <f>Cocktail!Q73</f>
        <v>Tormenting</v>
      </c>
      <c r="J73" s="4" t="str">
        <f>Cocktail!R73</f>
        <v>Large</v>
      </c>
      <c r="K73" s="4">
        <f>Cocktail!S73</f>
        <v>7</v>
      </c>
      <c r="L73" s="4">
        <f>Cocktail!T73</f>
        <v>1</v>
      </c>
      <c r="M73" s="4">
        <f>Cocktail!V73</f>
        <v>4</v>
      </c>
      <c r="N73" s="4">
        <f>Cocktail!W73</f>
        <v>5</v>
      </c>
      <c r="O73" s="4">
        <f>Cocktail!X73</f>
        <v>1</v>
      </c>
      <c r="P73" s="4">
        <f>Cocktail!Y73</f>
        <v>4</v>
      </c>
      <c r="Q73" s="4">
        <f>Cocktail!Z73</f>
        <v>4</v>
      </c>
      <c r="R73" s="4" t="str">
        <f>IF(AND(Cocktail!AE73="N/A",Cocktail!AG73="N/A"),_xlfn.CONCAT(Cocktail!AC73,CHAR(10),Cocktail!AD73),IF(Cocktail!AG73="N/A",_xlfn.CONCAT(Cocktail!AC73,CHAR(10),Cocktail!AD73,CHAR(10),CHAR(10),Cocktail!AE73,CHAR(10),Cocktail!AF73),_xlfn.CONCAT(Cocktail!AC73,CHAR(10),Cocktail!AD73,CHAR(10),CHAR(10),Cocktail!AE73,CHAR(10),Cocktail!AF73,CHAR(10),CHAR(10),Cocktail!AG73,CHAR(10),Cocktail!AH73)))</f>
        <v>EVIL EYE DEFENSE
When rolling defense dice against a normal attack from a non-adjacent attacking figure, all excess shields count as unblockable hits on the attacking figure.
TETSUBO SPECIAL ATTACK
Range 1. Attack 3.
Choose a figure to attack. You may also choose one figure adjacent to the targeted figure to be affected by the Tetsubo Special Attack as well. Roll attack dice once for all figures. Each figure rolls defense dice seperately.</v>
      </c>
      <c r="S73" s="4" t="str">
        <f>IF(Cocktail!AK73="TRUE", "checked","")</f>
        <v/>
      </c>
      <c r="T73" s="4">
        <f>Cocktail!AB73</f>
        <v>85</v>
      </c>
      <c r="U73" s="4">
        <f>Cocktail!U73</f>
        <v>0</v>
      </c>
    </row>
    <row r="74" spans="1:21" ht="46.5" customHeight="1" x14ac:dyDescent="0.2">
      <c r="A74" s="10" t="str">
        <f>IF(Cocktail!C74&lt;&gt;"n/a", _xlfn.CONCAT(Cocktail!B74, " ", Cocktail!C74), Cocktail!B74)</f>
        <v>Hatamoto Taro</v>
      </c>
      <c r="B74" s="4" t="str">
        <f>Cocktail!D74</f>
        <v>Normal</v>
      </c>
      <c r="C74" s="4" t="str">
        <f>Cocktail!N74</f>
        <v>Unique</v>
      </c>
      <c r="D74" s="4" t="str">
        <f>Cocktail!O74</f>
        <v>Hero</v>
      </c>
      <c r="E74" s="4" t="str">
        <f>SUBSTITUTE(Cocktail!AM74, "B&amp;amp;B", "Bread and Breakfast")</f>
        <v>Cheerleader</v>
      </c>
      <c r="F74" s="4" t="str">
        <f>Cocktail!L74</f>
        <v>Einar</v>
      </c>
      <c r="G74" s="4" t="str">
        <f>Cocktail!M74</f>
        <v>Human</v>
      </c>
      <c r="H74" s="4" t="str">
        <f>Cocktail!P74</f>
        <v>Samurai</v>
      </c>
      <c r="I74" s="4" t="str">
        <f>Cocktail!Q74</f>
        <v>Disciplined</v>
      </c>
      <c r="J74" s="4" t="str">
        <f>Cocktail!R74</f>
        <v>Medium</v>
      </c>
      <c r="K74" s="4">
        <f>Cocktail!S74</f>
        <v>5</v>
      </c>
      <c r="L74" s="4">
        <f>Cocktail!T74</f>
        <v>1</v>
      </c>
      <c r="M74" s="4">
        <f>Cocktail!V74</f>
        <v>5</v>
      </c>
      <c r="N74" s="4">
        <f>Cocktail!W74</f>
        <v>5</v>
      </c>
      <c r="O74" s="4">
        <f>Cocktail!X74</f>
        <v>1</v>
      </c>
      <c r="P74" s="4">
        <f>Cocktail!Y74</f>
        <v>2</v>
      </c>
      <c r="Q74" s="4">
        <f>Cocktail!Z74</f>
        <v>2</v>
      </c>
      <c r="R74" s="4" t="str">
        <f>IF(AND(Cocktail!AE74="N/A",Cocktail!AG74="N/A"),_xlfn.CONCAT(Cocktail!AC74,CHAR(10),Cocktail!AD74),IF(Cocktail!AG74="N/A",_xlfn.CONCAT(Cocktail!AC74,CHAR(10),Cocktail!AD74,CHAR(10),CHAR(10),Cocktail!AE74,CHAR(10),Cocktail!AF74),_xlfn.CONCAT(Cocktail!AC74,CHAR(10),Cocktail!AD74,CHAR(10),CHAR(10),Cocktail!AE74,CHAR(10),Cocktail!AF74,CHAR(10),CHAR(10),Cocktail!AG74,CHAR(10),Cocktail!AH74)))</f>
        <v>HEROIC DEFENSE AURA
When defending against a normal attack by an adjacent figure with any Samurai or Ashigaru figures you control within 8 clear sight spaces of Hatamoto Taro, you may roll Einar Valkyrie dice. Each Einar symbol rolled counts as an additional shield. Heroic Defense Aura does not affect Hatamoto Taro.
ADJACENT TOUGH 1
When rolling defense dice for Hatamoto Taro, if Hatamoto Taro is adjacent to at least one figure you control who follows Einar, add 1 automatic shield to the defense roll.</v>
      </c>
      <c r="S74" s="4" t="str">
        <f>IF(Cocktail!AK74="TRUE", "checked","")</f>
        <v/>
      </c>
      <c r="T74" s="4">
        <f>Cocktail!AB74</f>
        <v>80</v>
      </c>
      <c r="U74" s="4">
        <f>Cocktail!U74</f>
        <v>0</v>
      </c>
    </row>
    <row r="75" spans="1:21" ht="46.5" customHeight="1" x14ac:dyDescent="0.2">
      <c r="A75" s="10" t="str">
        <f>IF(Cocktail!C75&lt;&gt;"n/a", _xlfn.CONCAT(Cocktail!B75, " ", Cocktail!C75), Cocktail!B75)</f>
        <v>Hatamoto Taro</v>
      </c>
      <c r="B75" s="4" t="str">
        <f>Cocktail!D75</f>
        <v>Modified</v>
      </c>
      <c r="C75" s="4" t="str">
        <f>Cocktail!N75</f>
        <v>Unique</v>
      </c>
      <c r="D75" s="4" t="str">
        <f>Cocktail!O75</f>
        <v>Hero</v>
      </c>
      <c r="E75" s="4" t="str">
        <f>SUBSTITUTE(Cocktail!AM75, "B&amp;amp;B", "Bread and Breakfast")</f>
        <v>Cheerleader</v>
      </c>
      <c r="F75" s="4" t="str">
        <f>Cocktail!L75</f>
        <v>Einar</v>
      </c>
      <c r="G75" s="4" t="str">
        <f>Cocktail!M75</f>
        <v>Human</v>
      </c>
      <c r="H75" s="4" t="str">
        <f>Cocktail!P75</f>
        <v>Samurai</v>
      </c>
      <c r="I75" s="4" t="str">
        <f>Cocktail!Q75</f>
        <v>Disciplined</v>
      </c>
      <c r="J75" s="4" t="str">
        <f>Cocktail!R75</f>
        <v>Medium</v>
      </c>
      <c r="K75" s="4">
        <f>Cocktail!S75</f>
        <v>5</v>
      </c>
      <c r="L75" s="4">
        <f>Cocktail!T75</f>
        <v>1</v>
      </c>
      <c r="M75" s="4">
        <f>Cocktail!V75</f>
        <v>5</v>
      </c>
      <c r="N75" s="4">
        <f>Cocktail!W75</f>
        <v>5</v>
      </c>
      <c r="O75" s="4">
        <f>Cocktail!X75</f>
        <v>1</v>
      </c>
      <c r="P75" s="4">
        <f>Cocktail!Y75</f>
        <v>2</v>
      </c>
      <c r="Q75" s="4">
        <f>Cocktail!Z75</f>
        <v>2</v>
      </c>
      <c r="R75" s="4" t="str">
        <f>IF(AND(Cocktail!AE75="N/A",Cocktail!AG75="N/A"),_xlfn.CONCAT(Cocktail!AC75,CHAR(10),Cocktail!AD75),IF(Cocktail!AG75="N/A",_xlfn.CONCAT(Cocktail!AC75,CHAR(10),Cocktail!AD75,CHAR(10),CHAR(10),Cocktail!AE75,CHAR(10),Cocktail!AF75),_xlfn.CONCAT(Cocktail!AC75,CHAR(10),Cocktail!AD75,CHAR(10),CHAR(10),Cocktail!AE75,CHAR(10),Cocktail!AF75,CHAR(10),CHAR(10),Cocktail!AG75,CHAR(10),Cocktail!AH75)))</f>
        <v>HEROIC DEFENSE AURA
When defending with any Samurai or Ashigaru figures you control within 8 clear sight spaces of Hatamoto Taro, you may roll Einar Valkyrie dice. Each Einar symbol rolled counts as an additional shield. Heroic Defense Aura does not affect Hatamoto Taro.
ADJACENT TOUGH 1
When rolling defense dice for Hatamoto Taro, if Hatamoto Taro is adjacent to at least one figure you control who follows Einar, add 1 automatic shield to the defense roll.</v>
      </c>
      <c r="S75" s="4" t="str">
        <f>IF(Cocktail!AK75="TRUE", "checked","")</f>
        <v/>
      </c>
      <c r="T75" s="4">
        <f>Cocktail!AB75</f>
        <v>100</v>
      </c>
      <c r="U75" s="4">
        <f>Cocktail!U75</f>
        <v>0</v>
      </c>
    </row>
    <row r="76" spans="1:21" ht="46.5" customHeight="1" x14ac:dyDescent="0.2">
      <c r="A76" s="10" t="str">
        <f>IF(Cocktail!C76&lt;&gt;"n/a", _xlfn.CONCAT(Cocktail!B76, " ", Cocktail!C76), Cocktail!B76)</f>
        <v>Heavy Gruts</v>
      </c>
      <c r="B76" s="4" t="str">
        <f>Cocktail!D76</f>
        <v>Normal</v>
      </c>
      <c r="C76" s="4" t="str">
        <f>Cocktail!N76</f>
        <v>Common</v>
      </c>
      <c r="D76" s="4" t="str">
        <f>Cocktail!O76</f>
        <v>Squad</v>
      </c>
      <c r="E76" s="4" t="str">
        <f>SUBSTITUTE(Cocktail!AM76, "B&amp;amp;B", "Bread and Breakfast")</f>
        <v>Bread and Breakfast</v>
      </c>
      <c r="F76" s="4" t="str">
        <f>Cocktail!L76</f>
        <v>Utgar</v>
      </c>
      <c r="G76" s="4" t="str">
        <f>Cocktail!M76</f>
        <v>Orc</v>
      </c>
      <c r="H76" s="4" t="str">
        <f>Cocktail!P76</f>
        <v>Warriors</v>
      </c>
      <c r="I76" s="4" t="str">
        <f>Cocktail!Q76</f>
        <v>Wild</v>
      </c>
      <c r="J76" s="4" t="str">
        <f>Cocktail!R76</f>
        <v>Medium</v>
      </c>
      <c r="K76" s="4">
        <f>Cocktail!S76</f>
        <v>4</v>
      </c>
      <c r="L76" s="4">
        <f>Cocktail!T76</f>
        <v>4</v>
      </c>
      <c r="M76" s="4">
        <f>Cocktail!V76</f>
        <v>1</v>
      </c>
      <c r="N76" s="4">
        <f>Cocktail!W76</f>
        <v>5</v>
      </c>
      <c r="O76" s="4">
        <f>Cocktail!X76</f>
        <v>1</v>
      </c>
      <c r="P76" s="4">
        <f>Cocktail!Y76</f>
        <v>3</v>
      </c>
      <c r="Q76" s="4">
        <f>Cocktail!Z76</f>
        <v>3</v>
      </c>
      <c r="R76" s="4" t="str">
        <f>IF(AND(Cocktail!AE76="N/A",Cocktail!AG76="N/A"),_xlfn.CONCAT(Cocktail!AC76,CHAR(10),Cocktail!AD76),IF(Cocktail!AG76="N/A",_xlfn.CONCAT(Cocktail!AC76,CHAR(10),Cocktail!AD76,CHAR(10),CHAR(10),Cocktail!AE76,CHAR(10),Cocktail!AF76),_xlfn.CONCAT(Cocktail!AC76,CHAR(10),Cocktail!AD76,CHAR(10),CHAR(10),Cocktail!AE76,CHAR(10),Cocktail!AF76,CHAR(10),CHAR(10),Cocktail!AG76,CHAR(10),Cocktail!AH76)))</f>
        <v>ORC CHAMPION BONDING
Before Taking a turn with Heavy Gruts, you may first take a turn with any Orc Champion you control.
DISENGAGE
Heavy Gruts are never attacked when leaving an engagement.</v>
      </c>
      <c r="S76" s="4" t="str">
        <f>IF(Cocktail!AK76="TRUE", "checked","")</f>
        <v/>
      </c>
      <c r="T76" s="4">
        <f>Cocktail!AB76</f>
        <v>85</v>
      </c>
      <c r="U76" s="4">
        <f>Cocktail!U76</f>
        <v>0</v>
      </c>
    </row>
    <row r="77" spans="1:21" ht="46.5" customHeight="1" x14ac:dyDescent="0.2">
      <c r="A77" s="10" t="str">
        <f>IF(Cocktail!C77&lt;&gt;"n/a", _xlfn.CONCAT(Cocktail!B77, " ", Cocktail!C77), Cocktail!B77)</f>
        <v>Heirloom</v>
      </c>
      <c r="B77" s="4" t="str">
        <f>Cocktail!D77</f>
        <v>Normal</v>
      </c>
      <c r="C77" s="4" t="str">
        <f>Cocktail!N77</f>
        <v>Unique</v>
      </c>
      <c r="D77" s="4" t="str">
        <f>Cocktail!O77</f>
        <v>Hero</v>
      </c>
      <c r="E77" s="4" t="str">
        <f>SUBSTITUTE(Cocktail!AM77, "B&amp;amp;B", "Bread and Breakfast")</f>
        <v>Cleanup</v>
      </c>
      <c r="F77" s="4" t="str">
        <f>Cocktail!L77</f>
        <v>Vydar</v>
      </c>
      <c r="G77" s="4" t="str">
        <f>Cocktail!M77</f>
        <v>Warforged</v>
      </c>
      <c r="H77" s="4" t="str">
        <f>Cocktail!P77</f>
        <v>Wizard</v>
      </c>
      <c r="I77" s="4" t="str">
        <f>Cocktail!Q77</f>
        <v>Tricky</v>
      </c>
      <c r="J77" s="4" t="str">
        <f>Cocktail!R77</f>
        <v>Medium</v>
      </c>
      <c r="K77" s="4">
        <f>Cocktail!S77</f>
        <v>5</v>
      </c>
      <c r="L77" s="4">
        <f>Cocktail!T77</f>
        <v>1</v>
      </c>
      <c r="M77" s="4">
        <f>Cocktail!V77</f>
        <v>4</v>
      </c>
      <c r="N77" s="4">
        <f>Cocktail!W77</f>
        <v>5</v>
      </c>
      <c r="O77" s="4">
        <f>Cocktail!X77</f>
        <v>1</v>
      </c>
      <c r="P77" s="4">
        <f>Cocktail!Y77</f>
        <v>4</v>
      </c>
      <c r="Q77" s="4">
        <f>Cocktail!Z77</f>
        <v>2</v>
      </c>
      <c r="R77" s="4" t="str">
        <f>IF(AND(Cocktail!AE77="N/A",Cocktail!AG77="N/A"),_xlfn.CONCAT(Cocktail!AC77,CHAR(10),Cocktail!AD77),IF(Cocktail!AG77="N/A",_xlfn.CONCAT(Cocktail!AC77,CHAR(10),Cocktail!AD77,CHAR(10),CHAR(10),Cocktail!AE77,CHAR(10),Cocktail!AF77),_xlfn.CONCAT(Cocktail!AC77,CHAR(10),Cocktail!AD77,CHAR(10),CHAR(10),Cocktail!AE77,CHAR(10),Cocktail!AF77,CHAR(10),CHAR(10),Cocktail!AG77,CHAR(10),Cocktail!AH77)))</f>
        <v>FORCE ORB SPECIAL ATTACK
Range 5. Attack 3. 
Choose an opponent's figure to attack. Each opponent's figure adjacent to the chosen figure is also affected by Force Orb Special Attack. Roll attack dice once for all affected figures. Each figure rolls defense dice separately.
WARFORGED RESOLVE
When rolling defense dice against a normal or special attack, Heirloom always adds 1 automatic shield to whatever is rolled.
MAGE HAND
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v>
      </c>
      <c r="S77" s="4" t="str">
        <f>IF(Cocktail!AK77="TRUE", "checked","")</f>
        <v/>
      </c>
      <c r="T77" s="4">
        <f>Cocktail!AB77</f>
        <v>90</v>
      </c>
      <c r="U77" s="4">
        <f>Cocktail!U77</f>
        <v>0</v>
      </c>
    </row>
    <row r="78" spans="1:21" ht="46.5" customHeight="1" x14ac:dyDescent="0.2">
      <c r="A78" s="10" t="str">
        <f>IF(Cocktail!C78&lt;&gt;"n/a", _xlfn.CONCAT(Cocktail!B78, " ", Cocktail!C78), Cocktail!B78)</f>
        <v>Heracles</v>
      </c>
      <c r="B78" s="4" t="str">
        <f>Cocktail!D78</f>
        <v>Normal</v>
      </c>
      <c r="C78" s="4" t="str">
        <f>Cocktail!N78</f>
        <v>Unique</v>
      </c>
      <c r="D78" s="4" t="str">
        <f>Cocktail!O78</f>
        <v>Hero</v>
      </c>
      <c r="E78" s="4" t="str">
        <f>SUBSTITUTE(Cocktail!AM78, "B&amp;amp;B", "Bread and Breakfast")</f>
        <v>Menacer</v>
      </c>
      <c r="F78" s="4" t="str">
        <f>Cocktail!L78</f>
        <v>Jandar</v>
      </c>
      <c r="G78" s="4" t="str">
        <f>Cocktail!M78</f>
        <v>Human</v>
      </c>
      <c r="H78" s="4" t="str">
        <f>Cocktail!P78</f>
        <v>Legend</v>
      </c>
      <c r="I78" s="4" t="str">
        <f>Cocktail!Q78</f>
        <v>Fearless</v>
      </c>
      <c r="J78" s="4" t="str">
        <f>Cocktail!R78</f>
        <v>Medium</v>
      </c>
      <c r="K78" s="4">
        <f>Cocktail!S78</f>
        <v>5</v>
      </c>
      <c r="L78" s="4">
        <f>Cocktail!T78</f>
        <v>1</v>
      </c>
      <c r="M78" s="4">
        <f>Cocktail!V78</f>
        <v>8</v>
      </c>
      <c r="N78" s="4">
        <f>Cocktail!W78</f>
        <v>6</v>
      </c>
      <c r="O78" s="4">
        <f>Cocktail!X78</f>
        <v>1</v>
      </c>
      <c r="P78" s="4">
        <f>Cocktail!Y78</f>
        <v>6</v>
      </c>
      <c r="Q78" s="4">
        <f>Cocktail!Z78</f>
        <v>4</v>
      </c>
      <c r="R78" s="4" t="str">
        <f>IF(AND(Cocktail!AE78="N/A",Cocktail!AG78="N/A"),_xlfn.CONCAT(Cocktail!AC78,CHAR(10),Cocktail!AD78),IF(Cocktail!AG78="N/A",_xlfn.CONCAT(Cocktail!AC78,CHAR(10),Cocktail!AD78,CHAR(10),CHAR(10),Cocktail!AE78,CHAR(10),Cocktail!AF78),_xlfn.CONCAT(Cocktail!AC78,CHAR(10),Cocktail!AD78,CHAR(10),CHAR(10),Cocktail!AE78,CHAR(10),Cocktail!AF78,CHAR(10),CHAR(10),Cocktail!AG78,CHAR(10),Cocktail!AH78)))</f>
        <v>LABORS
After taking a turn with Heracles, you may reveal an "X" Order Marker that is on Heracles's Army Card and take another turn with Heracles. During this additional turn, Heracles cannot attack a small or medium figure.
FEARLESS ADVANTAGE
Heracles rolls an additional die when attacking or defending against large or huge figures.
THROW 14
After moving and before attacking, choose one small or medium non-flying figure adjacent to Heracles. Roll the d20. On 14 or higher, you may throw the figure by placing it on any empty space with clear sight and within 4 spaces of Heracles. After the figure is placed, roll the d20 for throwing damage unless the figure is thrown onto a level higher than the height of Jotun or onto water. On 11 or higher, the thrown figure receives 2 wounds. The thrown figure does not take any leaving engagement attacks.</v>
      </c>
      <c r="S78" s="4" t="str">
        <f>IF(Cocktail!AK78="TRUE", "checked","")</f>
        <v/>
      </c>
      <c r="T78" s="4">
        <f>Cocktail!AB78</f>
        <v>220</v>
      </c>
      <c r="U78" s="4">
        <f>Cocktail!U78</f>
        <v>0</v>
      </c>
    </row>
    <row r="79" spans="1:21" ht="46.5" customHeight="1" x14ac:dyDescent="0.2">
      <c r="A79" s="10" t="str">
        <f>IF(Cocktail!C79&lt;&gt;"n/a", _xlfn.CONCAT(Cocktail!B79, " ", Cocktail!C79), Cocktail!B79)</f>
        <v>Himani The Greater Ice Elemental</v>
      </c>
      <c r="B79" s="4" t="str">
        <f>Cocktail!D79</f>
        <v>Modified</v>
      </c>
      <c r="C79" s="4" t="str">
        <f>Cocktail!N79</f>
        <v>Unique</v>
      </c>
      <c r="D79" s="4" t="str">
        <f>Cocktail!O79</f>
        <v>Hero</v>
      </c>
      <c r="E79" s="4" t="str">
        <f>SUBSTITUTE(Cocktail!AM79, "B&amp;amp;B", "Bread and Breakfast")</f>
        <v>Cleaner</v>
      </c>
      <c r="F79" s="4" t="str">
        <f>Cocktail!L79</f>
        <v>Jandar</v>
      </c>
      <c r="G79" s="4" t="str">
        <f>Cocktail!M79</f>
        <v>Elemental</v>
      </c>
      <c r="H79" s="4" t="str">
        <f>Cocktail!P79</f>
        <v>Construct</v>
      </c>
      <c r="I79" s="4" t="str">
        <f>Cocktail!Q79</f>
        <v>Dauntless</v>
      </c>
      <c r="J79" s="4" t="str">
        <f>Cocktail!R79</f>
        <v>Huge</v>
      </c>
      <c r="K79" s="4">
        <f>Cocktail!S79</f>
        <v>8</v>
      </c>
      <c r="L79" s="4">
        <f>Cocktail!T79</f>
        <v>1</v>
      </c>
      <c r="M79" s="4">
        <f>Cocktail!V79</f>
        <v>4</v>
      </c>
      <c r="N79" s="4">
        <f>Cocktail!W79</f>
        <v>5</v>
      </c>
      <c r="O79" s="4">
        <f>Cocktail!X79</f>
        <v>1</v>
      </c>
      <c r="P79" s="4">
        <f>Cocktail!Y79</f>
        <v>6</v>
      </c>
      <c r="Q79" s="4">
        <f>Cocktail!Z79</f>
        <v>4</v>
      </c>
      <c r="R79" s="4" t="str">
        <f>IF(AND(Cocktail!AE79="N/A",Cocktail!AG79="N/A"),_xlfn.CONCAT(Cocktail!AC79,CHAR(10),Cocktail!AD79),IF(Cocktail!AG79="N/A",_xlfn.CONCAT(Cocktail!AC79,CHAR(10),Cocktail!AD79,CHAR(10),CHAR(10),Cocktail!AE79,CHAR(10),Cocktail!AF79),_xlfn.CONCAT(Cocktail!AC79,CHAR(10),Cocktail!AD79,CHAR(10),CHAR(10),Cocktail!AE79,CHAR(10),Cocktail!AF79,CHAR(10),CHAR(10),Cocktail!AG79,CHAR(10),Cocktail!AH79)))</f>
        <v>ICE COLD
While a Greater Ice Elemental is on a water or ice space, that space and all same-level water spaces adjacent to that Greater Ice Elemental are considered normal ice spaces. Figures do not have to stop their movement on normal ice spaces
ICE SPIKES 15
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
COLD HEALING
After taking a turn with this Greater Ice Elemental, if it is on at least one snow or ice space, remove 1 wound marker from this Greater Ice Elemental's Army Card</v>
      </c>
      <c r="S79" s="4" t="str">
        <f>IF(Cocktail!AK79="TRUE", "checked","")</f>
        <v/>
      </c>
      <c r="T79" s="4">
        <f>Cocktail!AB79</f>
        <v>110</v>
      </c>
      <c r="U79" s="4">
        <f>Cocktail!U79</f>
        <v>0</v>
      </c>
    </row>
    <row r="80" spans="1:21" ht="46.5" customHeight="1" x14ac:dyDescent="0.2">
      <c r="A80" s="10" t="str">
        <f>IF(Cocktail!C80&lt;&gt;"n/a", _xlfn.CONCAT(Cocktail!B80, " ", Cocktail!C80), Cocktail!B80)</f>
        <v>Hrognak</v>
      </c>
      <c r="B80" s="4" t="str">
        <f>Cocktail!D80</f>
        <v>Normal</v>
      </c>
      <c r="C80" s="4" t="str">
        <f>Cocktail!N80</f>
        <v>Unique</v>
      </c>
      <c r="D80" s="4" t="str">
        <f>Cocktail!O80</f>
        <v>Hero</v>
      </c>
      <c r="E80" s="4" t="str">
        <f>SUBSTITUTE(Cocktail!AM80, "B&amp;amp;B", "Bread and Breakfast")</f>
        <v>Menacer/Cheer</v>
      </c>
      <c r="F80" s="4" t="str">
        <f>Cocktail!L80</f>
        <v>Utgar</v>
      </c>
      <c r="G80" s="4" t="str">
        <f>Cocktail!M80</f>
        <v>Orc</v>
      </c>
      <c r="H80" s="4" t="str">
        <f>Cocktail!P80</f>
        <v>Beast</v>
      </c>
      <c r="I80" s="4" t="str">
        <f>Cocktail!Q80</f>
        <v>Wild</v>
      </c>
      <c r="J80" s="4" t="str">
        <f>Cocktail!R80</f>
        <v>Huge</v>
      </c>
      <c r="K80" s="4">
        <f>Cocktail!S80</f>
        <v>10</v>
      </c>
      <c r="L80" s="4">
        <f>Cocktail!T80</f>
        <v>1</v>
      </c>
      <c r="M80" s="4">
        <f>Cocktail!V80</f>
        <v>7</v>
      </c>
      <c r="N80" s="4">
        <f>Cocktail!W80</f>
        <v>5</v>
      </c>
      <c r="O80" s="4">
        <f>Cocktail!X80</f>
        <v>1</v>
      </c>
      <c r="P80" s="4">
        <f>Cocktail!Y80</f>
        <v>5</v>
      </c>
      <c r="Q80" s="4">
        <f>Cocktail!Z80</f>
        <v>4</v>
      </c>
      <c r="R80" s="4" t="str">
        <f>IF(AND(Cocktail!AE80="N/A",Cocktail!AG80="N/A"),_xlfn.CONCAT(Cocktail!AC80,CHAR(10),Cocktail!AD80),IF(Cocktail!AG80="N/A",_xlfn.CONCAT(Cocktail!AC80,CHAR(10),Cocktail!AD80,CHAR(10),CHAR(10),Cocktail!AE80,CHAR(10),Cocktail!AF80),_xlfn.CONCAT(Cocktail!AC80,CHAR(10),Cocktail!AD80,CHAR(10),CHAR(10),Cocktail!AE80,CHAR(10),Cocktail!AF80,CHAR(10),CHAR(10),Cocktail!AG80,CHAR(10),Cocktail!AH80)))</f>
        <v>ORC MOVEMENT AURA
If an Orc figure you control begins its turn within 2 clear sight spaces of Hrognak, it may move 1 additional space. Hrognak's Orc Movement Aura does not affect Hrognak.
TRIHORN CHARGE 3
Hrognak rolls 3 additional attack dice when attacking any figure that was at least 3 clear sight spaces away from Hrognak at the start of his turn.
HOWDAH ARCHER SPECIAL ATTACK
Range 6. Attack 2.
After attacking normally, Hrognak may attack with Howdah Archer Special Attack. Hrognak may target and attack non-adjacent figures with Howdah Archer Special Attack while engaged.</v>
      </c>
      <c r="S80" s="4" t="str">
        <f>IF(Cocktail!AK80="TRUE", "checked","")</f>
        <v/>
      </c>
      <c r="T80" s="4">
        <f>Cocktail!AB80</f>
        <v>180</v>
      </c>
      <c r="U80" s="4">
        <f>Cocktail!U80</f>
        <v>0</v>
      </c>
    </row>
    <row r="81" spans="1:21" ht="46.5" customHeight="1" x14ac:dyDescent="0.2">
      <c r="A81" s="10" t="str">
        <f>IF(Cocktail!C81&lt;&gt;"n/a", _xlfn.CONCAT(Cocktail!B81, " ", Cocktail!C81), Cocktail!B81)</f>
        <v>Hrognak</v>
      </c>
      <c r="B81" s="4" t="str">
        <f>Cocktail!D81</f>
        <v>Normal</v>
      </c>
      <c r="C81" s="4" t="str">
        <f>Cocktail!N81</f>
        <v>Unique</v>
      </c>
      <c r="D81" s="4" t="str">
        <f>Cocktail!O81</f>
        <v>Hero</v>
      </c>
      <c r="E81" s="4" t="str">
        <f>SUBSTITUTE(Cocktail!AM81, "B&amp;amp;B", "Bread and Breakfast")</f>
        <v>Cheerleader</v>
      </c>
      <c r="F81" s="4" t="str">
        <f>Cocktail!L81</f>
        <v>Utgar</v>
      </c>
      <c r="G81" s="4" t="str">
        <f>Cocktail!M81</f>
        <v>Orc</v>
      </c>
      <c r="H81" s="4" t="str">
        <f>Cocktail!P81</f>
        <v>Champion</v>
      </c>
      <c r="I81" s="4" t="str">
        <f>Cocktail!Q81</f>
        <v>Wild</v>
      </c>
      <c r="J81" s="4" t="str">
        <f>Cocktail!R81</f>
        <v>Medium</v>
      </c>
      <c r="K81" s="4">
        <f>Cocktail!S81</f>
        <v>5</v>
      </c>
      <c r="L81" s="4">
        <f>Cocktail!T81</f>
        <v>1</v>
      </c>
      <c r="M81" s="4">
        <f>Cocktail!V81</f>
        <v>3</v>
      </c>
      <c r="N81" s="4">
        <f>Cocktail!W81</f>
        <v>6</v>
      </c>
      <c r="O81" s="4">
        <f>Cocktail!X81</f>
        <v>5</v>
      </c>
      <c r="P81" s="4">
        <f>Cocktail!Y81</f>
        <v>2</v>
      </c>
      <c r="Q81" s="4">
        <f>Cocktail!Z81</f>
        <v>3</v>
      </c>
      <c r="R81" s="4" t="str">
        <f>IF(AND(Cocktail!AE81="N/A",Cocktail!AG81="N/A"),_xlfn.CONCAT(Cocktail!AC81,CHAR(10),Cocktail!AD81),IF(Cocktail!AG81="N/A",_xlfn.CONCAT(Cocktail!AC81,CHAR(10),Cocktail!AD81,CHAR(10),CHAR(10),Cocktail!AE81,CHAR(10),Cocktail!AF81),_xlfn.CONCAT(Cocktail!AC81,CHAR(10),Cocktail!AD81,CHAR(10),CHAR(10),Cocktail!AE81,CHAR(10),Cocktail!AF81,CHAR(10),CHAR(10),Cocktail!AG81,CHAR(10),Cocktail!AH81)))</f>
        <v>ORC MOVEMENT AURA
If an Orc figure you control begins its turn within 2 clear sight spaces of Hrognak, it may move 1 additional space. Hrognak's Orc Movement Aura does not affect Hrognak.
DISENGAGE
Hrognak is never attacked when leaving an engagement.</v>
      </c>
      <c r="S81" s="4" t="str">
        <f>IF(Cocktail!AK81="TRUE", "checked","")</f>
        <v/>
      </c>
      <c r="T81" s="4">
        <f>Cocktail!AB81</f>
        <v>60</v>
      </c>
      <c r="U81" s="4">
        <f>Cocktail!U81</f>
        <v>0</v>
      </c>
    </row>
    <row r="82" spans="1:21" ht="46.5" customHeight="1" x14ac:dyDescent="0.2">
      <c r="A82" s="10" t="str">
        <f>IF(Cocktail!C82&lt;&gt;"n/a", _xlfn.CONCAT(Cocktail!B82, " ", Cocktail!C82), Cocktail!B82)</f>
        <v>Incredible Hulk</v>
      </c>
      <c r="B82" s="4" t="str">
        <f>Cocktail!D82</f>
        <v>Normal</v>
      </c>
      <c r="C82" s="4" t="str">
        <f>Cocktail!N82</f>
        <v>Unique</v>
      </c>
      <c r="D82" s="4" t="str">
        <f>Cocktail!O82</f>
        <v>Hero</v>
      </c>
      <c r="E82" s="4" t="str">
        <f>SUBSTITUTE(Cocktail!AM82, "B&amp;amp;B", "Bread and Breakfast")</f>
        <v>Menacer</v>
      </c>
      <c r="F82" s="4" t="str">
        <f>Cocktail!L82</f>
        <v>Marvel</v>
      </c>
      <c r="G82" s="4" t="str">
        <f>Cocktail!M82</f>
        <v>Human</v>
      </c>
      <c r="H82" s="4" t="str">
        <f>Cocktail!P82</f>
        <v>Creature</v>
      </c>
      <c r="I82" s="4" t="str">
        <f>Cocktail!Q82</f>
        <v>Angry</v>
      </c>
      <c r="J82" s="4" t="str">
        <f>Cocktail!R82</f>
        <v>Medium</v>
      </c>
      <c r="K82" s="4">
        <f>Cocktail!S82</f>
        <v>6</v>
      </c>
      <c r="L82" s="4">
        <f>Cocktail!T82</f>
        <v>1</v>
      </c>
      <c r="M82" s="4">
        <f>Cocktail!V82</f>
        <v>8</v>
      </c>
      <c r="N82" s="4">
        <f>Cocktail!W82</f>
        <v>5</v>
      </c>
      <c r="O82" s="4">
        <f>Cocktail!X82</f>
        <v>1</v>
      </c>
      <c r="P82" s="4">
        <f>Cocktail!Y82</f>
        <v>6</v>
      </c>
      <c r="Q82" s="4">
        <f>Cocktail!Z82</f>
        <v>6</v>
      </c>
      <c r="R82" s="4" t="str">
        <f>IF(AND(Cocktail!AE82="N/A",Cocktail!AG82="N/A"),_xlfn.CONCAT(Cocktail!AC82,CHAR(10),Cocktail!AD82),IF(Cocktail!AG82="N/A",_xlfn.CONCAT(Cocktail!AC82,CHAR(10),Cocktail!AD82,CHAR(10),CHAR(10),Cocktail!AE82,CHAR(10),Cocktail!AF82),_xlfn.CONCAT(Cocktail!AC82,CHAR(10),Cocktail!AD82,CHAR(10),CHAR(10),Cocktail!AE82,CHAR(10),Cocktail!AF82,CHAR(10),CHAR(10),Cocktail!AG82,CHAR(10),Cocktail!AH82)))</f>
        <v>RAGE SMASH 5
On a normal attack, receive one extra attack die for each Wound Marker, up to a maximum of 5 extra.
SUPER LEAP
Use instead of normal move. Super Leap has a move of 10. When counting spaces for Hulk’s Super Leap movement, ignore elevations, water, figures and obstacles. Do not leap more than 50 levels up or down in a single leap. Do not take any leaving engagement attacks. Roll 3 less attack dice on a Super Leap turn.
STOMP SPECIAL ATTACK
Range 1. Attack 3.
Any adjacent figure is affected by this attack. Roll 3 attack dice once for all affected figures. Roll defense separately. Hulk cannot attack using this on a Super Leap turn.</v>
      </c>
      <c r="S82" s="4" t="str">
        <f>IF(Cocktail!AK82="TRUE", "checked","")</f>
        <v/>
      </c>
      <c r="T82" s="4">
        <f>Cocktail!AB82</f>
        <v>370</v>
      </c>
      <c r="U82" s="4">
        <f>Cocktail!U82</f>
        <v>0</v>
      </c>
    </row>
    <row r="83" spans="1:21" ht="46.5" customHeight="1" x14ac:dyDescent="0.2">
      <c r="A83" s="10" t="str">
        <f>IF(Cocktail!C83&lt;&gt;"n/a", _xlfn.CONCAT(Cocktail!B83, " ", Cocktail!C83), Cocktail!B83)</f>
        <v>Iron Golem</v>
      </c>
      <c r="B83" s="4" t="str">
        <f>Cocktail!D83</f>
        <v>Normal</v>
      </c>
      <c r="C83" s="4" t="str">
        <f>Cocktail!N83</f>
        <v>Uncommon</v>
      </c>
      <c r="D83" s="4" t="str">
        <f>Cocktail!O83</f>
        <v>Hero</v>
      </c>
      <c r="E83" s="4" t="str">
        <f>SUBSTITUTE(Cocktail!AM83, "B&amp;amp;B", "Bread and Breakfast")</f>
        <v>Niche</v>
      </c>
      <c r="F83" s="4" t="str">
        <f>Cocktail!L83</f>
        <v>Vydar</v>
      </c>
      <c r="G83" s="4" t="str">
        <f>Cocktail!M83</f>
        <v>Golem</v>
      </c>
      <c r="H83" s="4" t="str">
        <f>Cocktail!P83</f>
        <v>Construct</v>
      </c>
      <c r="I83" s="4" t="str">
        <f>Cocktail!Q83</f>
        <v>Mindless</v>
      </c>
      <c r="J83" s="4" t="str">
        <f>Cocktail!R83</f>
        <v>Large</v>
      </c>
      <c r="K83" s="4">
        <f>Cocktail!S83</f>
        <v>7</v>
      </c>
      <c r="L83" s="4">
        <f>Cocktail!T83</f>
        <v>1</v>
      </c>
      <c r="M83" s="4">
        <f>Cocktail!V83</f>
        <v>3</v>
      </c>
      <c r="N83" s="4">
        <f>Cocktail!W83</f>
        <v>5</v>
      </c>
      <c r="O83" s="4">
        <f>Cocktail!X83</f>
        <v>1</v>
      </c>
      <c r="P83" s="4">
        <f>Cocktail!Y83</f>
        <v>6</v>
      </c>
      <c r="Q83" s="4">
        <f>Cocktail!Z83</f>
        <v>6</v>
      </c>
      <c r="R83" s="4" t="str">
        <f>IF(AND(Cocktail!AE83="N/A",Cocktail!AG83="N/A"),_xlfn.CONCAT(Cocktail!AC83,CHAR(10),Cocktail!AD83),IF(Cocktail!AG83="N/A",_xlfn.CONCAT(Cocktail!AC83,CHAR(10),Cocktail!AD83,CHAR(10),CHAR(10),Cocktail!AE83,CHAR(10),Cocktail!AF83),_xlfn.CONCAT(Cocktail!AC83,CHAR(10),Cocktail!AD83,CHAR(10),CHAR(10),Cocktail!AE83,CHAR(10),Cocktail!AF83,CHAR(10),CHAR(10),Cocktail!AG83,CHAR(10),Cocktail!AH83)))</f>
        <v>IRON TOUGH
When rolling defense dice against a Special Attack, this Iron Golem always adds 2 automatic shields to whatever is rolled.
LAVA RESISTANT
This Iron Golem never rolls for molten lava damage or lava field damage, and it does not have to stop on molten lava spaces.</v>
      </c>
      <c r="S83" s="4" t="str">
        <f>IF(Cocktail!AK83="TRUE", "checked","")</f>
        <v/>
      </c>
      <c r="T83" s="4">
        <f>Cocktail!AB83</f>
        <v>90</v>
      </c>
      <c r="U83" s="4">
        <f>Cocktail!U83</f>
        <v>0</v>
      </c>
    </row>
    <row r="84" spans="1:21" ht="46.5" customHeight="1" x14ac:dyDescent="0.2">
      <c r="A84" s="10" t="str">
        <f>IF(Cocktail!C84&lt;&gt;"n/a", _xlfn.CONCAT(Cocktail!B84, " ", Cocktail!C84), Cocktail!B84)</f>
        <v>Iron Man</v>
      </c>
      <c r="B84" s="4" t="str">
        <f>Cocktail!D84</f>
        <v>Normal</v>
      </c>
      <c r="C84" s="4" t="str">
        <f>Cocktail!N84</f>
        <v>Unique</v>
      </c>
      <c r="D84" s="4" t="str">
        <f>Cocktail!O84</f>
        <v>Hero</v>
      </c>
      <c r="E84" s="4" t="str">
        <f>SUBSTITUTE(Cocktail!AM84, "B&amp;amp;B", "Bread and Breakfast")</f>
        <v>Menacer</v>
      </c>
      <c r="F84" s="4" t="str">
        <f>Cocktail!L84</f>
        <v>Marvel</v>
      </c>
      <c r="G84" s="4" t="str">
        <f>Cocktail!M84</f>
        <v>Human</v>
      </c>
      <c r="H84" s="4" t="str">
        <f>Cocktail!P84</f>
        <v>Adventurer</v>
      </c>
      <c r="I84" s="4" t="str">
        <f>Cocktail!Q84</f>
        <v>Arrogant</v>
      </c>
      <c r="J84" s="4" t="str">
        <f>Cocktail!R84</f>
        <v>Medium</v>
      </c>
      <c r="K84" s="4">
        <f>Cocktail!S84</f>
        <v>5</v>
      </c>
      <c r="L84" s="4">
        <f>Cocktail!T84</f>
        <v>1</v>
      </c>
      <c r="M84" s="4">
        <f>Cocktail!V84</f>
        <v>4</v>
      </c>
      <c r="N84" s="4">
        <f>Cocktail!W84</f>
        <v>6</v>
      </c>
      <c r="O84" s="4">
        <f>Cocktail!X84</f>
        <v>6</v>
      </c>
      <c r="P84" s="4">
        <f>Cocktail!Y84</f>
        <v>4</v>
      </c>
      <c r="Q84" s="4">
        <f>Cocktail!Z84</f>
        <v>6</v>
      </c>
      <c r="R84" s="4" t="str">
        <f>IF(AND(Cocktail!AE84="N/A",Cocktail!AG84="N/A"),_xlfn.CONCAT(Cocktail!AC84,CHAR(10),Cocktail!AD84),IF(Cocktail!AG84="N/A",_xlfn.CONCAT(Cocktail!AC84,CHAR(10),Cocktail!AD84,CHAR(10),CHAR(10),Cocktail!AE84,CHAR(10),Cocktail!AF84),_xlfn.CONCAT(Cocktail!AC84,CHAR(10),Cocktail!AD84,CHAR(10),CHAR(10),Cocktail!AE84,CHAR(10),Cocktail!AF84,CHAR(10),CHAR(10),Cocktail!AG84,CHAR(10),Cocktail!AH84)))</f>
        <v>DOUBLE ATTACK
When Iron Man attacks, he may attack one additional time.
SUPER STRENGTH
Do not take fall damage from less than 20 above the figure's height.</v>
      </c>
      <c r="S84" s="4" t="str">
        <f>IF(Cocktail!AK84="TRUE", "checked","")</f>
        <v/>
      </c>
      <c r="T84" s="4">
        <f>Cocktail!AB84</f>
        <v>240</v>
      </c>
      <c r="U84" s="4">
        <f>Cocktail!U84</f>
        <v>0</v>
      </c>
    </row>
    <row r="85" spans="1:21" ht="46.5" customHeight="1" x14ac:dyDescent="0.2">
      <c r="A85" s="10" t="str">
        <f>IF(Cocktail!C85&lt;&gt;"n/a", _xlfn.CONCAT(Cocktail!B85, " ", Cocktail!C85), Cocktail!B85)</f>
        <v>Isamu</v>
      </c>
      <c r="B85" s="4" t="str">
        <f>Cocktail!D85</f>
        <v>Normal</v>
      </c>
      <c r="C85" s="4" t="str">
        <f>Cocktail!N85</f>
        <v>Unique</v>
      </c>
      <c r="D85" s="4" t="str">
        <f>Cocktail!O85</f>
        <v>Hero</v>
      </c>
      <c r="E85" s="4" t="str">
        <f>SUBSTITUTE(Cocktail!AM85, "B&amp;amp;B", "Bread and Breakfast")</f>
        <v>Cleanup</v>
      </c>
      <c r="F85" s="4" t="str">
        <f>Cocktail!L85</f>
        <v>Utgar</v>
      </c>
      <c r="G85" s="4" t="str">
        <f>Cocktail!M85</f>
        <v>Human</v>
      </c>
      <c r="H85" s="4" t="str">
        <f>Cocktail!P85</f>
        <v>Ninja</v>
      </c>
      <c r="I85" s="4" t="str">
        <f>Cocktail!Q85</f>
        <v>Disciplined</v>
      </c>
      <c r="J85" s="4" t="str">
        <f>Cocktail!R85</f>
        <v>Medium</v>
      </c>
      <c r="K85" s="4">
        <f>Cocktail!S85</f>
        <v>4</v>
      </c>
      <c r="L85" s="4">
        <f>Cocktail!T85</f>
        <v>1</v>
      </c>
      <c r="M85" s="4">
        <f>Cocktail!V85</f>
        <v>1</v>
      </c>
      <c r="N85" s="4">
        <f>Cocktail!W85</f>
        <v>6</v>
      </c>
      <c r="O85" s="4">
        <f>Cocktail!X85</f>
        <v>1</v>
      </c>
      <c r="P85" s="4">
        <f>Cocktail!Y85</f>
        <v>3</v>
      </c>
      <c r="Q85" s="4">
        <f>Cocktail!Z85</f>
        <v>1</v>
      </c>
      <c r="R85" s="4" t="str">
        <f>IF(AND(Cocktail!AE85="N/A",Cocktail!AG85="N/A"),_xlfn.CONCAT(Cocktail!AC85,CHAR(10),Cocktail!AD85),IF(Cocktail!AG85="N/A",_xlfn.CONCAT(Cocktail!AC85,CHAR(10),Cocktail!AD85,CHAR(10),CHAR(10),Cocktail!AE85,CHAR(10),Cocktail!AF85),_xlfn.CONCAT(Cocktail!AC85,CHAR(10),Cocktail!AD85,CHAR(10),CHAR(10),Cocktail!AE85,CHAR(10),Cocktail!AF85,CHAR(10),CHAR(10),Cocktail!AG85,CHAR(10),Cocktail!AH85)))</f>
        <v>VANISH 9
If Isamu is attacked and at least 1 skull is rolled, roll the 20-sided die to vanish. If you roll 1-8, roll defense dice normally. If you roll a 9 or higher, Isamu takes no damage and may immediately move up to 4 spaces. Isamu can vanish only if he ends his vanishing move not adjacent to any enemy figures.
PHANTOM WALK
Isamu can move through all figures and is never attacked when leaving an engagement.
DISHONORABLE ATTACK
When attacking a figure who follows Jandar, Isamu rolls 2 additional attack dice.</v>
      </c>
      <c r="S85" s="4" t="str">
        <f>IF(Cocktail!AK85="TRUE", "checked","")</f>
        <v/>
      </c>
      <c r="T85" s="4">
        <f>Cocktail!AB85</f>
        <v>20</v>
      </c>
      <c r="U85" s="4">
        <f>Cocktail!U85</f>
        <v>0</v>
      </c>
    </row>
    <row r="86" spans="1:21" ht="46.5" customHeight="1" x14ac:dyDescent="0.2">
      <c r="A86" s="10" t="str">
        <f>IF(Cocktail!C86&lt;&gt;"n/a", _xlfn.CONCAT(Cocktail!B86, " ", Cocktail!C86), Cocktail!B86)</f>
        <v>Iskra Esenwein</v>
      </c>
      <c r="B86" s="4" t="str">
        <f>Cocktail!D86</f>
        <v>Normal</v>
      </c>
      <c r="C86" s="4" t="str">
        <f>Cocktail!N86</f>
        <v>Unique</v>
      </c>
      <c r="D86" s="4" t="str">
        <f>Cocktail!O86</f>
        <v>Hero</v>
      </c>
      <c r="E86" s="4" t="str">
        <f>SUBSTITUTE(Cocktail!AM86, "B&amp;amp;B", "Bread and Breakfast")</f>
        <v>Shark</v>
      </c>
      <c r="F86" s="4" t="str">
        <f>Cocktail!L86</f>
        <v>Utgar</v>
      </c>
      <c r="G86" s="4" t="str">
        <f>Cocktail!M86</f>
        <v>Undead</v>
      </c>
      <c r="H86" s="4" t="str">
        <f>Cocktail!P86</f>
        <v>Dutchess</v>
      </c>
      <c r="I86" s="4" t="str">
        <f>Cocktail!Q86</f>
        <v>Terrifying</v>
      </c>
      <c r="J86" s="4" t="str">
        <f>Cocktail!R86</f>
        <v>Medium</v>
      </c>
      <c r="K86" s="4">
        <f>Cocktail!S86</f>
        <v>4</v>
      </c>
      <c r="L86" s="4">
        <f>Cocktail!T86</f>
        <v>1</v>
      </c>
      <c r="M86" s="4">
        <f>Cocktail!V86</f>
        <v>4</v>
      </c>
      <c r="N86" s="4">
        <f>Cocktail!W86</f>
        <v>6</v>
      </c>
      <c r="O86" s="4">
        <f>Cocktail!X86</f>
        <v>1</v>
      </c>
      <c r="P86" s="4">
        <f>Cocktail!Y86</f>
        <v>3</v>
      </c>
      <c r="Q86" s="4">
        <f>Cocktail!Z86</f>
        <v>3</v>
      </c>
      <c r="R86" s="4" t="str">
        <f>IF(AND(Cocktail!AE86="N/A",Cocktail!AG86="N/A"),_xlfn.CONCAT(Cocktail!AC86,CHAR(10),Cocktail!AD86),IF(Cocktail!AG86="N/A",_xlfn.CONCAT(Cocktail!AC86,CHAR(10),Cocktail!AD86,CHAR(10),CHAR(10),Cocktail!AE86,CHAR(10),Cocktail!AF86),_xlfn.CONCAT(Cocktail!AC86,CHAR(10),Cocktail!AD86,CHAR(10),CHAR(10),Cocktail!AE86,CHAR(10),Cocktail!AF86,CHAR(10),CHAR(10),Cocktail!AG86,CHAR(10),Cocktail!AH86)))</f>
        <v>LIFE DRAIN
Each time Iskara Esenwein destroys a figure, you may remove a wound marker from this Army Card. Iskara Esenwein cannot Life Drain destructible objects.
SUMMON THE RECHETS OF BOGDAN
After taking a turn with Iskara Esenwein, you may attempt to summon the Rechets Of Bogdan if they are in your army and they have not yet been successfully summoned. Roll the 20-sided dice. If you roll a 14 or higher, you may place all 3 Rechets Of Bogdan on empty spaces within 6 clear sight spaces of Iskara Esenwein. Any Rechets Of Bogdan that you cannot place on the battlefield are immediately destroyed and cannot be summoned again. When the Rechets Of Bogdan are summoned, you may immediately take a turn with them.</v>
      </c>
      <c r="S86" s="4" t="str">
        <f>IF(Cocktail!AK86="TRUE", "checked","")</f>
        <v/>
      </c>
      <c r="T86" s="4">
        <f>Cocktail!AB86</f>
        <v>35</v>
      </c>
      <c r="U86" s="4">
        <f>Cocktail!U86</f>
        <v>0</v>
      </c>
    </row>
    <row r="87" spans="1:21" ht="46.5" customHeight="1" x14ac:dyDescent="0.2">
      <c r="A87" s="10" t="str">
        <f>IF(Cocktail!C87&lt;&gt;"n/a", _xlfn.CONCAT(Cocktail!B87, " ", Cocktail!C87), Cocktail!B87)</f>
        <v>Izumi Samurai</v>
      </c>
      <c r="B87" s="4" t="str">
        <f>Cocktail!D87</f>
        <v>Normal</v>
      </c>
      <c r="C87" s="4" t="str">
        <f>Cocktail!N87</f>
        <v>Unique</v>
      </c>
      <c r="D87" s="4" t="str">
        <f>Cocktail!O87</f>
        <v>Squad</v>
      </c>
      <c r="E87" s="4" t="str">
        <f>SUBSTITUTE(Cocktail!AM87, "B&amp;amp;B", "Bread and Breakfast")</f>
        <v>Defender</v>
      </c>
      <c r="F87" s="4" t="str">
        <f>Cocktail!L87</f>
        <v>Einar</v>
      </c>
      <c r="G87" s="4" t="str">
        <f>Cocktail!M87</f>
        <v>Human</v>
      </c>
      <c r="H87" s="4" t="str">
        <f>Cocktail!P87</f>
        <v>Samurai</v>
      </c>
      <c r="I87" s="4" t="str">
        <f>Cocktail!Q87</f>
        <v>Disciplined</v>
      </c>
      <c r="J87" s="4" t="str">
        <f>Cocktail!R87</f>
        <v>Medium</v>
      </c>
      <c r="K87" s="4">
        <f>Cocktail!S87</f>
        <v>5</v>
      </c>
      <c r="L87" s="4">
        <f>Cocktail!T87</f>
        <v>3</v>
      </c>
      <c r="M87" s="4">
        <f>Cocktail!V87</f>
        <v>1</v>
      </c>
      <c r="N87" s="4">
        <f>Cocktail!W87</f>
        <v>6</v>
      </c>
      <c r="O87" s="4">
        <f>Cocktail!X87</f>
        <v>1</v>
      </c>
      <c r="P87" s="4">
        <f>Cocktail!Y87</f>
        <v>2</v>
      </c>
      <c r="Q87" s="4">
        <f>Cocktail!Z87</f>
        <v>5</v>
      </c>
      <c r="R87" s="4" t="str">
        <f>IF(AND(Cocktail!AE87="N/A",Cocktail!AG87="N/A"),_xlfn.CONCAT(Cocktail!AC87,CHAR(10),Cocktail!AD87),IF(Cocktail!AG87="N/A",_xlfn.CONCAT(Cocktail!AC87,CHAR(10),Cocktail!AD87,CHAR(10),CHAR(10),Cocktail!AE87,CHAR(10),Cocktail!AF87),_xlfn.CONCAT(Cocktail!AC87,CHAR(10),Cocktail!AD87,CHAR(10),CHAR(10),Cocktail!AE87,CHAR(10),Cocktail!AF87,CHAR(10),CHAR(10),Cocktail!AG87,CHAR(10),Cocktail!AH87)))</f>
        <v>COUNTER STRIKE
When rolling defense dice against a normal attack from an adjacent attacking figure, all excess shields count as unblockable hits on the attacking figure. This power does not work against other Samurai.</v>
      </c>
      <c r="S87" s="4" t="str">
        <f>IF(Cocktail!AK87="TRUE", "checked","")</f>
        <v/>
      </c>
      <c r="T87" s="4">
        <f>Cocktail!AB87</f>
        <v>60</v>
      </c>
      <c r="U87" s="4">
        <f>Cocktail!U87</f>
        <v>0</v>
      </c>
    </row>
    <row r="88" spans="1:21" ht="46.5" customHeight="1" x14ac:dyDescent="0.2">
      <c r="A88" s="10" t="str">
        <f>IF(Cocktail!C88&lt;&gt;"n/a", _xlfn.CONCAT(Cocktail!B88, " ", Cocktail!C88), Cocktail!B88)</f>
        <v>James Murphy</v>
      </c>
      <c r="B88" s="4" t="str">
        <f>Cocktail!D88</f>
        <v>Normal</v>
      </c>
      <c r="C88" s="4" t="str">
        <f>Cocktail!N88</f>
        <v>Unique</v>
      </c>
      <c r="D88" s="4" t="str">
        <f>Cocktail!O88</f>
        <v>Hero</v>
      </c>
      <c r="E88" s="4" t="str">
        <f>SUBSTITUTE(Cocktail!AM88, "B&amp;amp;B", "Bread and Breakfast")</f>
        <v>Niche</v>
      </c>
      <c r="F88" s="4" t="str">
        <f>Cocktail!L88</f>
        <v>Vydar</v>
      </c>
      <c r="G88" s="4" t="str">
        <f>Cocktail!M88</f>
        <v>Human</v>
      </c>
      <c r="H88" s="4" t="str">
        <f>Cocktail!P88</f>
        <v>Lawman</v>
      </c>
      <c r="I88" s="4" t="str">
        <f>Cocktail!Q88</f>
        <v>Disciplined</v>
      </c>
      <c r="J88" s="4" t="str">
        <f>Cocktail!R88</f>
        <v>Medium</v>
      </c>
      <c r="K88" s="4">
        <f>Cocktail!S88</f>
        <v>4</v>
      </c>
      <c r="L88" s="4">
        <f>Cocktail!T88</f>
        <v>1</v>
      </c>
      <c r="M88" s="4">
        <f>Cocktail!V88</f>
        <v>5</v>
      </c>
      <c r="N88" s="4">
        <f>Cocktail!W88</f>
        <v>5</v>
      </c>
      <c r="O88" s="4">
        <f>Cocktail!X88</f>
        <v>7</v>
      </c>
      <c r="P88" s="4">
        <f>Cocktail!Y88</f>
        <v>2</v>
      </c>
      <c r="Q88" s="4">
        <f>Cocktail!Z88</f>
        <v>2</v>
      </c>
      <c r="R88" s="4" t="str">
        <f>IF(AND(Cocktail!AE88="N/A",Cocktail!AG88="N/A"),_xlfn.CONCAT(Cocktail!AC88,CHAR(10),Cocktail!AD88),IF(Cocktail!AG88="N/A",_xlfn.CONCAT(Cocktail!AC88,CHAR(10),Cocktail!AD88,CHAR(10),CHAR(10),Cocktail!AE88,CHAR(10),Cocktail!AF88),_xlfn.CONCAT(Cocktail!AC88,CHAR(10),Cocktail!AD88,CHAR(10),CHAR(10),Cocktail!AE88,CHAR(10),Cocktail!AF88,CHAR(10),CHAR(10),Cocktail!AG88,CHAR(10),Cocktail!AH88)))</f>
        <v>SHOTGUN BLAST SPECIAL ATTACK
Range 5. Attack 3. 
Choose a figure to attack. Any figures adjacent to the chosen figure are also affected by the Shotgun Blast Special Attack. James only needs a clear sight shot at the chosen figure. Roll attack dice once for all affected figures. Each figure rolls defense dice seperately. James cannot be affected by it's own Shotgun Blast Special Attack.
WHIP 12
After moving and before attacking, choose a small or medium figure adjacent to James. Roll the 20-sided die. If you roll a 12 or higher, the chosen figure cannot roll any defense dice if attacked by James this turn.</v>
      </c>
      <c r="S88" s="4" t="str">
        <f>IF(Cocktail!AK88="TRUE", "checked","")</f>
        <v/>
      </c>
      <c r="T88" s="4">
        <f>Cocktail!AB88</f>
        <v>75</v>
      </c>
      <c r="U88" s="4">
        <f>Cocktail!U88</f>
        <v>0</v>
      </c>
    </row>
    <row r="89" spans="1:21" ht="46.5" customHeight="1" x14ac:dyDescent="0.2">
      <c r="A89" s="10" t="str">
        <f>IF(Cocktail!C89&lt;&gt;"n/a", _xlfn.CONCAT(Cocktail!B89, " ", Cocktail!C89), Cocktail!B89)</f>
        <v>Johnny Sullivan "Shotgun"</v>
      </c>
      <c r="B89" s="4" t="str">
        <f>Cocktail!D89</f>
        <v>Normal</v>
      </c>
      <c r="C89" s="4" t="str">
        <f>Cocktail!N89</f>
        <v>Unique</v>
      </c>
      <c r="D89" s="4" t="str">
        <f>Cocktail!O89</f>
        <v>Hero</v>
      </c>
      <c r="E89" s="4" t="str">
        <f>SUBSTITUTE(Cocktail!AM89, "B&amp;amp;B", "Bread and Breakfast")</f>
        <v>Niche</v>
      </c>
      <c r="F89" s="4" t="str">
        <f>Cocktail!L89</f>
        <v>Jandar</v>
      </c>
      <c r="G89" s="4" t="str">
        <f>Cocktail!M89</f>
        <v>Human</v>
      </c>
      <c r="H89" s="4" t="str">
        <f>Cocktail!P89</f>
        <v>Lawman</v>
      </c>
      <c r="I89" s="4" t="str">
        <f>Cocktail!Q89</f>
        <v>Tricky</v>
      </c>
      <c r="J89" s="4" t="str">
        <f>Cocktail!R89</f>
        <v>Medium</v>
      </c>
      <c r="K89" s="4">
        <f>Cocktail!S89</f>
        <v>5</v>
      </c>
      <c r="L89" s="4">
        <f>Cocktail!T89</f>
        <v>1</v>
      </c>
      <c r="M89" s="4">
        <f>Cocktail!V89</f>
        <v>5</v>
      </c>
      <c r="N89" s="4">
        <f>Cocktail!W89</f>
        <v>5</v>
      </c>
      <c r="O89" s="4">
        <f>Cocktail!X89</f>
        <v>7</v>
      </c>
      <c r="P89" s="4">
        <f>Cocktail!Y89</f>
        <v>2</v>
      </c>
      <c r="Q89" s="4">
        <f>Cocktail!Z89</f>
        <v>2</v>
      </c>
      <c r="R89" s="4" t="str">
        <f>IF(AND(Cocktail!AE89="N/A",Cocktail!AG89="N/A"),_xlfn.CONCAT(Cocktail!AC89,CHAR(10),Cocktail!AD89),IF(Cocktail!AG89="N/A",_xlfn.CONCAT(Cocktail!AC89,CHAR(10),Cocktail!AD89,CHAR(10),CHAR(10),Cocktail!AE89,CHAR(10),Cocktail!AF89),_xlfn.CONCAT(Cocktail!AC89,CHAR(10),Cocktail!AD89,CHAR(10),CHAR(10),Cocktail!AE89,CHAR(10),Cocktail!AF89,CHAR(10),CHAR(10),Cocktail!AG89,CHAR(10),Cocktail!AH89)))</f>
        <v>SHOTGUN BLAST SPECIAL ATTACK
Range 5. Attack 3. 
Choose a figure to attack. Any figures adjacent to the chosen figure are also affected by the Shotgun Blast Special Attack. Johnny only needs a clear sight shot at the chosen figure. Roll attack dice once for all affected figures. Each figure rolls defense dice seperately. Johnny cannot be affected by it's own Shotgun Blast Special Attack.</v>
      </c>
      <c r="S89" s="4" t="str">
        <f>IF(Cocktail!AK89="TRUE", "checked","")</f>
        <v/>
      </c>
      <c r="T89" s="4">
        <f>Cocktail!AB89</f>
        <v>65</v>
      </c>
      <c r="U89" s="4">
        <f>Cocktail!U89</f>
        <v>0</v>
      </c>
    </row>
    <row r="90" spans="1:21" ht="46.5" customHeight="1" x14ac:dyDescent="0.2">
      <c r="A90" s="10" t="str">
        <f>IF(Cocktail!C90&lt;&gt;"n/a", _xlfn.CONCAT(Cocktail!B90, " ", Cocktail!C90), Cocktail!B90)</f>
        <v>Jorhdawn</v>
      </c>
      <c r="B90" s="4" t="str">
        <f>Cocktail!D90</f>
        <v>Normal</v>
      </c>
      <c r="C90" s="4" t="str">
        <f>Cocktail!N90</f>
        <v>Unique</v>
      </c>
      <c r="D90" s="4" t="str">
        <f>Cocktail!O90</f>
        <v>Hero</v>
      </c>
      <c r="E90" s="4" t="str">
        <f>SUBSTITUTE(Cocktail!AM90, "B&amp;amp;B", "Bread and Breakfast")</f>
        <v>Shark</v>
      </c>
      <c r="F90" s="4" t="str">
        <f>Cocktail!L90</f>
        <v>Ullar</v>
      </c>
      <c r="G90" s="4" t="str">
        <f>Cocktail!M90</f>
        <v>Elf</v>
      </c>
      <c r="H90" s="4" t="str">
        <f>Cocktail!P90</f>
        <v>Wizard</v>
      </c>
      <c r="I90" s="4" t="str">
        <f>Cocktail!Q90</f>
        <v>Valiant</v>
      </c>
      <c r="J90" s="4" t="str">
        <f>Cocktail!R90</f>
        <v>Medium</v>
      </c>
      <c r="K90" s="4">
        <f>Cocktail!S90</f>
        <v>4</v>
      </c>
      <c r="L90" s="4">
        <f>Cocktail!T90</f>
        <v>1</v>
      </c>
      <c r="M90" s="4">
        <f>Cocktail!V90</f>
        <v>6</v>
      </c>
      <c r="N90" s="4">
        <f>Cocktail!W90</f>
        <v>5</v>
      </c>
      <c r="O90" s="4">
        <f>Cocktail!X90</f>
        <v>1</v>
      </c>
      <c r="P90" s="4">
        <f>Cocktail!Y90</f>
        <v>3</v>
      </c>
      <c r="Q90" s="4">
        <f>Cocktail!Z90</f>
        <v>2</v>
      </c>
      <c r="R90" s="4" t="str">
        <f>IF(AND(Cocktail!AE90="N/A",Cocktail!AG90="N/A"),_xlfn.CONCAT(Cocktail!AC90,CHAR(10),Cocktail!AD90),IF(Cocktail!AG90="N/A",_xlfn.CONCAT(Cocktail!AC90,CHAR(10),Cocktail!AD90,CHAR(10),CHAR(10),Cocktail!AE90,CHAR(10),Cocktail!AF90),_xlfn.CONCAT(Cocktail!AC90,CHAR(10),Cocktail!AD90,CHAR(10),CHAR(10),Cocktail!AE90,CHAR(10),Cocktail!AF90,CHAR(10),CHAR(10),Cocktail!AG90,CHAR(10),Cocktail!AH90)))</f>
        <v>RAIN OF FLAME SPECIAL ATTACK
Range 7. Attack 1 + Special.
Choose a figure to attack. Any figures adjacent to the chosen figure are also affected by the Rain of Flame Special Attack. Add 1 to Jorhdawn's attack dice for every additional Elf Wizard you control within 3 clear sight spaces of Jorhdawn, up to a maximum of +3 dice. Roll attack dice once for all affected figures. Each affected figure rolls defence dice seperately. Jorhdawn cannot be affected by her own Rain of Flame Special Attack.</v>
      </c>
      <c r="S90" s="4" t="str">
        <f>IF(Cocktail!AK90="TRUE", "checked","")</f>
        <v/>
      </c>
      <c r="T90" s="4">
        <f>Cocktail!AB90</f>
        <v>100</v>
      </c>
      <c r="U90" s="4">
        <f>Cocktail!U90</f>
        <v>0</v>
      </c>
    </row>
    <row r="91" spans="1:21" ht="46.5" customHeight="1" x14ac:dyDescent="0.2">
      <c r="A91" s="10" t="str">
        <f>IF(Cocktail!C91&lt;&gt;"n/a", _xlfn.CONCAT(Cocktail!B91, " ", Cocktail!C91), Cocktail!B91)</f>
        <v>Jotun</v>
      </c>
      <c r="B91" s="4" t="str">
        <f>Cocktail!D91</f>
        <v>Normal</v>
      </c>
      <c r="C91" s="4" t="str">
        <f>Cocktail!N91</f>
        <v>Unique</v>
      </c>
      <c r="D91" s="4" t="str">
        <f>Cocktail!O91</f>
        <v>Hero</v>
      </c>
      <c r="E91" s="4" t="str">
        <f>SUBSTITUTE(Cocktail!AM91, "B&amp;amp;B", "Bread and Breakfast")</f>
        <v>Shark</v>
      </c>
      <c r="F91" s="4" t="str">
        <f>Cocktail!L91</f>
        <v>Ullar</v>
      </c>
      <c r="G91" s="4" t="str">
        <f>Cocktail!M91</f>
        <v>Giant</v>
      </c>
      <c r="H91" s="4" t="str">
        <f>Cocktail!P91</f>
        <v>Warrior</v>
      </c>
      <c r="I91" s="4" t="str">
        <f>Cocktail!Q91</f>
        <v>Wild</v>
      </c>
      <c r="J91" s="4" t="str">
        <f>Cocktail!R91</f>
        <v>Huge</v>
      </c>
      <c r="K91" s="4">
        <f>Cocktail!S91</f>
        <v>10</v>
      </c>
      <c r="L91" s="4">
        <f>Cocktail!T91</f>
        <v>1</v>
      </c>
      <c r="M91" s="4">
        <f>Cocktail!V91</f>
        <v>7</v>
      </c>
      <c r="N91" s="4">
        <f>Cocktail!W91</f>
        <v>6</v>
      </c>
      <c r="O91" s="4">
        <f>Cocktail!X91</f>
        <v>1</v>
      </c>
      <c r="P91" s="4">
        <f>Cocktail!Y91</f>
        <v>8</v>
      </c>
      <c r="Q91" s="4">
        <f>Cocktail!Z91</f>
        <v>4</v>
      </c>
      <c r="R91" s="4" t="str">
        <f>IF(AND(Cocktail!AE91="N/A",Cocktail!AG91="N/A"),_xlfn.CONCAT(Cocktail!AC91,CHAR(10),Cocktail!AD91),IF(Cocktail!AG91="N/A",_xlfn.CONCAT(Cocktail!AC91,CHAR(10),Cocktail!AD91,CHAR(10),CHAR(10),Cocktail!AE91,CHAR(10),Cocktail!AF91),_xlfn.CONCAT(Cocktail!AC91,CHAR(10),Cocktail!AD91,CHAR(10),CHAR(10),Cocktail!AE91,CHAR(10),Cocktail!AF91,CHAR(10),CHAR(10),Cocktail!AG91,CHAR(10),Cocktail!AH91)))</f>
        <v>WILD SWING SPECIAL ATTACK
Range 1. Attack 4. 
Choose a figure to attack. Any figures adjacent to the chosen figure are also affected by the Wild Swing Special Attack. Roll attack dice once for all affected figures. Each figure rolls defense dice seperately. Jotun cannot be affected by his own Wild Swing Special Attack.
THROW 14
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v>
      </c>
      <c r="S91" s="4" t="str">
        <f>IF(Cocktail!AK91="TRUE", "checked","")</f>
        <v/>
      </c>
      <c r="T91" s="4">
        <f>Cocktail!AB91</f>
        <v>190</v>
      </c>
      <c r="U91" s="4">
        <f>Cocktail!U91</f>
        <v>0</v>
      </c>
    </row>
    <row r="92" spans="1:21" ht="46.5" customHeight="1" x14ac:dyDescent="0.2">
      <c r="A92" s="10" t="str">
        <f>IF(Cocktail!C92&lt;&gt;"n/a", _xlfn.CONCAT(Cocktail!B92, " ", Cocktail!C92), Cocktail!B92)</f>
        <v>Jotun</v>
      </c>
      <c r="B92" s="4" t="str">
        <f>Cocktail!D92</f>
        <v>Modified</v>
      </c>
      <c r="C92" s="4" t="str">
        <f>Cocktail!N92</f>
        <v>Unique</v>
      </c>
      <c r="D92" s="4" t="str">
        <f>Cocktail!O92</f>
        <v>Hero</v>
      </c>
      <c r="E92" s="4" t="str">
        <f>SUBSTITUTE(Cocktail!AM92, "B&amp;amp;B", "Bread and Breakfast")</f>
        <v>Shark</v>
      </c>
      <c r="F92" s="4" t="str">
        <f>Cocktail!L92</f>
        <v>Ullar</v>
      </c>
      <c r="G92" s="4" t="str">
        <f>Cocktail!M92</f>
        <v>Giant</v>
      </c>
      <c r="H92" s="4" t="str">
        <f>Cocktail!P92</f>
        <v>Warrior</v>
      </c>
      <c r="I92" s="4" t="str">
        <f>Cocktail!Q92</f>
        <v>Wild</v>
      </c>
      <c r="J92" s="4" t="str">
        <f>Cocktail!R92</f>
        <v>Huge</v>
      </c>
      <c r="K92" s="4">
        <f>Cocktail!S92</f>
        <v>10</v>
      </c>
      <c r="L92" s="4">
        <f>Cocktail!T92</f>
        <v>1</v>
      </c>
      <c r="M92" s="4">
        <f>Cocktail!V92</f>
        <v>12</v>
      </c>
      <c r="N92" s="4">
        <f>Cocktail!W92</f>
        <v>6</v>
      </c>
      <c r="O92" s="4">
        <f>Cocktail!X92</f>
        <v>1</v>
      </c>
      <c r="P92" s="4">
        <f>Cocktail!Y92</f>
        <v>8</v>
      </c>
      <c r="Q92" s="4">
        <f>Cocktail!Z92</f>
        <v>4</v>
      </c>
      <c r="R92" s="4" t="str">
        <f>IF(AND(Cocktail!AE92="N/A",Cocktail!AG92="N/A"),_xlfn.CONCAT(Cocktail!AC92,CHAR(10),Cocktail!AD92),IF(Cocktail!AG92="N/A",_xlfn.CONCAT(Cocktail!AC92,CHAR(10),Cocktail!AD92,CHAR(10),CHAR(10),Cocktail!AE92,CHAR(10),Cocktail!AF92),_xlfn.CONCAT(Cocktail!AC92,CHAR(10),Cocktail!AD92,CHAR(10),CHAR(10),Cocktail!AE92,CHAR(10),Cocktail!AF92,CHAR(10),CHAR(10),Cocktail!AG92,CHAR(10),Cocktail!AH92)))</f>
        <v>WILD SWING SPECIAL ATTACK
Range 1. Attack 4. 
Choose a figure to attack. Any figures adjacent to Jotun are affected by the Wild Swing Special Attack. Roll attack dice once for all affected figures. Each figure rolls defense dice seperately. Jotun cannot be affected by his own Wild Swing Special Attack.
THROW 14
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v>
      </c>
      <c r="S92" s="4" t="str">
        <f>IF(Cocktail!AK92="TRUE", "checked","")</f>
        <v/>
      </c>
      <c r="T92" s="4">
        <f>Cocktail!AB92</f>
        <v>225</v>
      </c>
      <c r="U92" s="4">
        <f>Cocktail!U92</f>
        <v>0</v>
      </c>
    </row>
    <row r="93" spans="1:21" ht="46.5" customHeight="1" x14ac:dyDescent="0.2">
      <c r="A93" s="10" t="str">
        <f>IF(Cocktail!C93&lt;&gt;"n/a", _xlfn.CONCAT(Cocktail!B93, " ", Cocktail!C93), Cocktail!B93)</f>
        <v>Kaemon Awa</v>
      </c>
      <c r="B93" s="4" t="str">
        <f>Cocktail!D93</f>
        <v>Normal</v>
      </c>
      <c r="C93" s="4" t="str">
        <f>Cocktail!N93</f>
        <v>Unique</v>
      </c>
      <c r="D93" s="4" t="str">
        <f>Cocktail!O93</f>
        <v>Hero</v>
      </c>
      <c r="E93" s="4" t="str">
        <f>SUBSTITUTE(Cocktail!AM93, "B&amp;amp;B", "Bread and Breakfast")</f>
        <v>Cleanup</v>
      </c>
      <c r="F93" s="4" t="str">
        <f>Cocktail!L93</f>
        <v>Einar</v>
      </c>
      <c r="G93" s="4" t="str">
        <f>Cocktail!M93</f>
        <v>Human</v>
      </c>
      <c r="H93" s="4" t="str">
        <f>Cocktail!P93</f>
        <v>Samurai</v>
      </c>
      <c r="I93" s="4" t="str">
        <f>Cocktail!Q93</f>
        <v>Disciplined</v>
      </c>
      <c r="J93" s="4" t="str">
        <f>Cocktail!R93</f>
        <v>Medium</v>
      </c>
      <c r="K93" s="4">
        <f>Cocktail!S93</f>
        <v>5</v>
      </c>
      <c r="L93" s="4">
        <f>Cocktail!T93</f>
        <v>1</v>
      </c>
      <c r="M93" s="4">
        <f>Cocktail!V93</f>
        <v>4</v>
      </c>
      <c r="N93" s="4">
        <f>Cocktail!W93</f>
        <v>5</v>
      </c>
      <c r="O93" s="4">
        <f>Cocktail!X93</f>
        <v>7</v>
      </c>
      <c r="P93" s="4">
        <f>Cocktail!Y93</f>
        <v>4</v>
      </c>
      <c r="Q93" s="4">
        <f>Cocktail!Z93</f>
        <v>4</v>
      </c>
      <c r="R93" s="4" t="str">
        <f>IF(AND(Cocktail!AE93="N/A",Cocktail!AG93="N/A"),_xlfn.CONCAT(Cocktail!AC93,CHAR(10),Cocktail!AD93),IF(Cocktail!AG93="N/A",_xlfn.CONCAT(Cocktail!AC93,CHAR(10),Cocktail!AD93,CHAR(10),CHAR(10),Cocktail!AE93,CHAR(10),Cocktail!AF93),_xlfn.CONCAT(Cocktail!AC93,CHAR(10),Cocktail!AD93,CHAR(10),CHAR(10),Cocktail!AE93,CHAR(10),Cocktail!AF93,CHAR(10),CHAR(10),Cocktail!AG93,CHAR(10),Cocktail!AH93)))</f>
        <v>QUICK RELEASE SPECIAL ATTACK
Range 4. Attack 4.
When Kaemon Awa attacks with his Quick Release Special Attack, he may attack one additional time.
COUNTER STRIKE
When rolling defense dice against a normal attack from an adjacent attacking figure, all excess shields count as unblockable hits on the attacking figure. This power does not work against other Samurai.</v>
      </c>
      <c r="S93" s="4" t="str">
        <f>IF(Cocktail!AK93="TRUE", "checked","")</f>
        <v/>
      </c>
      <c r="T93" s="4">
        <f>Cocktail!AB93</f>
        <v>135</v>
      </c>
      <c r="U93" s="4">
        <f>Cocktail!U93</f>
        <v>0</v>
      </c>
    </row>
    <row r="94" spans="1:21" ht="46.5" customHeight="1" x14ac:dyDescent="0.2">
      <c r="A94" s="10" t="str">
        <f>IF(Cocktail!C94&lt;&gt;"n/a", _xlfn.CONCAT(Cocktail!B94, " ", Cocktail!C94), Cocktail!B94)</f>
        <v>Kato Katsuro</v>
      </c>
      <c r="B94" s="4" t="str">
        <f>Cocktail!D94</f>
        <v>Normal</v>
      </c>
      <c r="C94" s="4" t="str">
        <f>Cocktail!N94</f>
        <v>Unique</v>
      </c>
      <c r="D94" s="4" t="str">
        <f>Cocktail!O94</f>
        <v>Hero</v>
      </c>
      <c r="E94" s="4" t="str">
        <f>SUBSTITUTE(Cocktail!AM94, "B&amp;amp;B", "Bread and Breakfast")</f>
        <v>Bread and Breakfast</v>
      </c>
      <c r="F94" s="4" t="str">
        <f>Cocktail!L94</f>
        <v>Einar</v>
      </c>
      <c r="G94" s="4" t="str">
        <f>Cocktail!M94</f>
        <v>Human</v>
      </c>
      <c r="H94" s="4" t="str">
        <f>Cocktail!P94</f>
        <v>Diamyo</v>
      </c>
      <c r="I94" s="4" t="str">
        <f>Cocktail!Q94</f>
        <v>Disciplined</v>
      </c>
      <c r="J94" s="4" t="str">
        <f>Cocktail!R94</f>
        <v>Medium</v>
      </c>
      <c r="K94" s="4">
        <f>Cocktail!S94</f>
        <v>5</v>
      </c>
      <c r="L94" s="4">
        <f>Cocktail!T94</f>
        <v>1</v>
      </c>
      <c r="M94" s="4">
        <f>Cocktail!V94</f>
        <v>5</v>
      </c>
      <c r="N94" s="4">
        <f>Cocktail!W94</f>
        <v>6</v>
      </c>
      <c r="O94" s="4">
        <f>Cocktail!X94</f>
        <v>1</v>
      </c>
      <c r="P94" s="4">
        <f>Cocktail!Y94</f>
        <v>1</v>
      </c>
      <c r="Q94" s="4">
        <f>Cocktail!Z94</f>
        <v>4</v>
      </c>
      <c r="R94" s="4" t="str">
        <f>IF(AND(Cocktail!AE94="N/A",Cocktail!AG94="N/A"),_xlfn.CONCAT(Cocktail!AC94,CHAR(10),Cocktail!AD94),IF(Cocktail!AG94="N/A",_xlfn.CONCAT(Cocktail!AC94,CHAR(10),Cocktail!AD94,CHAR(10),CHAR(10),Cocktail!AE94,CHAR(10),Cocktail!AF94),_xlfn.CONCAT(Cocktail!AC94,CHAR(10),Cocktail!AD94,CHAR(10),CHAR(10),Cocktail!AE94,CHAR(10),Cocktail!AF94,CHAR(10),CHAR(10),Cocktail!AG94,CHAR(10),Cocktail!AH94)))</f>
        <v>KATO KATSURO'S COMMAND
Instead of taking a turn with Kato Katsuro, you may take a turn with one of the following that you control:&lt;/p&gt;&lt;ul type="disc"&gt;&lt;li&gt;1 Samurai Hero, or&lt;/li&gt;&lt;li&gt;1 Samurai Squad, or&lt;/li&gt;&lt;li&gt;1 Ashigaru Harquebus Squad and/or 1 Ashigaru Yari Squad. You may choose which squad to activate first.&lt;/li&gt;&lt;/ul&gt;&lt;p&gt;Any figure in the above list that is taking a turn instead of Kato Katsuro must be within clear sight of Kato Katsuro before moving.</v>
      </c>
      <c r="S94" s="4" t="str">
        <f>IF(Cocktail!AK94="TRUE", "checked","")</f>
        <v/>
      </c>
      <c r="T94" s="4">
        <f>Cocktail!AB94</f>
        <v>160</v>
      </c>
      <c r="U94" s="4">
        <f>Cocktail!U94</f>
        <v>0</v>
      </c>
    </row>
    <row r="95" spans="1:21" ht="46.5" customHeight="1" x14ac:dyDescent="0.2">
      <c r="A95" s="10" t="str">
        <f>IF(Cocktail!C95&lt;&gt;"n/a", _xlfn.CONCAT(Cocktail!B95, " ", Cocktail!C95), Cocktail!B95)</f>
        <v>Kee-Mo-Shi</v>
      </c>
      <c r="B95" s="4" t="str">
        <f>Cocktail!D95</f>
        <v>Normal</v>
      </c>
      <c r="C95" s="4" t="str">
        <f>Cocktail!N95</f>
        <v>Unique</v>
      </c>
      <c r="D95" s="4" t="str">
        <f>Cocktail!O95</f>
        <v>Hero</v>
      </c>
      <c r="E95" s="4" t="str">
        <f>SUBSTITUTE(Cocktail!AM95, "B&amp;amp;B", "Bread and Breakfast")</f>
        <v>Niche</v>
      </c>
      <c r="F95" s="4" t="str">
        <f>Cocktail!L95</f>
        <v>Utgar</v>
      </c>
      <c r="G95" s="4" t="str">
        <f>Cocktail!M95</f>
        <v>Marro</v>
      </c>
      <c r="H95" s="4" t="str">
        <f>Cocktail!P95</f>
        <v>Warwitch</v>
      </c>
      <c r="I95" s="4" t="str">
        <f>Cocktail!Q95</f>
        <v>Tricky</v>
      </c>
      <c r="J95" s="4" t="str">
        <f>Cocktail!R95</f>
        <v>Medium</v>
      </c>
      <c r="K95" s="4">
        <f>Cocktail!S95</f>
        <v>6</v>
      </c>
      <c r="L95" s="4">
        <f>Cocktail!T95</f>
        <v>1</v>
      </c>
      <c r="M95" s="4">
        <f>Cocktail!V95</f>
        <v>4</v>
      </c>
      <c r="N95" s="4">
        <f>Cocktail!W95</f>
        <v>6</v>
      </c>
      <c r="O95" s="4">
        <f>Cocktail!X95</f>
        <v>1</v>
      </c>
      <c r="P95" s="4">
        <f>Cocktail!Y95</f>
        <v>4</v>
      </c>
      <c r="Q95" s="4">
        <f>Cocktail!Z95</f>
        <v>4</v>
      </c>
      <c r="R95" s="4" t="str">
        <f>IF(AND(Cocktail!AE95="N/A",Cocktail!AG95="N/A"),_xlfn.CONCAT(Cocktail!AC95,CHAR(10),Cocktail!AD95),IF(Cocktail!AG95="N/A",_xlfn.CONCAT(Cocktail!AC95,CHAR(10),Cocktail!AD95,CHAR(10),CHAR(10),Cocktail!AE95,CHAR(10),Cocktail!AF95),_xlfn.CONCAT(Cocktail!AC95,CHAR(10),Cocktail!AD95,CHAR(10),CHAR(10),Cocktail!AE95,CHAR(10),Cocktail!AF95,CHAR(10),CHAR(10),Cocktail!AG95,CHAR(10),Cocktail!AH95)))</f>
        <v>MIND SHACKLE 19
After moving and before attacking, you may choose any Unique figure adjacent to Kee-Mo-Shi. Roll the 20-sided die. If you roll a 19 or 20, take control of the chosen figure and that figure's Army Card. You now control that Army Card and all figures on it. Remove any Order Markers on this card. If Kee-Mo-Shi is destroyed, you retain control of any previously Mind-Shackled Army Cards.
TOXIC SKIN
After attacking, you must roll the 20-sided die once for each figure adjacent to Kee-Mo-Shi. If you roll a 17 or higher, that figure receives one wound. Soulborgs are not affected by Toxic Skin.</v>
      </c>
      <c r="S95" s="4" t="str">
        <f>IF(Cocktail!AK95="TRUE", "checked","")</f>
        <v/>
      </c>
      <c r="T95" s="4">
        <f>Cocktail!AB95</f>
        <v>105</v>
      </c>
      <c r="U95" s="4">
        <f>Cocktail!U95</f>
        <v>0</v>
      </c>
    </row>
    <row r="96" spans="1:21" ht="46.5" customHeight="1" x14ac:dyDescent="0.2">
      <c r="A96" s="10" t="str">
        <f>IF(Cocktail!C96&lt;&gt;"n/a", _xlfn.CONCAT(Cocktail!B96, " ", Cocktail!C96), Cocktail!B96)</f>
        <v>Kelda The Kyrie Warrior</v>
      </c>
      <c r="B96" s="4" t="str">
        <f>Cocktail!D96</f>
        <v>Normal</v>
      </c>
      <c r="C96" s="4" t="str">
        <f>Cocktail!N96</f>
        <v>Unique</v>
      </c>
      <c r="D96" s="4" t="str">
        <f>Cocktail!O96</f>
        <v>Hero</v>
      </c>
      <c r="E96" s="4" t="str">
        <f>SUBSTITUTE(Cocktail!AM96, "B&amp;amp;B", "Bread and Breakfast")</f>
        <v>Niche</v>
      </c>
      <c r="F96" s="4" t="str">
        <f>Cocktail!L96</f>
        <v>Jandar</v>
      </c>
      <c r="G96" s="4" t="str">
        <f>Cocktail!M96</f>
        <v>Kyrie</v>
      </c>
      <c r="H96" s="4" t="str">
        <f>Cocktail!P96</f>
        <v>Warrior</v>
      </c>
      <c r="I96" s="4" t="str">
        <f>Cocktail!Q96</f>
        <v>Merciful</v>
      </c>
      <c r="J96" s="4" t="str">
        <f>Cocktail!R96</f>
        <v>Medium</v>
      </c>
      <c r="K96" s="4">
        <f>Cocktail!S96</f>
        <v>5</v>
      </c>
      <c r="L96" s="4">
        <f>Cocktail!T96</f>
        <v>1</v>
      </c>
      <c r="M96" s="4">
        <f>Cocktail!V96</f>
        <v>5</v>
      </c>
      <c r="N96" s="4">
        <f>Cocktail!W96</f>
        <v>6</v>
      </c>
      <c r="O96" s="4">
        <f>Cocktail!X96</f>
        <v>1</v>
      </c>
      <c r="P96" s="4">
        <f>Cocktail!Y96</f>
        <v>2</v>
      </c>
      <c r="Q96" s="4">
        <f>Cocktail!Z96</f>
        <v>3</v>
      </c>
      <c r="R96" s="4" t="str">
        <f>IF(AND(Cocktail!AE96="N/A",Cocktail!AG96="N/A"),_xlfn.CONCAT(Cocktail!AC96,CHAR(10),Cocktail!AD96),IF(Cocktail!AG96="N/A",_xlfn.CONCAT(Cocktail!AC96,CHAR(10),Cocktail!AD96,CHAR(10),CHAR(10),Cocktail!AE96,CHAR(10),Cocktail!AF96),_xlfn.CONCAT(Cocktail!AC96,CHAR(10),Cocktail!AD96,CHAR(10),CHAR(10),Cocktail!AE96,CHAR(10),Cocktail!AF96,CHAR(10),CHAR(10),Cocktail!AG96,CHAR(10),Cocktail!AH96)))</f>
        <v>HEALING TOUCH
After moving and before attacking, choose a wounded hero figure adjacent to Kelda. Then roll the 20-sided die to add or remove wound markers from the choses figure's card. If you roll a 1, add 2 markers. If you roll 2-5, remove 1 marker. If you roll 6-17, remove up to 2 markers. If you roll 18-20, remove all markers.</v>
      </c>
      <c r="S96" s="4" t="str">
        <f>IF(Cocktail!AK96="TRUE", "checked","")</f>
        <v/>
      </c>
      <c r="T96" s="4">
        <f>Cocktail!AB96</f>
        <v>70</v>
      </c>
      <c r="U96" s="4">
        <f>Cocktail!U96</f>
        <v>0</v>
      </c>
    </row>
    <row r="97" spans="1:21" ht="46.5" customHeight="1" x14ac:dyDescent="0.2">
      <c r="A97" s="10" t="str">
        <f>IF(Cocktail!C97&lt;&gt;"n/a", _xlfn.CONCAT(Cocktail!B97, " ", Cocktail!C97), Cocktail!B97)</f>
        <v>Khosumet The Darklord</v>
      </c>
      <c r="B97" s="4" t="str">
        <f>Cocktail!D97</f>
        <v>Normal</v>
      </c>
      <c r="C97" s="4" t="str">
        <f>Cocktail!N97</f>
        <v>Unique</v>
      </c>
      <c r="D97" s="4" t="str">
        <f>Cocktail!O97</f>
        <v>Hero</v>
      </c>
      <c r="E97" s="4" t="str">
        <f>SUBSTITUTE(Cocktail!AM97, "B&amp;amp;B", "Bread and Breakfast")</f>
        <v>Cheerleader</v>
      </c>
      <c r="F97" s="4" t="str">
        <f>Cocktail!L97</f>
        <v>Utgar</v>
      </c>
      <c r="G97" s="4" t="str">
        <f>Cocktail!M97</f>
        <v>Wolf</v>
      </c>
      <c r="H97" s="4" t="str">
        <f>Cocktail!P97</f>
        <v>Darklord</v>
      </c>
      <c r="I97" s="4" t="str">
        <f>Cocktail!Q97</f>
        <v>Relentless</v>
      </c>
      <c r="J97" s="4" t="str">
        <f>Cocktail!R97</f>
        <v>Medium</v>
      </c>
      <c r="K97" s="4">
        <f>Cocktail!S97</f>
        <v>5</v>
      </c>
      <c r="L97" s="4">
        <f>Cocktail!T97</f>
        <v>1</v>
      </c>
      <c r="M97" s="4">
        <f>Cocktail!V97</f>
        <v>3</v>
      </c>
      <c r="N97" s="4">
        <f>Cocktail!W97</f>
        <v>6</v>
      </c>
      <c r="O97" s="4">
        <f>Cocktail!X97</f>
        <v>1</v>
      </c>
      <c r="P97" s="4">
        <f>Cocktail!Y97</f>
        <v>3</v>
      </c>
      <c r="Q97" s="4">
        <f>Cocktail!Z97</f>
        <v>3</v>
      </c>
      <c r="R97" s="4" t="str">
        <f>IF(AND(Cocktail!AE97="N/A",Cocktail!AG97="N/A"),_xlfn.CONCAT(Cocktail!AC97,CHAR(10),Cocktail!AD97),IF(Cocktail!AG97="N/A",_xlfn.CONCAT(Cocktail!AC97,CHAR(10),Cocktail!AD97,CHAR(10),CHAR(10),Cocktail!AE97,CHAR(10),Cocktail!AF97),_xlfn.CONCAT(Cocktail!AC97,CHAR(10),Cocktail!AD97,CHAR(10),CHAR(10),Cocktail!AE97,CHAR(10),Cocktail!AF97,CHAR(10),CHAR(10),Cocktail!AG97,CHAR(10),Cocktail!AH97)))</f>
        <v>RELENTLESS ASSAULT
Each friendly figure adjacent to Khosumet with a Relentless personality receives an additional attack die.
UNLEASHED FURY ENHANCEMENT
You may add 1 to your die roll when you roll for the Unleashed Fury power on any Army Card.</v>
      </c>
      <c r="S97" s="4" t="str">
        <f>IF(Cocktail!AK97="TRUE", "checked","")</f>
        <v/>
      </c>
      <c r="T97" s="4">
        <f>Cocktail!AB97</f>
        <v>60</v>
      </c>
      <c r="U97" s="4">
        <f>Cocktail!U97</f>
        <v>0</v>
      </c>
    </row>
    <row r="98" spans="1:21" ht="46.5" customHeight="1" x14ac:dyDescent="0.2">
      <c r="A98" s="10" t="str">
        <f>IF(Cocktail!C98&lt;&gt;"n/a", _xlfn.CONCAT(Cocktail!B98, " ", Cocktail!C98), Cocktail!B98)</f>
        <v>Khosumet The Darklord</v>
      </c>
      <c r="B98" s="4" t="str">
        <f>Cocktail!D98</f>
        <v>Modified</v>
      </c>
      <c r="C98" s="4" t="str">
        <f>Cocktail!N98</f>
        <v>Unique</v>
      </c>
      <c r="D98" s="4" t="str">
        <f>Cocktail!O98</f>
        <v>Hero</v>
      </c>
      <c r="E98" s="4" t="str">
        <f>SUBSTITUTE(Cocktail!AM98, "B&amp;amp;B", "Bread and Breakfast")</f>
        <v>Cheerleader</v>
      </c>
      <c r="F98" s="4" t="str">
        <f>Cocktail!L98</f>
        <v>Utgar</v>
      </c>
      <c r="G98" s="4" t="str">
        <f>Cocktail!M98</f>
        <v>Wolf</v>
      </c>
      <c r="H98" s="4" t="str">
        <f>Cocktail!P98</f>
        <v>Darklord</v>
      </c>
      <c r="I98" s="4" t="str">
        <f>Cocktail!Q98</f>
        <v>Relentless</v>
      </c>
      <c r="J98" s="4" t="str">
        <f>Cocktail!R98</f>
        <v>Medium</v>
      </c>
      <c r="K98" s="4">
        <f>Cocktail!S98</f>
        <v>5</v>
      </c>
      <c r="L98" s="4">
        <f>Cocktail!T98</f>
        <v>1</v>
      </c>
      <c r="M98" s="4">
        <f>Cocktail!V98</f>
        <v>3</v>
      </c>
      <c r="N98" s="4">
        <f>Cocktail!W98</f>
        <v>6</v>
      </c>
      <c r="O98" s="4">
        <f>Cocktail!X98</f>
        <v>1</v>
      </c>
      <c r="P98" s="4">
        <f>Cocktail!Y98</f>
        <v>3</v>
      </c>
      <c r="Q98" s="4">
        <f>Cocktail!Z98</f>
        <v>3</v>
      </c>
      <c r="R98" s="4" t="str">
        <f>IF(AND(Cocktail!AE98="N/A",Cocktail!AG98="N/A"),_xlfn.CONCAT(Cocktail!AC98,CHAR(10),Cocktail!AD98),IF(Cocktail!AG98="N/A",_xlfn.CONCAT(Cocktail!AC98,CHAR(10),Cocktail!AD98,CHAR(10),CHAR(10),Cocktail!AE98,CHAR(10),Cocktail!AF98),_xlfn.CONCAT(Cocktail!AC98,CHAR(10),Cocktail!AD98,CHAR(10),CHAR(10),Cocktail!AE98,CHAR(10),Cocktail!AF98,CHAR(10),CHAR(10),Cocktail!AG98,CHAR(10),Cocktail!AH98)))</f>
        <v>RELENTLESS ASSAULT
Each friendly figure within 4 clear sight spaces of Khosumet with a Relentless personality receives an additional attack die.
UNLEASHED FURY ENHANCEMENT
You may add 1 to your die roll when you roll for the Unleashed Fury power on any Army Card.
ONE SHIELD DEFENSE
When rolling defense dice, if Khosumet rolls at least one shield, the most wounds Khosumet may take for this attack is one.</v>
      </c>
      <c r="S98" s="4" t="str">
        <f>IF(Cocktail!AK98="TRUE", "checked","")</f>
        <v/>
      </c>
      <c r="T98" s="4">
        <f>Cocktail!AB98</f>
        <v>50</v>
      </c>
      <c r="U98" s="4">
        <f>Cocktail!U98</f>
        <v>0</v>
      </c>
    </row>
    <row r="99" spans="1:21" ht="46.5" customHeight="1" x14ac:dyDescent="0.2">
      <c r="A99" s="10" t="str">
        <f>IF(Cocktail!C99&lt;&gt;"n/a", _xlfn.CONCAT(Cocktail!B99, " ", Cocktail!C99), Cocktail!B99)</f>
        <v>Knights Of Weston</v>
      </c>
      <c r="B99" s="4" t="str">
        <f>Cocktail!D99</f>
        <v>Normal</v>
      </c>
      <c r="C99" s="4" t="str">
        <f>Cocktail!N99</f>
        <v>Common</v>
      </c>
      <c r="D99" s="4" t="str">
        <f>Cocktail!O99</f>
        <v>Squad</v>
      </c>
      <c r="E99" s="4" t="str">
        <f>SUBSTITUTE(Cocktail!AM99, "B&amp;amp;B", "Bread and Breakfast")</f>
        <v>Bread and Breakfast</v>
      </c>
      <c r="F99" s="4" t="str">
        <f>Cocktail!L99</f>
        <v>Jandar</v>
      </c>
      <c r="G99" s="4" t="str">
        <f>Cocktail!M99</f>
        <v>Human</v>
      </c>
      <c r="H99" s="4" t="str">
        <f>Cocktail!P99</f>
        <v>Knights</v>
      </c>
      <c r="I99" s="4" t="str">
        <f>Cocktail!Q99</f>
        <v>Valiant</v>
      </c>
      <c r="J99" s="4" t="str">
        <f>Cocktail!R99</f>
        <v>Medium</v>
      </c>
      <c r="K99" s="4">
        <f>Cocktail!S99</f>
        <v>5</v>
      </c>
      <c r="L99" s="4">
        <f>Cocktail!T99</f>
        <v>4</v>
      </c>
      <c r="M99" s="4">
        <f>Cocktail!V99</f>
        <v>1</v>
      </c>
      <c r="N99" s="4">
        <f>Cocktail!W99</f>
        <v>4</v>
      </c>
      <c r="O99" s="4">
        <f>Cocktail!X99</f>
        <v>1</v>
      </c>
      <c r="P99" s="4">
        <f>Cocktail!Y99</f>
        <v>3</v>
      </c>
      <c r="Q99" s="4">
        <f>Cocktail!Z99</f>
        <v>4</v>
      </c>
      <c r="R99" s="4" t="str">
        <f>IF(AND(Cocktail!AE99="N/A",Cocktail!AG99="N/A"),_xlfn.CONCAT(Cocktail!AC99,CHAR(10),Cocktail!AD99),IF(Cocktail!AG99="N/A",_xlfn.CONCAT(Cocktail!AC99,CHAR(10),Cocktail!AD99,CHAR(10),CHAR(10),Cocktail!AE99,CHAR(10),Cocktail!AF99),_xlfn.CONCAT(Cocktail!AC99,CHAR(10),Cocktail!AD99,CHAR(10),CHAR(10),Cocktail!AE99,CHAR(10),Cocktail!AF99,CHAR(10),CHAR(10),Cocktail!AG99,CHAR(10),Cocktail!AH99)))</f>
        <v>HUMAN CHAMPION BONDING
Before taking a turn with the Knights of Weston, you may first take a turn with any Human Champion you control.
A COWARD'S REWARD
Knights of Weston role one additional die against figures leaving and engagement with them.</v>
      </c>
      <c r="S99" s="4" t="str">
        <f>IF(Cocktail!AK99="TRUE", "checked","")</f>
        <v/>
      </c>
      <c r="T99" s="4">
        <f>Cocktail!AB99</f>
        <v>85</v>
      </c>
      <c r="U99" s="4">
        <f>Cocktail!U99</f>
        <v>0</v>
      </c>
    </row>
    <row r="100" spans="1:21" ht="46.5" customHeight="1" x14ac:dyDescent="0.2">
      <c r="A100" s="10" t="str">
        <f>IF(Cocktail!C100&lt;&gt;"n/a", _xlfn.CONCAT(Cocktail!B100, " ", Cocktail!C100), Cocktail!B100)</f>
        <v>Koggo</v>
      </c>
      <c r="B100" s="4" t="str">
        <f>Cocktail!D100</f>
        <v>Normal</v>
      </c>
      <c r="C100" s="4" t="str">
        <f>Cocktail!N100</f>
        <v>Unique</v>
      </c>
      <c r="D100" s="4" t="str">
        <f>Cocktail!O100</f>
        <v>Hero</v>
      </c>
      <c r="E100" s="4" t="str">
        <f>SUBSTITUTE(Cocktail!AM100, "B&amp;amp;B", "Bread and Breakfast")</f>
        <v>Cleaner</v>
      </c>
      <c r="F100" s="4" t="str">
        <f>Cocktail!L100</f>
        <v>Utgar</v>
      </c>
      <c r="G100" s="4" t="str">
        <f>Cocktail!M100</f>
        <v>Goblin</v>
      </c>
      <c r="H100" s="4" t="str">
        <f>Cocktail!P100</f>
        <v>Archer</v>
      </c>
      <c r="I100" s="4" t="str">
        <f>Cocktail!Q100</f>
        <v>Skittish</v>
      </c>
      <c r="J100" s="4" t="str">
        <f>Cocktail!R100</f>
        <v>Small</v>
      </c>
      <c r="K100" s="4">
        <f>Cocktail!S100</f>
        <v>4</v>
      </c>
      <c r="L100" s="4">
        <f>Cocktail!T100</f>
        <v>1</v>
      </c>
      <c r="M100" s="4">
        <f>Cocktail!V100</f>
        <v>3</v>
      </c>
      <c r="N100" s="4">
        <f>Cocktail!W100</f>
        <v>5</v>
      </c>
      <c r="O100" s="4">
        <f>Cocktail!X100</f>
        <v>6</v>
      </c>
      <c r="P100" s="4">
        <f>Cocktail!Y100</f>
        <v>1</v>
      </c>
      <c r="Q100" s="4">
        <f>Cocktail!Z100</f>
        <v>3</v>
      </c>
      <c r="R100" s="4" t="str">
        <f>IF(AND(Cocktail!AE100="N/A",Cocktail!AG100="N/A"),_xlfn.CONCAT(Cocktail!AC100,CHAR(10),Cocktail!AD100),IF(Cocktail!AG100="N/A",_xlfn.CONCAT(Cocktail!AC100,CHAR(10),Cocktail!AD100,CHAR(10),CHAR(10),Cocktail!AE100,CHAR(10),Cocktail!AF100),_xlfn.CONCAT(Cocktail!AC100,CHAR(10),Cocktail!AD100,CHAR(10),CHAR(10),Cocktail!AE100,CHAR(10),Cocktail!AF100,CHAR(10),CHAR(10),Cocktail!AG100,CHAR(10),Cocktail!AH100)))</f>
        <v>CLEAR SHOT
When attacking a figure that is not engaged, Koggo rolls 1 additional attack die.
COWER
After Koggo rolls defense dice against a normal attack from an opponent's figure, you may move Koggo up to 3 spaces, and Koggo no longer has any visible Hit Zones for the duration of the attacking figure's turn while he remains unengaged. Koggo will never take any leaving engagement attacks while using Cower.</v>
      </c>
      <c r="S100" s="4" t="str">
        <f>IF(Cocktail!AK100="TRUE", "checked","")</f>
        <v/>
      </c>
      <c r="T100" s="4">
        <f>Cocktail!AB100</f>
        <v>45</v>
      </c>
      <c r="U100" s="4">
        <f>Cocktail!U100</f>
        <v>0</v>
      </c>
    </row>
    <row r="101" spans="1:21" ht="46.5" customHeight="1" x14ac:dyDescent="0.2">
      <c r="A101" s="10" t="str">
        <f>IF(Cocktail!C101&lt;&gt;"n/a", _xlfn.CONCAT(Cocktail!B101, " ", Cocktail!C101), Cocktail!B101)</f>
        <v>Kozuke Samurai</v>
      </c>
      <c r="B101" s="4" t="str">
        <f>Cocktail!D101</f>
        <v>Normal</v>
      </c>
      <c r="C101" s="4" t="str">
        <f>Cocktail!N101</f>
        <v>Unique</v>
      </c>
      <c r="D101" s="4" t="str">
        <f>Cocktail!O101</f>
        <v>Squad</v>
      </c>
      <c r="E101" s="4" t="str">
        <f>SUBSTITUTE(Cocktail!AM101, "B&amp;amp;B", "Bread and Breakfast")</f>
        <v>Shark</v>
      </c>
      <c r="F101" s="4" t="str">
        <f>Cocktail!L101</f>
        <v>Einar</v>
      </c>
      <c r="G101" s="4" t="str">
        <f>Cocktail!M101</f>
        <v>Human</v>
      </c>
      <c r="H101" s="4" t="str">
        <f>Cocktail!P101</f>
        <v>Samurai</v>
      </c>
      <c r="I101" s="4" t="str">
        <f>Cocktail!Q101</f>
        <v>Disciplined</v>
      </c>
      <c r="J101" s="4" t="str">
        <f>Cocktail!R101</f>
        <v>Medium</v>
      </c>
      <c r="K101" s="4">
        <f>Cocktail!S101</f>
        <v>4</v>
      </c>
      <c r="L101" s="4">
        <f>Cocktail!T101</f>
        <v>3</v>
      </c>
      <c r="M101" s="4">
        <f>Cocktail!V101</f>
        <v>1</v>
      </c>
      <c r="N101" s="4">
        <f>Cocktail!W101</f>
        <v>5</v>
      </c>
      <c r="O101" s="4">
        <f>Cocktail!X101</f>
        <v>1</v>
      </c>
      <c r="P101" s="4">
        <f>Cocktail!Y101</f>
        <v>5</v>
      </c>
      <c r="Q101" s="4">
        <f>Cocktail!Z101</f>
        <v>3</v>
      </c>
      <c r="R101" s="4" t="str">
        <f>IF(AND(Cocktail!AE101="N/A",Cocktail!AG101="N/A"),_xlfn.CONCAT(Cocktail!AC101,CHAR(10),Cocktail!AD101),IF(Cocktail!AG101="N/A",_xlfn.CONCAT(Cocktail!AC101,CHAR(10),Cocktail!AD101,CHAR(10),CHAR(10),Cocktail!AE101,CHAR(10),Cocktail!AF101),_xlfn.CONCAT(Cocktail!AC101,CHAR(10),Cocktail!AD101,CHAR(10),CHAR(10),Cocktail!AE101,CHAR(10),Cocktail!AF101,CHAR(10),CHAR(10),Cocktail!AG101,CHAR(10),Cocktail!AH101)))</f>
        <v>CHARGING ASSAULT
Any or all Kozuke Samurai may add 3 to their Move number as long as they are unengaged prior to moving. Kozuke Samurai must be able to move adjacent to an opponent's figure in order to use Charging Assault.
COUNTER STRIKE
When rolling defense dice against a normal attack from an adjacent attacking figure, all excess shields count as unblockable hits on the attacking figure. This power does not work against other Samurai.</v>
      </c>
      <c r="S101" s="4" t="str">
        <f>IF(Cocktail!AK101="TRUE", "checked","")</f>
        <v/>
      </c>
      <c r="T101" s="4">
        <f>Cocktail!AB101</f>
        <v>85</v>
      </c>
      <c r="U101" s="4">
        <f>Cocktail!U101</f>
        <v>0</v>
      </c>
    </row>
    <row r="102" spans="1:21" ht="46.5" customHeight="1" x14ac:dyDescent="0.2">
      <c r="A102" s="10" t="str">
        <f>IF(Cocktail!C102&lt;&gt;"n/a", _xlfn.CONCAT(Cocktail!B102, " ", Cocktail!C102), Cocktail!B102)</f>
        <v>Krav Maga Agents</v>
      </c>
      <c r="B102" s="4" t="str">
        <f>Cocktail!D102</f>
        <v>Normal</v>
      </c>
      <c r="C102" s="4" t="str">
        <f>Cocktail!N102</f>
        <v>Unique</v>
      </c>
      <c r="D102" s="4" t="str">
        <f>Cocktail!O102</f>
        <v>Squad</v>
      </c>
      <c r="E102" s="4" t="str">
        <f>SUBSTITUTE(Cocktail!AM102, "B&amp;amp;B", "Bread and Breakfast")</f>
        <v>Menacer</v>
      </c>
      <c r="F102" s="4" t="str">
        <f>Cocktail!L102</f>
        <v>Vydar</v>
      </c>
      <c r="G102" s="4" t="str">
        <f>Cocktail!M102</f>
        <v>Human</v>
      </c>
      <c r="H102" s="4" t="str">
        <f>Cocktail!P102</f>
        <v>Agents</v>
      </c>
      <c r="I102" s="4" t="str">
        <f>Cocktail!Q102</f>
        <v>Tricky</v>
      </c>
      <c r="J102" s="4" t="str">
        <f>Cocktail!R102</f>
        <v>Medium</v>
      </c>
      <c r="K102" s="4">
        <f>Cocktail!S102</f>
        <v>4</v>
      </c>
      <c r="L102" s="4">
        <f>Cocktail!T102</f>
        <v>3</v>
      </c>
      <c r="M102" s="4">
        <f>Cocktail!V102</f>
        <v>1</v>
      </c>
      <c r="N102" s="4">
        <f>Cocktail!W102</f>
        <v>6</v>
      </c>
      <c r="O102" s="4">
        <f>Cocktail!X102</f>
        <v>7</v>
      </c>
      <c r="P102" s="4">
        <f>Cocktail!Y102</f>
        <v>3</v>
      </c>
      <c r="Q102" s="4">
        <f>Cocktail!Z102</f>
        <v>3</v>
      </c>
      <c r="R102" s="4" t="str">
        <f>IF(AND(Cocktail!AE102="N/A",Cocktail!AG102="N/A"),_xlfn.CONCAT(Cocktail!AC102,CHAR(10),Cocktail!AD102),IF(Cocktail!AG102="N/A",_xlfn.CONCAT(Cocktail!AC102,CHAR(10),Cocktail!AD102,CHAR(10),CHAR(10),Cocktail!AE102,CHAR(10),Cocktail!AF102),_xlfn.CONCAT(Cocktail!AC102,CHAR(10),Cocktail!AD102,CHAR(10),CHAR(10),Cocktail!AE102,CHAR(10),Cocktail!AF102,CHAR(10),CHAR(10),Cocktail!AG102,CHAR(10),Cocktail!AH102)))</f>
        <v>STEALTH DODGE
When a Krav Maga Agent rolls defense dice against an attacking figure who is not adjacent, one shield will block all damage.</v>
      </c>
      <c r="S102" s="4" t="str">
        <f>IF(Cocktail!AK102="TRUE", "checked","")</f>
        <v/>
      </c>
      <c r="T102" s="4">
        <f>Cocktail!AB102</f>
        <v>115</v>
      </c>
      <c r="U102" s="4">
        <f>Cocktail!U102</f>
        <v>0</v>
      </c>
    </row>
    <row r="103" spans="1:21" ht="46.5" customHeight="1" x14ac:dyDescent="0.2">
      <c r="A103" s="10" t="str">
        <f>IF(Cocktail!C103&lt;&gt;"n/a", _xlfn.CONCAT(Cocktail!B103, " ", Cocktail!C103), Cocktail!B103)</f>
        <v>Krug</v>
      </c>
      <c r="B103" s="4" t="str">
        <f>Cocktail!D103</f>
        <v>Normal</v>
      </c>
      <c r="C103" s="4" t="str">
        <f>Cocktail!N103</f>
        <v>Unique</v>
      </c>
      <c r="D103" s="4" t="str">
        <f>Cocktail!O103</f>
        <v>Hero</v>
      </c>
      <c r="E103" s="4" t="str">
        <f>SUBSTITUTE(Cocktail!AM103, "B&amp;amp;B", "Bread and Breakfast")</f>
        <v>Menacer</v>
      </c>
      <c r="F103" s="4" t="str">
        <f>Cocktail!L103</f>
        <v>Utgar</v>
      </c>
      <c r="G103" s="4" t="str">
        <f>Cocktail!M103</f>
        <v>Troll</v>
      </c>
      <c r="H103" s="4" t="str">
        <f>Cocktail!P103</f>
        <v>Beast</v>
      </c>
      <c r="I103" s="4" t="str">
        <f>Cocktail!Q103</f>
        <v>Relentless</v>
      </c>
      <c r="J103" s="4" t="str">
        <f>Cocktail!R103</f>
        <v>Huge</v>
      </c>
      <c r="K103" s="4">
        <f>Cocktail!S103</f>
        <v>8</v>
      </c>
      <c r="L103" s="4">
        <f>Cocktail!T103</f>
        <v>1</v>
      </c>
      <c r="M103" s="4">
        <f>Cocktail!V103</f>
        <v>8</v>
      </c>
      <c r="N103" s="4">
        <f>Cocktail!W103</f>
        <v>5</v>
      </c>
      <c r="O103" s="4">
        <f>Cocktail!X103</f>
        <v>1</v>
      </c>
      <c r="P103" s="4">
        <f>Cocktail!Y103</f>
        <v>2</v>
      </c>
      <c r="Q103" s="4">
        <f>Cocktail!Z103</f>
        <v>3</v>
      </c>
      <c r="R103" s="4" t="str">
        <f>IF(AND(Cocktail!AE103="N/A",Cocktail!AG103="N/A"),_xlfn.CONCAT(Cocktail!AC103,CHAR(10),Cocktail!AD103),IF(Cocktail!AG103="N/A",_xlfn.CONCAT(Cocktail!AC103,CHAR(10),Cocktail!AD103,CHAR(10),CHAR(10),Cocktail!AE103,CHAR(10),Cocktail!AF103),_xlfn.CONCAT(Cocktail!AC103,CHAR(10),Cocktail!AD103,CHAR(10),CHAR(10),Cocktail!AE103,CHAR(10),Cocktail!AF103,CHAR(10),CHAR(10),Cocktail!AG103,CHAR(10),Cocktail!AH103)))</f>
        <v>WOUNDED SMASH
When Krug attacks, he receives one extra attack die for each wound marker he has.
DOUBLE ATTACK
When Krug attacks, he may attack one additional time.</v>
      </c>
      <c r="S103" s="4" t="str">
        <f>IF(Cocktail!AK103="TRUE", "checked","")</f>
        <v/>
      </c>
      <c r="T103" s="4">
        <f>Cocktail!AB103</f>
        <v>125</v>
      </c>
      <c r="U103" s="4">
        <f>Cocktail!U103</f>
        <v>0</v>
      </c>
    </row>
    <row r="104" spans="1:21" ht="46.5" customHeight="1" x14ac:dyDescent="0.2">
      <c r="A104" s="10" t="str">
        <f>IF(Cocktail!C104&lt;&gt;"n/a", _xlfn.CONCAT(Cocktail!B104, " ", Cocktail!C104), Cocktail!B104)</f>
        <v>Kumiko</v>
      </c>
      <c r="B104" s="4" t="str">
        <f>Cocktail!D104</f>
        <v>Normal</v>
      </c>
      <c r="C104" s="4" t="str">
        <f>Cocktail!N104</f>
        <v>Unique</v>
      </c>
      <c r="D104" s="4" t="str">
        <f>Cocktail!O104</f>
        <v>Hero</v>
      </c>
      <c r="E104" s="4" t="str">
        <f>SUBSTITUTE(Cocktail!AM104, "B&amp;amp;B", "Bread and Breakfast")</f>
        <v>Niche/Defender</v>
      </c>
      <c r="F104" s="4" t="str">
        <f>Cocktail!L104</f>
        <v>Jandar</v>
      </c>
      <c r="G104" s="4" t="str">
        <f>Cocktail!M104</f>
        <v>Human</v>
      </c>
      <c r="H104" s="4" t="str">
        <f>Cocktail!P104</f>
        <v>Ninja</v>
      </c>
      <c r="I104" s="4" t="str">
        <f>Cocktail!Q104</f>
        <v>Tricky</v>
      </c>
      <c r="J104" s="4" t="str">
        <f>Cocktail!R104</f>
        <v>Medium</v>
      </c>
      <c r="K104" s="4">
        <f>Cocktail!S104</f>
        <v>4</v>
      </c>
      <c r="L104" s="4">
        <f>Cocktail!T104</f>
        <v>1</v>
      </c>
      <c r="M104" s="4">
        <f>Cocktail!V104</f>
        <v>3</v>
      </c>
      <c r="N104" s="4">
        <f>Cocktail!W104</f>
        <v>6</v>
      </c>
      <c r="O104" s="4">
        <f>Cocktail!X104</f>
        <v>1</v>
      </c>
      <c r="P104" s="4">
        <f>Cocktail!Y104</f>
        <v>3</v>
      </c>
      <c r="Q104" s="4">
        <f>Cocktail!Z104</f>
        <v>5</v>
      </c>
      <c r="R104" s="4" t="str">
        <f>IF(AND(Cocktail!AE104="N/A",Cocktail!AG104="N/A"),_xlfn.CONCAT(Cocktail!AC104,CHAR(10),Cocktail!AD104),IF(Cocktail!AG104="N/A",_xlfn.CONCAT(Cocktail!AC104,CHAR(10),Cocktail!AD104,CHAR(10),CHAR(10),Cocktail!AE104,CHAR(10),Cocktail!AF104),_xlfn.CONCAT(Cocktail!AC104,CHAR(10),Cocktail!AD104,CHAR(10),CHAR(10),Cocktail!AE104,CHAR(10),Cocktail!AF104,CHAR(10),CHAR(10),Cocktail!AG104,CHAR(10),Cocktail!AH104)))</f>
        <v>NINJITSU BARRAGE SPECIAL ATTACK
Range 1. Attack 3.
Instead of moving and attacking normally with Kumiko, you may move Kumiko up to 3 spaces. Kumiko can attack up to 3 times with Ninjitsu Barrage Special Attack at any point before, during, or after this move as long as Kumiko is on a space where she could end her movement. Kumiko cannot attack the same figure more than once on a single turn.
PHANTOM WALK
Kumiko can move through all figures and is never attacked when leaving an engagement.</v>
      </c>
      <c r="S104" s="4" t="str">
        <f>IF(Cocktail!AK104="TRUE", "checked","")</f>
        <v/>
      </c>
      <c r="T104" s="4">
        <f>Cocktail!AB104</f>
        <v>65</v>
      </c>
      <c r="U104" s="4">
        <f>Cocktail!U104</f>
        <v>0</v>
      </c>
    </row>
    <row r="105" spans="1:21" ht="46.5" customHeight="1" x14ac:dyDescent="0.2">
      <c r="A105" s="10" t="str">
        <f>IF(Cocktail!C105&lt;&gt;"n/a", _xlfn.CONCAT(Cocktail!B105, " ", Cocktail!C105), Cocktail!B105)</f>
        <v>Kyntela Gwyn</v>
      </c>
      <c r="B105" s="4" t="str">
        <f>Cocktail!D105</f>
        <v>Normal</v>
      </c>
      <c r="C105" s="4" t="str">
        <f>Cocktail!N105</f>
        <v>Unique</v>
      </c>
      <c r="D105" s="4" t="str">
        <f>Cocktail!O105</f>
        <v>Hero</v>
      </c>
      <c r="E105" s="4" t="str">
        <f>SUBSTITUTE(Cocktail!AM105, "B&amp;amp;B", "Bread and Breakfast")</f>
        <v>Cheerleader</v>
      </c>
      <c r="F105" s="4" t="str">
        <f>Cocktail!L105</f>
        <v>Ullar</v>
      </c>
      <c r="G105" s="4" t="str">
        <f>Cocktail!M105</f>
        <v>Elf</v>
      </c>
      <c r="H105" s="4" t="str">
        <f>Cocktail!P105</f>
        <v>Wizard</v>
      </c>
      <c r="I105" s="4" t="str">
        <f>Cocktail!Q105</f>
        <v>Valiant</v>
      </c>
      <c r="J105" s="4" t="str">
        <f>Cocktail!R105</f>
        <v>Medium</v>
      </c>
      <c r="K105" s="4">
        <f>Cocktail!S105</f>
        <v>4</v>
      </c>
      <c r="L105" s="4">
        <f>Cocktail!T105</f>
        <v>1</v>
      </c>
      <c r="M105" s="4">
        <f>Cocktail!V105</f>
        <v>2</v>
      </c>
      <c r="N105" s="4">
        <f>Cocktail!W105</f>
        <v>5</v>
      </c>
      <c r="O105" s="4">
        <f>Cocktail!X105</f>
        <v>1</v>
      </c>
      <c r="P105" s="4">
        <f>Cocktail!Y105</f>
        <v>2</v>
      </c>
      <c r="Q105" s="4">
        <f>Cocktail!Z105</f>
        <v>2</v>
      </c>
      <c r="R105" s="4" t="str">
        <f>IF(AND(Cocktail!AE105="N/A",Cocktail!AG105="N/A"),_xlfn.CONCAT(Cocktail!AC105,CHAR(10),Cocktail!AD105),IF(Cocktail!AG105="N/A",_xlfn.CONCAT(Cocktail!AC105,CHAR(10),Cocktail!AD105,CHAR(10),CHAR(10),Cocktail!AE105,CHAR(10),Cocktail!AF105),_xlfn.CONCAT(Cocktail!AC105,CHAR(10),Cocktail!AD105,CHAR(10),CHAR(10),Cocktail!AE105,CHAR(10),Cocktail!AF105,CHAR(10),CHAR(10),Cocktail!AG105,CHAR(10),Cocktail!AH105)))</f>
        <v>STRENGTH OF OAK AURA 1
All friendly Elves adjacent to Kyntela Gwyn add 1 to their defense dice.</v>
      </c>
      <c r="S105" s="4" t="str">
        <f>IF(Cocktail!AK105="TRUE", "checked","")</f>
        <v/>
      </c>
      <c r="T105" s="4">
        <f>Cocktail!AB105</f>
        <v>20</v>
      </c>
      <c r="U105" s="4">
        <f>Cocktail!U105</f>
        <v>0</v>
      </c>
    </row>
    <row r="106" spans="1:21" ht="46.5" customHeight="1" x14ac:dyDescent="0.2">
      <c r="A106" s="10" t="str">
        <f>IF(Cocktail!C106&lt;&gt;"n/a", _xlfn.CONCAT(Cocktail!B106, " ", Cocktail!C106), Cocktail!B106)</f>
        <v>Laglor</v>
      </c>
      <c r="B106" s="4" t="str">
        <f>Cocktail!D106</f>
        <v>Normal</v>
      </c>
      <c r="C106" s="4" t="str">
        <f>Cocktail!N106</f>
        <v>Unique</v>
      </c>
      <c r="D106" s="4" t="str">
        <f>Cocktail!O106</f>
        <v>Hero</v>
      </c>
      <c r="E106" s="4" t="str">
        <f>SUBSTITUTE(Cocktail!AM106, "B&amp;amp;B", "Bread and Breakfast")</f>
        <v>Cheerleader</v>
      </c>
      <c r="F106" s="4" t="str">
        <f>Cocktail!L106</f>
        <v>Vydar</v>
      </c>
      <c r="G106" s="4" t="str">
        <f>Cocktail!M106</f>
        <v>Primadon</v>
      </c>
      <c r="H106" s="4" t="str">
        <f>Cocktail!P106</f>
        <v>Alphalon</v>
      </c>
      <c r="I106" s="4" t="str">
        <f>Cocktail!Q106</f>
        <v>Precise</v>
      </c>
      <c r="J106" s="4" t="str">
        <f>Cocktail!R106</f>
        <v>Medium</v>
      </c>
      <c r="K106" s="4">
        <f>Cocktail!S106</f>
        <v>5</v>
      </c>
      <c r="L106" s="4">
        <f>Cocktail!T106</f>
        <v>1</v>
      </c>
      <c r="M106" s="4">
        <f>Cocktail!V106</f>
        <v>6</v>
      </c>
      <c r="N106" s="4">
        <f>Cocktail!W106</f>
        <v>5</v>
      </c>
      <c r="O106" s="4">
        <f>Cocktail!X106</f>
        <v>7</v>
      </c>
      <c r="P106" s="4">
        <f>Cocktail!Y106</f>
        <v>3</v>
      </c>
      <c r="Q106" s="4">
        <f>Cocktail!Z106</f>
        <v>3</v>
      </c>
      <c r="R106" s="4" t="str">
        <f>IF(AND(Cocktail!AE106="N/A",Cocktail!AG106="N/A"),_xlfn.CONCAT(Cocktail!AC106,CHAR(10),Cocktail!AD106),IF(Cocktail!AG106="N/A",_xlfn.CONCAT(Cocktail!AC106,CHAR(10),Cocktail!AD106,CHAR(10),CHAR(10),Cocktail!AE106,CHAR(10),Cocktail!AF106),_xlfn.CONCAT(Cocktail!AC106,CHAR(10),Cocktail!AD106,CHAR(10),CHAR(10),Cocktail!AE106,CHAR(10),Cocktail!AF106,CHAR(10),CHAR(10),Cocktail!AG106,CHAR(10),Cocktail!AH106)))</f>
        <v>VYDAR'S RANGE ENHANCEMENT AURA
All friendly figures with a Range number of 4 or more who follow Vydar and are within 4 clear sight spaces of Laglor add 2 to their Range number. Vydar's Range Enhancement Aura does not affect Laglor.
AUTOLOAD SPECIAL ATTACK
Range 7. Attack 3. 
When attacking with Autoload Special Attack, you may roll Vydar's Valkyrie dice. If you roll at least one Vydar symbol, you may attack again using Autoload Special Attack.</v>
      </c>
      <c r="S106" s="4" t="str">
        <f>IF(Cocktail!AK106="TRUE", "checked","")</f>
        <v/>
      </c>
      <c r="T106" s="4">
        <f>Cocktail!AB106</f>
        <v>120</v>
      </c>
      <c r="U106" s="4">
        <f>Cocktail!U106</f>
        <v>0</v>
      </c>
    </row>
    <row r="107" spans="1:21" ht="46.5" customHeight="1" x14ac:dyDescent="0.2">
      <c r="A107" s="10" t="str">
        <f>IF(Cocktail!C107&lt;&gt;"n/a", _xlfn.CONCAT(Cocktail!B107, " ", Cocktail!C107), Cocktail!B107)</f>
        <v>Macdirk Warriors</v>
      </c>
      <c r="B107" s="4" t="str">
        <f>Cocktail!D107</f>
        <v>Normal</v>
      </c>
      <c r="C107" s="4" t="str">
        <f>Cocktail!N107</f>
        <v>Common</v>
      </c>
      <c r="D107" s="4" t="str">
        <f>Cocktail!O107</f>
        <v>Squad</v>
      </c>
      <c r="E107" s="4" t="str">
        <f>SUBSTITUTE(Cocktail!AM107, "B&amp;amp;B", "Bread and Breakfast")</f>
        <v>Shark</v>
      </c>
      <c r="F107" s="4" t="str">
        <f>Cocktail!L107</f>
        <v>Jandar</v>
      </c>
      <c r="G107" s="4" t="str">
        <f>Cocktail!M107</f>
        <v>Human</v>
      </c>
      <c r="H107" s="4" t="str">
        <f>Cocktail!P107</f>
        <v>Warriors</v>
      </c>
      <c r="I107" s="4" t="str">
        <f>Cocktail!Q107</f>
        <v>Wild</v>
      </c>
      <c r="J107" s="4" t="str">
        <f>Cocktail!R107</f>
        <v>Medium</v>
      </c>
      <c r="K107" s="4">
        <f>Cocktail!S107</f>
        <v>5</v>
      </c>
      <c r="L107" s="4">
        <f>Cocktail!T107</f>
        <v>4</v>
      </c>
      <c r="M107" s="4">
        <f>Cocktail!V107</f>
        <v>1</v>
      </c>
      <c r="N107" s="4">
        <f>Cocktail!W107</f>
        <v>5</v>
      </c>
      <c r="O107" s="4">
        <f>Cocktail!X107</f>
        <v>1</v>
      </c>
      <c r="P107" s="4">
        <f>Cocktail!Y107</f>
        <v>2</v>
      </c>
      <c r="Q107" s="4">
        <f>Cocktail!Z107</f>
        <v>2</v>
      </c>
      <c r="R107" s="4" t="str">
        <f>IF(AND(Cocktail!AE107="N/A",Cocktail!AG107="N/A"),_xlfn.CONCAT(Cocktail!AC107,CHAR(10),Cocktail!AD107),IF(Cocktail!AG107="N/A",_xlfn.CONCAT(Cocktail!AC107,CHAR(10),Cocktail!AD107,CHAR(10),CHAR(10),Cocktail!AE107,CHAR(10),Cocktail!AF107),_xlfn.CONCAT(Cocktail!AC107,CHAR(10),Cocktail!AD107,CHAR(10),CHAR(10),Cocktail!AE107,CHAR(10),Cocktail!AF107,CHAR(10),CHAR(10),Cocktail!AG107,CHAR(10),Cocktail!AH107)))</f>
        <v>HIGHLAND FURY
At the start of the game, choose a Human Champion you control. While that Champion is in play, MacDirk Warriors roll one additional attack die for each wound marker on the chosen Hero. There can be only one Human Champion for all the MacDirk Warriors you control. MacDirk Warriors cannot attack its chosen Human Champion.
HUMAN CHAMPION BONDING
Before taking a turn with the MacDirk Warriors, you may first take a turn with any Human Champion you control.</v>
      </c>
      <c r="S107" s="4" t="str">
        <f>IF(Cocktail!AK107="TRUE", "checked","")</f>
        <v/>
      </c>
      <c r="T107" s="4">
        <f>Cocktail!AB107</f>
        <v>75</v>
      </c>
      <c r="U107" s="4">
        <f>Cocktail!U107</f>
        <v>0</v>
      </c>
    </row>
    <row r="108" spans="1:21" ht="46.5" customHeight="1" x14ac:dyDescent="0.2">
      <c r="A108" s="10" t="str">
        <f>IF(Cocktail!C108&lt;&gt;"n/a", _xlfn.CONCAT(Cocktail!B108, " ", Cocktail!C108), Cocktail!B108)</f>
        <v>Major Q10</v>
      </c>
      <c r="B108" s="4" t="str">
        <f>Cocktail!D108</f>
        <v>Normal</v>
      </c>
      <c r="C108" s="4" t="str">
        <f>Cocktail!N108</f>
        <v>Unique</v>
      </c>
      <c r="D108" s="4" t="str">
        <f>Cocktail!O108</f>
        <v>Hero</v>
      </c>
      <c r="E108" s="4" t="str">
        <f>SUBSTITUTE(Cocktail!AM108, "B&amp;amp;B", "Bread and Breakfast")</f>
        <v>Cleanup</v>
      </c>
      <c r="F108" s="4" t="str">
        <f>Cocktail!L108</f>
        <v>Vydar</v>
      </c>
      <c r="G108" s="4" t="str">
        <f>Cocktail!M108</f>
        <v>Soulborg</v>
      </c>
      <c r="H108" s="4" t="str">
        <f>Cocktail!P108</f>
        <v>Major</v>
      </c>
      <c r="I108" s="4" t="str">
        <f>Cocktail!Q108</f>
        <v>Merciful</v>
      </c>
      <c r="J108" s="4" t="str">
        <f>Cocktail!R108</f>
        <v>Large</v>
      </c>
      <c r="K108" s="4">
        <f>Cocktail!S108</f>
        <v>6</v>
      </c>
      <c r="L108" s="4">
        <f>Cocktail!T108</f>
        <v>1</v>
      </c>
      <c r="M108" s="4">
        <f>Cocktail!V108</f>
        <v>4</v>
      </c>
      <c r="N108" s="4">
        <f>Cocktail!W108</f>
        <v>5</v>
      </c>
      <c r="O108" s="4">
        <f>Cocktail!X108</f>
        <v>8</v>
      </c>
      <c r="P108" s="4">
        <f>Cocktail!Y108</f>
        <v>4</v>
      </c>
      <c r="Q108" s="4">
        <f>Cocktail!Z108</f>
        <v>5</v>
      </c>
      <c r="R108" s="4" t="str">
        <f>IF(AND(Cocktail!AE108="N/A",Cocktail!AG108="N/A"),_xlfn.CONCAT(Cocktail!AC108,CHAR(10),Cocktail!AD108),IF(Cocktail!AG108="N/A",_xlfn.CONCAT(Cocktail!AC108,CHAR(10),Cocktail!AD108,CHAR(10),CHAR(10),Cocktail!AE108,CHAR(10),Cocktail!AF108),_xlfn.CONCAT(Cocktail!AC108,CHAR(10),Cocktail!AD108,CHAR(10),CHAR(10),Cocktail!AE108,CHAR(10),Cocktail!AF108,CHAR(10),CHAR(10),Cocktail!AG108,CHAR(10),Cocktail!AH108)))</f>
        <v>MACHINE PISTOL SPECIAL ATTACK
Range 7. Attack 2.
Major Q10 may use this special attack 4 times in the same turn. Q10 may target the same figure or a different figure with each attack.
WRIST ROCKET SPECIAL ATTACK
Range 4. Attack 4.
Major Q10 may use this special attack 2 times in the same turn. Q10 may attack the same figure or a different figure with each attack.</v>
      </c>
      <c r="S108" s="4" t="str">
        <f>IF(Cocktail!AK108="TRUE", "checked","")</f>
        <v/>
      </c>
      <c r="T108" s="4">
        <f>Cocktail!AB108</f>
        <v>170</v>
      </c>
      <c r="U108" s="4">
        <f>Cocktail!U108</f>
        <v>0</v>
      </c>
    </row>
    <row r="109" spans="1:21" ht="46.5" customHeight="1" x14ac:dyDescent="0.2">
      <c r="A109" s="10" t="str">
        <f>IF(Cocktail!C109&lt;&gt;"n/a", _xlfn.CONCAT(Cocktail!B109, " ", Cocktail!C109), Cocktail!B109)</f>
        <v>Major Q9</v>
      </c>
      <c r="B109" s="4" t="str">
        <f>Cocktail!D109</f>
        <v>Normal</v>
      </c>
      <c r="C109" s="4" t="str">
        <f>Cocktail!N109</f>
        <v>Unique</v>
      </c>
      <c r="D109" s="4" t="str">
        <f>Cocktail!O109</f>
        <v>Hero</v>
      </c>
      <c r="E109" s="4" t="str">
        <f>SUBSTITUTE(Cocktail!AM109, "B&amp;amp;B", "Bread and Breakfast")</f>
        <v>Menacer</v>
      </c>
      <c r="F109" s="4" t="str">
        <f>Cocktail!L109</f>
        <v>Vydar</v>
      </c>
      <c r="G109" s="4" t="str">
        <f>Cocktail!M109</f>
        <v>Soulborg</v>
      </c>
      <c r="H109" s="4" t="str">
        <f>Cocktail!P109</f>
        <v>Major</v>
      </c>
      <c r="I109" s="4" t="str">
        <f>Cocktail!Q109</f>
        <v>Precise</v>
      </c>
      <c r="J109" s="4" t="str">
        <f>Cocktail!R109</f>
        <v>Large</v>
      </c>
      <c r="K109" s="4">
        <f>Cocktail!S109</f>
        <v>7</v>
      </c>
      <c r="L109" s="4">
        <f>Cocktail!T109</f>
        <v>1</v>
      </c>
      <c r="M109" s="4">
        <f>Cocktail!V109</f>
        <v>4</v>
      </c>
      <c r="N109" s="4">
        <f>Cocktail!W109</f>
        <v>5</v>
      </c>
      <c r="O109" s="4">
        <f>Cocktail!X109</f>
        <v>8</v>
      </c>
      <c r="P109" s="4">
        <f>Cocktail!Y109</f>
        <v>4</v>
      </c>
      <c r="Q109" s="4">
        <f>Cocktail!Z109</f>
        <v>7</v>
      </c>
      <c r="R109" s="4" t="str">
        <f>IF(AND(Cocktail!AE109="N/A",Cocktail!AG109="N/A"),_xlfn.CONCAT(Cocktail!AC109,CHAR(10),Cocktail!AD109),IF(Cocktail!AG109="N/A",_xlfn.CONCAT(Cocktail!AC109,CHAR(10),Cocktail!AD109,CHAR(10),CHAR(10),Cocktail!AE109,CHAR(10),Cocktail!AF109),_xlfn.CONCAT(Cocktail!AC109,CHAR(10),Cocktail!AD109,CHAR(10),CHAR(10),Cocktail!AE109,CHAR(10),Cocktail!AF109,CHAR(10),CHAR(10),Cocktail!AG109,CHAR(10),Cocktail!AH109)))</f>
        <v>QUEGLIX GUN SPECIAL ATTACK
Range 6. Attack 1, 2, or 3. 
Major Q9 starts each turn with 9 attack dice. Choose any figure within range and attack by rolling 1, 2, or 3 attack dice. Major Q9 may keep making special attacks with 1, 2, or 3 attack dice until he has rolled all 9 attack dice. Major Q9 may target the same or different figures with each attack.</v>
      </c>
      <c r="S109" s="4" t="str">
        <f>IF(Cocktail!AK109="TRUE", "checked","")</f>
        <v/>
      </c>
      <c r="T109" s="4">
        <f>Cocktail!AB109</f>
        <v>250</v>
      </c>
      <c r="U109" s="4">
        <f>Cocktail!U109</f>
        <v>0</v>
      </c>
    </row>
    <row r="110" spans="1:21" ht="46.5" customHeight="1" x14ac:dyDescent="0.2">
      <c r="A110" s="10" t="str">
        <f>IF(Cocktail!C110&lt;&gt;"n/a", _xlfn.CONCAT(Cocktail!B110, " ", Cocktail!C110), Cocktail!B110)</f>
        <v>Major X17</v>
      </c>
      <c r="B110" s="4" t="str">
        <f>Cocktail!D110</f>
        <v>Normal</v>
      </c>
      <c r="C110" s="4" t="str">
        <f>Cocktail!N110</f>
        <v>Unique</v>
      </c>
      <c r="D110" s="4" t="str">
        <f>Cocktail!O110</f>
        <v>Hero</v>
      </c>
      <c r="E110" s="4" t="str">
        <f>SUBSTITUTE(Cocktail!AM110, "B&amp;amp;B", "Bread and Breakfast")</f>
        <v>Niche</v>
      </c>
      <c r="F110" s="4" t="str">
        <f>Cocktail!L110</f>
        <v>Vydar</v>
      </c>
      <c r="G110" s="4" t="str">
        <f>Cocktail!M110</f>
        <v>Soulborg</v>
      </c>
      <c r="H110" s="4" t="str">
        <f>Cocktail!P110</f>
        <v>Major</v>
      </c>
      <c r="I110" s="4" t="str">
        <f>Cocktail!Q110</f>
        <v>Disciplined</v>
      </c>
      <c r="J110" s="4" t="str">
        <f>Cocktail!R110</f>
        <v>Medium</v>
      </c>
      <c r="K110" s="4">
        <f>Cocktail!S110</f>
        <v>5</v>
      </c>
      <c r="L110" s="4">
        <f>Cocktail!T110</f>
        <v>1</v>
      </c>
      <c r="M110" s="4">
        <f>Cocktail!V110</f>
        <v>5</v>
      </c>
      <c r="N110" s="4">
        <f>Cocktail!W110</f>
        <v>5</v>
      </c>
      <c r="O110" s="4">
        <f>Cocktail!X110</f>
        <v>1</v>
      </c>
      <c r="P110" s="4">
        <f>Cocktail!Y110</f>
        <v>4</v>
      </c>
      <c r="Q110" s="4">
        <f>Cocktail!Z110</f>
        <v>3</v>
      </c>
      <c r="R110" s="4" t="str">
        <f>IF(AND(Cocktail!AE110="N/A",Cocktail!AG110="N/A"),_xlfn.CONCAT(Cocktail!AC110,CHAR(10),Cocktail!AD110),IF(Cocktail!AG110="N/A",_xlfn.CONCAT(Cocktail!AC110,CHAR(10),Cocktail!AD110,CHAR(10),CHAR(10),Cocktail!AE110,CHAR(10),Cocktail!AF110),_xlfn.CONCAT(Cocktail!AC110,CHAR(10),Cocktail!AD110,CHAR(10),CHAR(10),Cocktail!AE110,CHAR(10),Cocktail!AF110,CHAR(10),CHAR(10),Cocktail!AG110,CHAR(10),Cocktail!AH110)))</f>
        <v>IMPROVED CYBERCLAW
All small, medium, or large opponent's figures that enter or occupy a space adjacent to Major X17 may not move. Figures affected by the Cyberclaw cannot be moved by any special power on an Army Card or glyph.
MELEE DEFENSE 4
When rolling defense dice against a normal attack from an adjacent attacking figure, Major X17 adds 4 dice.</v>
      </c>
      <c r="S110" s="4" t="str">
        <f>IF(Cocktail!AK110="TRUE", "checked","")</f>
        <v/>
      </c>
      <c r="T110" s="4">
        <f>Cocktail!AB110</f>
        <v>80</v>
      </c>
      <c r="U110" s="4">
        <f>Cocktail!U110</f>
        <v>0</v>
      </c>
    </row>
    <row r="111" spans="1:21" ht="46.5" customHeight="1" x14ac:dyDescent="0.2">
      <c r="A111" s="10" t="str">
        <f>IF(Cocktail!C111&lt;&gt;"n/a", _xlfn.CONCAT(Cocktail!B111, " ", Cocktail!C111), Cocktail!B111)</f>
        <v>Major X17</v>
      </c>
      <c r="B111" s="4" t="str">
        <f>Cocktail!D111</f>
        <v>Modified</v>
      </c>
      <c r="C111" s="4" t="str">
        <f>Cocktail!N111</f>
        <v>Unique</v>
      </c>
      <c r="D111" s="4" t="str">
        <f>Cocktail!O111</f>
        <v>Hero</v>
      </c>
      <c r="E111" s="4" t="str">
        <f>SUBSTITUTE(Cocktail!AM111, "B&amp;amp;B", "Bread and Breakfast")</f>
        <v>Niche</v>
      </c>
      <c r="F111" s="4" t="str">
        <f>Cocktail!L111</f>
        <v>Vydar</v>
      </c>
      <c r="G111" s="4" t="str">
        <f>Cocktail!M111</f>
        <v>Soulborg</v>
      </c>
      <c r="H111" s="4" t="str">
        <f>Cocktail!P111</f>
        <v>Major</v>
      </c>
      <c r="I111" s="4" t="str">
        <f>Cocktail!Q111</f>
        <v>Disciplined</v>
      </c>
      <c r="J111" s="4" t="str">
        <f>Cocktail!R111</f>
        <v>Medium</v>
      </c>
      <c r="K111" s="4">
        <f>Cocktail!S111</f>
        <v>5</v>
      </c>
      <c r="L111" s="4">
        <f>Cocktail!T111</f>
        <v>1</v>
      </c>
      <c r="M111" s="4">
        <f>Cocktail!V111</f>
        <v>5</v>
      </c>
      <c r="N111" s="4">
        <f>Cocktail!W111</f>
        <v>5</v>
      </c>
      <c r="O111" s="4">
        <f>Cocktail!X111</f>
        <v>1</v>
      </c>
      <c r="P111" s="4">
        <f>Cocktail!Y111</f>
        <v>4</v>
      </c>
      <c r="Q111" s="4">
        <f>Cocktail!Z111</f>
        <v>4</v>
      </c>
      <c r="R111" s="4" t="str">
        <f>IF(AND(Cocktail!AE111="N/A",Cocktail!AG111="N/A"),_xlfn.CONCAT(Cocktail!AC111,CHAR(10),Cocktail!AD111),IF(Cocktail!AG111="N/A",_xlfn.CONCAT(Cocktail!AC111,CHAR(10),Cocktail!AD111,CHAR(10),CHAR(10),Cocktail!AE111,CHAR(10),Cocktail!AF111),_xlfn.CONCAT(Cocktail!AC111,CHAR(10),Cocktail!AD111,CHAR(10),CHAR(10),Cocktail!AE111,CHAR(10),Cocktail!AF111,CHAR(10),CHAR(10),Cocktail!AG111,CHAR(10),Cocktail!AH111)))</f>
        <v>IMPROVED CYBERCLAW
All small, medium, or large opponent's figures that enter or occupy a space adjacent to Major X17 may not move. Figures affected by the Cyberclaw cannot be moved by any special power on an Army Card or glyph.
MELEE DEFENSE 3
When rolling defense dice against a normal attack from an adjacent attacking figure, Major X17 adds 3 dice.</v>
      </c>
      <c r="S111" s="4" t="str">
        <f>IF(Cocktail!AK111="TRUE", "checked","")</f>
        <v/>
      </c>
      <c r="T111" s="4">
        <f>Cocktail!AB111</f>
        <v>70</v>
      </c>
      <c r="U111" s="4">
        <f>Cocktail!U111</f>
        <v>0</v>
      </c>
    </row>
    <row r="112" spans="1:21" ht="46.5" customHeight="1" x14ac:dyDescent="0.2">
      <c r="A112" s="10" t="str">
        <f>IF(Cocktail!C112&lt;&gt;"n/a", _xlfn.CONCAT(Cocktail!B112, " ", Cocktail!C112), Cocktail!B112)</f>
        <v>Marcu Esenwein</v>
      </c>
      <c r="B112" s="4" t="str">
        <f>Cocktail!D112</f>
        <v>Normal</v>
      </c>
      <c r="C112" s="4" t="str">
        <f>Cocktail!N112</f>
        <v>Unique</v>
      </c>
      <c r="D112" s="4" t="str">
        <f>Cocktail!O112</f>
        <v>Hero</v>
      </c>
      <c r="E112" s="4" t="str">
        <f>SUBSTITUTE(Cocktail!AM112, "B&amp;amp;B", "Bread and Breakfast")</f>
        <v>Defender</v>
      </c>
      <c r="F112" s="4" t="str">
        <f>Cocktail!L112</f>
        <v>Utgar</v>
      </c>
      <c r="G112" s="4" t="str">
        <f>Cocktail!M112</f>
        <v>Undead</v>
      </c>
      <c r="H112" s="4" t="str">
        <f>Cocktail!P112</f>
        <v>Devourer</v>
      </c>
      <c r="I112" s="4" t="str">
        <f>Cocktail!Q112</f>
        <v>Terrifying</v>
      </c>
      <c r="J112" s="4" t="str">
        <f>Cocktail!R112</f>
        <v>Medium</v>
      </c>
      <c r="K112" s="4">
        <f>Cocktail!S112</f>
        <v>4</v>
      </c>
      <c r="L112" s="4">
        <f>Cocktail!T112</f>
        <v>1</v>
      </c>
      <c r="M112" s="4">
        <f>Cocktail!V112</f>
        <v>6</v>
      </c>
      <c r="N112" s="4">
        <f>Cocktail!W112</f>
        <v>7</v>
      </c>
      <c r="O112" s="4">
        <f>Cocktail!X112</f>
        <v>1</v>
      </c>
      <c r="P112" s="4">
        <f>Cocktail!Y112</f>
        <v>4</v>
      </c>
      <c r="Q112" s="4">
        <f>Cocktail!Z112</f>
        <v>1</v>
      </c>
      <c r="R112" s="4" t="str">
        <f>IF(AND(Cocktail!AE112="N/A",Cocktail!AG112="N/A"),_xlfn.CONCAT(Cocktail!AC112,CHAR(10),Cocktail!AD112),IF(Cocktail!AG112="N/A",_xlfn.CONCAT(Cocktail!AC112,CHAR(10),Cocktail!AD112,CHAR(10),CHAR(10),Cocktail!AE112,CHAR(10),Cocktail!AF112),_xlfn.CONCAT(Cocktail!AC112,CHAR(10),Cocktail!AD112,CHAR(10),CHAR(10),Cocktail!AE112,CHAR(10),Cocktail!AF112,CHAR(10),CHAR(10),Cocktail!AG112,CHAR(10),Cocktail!AH112)))</f>
        <v>LIFE DRAIN
Each time Marcu Esenwein destroys a figure, you may remove a wound marker from this Army Card. Marcu Esenwein cannot Life Drain destructible objects.
ETERNAL HATRED
After revealing an order marker on this card, you must roll the 20-sided die. If you roll a 17 or higher, choose an opponent. That opponent will now control Marcu Esenwein for the remainder of your turn, but will not be able to view any unrevealed order markers on his card. At the end of that turn, control of Marcu returns to you. All order markers and figures that were on Marcu's Army Card will stay on his Army Card.</v>
      </c>
      <c r="S112" s="4" t="str">
        <f>IF(Cocktail!AK112="TRUE", "checked","")</f>
        <v/>
      </c>
      <c r="T112" s="4">
        <f>Cocktail!AB112</f>
        <v>30</v>
      </c>
      <c r="U112" s="4">
        <f>Cocktail!U112</f>
        <v>0</v>
      </c>
    </row>
    <row r="113" spans="1:21" ht="46.5" customHeight="1" x14ac:dyDescent="0.2">
      <c r="A113" s="10" t="str">
        <f>IF(Cocktail!C113&lt;&gt;"n/a", _xlfn.CONCAT(Cocktail!B113, " ", Cocktail!C113), Cocktail!B113)</f>
        <v>Marcus Decimus Gallus</v>
      </c>
      <c r="B113" s="4" t="str">
        <f>Cocktail!D113</f>
        <v>Normal</v>
      </c>
      <c r="C113" s="4" t="str">
        <f>Cocktail!N113</f>
        <v>Unique</v>
      </c>
      <c r="D113" s="4" t="str">
        <f>Cocktail!O113</f>
        <v>Hero</v>
      </c>
      <c r="E113" s="4" t="str">
        <f>SUBSTITUTE(Cocktail!AM113, "B&amp;amp;B", "Bread and Breakfast")</f>
        <v>Cheerleader</v>
      </c>
      <c r="F113" s="4" t="str">
        <f>Cocktail!L113</f>
        <v>Einar</v>
      </c>
      <c r="G113" s="4" t="str">
        <f>Cocktail!M113</f>
        <v>Human</v>
      </c>
      <c r="H113" s="4" t="str">
        <f>Cocktail!P113</f>
        <v>Warlord</v>
      </c>
      <c r="I113" s="4" t="str">
        <f>Cocktail!Q113</f>
        <v>Disciplined</v>
      </c>
      <c r="J113" s="4" t="str">
        <f>Cocktail!R113</f>
        <v>Medium</v>
      </c>
      <c r="K113" s="4">
        <f>Cocktail!S113</f>
        <v>5</v>
      </c>
      <c r="L113" s="4">
        <f>Cocktail!T113</f>
        <v>1</v>
      </c>
      <c r="M113" s="4">
        <f>Cocktail!V113</f>
        <v>6</v>
      </c>
      <c r="N113" s="4">
        <f>Cocktail!W113</f>
        <v>5</v>
      </c>
      <c r="O113" s="4">
        <f>Cocktail!X113</f>
        <v>1</v>
      </c>
      <c r="P113" s="4">
        <f>Cocktail!Y113</f>
        <v>3</v>
      </c>
      <c r="Q113" s="4">
        <f>Cocktail!Z113</f>
        <v>3</v>
      </c>
      <c r="R113" s="4" t="str">
        <f>IF(AND(Cocktail!AE113="N/A",Cocktail!AG113="N/A"),_xlfn.CONCAT(Cocktail!AC113,CHAR(10),Cocktail!AD113),IF(Cocktail!AG113="N/A",_xlfn.CONCAT(Cocktail!AC113,CHAR(10),Cocktail!AD113,CHAR(10),CHAR(10),Cocktail!AE113,CHAR(10),Cocktail!AF113),_xlfn.CONCAT(Cocktail!AC113,CHAR(10),Cocktail!AD113,CHAR(10),CHAR(10),Cocktail!AE113,CHAR(10),Cocktail!AF113,CHAR(10),CHAR(10),Cocktail!AG113,CHAR(10),Cocktail!AH113)))</f>
        <v>SOLDIER LEADERSHIP
All Soldiers you control move 1 additional space.
SOLDIER ATTACK ENHANCEMENT
All friendly soldiers adjacent to Marcus Decimus Gallus receive an additional attack die.</v>
      </c>
      <c r="S113" s="4" t="str">
        <f>IF(Cocktail!AK113="TRUE", "checked","")</f>
        <v/>
      </c>
      <c r="T113" s="4">
        <f>Cocktail!AB113</f>
        <v>110</v>
      </c>
      <c r="U113" s="4">
        <f>Cocktail!U113</f>
        <v>0</v>
      </c>
    </row>
    <row r="114" spans="1:21" ht="46.5" customHeight="1" x14ac:dyDescent="0.2">
      <c r="A114" s="10" t="str">
        <f>IF(Cocktail!C114&lt;&gt;"n/a", _xlfn.CONCAT(Cocktail!B114, " ", Cocktail!C114), Cocktail!B114)</f>
        <v>Marrden Hounds</v>
      </c>
      <c r="B114" s="4" t="str">
        <f>Cocktail!D114</f>
        <v>Normal</v>
      </c>
      <c r="C114" s="4" t="str">
        <f>Cocktail!N114</f>
        <v>Common</v>
      </c>
      <c r="D114" s="4" t="str">
        <f>Cocktail!O114</f>
        <v>Squad</v>
      </c>
      <c r="E114" s="4" t="str">
        <f>SUBSTITUTE(Cocktail!AM114, "B&amp;amp;B", "Bread and Breakfast")</f>
        <v>Defender</v>
      </c>
      <c r="F114" s="4" t="str">
        <f>Cocktail!L114</f>
        <v>Utgar</v>
      </c>
      <c r="G114" s="4" t="str">
        <f>Cocktail!M114</f>
        <v>Wulsinu</v>
      </c>
      <c r="H114" s="4" t="str">
        <f>Cocktail!P114</f>
        <v>Hunters</v>
      </c>
      <c r="I114" s="4" t="str">
        <f>Cocktail!Q114</f>
        <v>Wild</v>
      </c>
      <c r="J114" s="4" t="str">
        <f>Cocktail!R114</f>
        <v>Large</v>
      </c>
      <c r="K114" s="4">
        <f>Cocktail!S114</f>
        <v>4</v>
      </c>
      <c r="L114" s="4">
        <f>Cocktail!T114</f>
        <v>3</v>
      </c>
      <c r="M114" s="4">
        <f>Cocktail!V114</f>
        <v>1</v>
      </c>
      <c r="N114" s="4">
        <f>Cocktail!W114</f>
        <v>1</v>
      </c>
      <c r="O114" s="4">
        <f>Cocktail!X114</f>
        <v>1</v>
      </c>
      <c r="P114" s="4">
        <f>Cocktail!Y114</f>
        <v>3</v>
      </c>
      <c r="Q114" s="4">
        <f>Cocktail!Z114</f>
        <v>5</v>
      </c>
      <c r="R114" s="4" t="str">
        <f>IF(AND(Cocktail!AE114="N/A",Cocktail!AG114="N/A"),_xlfn.CONCAT(Cocktail!AC114,CHAR(10),Cocktail!AD114),IF(Cocktail!AG114="N/A",_xlfn.CONCAT(Cocktail!AC114,CHAR(10),Cocktail!AD114,CHAR(10),CHAR(10),Cocktail!AE114,CHAR(10),Cocktail!AF114),_xlfn.CONCAT(Cocktail!AC114,CHAR(10),Cocktail!AD114,CHAR(10),CHAR(10),Cocktail!AE114,CHAR(10),Cocktail!AF114,CHAR(10),CHAR(10),Cocktail!AG114,CHAR(10),Cocktail!AH114)))</f>
        <v>WILD PACK MOVEMENT
Before moving, roll the 20-sided die. If you roll a 1-3, add 1 to the move value of this card. If you roll a 4-6, add 3 to the move value of this card. If you roll a 7-20, add 7 to the move value of this card.
MARRO PLAGUE
After moving and before attacking, you must roll the 20-sided dice once for each figure adjacent to any Marrden Hounds you control. If you roll a 16 or higher, that figure receives a wound. Soulborgs and Wulsinu are not affected by this Marro Plague.</v>
      </c>
      <c r="S114" s="4" t="str">
        <f>IF(Cocktail!AK114="TRUE", "checked","")</f>
        <v/>
      </c>
      <c r="T114" s="4">
        <f>Cocktail!AB114</f>
        <v>90</v>
      </c>
      <c r="U114" s="4">
        <f>Cocktail!U114</f>
        <v>0</v>
      </c>
    </row>
    <row r="115" spans="1:21" ht="46.5" customHeight="1" x14ac:dyDescent="0.2">
      <c r="A115" s="10" t="str">
        <f>IF(Cocktail!C115&lt;&gt;"n/a", _xlfn.CONCAT(Cocktail!B115, " ", Cocktail!C115), Cocktail!B115)</f>
        <v>Marrden Nagrubs</v>
      </c>
      <c r="B115" s="4" t="str">
        <f>Cocktail!D115</f>
        <v>Normal</v>
      </c>
      <c r="C115" s="4" t="str">
        <f>Cocktail!N115</f>
        <v>Common</v>
      </c>
      <c r="D115" s="4" t="str">
        <f>Cocktail!O115</f>
        <v>Squad</v>
      </c>
      <c r="E115" s="4" t="str">
        <f>SUBSTITUTE(Cocktail!AM115, "B&amp;amp;B", "Bread and Breakfast")</f>
        <v>Defender</v>
      </c>
      <c r="F115" s="4" t="str">
        <f>Cocktail!L115</f>
        <v>Utgar</v>
      </c>
      <c r="G115" s="4" t="str">
        <f>Cocktail!M115</f>
        <v>Nagrubs</v>
      </c>
      <c r="H115" s="4" t="str">
        <f>Cocktail!P115</f>
        <v>Guards</v>
      </c>
      <c r="I115" s="4" t="str">
        <f>Cocktail!Q115</f>
        <v>Loyal</v>
      </c>
      <c r="J115" s="4" t="str">
        <f>Cocktail!R115</f>
        <v>Small</v>
      </c>
      <c r="K115" s="4">
        <f>Cocktail!S115</f>
        <v>3</v>
      </c>
      <c r="L115" s="4">
        <f>Cocktail!T115</f>
        <v>3</v>
      </c>
      <c r="M115" s="4">
        <f>Cocktail!V115</f>
        <v>1</v>
      </c>
      <c r="N115" s="4">
        <f>Cocktail!W115</f>
        <v>6</v>
      </c>
      <c r="O115" s="4">
        <f>Cocktail!X115</f>
        <v>1</v>
      </c>
      <c r="P115" s="4">
        <f>Cocktail!Y115</f>
        <v>2</v>
      </c>
      <c r="Q115" s="4">
        <f>Cocktail!Z115</f>
        <v>2</v>
      </c>
      <c r="R115" s="4" t="str">
        <f>IF(AND(Cocktail!AE115="N/A",Cocktail!AG115="N/A"),_xlfn.CONCAT(Cocktail!AC115,CHAR(10),Cocktail!AD115),IF(Cocktail!AG115="N/A",_xlfn.CONCAT(Cocktail!AC115,CHAR(10),Cocktail!AD115,CHAR(10),CHAR(10),Cocktail!AE115,CHAR(10),Cocktail!AF115),_xlfn.CONCAT(Cocktail!AC115,CHAR(10),Cocktail!AD115,CHAR(10),CHAR(10),Cocktail!AE115,CHAR(10),Cocktail!AF115,CHAR(10),CHAR(10),Cocktail!AG115,CHAR(10),Cocktail!AH115)))</f>
        <v>HIVELORD LIFE BONDING
Before taking a turn with Marrden Nagrubs, you may first take a turn with any Hivelord you control. Before moving the chosen Hivelord, you may destroy one adjacent Marrden Nagrub you control. If you destroy a Marrden Nagrub with Hivelord Life Bonding, remove 1 wound marker from the chosen Hivelord's Army Card.
CLIMB X2
When moving up or down levels of terrain, Marrden Nagrubs may double their height.</v>
      </c>
      <c r="S115" s="4" t="str">
        <f>IF(Cocktail!AK115="TRUE", "checked","")</f>
        <v/>
      </c>
      <c r="T115" s="4">
        <f>Cocktail!AB115</f>
        <v>35</v>
      </c>
      <c r="U115" s="4">
        <f>Cocktail!U115</f>
        <v>0</v>
      </c>
    </row>
    <row r="116" spans="1:21" ht="46.5" customHeight="1" x14ac:dyDescent="0.2">
      <c r="A116" s="10" t="str">
        <f>IF(Cocktail!C116&lt;&gt;"n/a", _xlfn.CONCAT(Cocktail!B116, " ", Cocktail!C116), Cocktail!B116)</f>
        <v>Marro Dividers</v>
      </c>
      <c r="B116" s="4" t="str">
        <f>Cocktail!D116</f>
        <v>Normal</v>
      </c>
      <c r="C116" s="4" t="str">
        <f>Cocktail!N116</f>
        <v>Common</v>
      </c>
      <c r="D116" s="4" t="str">
        <f>Cocktail!O116</f>
        <v>Squad</v>
      </c>
      <c r="E116" s="4" t="str">
        <f>SUBSTITUTE(Cocktail!AM116, "B&amp;amp;B", "Bread and Breakfast")</f>
        <v>Defender</v>
      </c>
      <c r="F116" s="4" t="str">
        <f>Cocktail!L116</f>
        <v>Utgar</v>
      </c>
      <c r="G116" s="4" t="str">
        <f>Cocktail!M116</f>
        <v>Marro</v>
      </c>
      <c r="H116" s="4" t="str">
        <f>Cocktail!P116</f>
        <v>Dividers</v>
      </c>
      <c r="I116" s="4" t="str">
        <f>Cocktail!Q116</f>
        <v>Wild</v>
      </c>
      <c r="J116" s="4" t="str">
        <f>Cocktail!R116</f>
        <v>Medium</v>
      </c>
      <c r="K116" s="4">
        <f>Cocktail!S116</f>
        <v>4</v>
      </c>
      <c r="L116" s="4">
        <f>Cocktail!T116</f>
        <v>3</v>
      </c>
      <c r="M116" s="4">
        <f>Cocktail!V116</f>
        <v>1</v>
      </c>
      <c r="N116" s="4">
        <f>Cocktail!W116</f>
        <v>5</v>
      </c>
      <c r="O116" s="4">
        <f>Cocktail!X116</f>
        <v>1</v>
      </c>
      <c r="P116" s="4">
        <f>Cocktail!Y116</f>
        <v>3</v>
      </c>
      <c r="Q116" s="4">
        <f>Cocktail!Z116</f>
        <v>3</v>
      </c>
      <c r="R116" s="4" t="str">
        <f>IF(AND(Cocktail!AE116="N/A",Cocktail!AG116="N/A"),_xlfn.CONCAT(Cocktail!AC116,CHAR(10),Cocktail!AD116),IF(Cocktail!AG116="N/A",_xlfn.CONCAT(Cocktail!AC116,CHAR(10),Cocktail!AD116,CHAR(10),CHAR(10),Cocktail!AE116,CHAR(10),Cocktail!AF116),_xlfn.CONCAT(Cocktail!AC116,CHAR(10),Cocktail!AD116,CHAR(10),CHAR(10),Cocktail!AE116,CHAR(10),Cocktail!AF116,CHAR(10),CHAR(10),Cocktail!AG116,CHAR(10),Cocktail!AH116)))</f>
        <v>CELL DIVIDE
When a Marro Divider receives one or more wounds from a Normal or Special Attack by an opponent's figure, you may roll the 20 sided die before removing that figure. If you roll a 17 or higher, ignore any wounds that figure just received and, if possible, place one of your previously destroyed Marro Dividers on a same-level space adjacent to the Marro Divider.
SELF-REPLICATING
Marro Hive cannot rebirth Marro Dividers with its Marro Rebirth special power.</v>
      </c>
      <c r="S116" s="4" t="str">
        <f>IF(Cocktail!AK116="TRUE", "checked","")</f>
        <v/>
      </c>
      <c r="T116" s="4">
        <f>Cocktail!AB116</f>
        <v>55</v>
      </c>
      <c r="U116" s="4">
        <f>Cocktail!U116</f>
        <v>0</v>
      </c>
    </row>
    <row r="117" spans="1:21" ht="46.5" customHeight="1" x14ac:dyDescent="0.2">
      <c r="A117" s="10" t="str">
        <f>IF(Cocktail!C117&lt;&gt;"n/a", _xlfn.CONCAT(Cocktail!B117, " ", Cocktail!C117), Cocktail!B117)</f>
        <v>Marro Drones</v>
      </c>
      <c r="B117" s="4" t="str">
        <f>Cocktail!D117</f>
        <v>Normal</v>
      </c>
      <c r="C117" s="4" t="str">
        <f>Cocktail!N117</f>
        <v>Common</v>
      </c>
      <c r="D117" s="4" t="str">
        <f>Cocktail!O117</f>
        <v>Squad</v>
      </c>
      <c r="E117" s="4" t="str">
        <f>SUBSTITUTE(Cocktail!AM117, "B&amp;amp;B", "Bread and Breakfast")</f>
        <v>Shark</v>
      </c>
      <c r="F117" s="4" t="str">
        <f>Cocktail!L117</f>
        <v>Utgar</v>
      </c>
      <c r="G117" s="4" t="str">
        <f>Cocktail!M117</f>
        <v>Marro</v>
      </c>
      <c r="H117" s="4" t="str">
        <f>Cocktail!P117</f>
        <v>Drones</v>
      </c>
      <c r="I117" s="4" t="str">
        <f>Cocktail!Q117</f>
        <v>Wild</v>
      </c>
      <c r="J117" s="4" t="str">
        <f>Cocktail!R117</f>
        <v>Medium</v>
      </c>
      <c r="K117" s="4">
        <f>Cocktail!S117</f>
        <v>5</v>
      </c>
      <c r="L117" s="4">
        <f>Cocktail!T117</f>
        <v>3</v>
      </c>
      <c r="M117" s="4">
        <f>Cocktail!V117</f>
        <v>1</v>
      </c>
      <c r="N117" s="4">
        <f>Cocktail!W117</f>
        <v>6</v>
      </c>
      <c r="O117" s="4">
        <f>Cocktail!X117</f>
        <v>1</v>
      </c>
      <c r="P117" s="4">
        <f>Cocktail!Y117</f>
        <v>3</v>
      </c>
      <c r="Q117" s="4">
        <f>Cocktail!Z117</f>
        <v>3</v>
      </c>
      <c r="R117" s="4" t="str">
        <f>IF(AND(Cocktail!AE117="N/A",Cocktail!AG117="N/A"),_xlfn.CONCAT(Cocktail!AC117,CHAR(10),Cocktail!AD117),IF(Cocktail!AG117="N/A",_xlfn.CONCAT(Cocktail!AC117,CHAR(10),Cocktail!AD117,CHAR(10),CHAR(10),Cocktail!AE117,CHAR(10),Cocktail!AF117),_xlfn.CONCAT(Cocktail!AC117,CHAR(10),Cocktail!AD117,CHAR(10),CHAR(10),Cocktail!AE117,CHAR(10),Cocktail!AF117,CHAR(10),CHAR(10),Cocktail!AG117,CHAR(10),Cocktail!AH117)))</f>
        <v>HIVE SWARM
Before moving Marro Drones, roll the 20-sided die. If you roll 1-12, you may move and attack with up to 3 Marro Drones you control. If you roll 13-16, you may move and attack with up to 6 Marro Drones you control. If you roll 17-20, you may move and attack with up to 9 Marro Drones you control.</v>
      </c>
      <c r="S117" s="4" t="str">
        <f>IF(Cocktail!AK117="TRUE", "checked","")</f>
        <v/>
      </c>
      <c r="T117" s="4">
        <f>Cocktail!AB117</f>
        <v>55</v>
      </c>
      <c r="U117" s="4">
        <f>Cocktail!U117</f>
        <v>0</v>
      </c>
    </row>
    <row r="118" spans="1:21" ht="46.5" customHeight="1" x14ac:dyDescent="0.2">
      <c r="A118" s="10" t="str">
        <f>IF(Cocktail!C118&lt;&gt;"n/a", _xlfn.CONCAT(Cocktail!B118, " ", Cocktail!C118), Cocktail!B118)</f>
        <v>Marro Drudge</v>
      </c>
      <c r="B118" s="4" t="str">
        <f>Cocktail!D118</f>
        <v>Normal</v>
      </c>
      <c r="C118" s="4" t="str">
        <f>Cocktail!N118</f>
        <v>Common</v>
      </c>
      <c r="D118" s="4" t="str">
        <f>Cocktail!O118</f>
        <v>Squad</v>
      </c>
      <c r="E118" s="4" t="str">
        <f>SUBSTITUTE(Cocktail!AM118, "B&amp;amp;B", "Bread and Breakfast")</f>
        <v>Niche</v>
      </c>
      <c r="F118" s="4" t="str">
        <f>Cocktail!L118</f>
        <v>Utgar</v>
      </c>
      <c r="G118" s="4" t="str">
        <f>Cocktail!M118</f>
        <v>Marro</v>
      </c>
      <c r="H118" s="4" t="str">
        <f>Cocktail!P118</f>
        <v>Hunters</v>
      </c>
      <c r="I118" s="4" t="str">
        <f>Cocktail!Q118</f>
        <v>Wild</v>
      </c>
      <c r="J118" s="4" t="str">
        <f>Cocktail!R118</f>
        <v>Medium</v>
      </c>
      <c r="K118" s="4">
        <f>Cocktail!S118</f>
        <v>4</v>
      </c>
      <c r="L118" s="4">
        <f>Cocktail!T118</f>
        <v>3</v>
      </c>
      <c r="M118" s="4">
        <f>Cocktail!V118</f>
        <v>1</v>
      </c>
      <c r="N118" s="4">
        <f>Cocktail!W118</f>
        <v>5</v>
      </c>
      <c r="O118" s="4">
        <f>Cocktail!X118</f>
        <v>5</v>
      </c>
      <c r="P118" s="4">
        <f>Cocktail!Y118</f>
        <v>2</v>
      </c>
      <c r="Q118" s="4">
        <f>Cocktail!Z118</f>
        <v>2</v>
      </c>
      <c r="R118" s="4" t="str">
        <f>IF(AND(Cocktail!AE118="N/A",Cocktail!AG118="N/A"),_xlfn.CONCAT(Cocktail!AC118,CHAR(10),Cocktail!AD118),IF(Cocktail!AG118="N/A",_xlfn.CONCAT(Cocktail!AC118,CHAR(10),Cocktail!AD118,CHAR(10),CHAR(10),Cocktail!AE118,CHAR(10),Cocktail!AF118),_xlfn.CONCAT(Cocktail!AC118,CHAR(10),Cocktail!AD118,CHAR(10),CHAR(10),Cocktail!AE118,CHAR(10),Cocktail!AF118,CHAR(10),CHAR(10),Cocktail!AG118,CHAR(10),Cocktail!AH118)))</f>
        <v>SWAMP WATER STRENGTH
When a Marro Drudge is on a swamp water space, add 1 to its attack and defense. 
SWAMP WATER TUNNEL
If a Marro Drudge ends its movement on a swamp water space, you may immediately place it on any same-level swamp water space within 5 spaces. If a Marro Drudge is engaged when it starts to tunnel, it will take any leaving engagement attacks.</v>
      </c>
      <c r="S118" s="4" t="str">
        <f>IF(Cocktail!AK118="TRUE", "checked","")</f>
        <v/>
      </c>
      <c r="T118" s="4">
        <f>Cocktail!AB118</f>
        <v>40</v>
      </c>
      <c r="U118" s="4">
        <f>Cocktail!U118</f>
        <v>0</v>
      </c>
    </row>
    <row r="119" spans="1:21" ht="46.5" customHeight="1" x14ac:dyDescent="0.2">
      <c r="A119" s="10" t="str">
        <f>IF(Cocktail!C119&lt;&gt;"n/a", _xlfn.CONCAT(Cocktail!B119, " ", Cocktail!C119), Cocktail!B119)</f>
        <v>Marro Drudge</v>
      </c>
      <c r="B119" s="4" t="str">
        <f>Cocktail!D119</f>
        <v>Modified</v>
      </c>
      <c r="C119" s="4" t="str">
        <f>Cocktail!N119</f>
        <v>Common</v>
      </c>
      <c r="D119" s="4" t="str">
        <f>Cocktail!O119</f>
        <v>Squad</v>
      </c>
      <c r="E119" s="4" t="str">
        <f>SUBSTITUTE(Cocktail!AM119, "B&amp;amp;B", "Bread and Breakfast")</f>
        <v>Niche</v>
      </c>
      <c r="F119" s="4" t="str">
        <f>Cocktail!L119</f>
        <v>Utgar</v>
      </c>
      <c r="G119" s="4" t="str">
        <f>Cocktail!M119</f>
        <v>Marro</v>
      </c>
      <c r="H119" s="4" t="str">
        <f>Cocktail!P119</f>
        <v>Hunters</v>
      </c>
      <c r="I119" s="4" t="str">
        <f>Cocktail!Q119</f>
        <v>Wild</v>
      </c>
      <c r="J119" s="4" t="str">
        <f>Cocktail!R119</f>
        <v>Medium</v>
      </c>
      <c r="K119" s="4">
        <f>Cocktail!S119</f>
        <v>4</v>
      </c>
      <c r="L119" s="4">
        <f>Cocktail!T119</f>
        <v>3</v>
      </c>
      <c r="M119" s="4">
        <f>Cocktail!V119</f>
        <v>1</v>
      </c>
      <c r="N119" s="4">
        <f>Cocktail!W119</f>
        <v>5</v>
      </c>
      <c r="O119" s="4">
        <f>Cocktail!X119</f>
        <v>5</v>
      </c>
      <c r="P119" s="4">
        <f>Cocktail!Y119</f>
        <v>2</v>
      </c>
      <c r="Q119" s="4">
        <f>Cocktail!Z119</f>
        <v>2</v>
      </c>
      <c r="R119" s="4" t="str">
        <f>IF(AND(Cocktail!AE119="N/A",Cocktail!AG119="N/A"),_xlfn.CONCAT(Cocktail!AC119,CHAR(10),Cocktail!AD119),IF(Cocktail!AG119="N/A",_xlfn.CONCAT(Cocktail!AC119,CHAR(10),Cocktail!AD119,CHAR(10),CHAR(10),Cocktail!AE119,CHAR(10),Cocktail!AF119),_xlfn.CONCAT(Cocktail!AC119,CHAR(10),Cocktail!AD119,CHAR(10),CHAR(10),Cocktail!AE119,CHAR(10),Cocktail!AF119,CHAR(10),CHAR(10),Cocktail!AG119,CHAR(10),Cocktail!AH119)))</f>
        <v>WATER STRENGTH
When a Marro Drudge is on a water space, add 1 to its attack and defense. 
SWAMP WATER TUNNEL
If a Marro Drudge ends its movement on a swamp water space, you may immediately place it on any same-level swamp water space within 5 spaces. If a Marro Drudge is engaged when it starts to tunnel, it will take any leaving engagement attacks.
DUAL WIELD
When a Marro Drudge attacks, he may attack one additional time. When making attacks with Dual Wield, subtract 1 from his attack dice.</v>
      </c>
      <c r="S119" s="4" t="str">
        <f>IF(Cocktail!AK119="TRUE", "checked","")</f>
        <v/>
      </c>
      <c r="T119" s="4">
        <f>Cocktail!AB119</f>
        <v>50</v>
      </c>
      <c r="U119" s="4">
        <f>Cocktail!U119</f>
        <v>0</v>
      </c>
    </row>
    <row r="120" spans="1:21" ht="46.5" customHeight="1" x14ac:dyDescent="0.2">
      <c r="A120" s="10" t="str">
        <f>IF(Cocktail!C120&lt;&gt;"n/a", _xlfn.CONCAT(Cocktail!B120, " ", Cocktail!C120), Cocktail!B120)</f>
        <v>Marro Hive</v>
      </c>
      <c r="B120" s="4" t="str">
        <f>Cocktail!D120</f>
        <v>Normal</v>
      </c>
      <c r="C120" s="4" t="str">
        <f>Cocktail!N120</f>
        <v>Unique</v>
      </c>
      <c r="D120" s="4" t="str">
        <f>Cocktail!O120</f>
        <v>Hero</v>
      </c>
      <c r="E120" s="4" t="str">
        <f>SUBSTITUTE(Cocktail!AM120, "B&amp;amp;B", "Bread and Breakfast")</f>
        <v>Bread and Breakfast</v>
      </c>
      <c r="F120" s="4" t="str">
        <f>Cocktail!L120</f>
        <v>Utgar</v>
      </c>
      <c r="G120" s="4" t="str">
        <f>Cocktail!M120</f>
        <v>Marro</v>
      </c>
      <c r="H120" s="4" t="str">
        <f>Cocktail!P120</f>
        <v>Hive</v>
      </c>
      <c r="I120" s="4" t="str">
        <f>Cocktail!Q120</f>
        <v>Terrifying</v>
      </c>
      <c r="J120" s="4" t="str">
        <f>Cocktail!R120</f>
        <v>Huge</v>
      </c>
      <c r="K120" s="4">
        <f>Cocktail!S120</f>
        <v>17</v>
      </c>
      <c r="L120" s="4">
        <f>Cocktail!T120</f>
        <v>1</v>
      </c>
      <c r="M120" s="4">
        <f>Cocktail!V120</f>
        <v>6</v>
      </c>
      <c r="N120" s="4">
        <f>Cocktail!W120</f>
        <v>0</v>
      </c>
      <c r="O120" s="4">
        <f>Cocktail!X120</f>
        <v>1</v>
      </c>
      <c r="P120" s="4">
        <f>Cocktail!Y120</f>
        <v>1</v>
      </c>
      <c r="Q120" s="4">
        <f>Cocktail!Z120</f>
        <v>2</v>
      </c>
      <c r="R120" s="4" t="str">
        <f>IF(AND(Cocktail!AE120="N/A",Cocktail!AG120="N/A"),_xlfn.CONCAT(Cocktail!AC120,CHAR(10),Cocktail!AD120),IF(Cocktail!AG120="N/A",_xlfn.CONCAT(Cocktail!AC120,CHAR(10),Cocktail!AD120,CHAR(10),CHAR(10),Cocktail!AE120,CHAR(10),Cocktail!AF120),_xlfn.CONCAT(Cocktail!AC120,CHAR(10),Cocktail!AD120,CHAR(10),CHAR(10),Cocktail!AE120,CHAR(10),Cocktail!AF120,CHAR(10),CHAR(10),Cocktail!AG120,CHAR(10),Cocktail!AH120)))</f>
        <v>HIVE MIND
After revealing an order marker on this Army Card, you may take a turn with any small or medium common Marro Squad you control before taking a turn with Marro Hive. Any figure that is taking a turn must be within 12 clear sight spaces of Marro Hive, prior to its movement.
MARRO REBIRTH
After taking a turn with Marro Hive, you may roll the 20-sided die. If you roll a 13 or higher, you may place any previously destroyed common Marro Squad figure from your army on an empty space adjacent to Marro Hive.</v>
      </c>
      <c r="S120" s="4" t="str">
        <f>IF(Cocktail!AK120="TRUE", "checked","")</f>
        <v/>
      </c>
      <c r="T120" s="4">
        <f>Cocktail!AB120</f>
        <v>130</v>
      </c>
      <c r="U120" s="4">
        <f>Cocktail!U120</f>
        <v>0</v>
      </c>
    </row>
    <row r="121" spans="1:21" ht="46.5" customHeight="1" x14ac:dyDescent="0.2">
      <c r="A121" s="10" t="str">
        <f>IF(Cocktail!C121&lt;&gt;"n/a", _xlfn.CONCAT(Cocktail!B121, " ", Cocktail!C121), Cocktail!B121)</f>
        <v>Marro Stingers</v>
      </c>
      <c r="B121" s="4" t="str">
        <f>Cocktail!D121</f>
        <v>Normal</v>
      </c>
      <c r="C121" s="4" t="str">
        <f>Cocktail!N121</f>
        <v>Common</v>
      </c>
      <c r="D121" s="4" t="str">
        <f>Cocktail!O121</f>
        <v>Squad</v>
      </c>
      <c r="E121" s="4" t="str">
        <f>SUBSTITUTE(Cocktail!AM121, "B&amp;amp;B", "Bread and Breakfast")</f>
        <v>Menacer</v>
      </c>
      <c r="F121" s="4" t="str">
        <f>Cocktail!L121</f>
        <v>Utgar</v>
      </c>
      <c r="G121" s="4" t="str">
        <f>Cocktail!M121</f>
        <v>Marro</v>
      </c>
      <c r="H121" s="4" t="str">
        <f>Cocktail!P121</f>
        <v>Stingers</v>
      </c>
      <c r="I121" s="4" t="str">
        <f>Cocktail!Q121</f>
        <v>Wild</v>
      </c>
      <c r="J121" s="4" t="str">
        <f>Cocktail!R121</f>
        <v>Medium</v>
      </c>
      <c r="K121" s="4">
        <f>Cocktail!S121</f>
        <v>4</v>
      </c>
      <c r="L121" s="4">
        <f>Cocktail!T121</f>
        <v>3</v>
      </c>
      <c r="M121" s="4">
        <f>Cocktail!V121</f>
        <v>1</v>
      </c>
      <c r="N121" s="4">
        <f>Cocktail!W121</f>
        <v>5</v>
      </c>
      <c r="O121" s="4">
        <f>Cocktail!X121</f>
        <v>5</v>
      </c>
      <c r="P121" s="4">
        <f>Cocktail!Y121</f>
        <v>3</v>
      </c>
      <c r="Q121" s="4">
        <f>Cocktail!Z121</f>
        <v>3</v>
      </c>
      <c r="R121" s="4" t="str">
        <f>IF(AND(Cocktail!AE121="N/A",Cocktail!AG121="N/A"),_xlfn.CONCAT(Cocktail!AC121,CHAR(10),Cocktail!AD121),IF(Cocktail!AG121="N/A",_xlfn.CONCAT(Cocktail!AC121,CHAR(10),Cocktail!AD121,CHAR(10),CHAR(10),Cocktail!AE121,CHAR(10),Cocktail!AF121),_xlfn.CONCAT(Cocktail!AC121,CHAR(10),Cocktail!AD121,CHAR(10),CHAR(10),Cocktail!AE121,CHAR(10),Cocktail!AF121,CHAR(10),CHAR(10),Cocktail!AG121,CHAR(10),Cocktail!AH121)))</f>
        <v>STINGER DRAIN
After moving and before attacking, you may roll the 20-sided die. If you roll a 1-4, you must destroy a Marro Stinger you control and you cannot attack this turn. If you roll a 5-9, add 0 to the attack value of this card. If you roll 10 or higher, add 1 to the attack value of this card.</v>
      </c>
      <c r="S121" s="4" t="str">
        <f>IF(Cocktail!AK121="TRUE", "checked","")</f>
        <v/>
      </c>
      <c r="T121" s="4">
        <f>Cocktail!AB121</f>
        <v>75</v>
      </c>
      <c r="U121" s="4">
        <f>Cocktail!U121</f>
        <v>0</v>
      </c>
    </row>
    <row r="122" spans="1:21" ht="46.5" customHeight="1" x14ac:dyDescent="0.2">
      <c r="A122" s="10" t="str">
        <f>IF(Cocktail!C122&lt;&gt;"n/a", _xlfn.CONCAT(Cocktail!B122, " ", Cocktail!C122), Cocktail!B122)</f>
        <v>Marro Warriors</v>
      </c>
      <c r="B122" s="4" t="str">
        <f>Cocktail!D122</f>
        <v>Normal</v>
      </c>
      <c r="C122" s="4" t="str">
        <f>Cocktail!N122</f>
        <v>Unique</v>
      </c>
      <c r="D122" s="4" t="str">
        <f>Cocktail!O122</f>
        <v>Squad</v>
      </c>
      <c r="E122" s="4" t="str">
        <f>SUBSTITUTE(Cocktail!AM122, "B&amp;amp;B", "Bread and Breakfast")</f>
        <v>Cleanup</v>
      </c>
      <c r="F122" s="4" t="str">
        <f>Cocktail!L122</f>
        <v>Utgar</v>
      </c>
      <c r="G122" s="4" t="str">
        <f>Cocktail!M122</f>
        <v>Marro</v>
      </c>
      <c r="H122" s="4" t="str">
        <f>Cocktail!P122</f>
        <v>Warriors</v>
      </c>
      <c r="I122" s="4" t="str">
        <f>Cocktail!Q122</f>
        <v>Wild</v>
      </c>
      <c r="J122" s="4" t="str">
        <f>Cocktail!R122</f>
        <v>Medium</v>
      </c>
      <c r="K122" s="4">
        <f>Cocktail!S122</f>
        <v>4</v>
      </c>
      <c r="L122" s="4">
        <f>Cocktail!T122</f>
        <v>4</v>
      </c>
      <c r="M122" s="4">
        <f>Cocktail!V122</f>
        <v>1</v>
      </c>
      <c r="N122" s="4">
        <f>Cocktail!W122</f>
        <v>6</v>
      </c>
      <c r="O122" s="4">
        <f>Cocktail!X122</f>
        <v>6</v>
      </c>
      <c r="P122" s="4">
        <f>Cocktail!Y122</f>
        <v>2</v>
      </c>
      <c r="Q122" s="4">
        <f>Cocktail!Z122</f>
        <v>3</v>
      </c>
      <c r="R122" s="4" t="str">
        <f>IF(AND(Cocktail!AE122="N/A",Cocktail!AG122="N/A"),_xlfn.CONCAT(Cocktail!AC122,CHAR(10),Cocktail!AD122),IF(Cocktail!AG122="N/A",_xlfn.CONCAT(Cocktail!AC122,CHAR(10),Cocktail!AD122,CHAR(10),CHAR(10),Cocktail!AE122,CHAR(10),Cocktail!AF122),_xlfn.CONCAT(Cocktail!AC122,CHAR(10),Cocktail!AD122,CHAR(10),CHAR(10),Cocktail!AE122,CHAR(10),Cocktail!AF122,CHAR(10),CHAR(10),Cocktail!AG122,CHAR(10),Cocktail!AH122)))</f>
        <v>WATER CLONE
Instead of attacking with all of the Marro Warriors, one at a time, roll the 20-sided die for each Marro Warrior in play. If you roll a 15 or higher, place a previously destroyed Marro Warrior on a same-level space adjacent to that Marro Warrior. Any Marro Warrior on a water space needs a 10 or higher to Water Clone. You may only Water Clone after you move.</v>
      </c>
      <c r="S122" s="4" t="str">
        <f>IF(Cocktail!AK122="TRUE", "checked","")</f>
        <v/>
      </c>
      <c r="T122" s="4">
        <f>Cocktail!AB122</f>
        <v>110</v>
      </c>
      <c r="U122" s="4">
        <f>Cocktail!U122</f>
        <v>0</v>
      </c>
    </row>
    <row r="123" spans="1:21" ht="46.5" customHeight="1" x14ac:dyDescent="0.2">
      <c r="A123" s="10" t="str">
        <f>IF(Cocktail!C123&lt;&gt;"n/a", _xlfn.CONCAT(Cocktail!B123, " ", Cocktail!C123), Cocktail!B123)</f>
        <v>Master Win Chiu Woo</v>
      </c>
      <c r="B123" s="4" t="str">
        <f>Cocktail!D123</f>
        <v>Normal</v>
      </c>
      <c r="C123" s="4" t="str">
        <f>Cocktail!N123</f>
        <v>Unique</v>
      </c>
      <c r="D123" s="4" t="str">
        <f>Cocktail!O123</f>
        <v>Hero</v>
      </c>
      <c r="E123" s="4" t="str">
        <f>SUBSTITUTE(Cocktail!AM123, "B&amp;amp;B", "Bread and Breakfast")</f>
        <v>Cheer/Cleanup</v>
      </c>
      <c r="F123" s="4" t="str">
        <f>Cocktail!L123</f>
        <v>Aquilla</v>
      </c>
      <c r="G123" s="4" t="str">
        <f>Cocktail!M123</f>
        <v>Human</v>
      </c>
      <c r="H123" s="4" t="str">
        <f>Cocktail!P123</f>
        <v>Monk</v>
      </c>
      <c r="I123" s="4" t="str">
        <f>Cocktail!Q123</f>
        <v>Disciplined</v>
      </c>
      <c r="J123" s="4" t="str">
        <f>Cocktail!R123</f>
        <v>Medium</v>
      </c>
      <c r="K123" s="4">
        <f>Cocktail!S123</f>
        <v>5</v>
      </c>
      <c r="L123" s="4">
        <f>Cocktail!T123</f>
        <v>1</v>
      </c>
      <c r="M123" s="4">
        <f>Cocktail!V123</f>
        <v>5</v>
      </c>
      <c r="N123" s="4">
        <f>Cocktail!W123</f>
        <v>5</v>
      </c>
      <c r="O123" s="4">
        <f>Cocktail!X123</f>
        <v>1</v>
      </c>
      <c r="P123" s="4">
        <f>Cocktail!Y123</f>
        <v>4</v>
      </c>
      <c r="Q123" s="4">
        <f>Cocktail!Z123</f>
        <v>4</v>
      </c>
      <c r="R123" s="4" t="str">
        <f>IF(AND(Cocktail!AE123="N/A",Cocktail!AG123="N/A"),_xlfn.CONCAT(Cocktail!AC123,CHAR(10),Cocktail!AD123),IF(Cocktail!AG123="N/A",_xlfn.CONCAT(Cocktail!AC123,CHAR(10),Cocktail!AD123,CHAR(10),CHAR(10),Cocktail!AE123,CHAR(10),Cocktail!AF123),_xlfn.CONCAT(Cocktail!AC123,CHAR(10),Cocktail!AD123,CHAR(10),CHAR(10),Cocktail!AE123,CHAR(10),Cocktail!AF123,CHAR(10),CHAR(10),Cocktail!AG123,CHAR(10),Cocktail!AH123)))</f>
        <v>MASTER'S INFLUENCE
All Monk Squad figures you control may leap an additional 13 levels up or down when using Stealth Leap. All Monks you control within 2 clear sight spaces of Master Woo add 1 to their attack and defense dice.
MASTER'S ASSAULT
Master Woo may attack any or all figures adjacent to him. Roll each attack separately.
STEALTH LEAP 25
Instead of his normal move, Master Woo may use Stealth Leap 25. Stealth Leap 25 has a move of 3 and ignores elevations. Master Woo may leap over water without stopping, leap over figures without becoming engaged, and leap over obstacles. Master Woo may not leap more than 25 levels up or down in a single leap. Stealth Leap 25 avoids any leaving engagement attacks.</v>
      </c>
      <c r="S123" s="4" t="str">
        <f>IF(Cocktail!AK123="TRUE", "checked","")</f>
        <v/>
      </c>
      <c r="T123" s="4">
        <f>Cocktail!AB123</f>
        <v>125</v>
      </c>
      <c r="U123" s="4">
        <f>Cocktail!U123</f>
        <v>0</v>
      </c>
    </row>
    <row r="124" spans="1:21" ht="46.5" customHeight="1" x14ac:dyDescent="0.2">
      <c r="A124" s="10" t="str">
        <f>IF(Cocktail!C124&lt;&gt;"n/a", _xlfn.CONCAT(Cocktail!B124, " ", Cocktail!C124), Cocktail!B124)</f>
        <v>Me-Burq-Sa</v>
      </c>
      <c r="B124" s="4" t="str">
        <f>Cocktail!D124</f>
        <v>Normal</v>
      </c>
      <c r="C124" s="4" t="str">
        <f>Cocktail!N124</f>
        <v>Unique</v>
      </c>
      <c r="D124" s="4" t="str">
        <f>Cocktail!O124</f>
        <v>Hero</v>
      </c>
      <c r="E124" s="4" t="str">
        <f>SUBSTITUTE(Cocktail!AM124, "B&amp;amp;B", "Bread and Breakfast")</f>
        <v>Cleanup</v>
      </c>
      <c r="F124" s="4" t="str">
        <f>Cocktail!L124</f>
        <v>Utgar</v>
      </c>
      <c r="G124" s="4" t="str">
        <f>Cocktail!M124</f>
        <v>Marro</v>
      </c>
      <c r="H124" s="4" t="str">
        <f>Cocktail!P124</f>
        <v>Warlord</v>
      </c>
      <c r="I124" s="4" t="str">
        <f>Cocktail!Q124</f>
        <v>Wild</v>
      </c>
      <c r="J124" s="4" t="str">
        <f>Cocktail!R124</f>
        <v>Large</v>
      </c>
      <c r="K124" s="4">
        <f>Cocktail!S124</f>
        <v>7</v>
      </c>
      <c r="L124" s="4">
        <f>Cocktail!T124</f>
        <v>1</v>
      </c>
      <c r="M124" s="4">
        <f>Cocktail!V124</f>
        <v>3</v>
      </c>
      <c r="N124" s="4">
        <f>Cocktail!W124</f>
        <v>8</v>
      </c>
      <c r="O124" s="4">
        <f>Cocktail!X124</f>
        <v>6</v>
      </c>
      <c r="P124" s="4">
        <f>Cocktail!Y124</f>
        <v>3</v>
      </c>
      <c r="Q124" s="4">
        <f>Cocktail!Z124</f>
        <v>3</v>
      </c>
      <c r="R124" s="4" t="str">
        <f>IF(AND(Cocktail!AE124="N/A",Cocktail!AG124="N/A"),_xlfn.CONCAT(Cocktail!AC124,CHAR(10),Cocktail!AD124),IF(Cocktail!AG124="N/A",_xlfn.CONCAT(Cocktail!AC124,CHAR(10),Cocktail!AD124,CHAR(10),CHAR(10),Cocktail!AE124,CHAR(10),Cocktail!AF124),_xlfn.CONCAT(Cocktail!AC124,CHAR(10),Cocktail!AD124,CHAR(10),CHAR(10),Cocktail!AE124,CHAR(10),Cocktail!AF124,CHAR(10),CHAR(10),Cocktail!AG124,CHAR(10),Cocktail!AH124)))</f>
        <v>PARALYZING STARE 16
After moving and before attacking, choose any small or medium figure within 6 clear sight spaces of Me-Burq-Sa. Roll the 20-sided die. If you roll 16 or higher, the chosen figure cannot roll any defense dice if attacked by Me-Burq-Sa this turn.</v>
      </c>
      <c r="S124" s="4" t="str">
        <f>IF(Cocktail!AK124="TRUE", "checked","")</f>
        <v/>
      </c>
      <c r="T124" s="4">
        <f>Cocktail!AB124</f>
        <v>70</v>
      </c>
      <c r="U124" s="4">
        <f>Cocktail!U124</f>
        <v>0</v>
      </c>
    </row>
    <row r="125" spans="1:21" ht="46.5" customHeight="1" x14ac:dyDescent="0.2">
      <c r="A125" s="10" t="str">
        <f>IF(Cocktail!C125&lt;&gt;"n/a", _xlfn.CONCAT(Cocktail!B125, " ", Cocktail!C125), Cocktail!B125)</f>
        <v>Microcorp Agents</v>
      </c>
      <c r="B125" s="4" t="str">
        <f>Cocktail!D125</f>
        <v>Normal</v>
      </c>
      <c r="C125" s="4" t="str">
        <f>Cocktail!N125</f>
        <v>Common</v>
      </c>
      <c r="D125" s="4" t="str">
        <f>Cocktail!O125</f>
        <v>Squad</v>
      </c>
      <c r="E125" s="4" t="str">
        <f>SUBSTITUTE(Cocktail!AM125, "B&amp;amp;B", "Bread and Breakfast")</f>
        <v>Menacer</v>
      </c>
      <c r="F125" s="4" t="str">
        <f>Cocktail!L125</f>
        <v>Vydar</v>
      </c>
      <c r="G125" s="4" t="str">
        <f>Cocktail!M125</f>
        <v>Human</v>
      </c>
      <c r="H125" s="4" t="str">
        <f>Cocktail!P125</f>
        <v>Agents</v>
      </c>
      <c r="I125" s="4" t="str">
        <f>Cocktail!Q125</f>
        <v>Tricky</v>
      </c>
      <c r="J125" s="4" t="str">
        <f>Cocktail!R125</f>
        <v>Medium</v>
      </c>
      <c r="K125" s="4">
        <f>Cocktail!S125</f>
        <v>5</v>
      </c>
      <c r="L125" s="4">
        <f>Cocktail!T125</f>
        <v>3</v>
      </c>
      <c r="M125" s="4">
        <f>Cocktail!V125</f>
        <v>1</v>
      </c>
      <c r="N125" s="4">
        <f>Cocktail!W125</f>
        <v>5</v>
      </c>
      <c r="O125" s="4">
        <f>Cocktail!X125</f>
        <v>7</v>
      </c>
      <c r="P125" s="4">
        <f>Cocktail!Y125</f>
        <v>2</v>
      </c>
      <c r="Q125" s="4">
        <f>Cocktail!Z125</f>
        <v>3</v>
      </c>
      <c r="R125" s="4" t="str">
        <f>IF(AND(Cocktail!AE125="N/A",Cocktail!AG125="N/A"),_xlfn.CONCAT(Cocktail!AC125,CHAR(10),Cocktail!AD125),IF(Cocktail!AG125="N/A",_xlfn.CONCAT(Cocktail!AC125,CHAR(10),Cocktail!AD125,CHAR(10),CHAR(10),Cocktail!AE125,CHAR(10),Cocktail!AF125),_xlfn.CONCAT(Cocktail!AC125,CHAR(10),Cocktail!AD125,CHAR(10),CHAR(10),Cocktail!AE125,CHAR(10),Cocktail!AF125,CHAR(10),CHAR(10),Cocktail!AG125,CHAR(10),Cocktail!AH125)))</f>
        <v>STEALTH ARMOR 15
When a Microcorp Agent receives one or more wounds, before removing that agent, roll the 20-sided die. If you roll an 15 or higher, ignore any wounds.
WATER SUITS
Microcorp Agents do not have to stop their movement when entering a water space. Add 2 to a Microcorp Agent's defense while he is on a water space.
SIGHTING
When a Microcorp Agent is attacking with a height advantage, he rolls an additional attack die.</v>
      </c>
      <c r="S125" s="4" t="str">
        <f>IF(Cocktail!AK125="TRUE", "checked","")</f>
        <v/>
      </c>
      <c r="T125" s="4">
        <f>Cocktail!AB125</f>
        <v>90</v>
      </c>
      <c r="U125" s="4">
        <f>Cocktail!U125</f>
        <v>0</v>
      </c>
    </row>
    <row r="126" spans="1:21" ht="46.5" customHeight="1" x14ac:dyDescent="0.2">
      <c r="A126" s="10" t="str">
        <f>IF(Cocktail!C126&lt;&gt;"n/a", _xlfn.CONCAT(Cocktail!B126, " ", Cocktail!C126), Cocktail!B126)</f>
        <v>Migol Ironwill</v>
      </c>
      <c r="B126" s="4" t="str">
        <f>Cocktail!D126</f>
        <v>Normal</v>
      </c>
      <c r="C126" s="4" t="str">
        <f>Cocktail!N126</f>
        <v>Unique</v>
      </c>
      <c r="D126" s="4" t="str">
        <f>Cocktail!O126</f>
        <v>Hero</v>
      </c>
      <c r="E126" s="4" t="str">
        <f>SUBSTITUTE(Cocktail!AM126, "B&amp;amp;B", "Bread and Breakfast")</f>
        <v>Menacer</v>
      </c>
      <c r="F126" s="4" t="str">
        <f>Cocktail!L126</f>
        <v>Aquilla</v>
      </c>
      <c r="G126" s="4" t="str">
        <f>Cocktail!M126</f>
        <v>Dwarf</v>
      </c>
      <c r="H126" s="4" t="str">
        <f>Cocktail!P126</f>
        <v>Leader</v>
      </c>
      <c r="I126" s="4" t="str">
        <f>Cocktail!Q126</f>
        <v>Resolute</v>
      </c>
      <c r="J126" s="4" t="str">
        <f>Cocktail!R126</f>
        <v>Small</v>
      </c>
      <c r="K126" s="4">
        <f>Cocktail!S126</f>
        <v>3</v>
      </c>
      <c r="L126" s="4">
        <f>Cocktail!T126</f>
        <v>1</v>
      </c>
      <c r="M126" s="4">
        <f>Cocktail!V126</f>
        <v>5</v>
      </c>
      <c r="N126" s="4">
        <f>Cocktail!W126</f>
        <v>5</v>
      </c>
      <c r="O126" s="4">
        <f>Cocktail!X126</f>
        <v>1</v>
      </c>
      <c r="P126" s="4">
        <f>Cocktail!Y126</f>
        <v>2</v>
      </c>
      <c r="Q126" s="4">
        <f>Cocktail!Z126</f>
        <v>4</v>
      </c>
      <c r="R126" s="4" t="str">
        <f>IF(AND(Cocktail!AE126="N/A",Cocktail!AG126="N/A"),_xlfn.CONCAT(Cocktail!AC126,CHAR(10),Cocktail!AD126),IF(Cocktail!AG126="N/A",_xlfn.CONCAT(Cocktail!AC126,CHAR(10),Cocktail!AD126,CHAR(10),CHAR(10),Cocktail!AE126,CHAR(10),Cocktail!AF126),_xlfn.CONCAT(Cocktail!AC126,CHAR(10),Cocktail!AD126,CHAR(10),CHAR(10),Cocktail!AE126,CHAR(10),Cocktail!AF126,CHAR(10),CHAR(10),Cocktail!AG126,CHAR(10),Cocktail!AH126)))</f>
        <v>DEADLY STRIKE
When attacking with Migol Ironwill, each skull counts as one additional hit.
ONE SHIELD DEFENSE
When rolling defense dice, if Migol Ironwill rolls at least one shield, the most wounds Migol Ironwil can take for this attack is one.
CLIMB X2
When moving up or down levels of terrain, Migol Ironwill may double his Height.</v>
      </c>
      <c r="S126" s="4" t="str">
        <f>IF(Cocktail!AK126="TRUE", "checked","")</f>
        <v/>
      </c>
      <c r="T126" s="4">
        <f>Cocktail!AB126</f>
        <v>95</v>
      </c>
      <c r="U126" s="4">
        <f>Cocktail!U126</f>
        <v>0</v>
      </c>
    </row>
    <row r="127" spans="1:21" ht="46.5" customHeight="1" x14ac:dyDescent="0.2">
      <c r="A127" s="10" t="str">
        <f>IF(Cocktail!C127&lt;&gt;"n/a", _xlfn.CONCAT(Cocktail!B127, " ", Cocktail!C127), Cocktail!B127)</f>
        <v>Mimring</v>
      </c>
      <c r="B127" s="4" t="str">
        <f>Cocktail!D127</f>
        <v>Normal</v>
      </c>
      <c r="C127" s="4" t="str">
        <f>Cocktail!N127</f>
        <v>Unique</v>
      </c>
      <c r="D127" s="4" t="str">
        <f>Cocktail!O127</f>
        <v>Hero</v>
      </c>
      <c r="E127" s="4" t="str">
        <f>SUBSTITUTE(Cocktail!AM127, "B&amp;amp;B", "Bread and Breakfast")</f>
        <v>Shark</v>
      </c>
      <c r="F127" s="4" t="str">
        <f>Cocktail!L127</f>
        <v>Utgar</v>
      </c>
      <c r="G127" s="4" t="str">
        <f>Cocktail!M127</f>
        <v>Dragon</v>
      </c>
      <c r="H127" s="4" t="str">
        <f>Cocktail!P127</f>
        <v>Beast</v>
      </c>
      <c r="I127" s="4" t="str">
        <f>Cocktail!Q127</f>
        <v>Ferocious</v>
      </c>
      <c r="J127" s="4" t="str">
        <f>Cocktail!R127</f>
        <v>Huge</v>
      </c>
      <c r="K127" s="4">
        <f>Cocktail!S127</f>
        <v>9</v>
      </c>
      <c r="L127" s="4">
        <f>Cocktail!T127</f>
        <v>1</v>
      </c>
      <c r="M127" s="4">
        <f>Cocktail!V127</f>
        <v>5</v>
      </c>
      <c r="N127" s="4">
        <f>Cocktail!W127</f>
        <v>6</v>
      </c>
      <c r="O127" s="4">
        <f>Cocktail!X127</f>
        <v>1</v>
      </c>
      <c r="P127" s="4">
        <f>Cocktail!Y127</f>
        <v>4</v>
      </c>
      <c r="Q127" s="4">
        <f>Cocktail!Z127</f>
        <v>3</v>
      </c>
      <c r="R127" s="4" t="str">
        <f>IF(AND(Cocktail!AE127="N/A",Cocktail!AG127="N/A"),_xlfn.CONCAT(Cocktail!AC127,CHAR(10),Cocktail!AD127),IF(Cocktail!AG127="N/A",_xlfn.CONCAT(Cocktail!AC127,CHAR(10),Cocktail!AD127,CHAR(10),CHAR(10),Cocktail!AE127,CHAR(10),Cocktail!AF127),_xlfn.CONCAT(Cocktail!AC127,CHAR(10),Cocktail!AD127,CHAR(10),CHAR(10),Cocktail!AE127,CHAR(10),Cocktail!AF127,CHAR(10),CHAR(10),Cocktail!AG127,CHAR(10),Cocktail!AH127)))</f>
        <v>FIRE LINE SPECIAL ATTACK
Range Special, Attack 4. 
Choose 8 spaces in a straight line from Mimring. All figures on those spaces who are in line of sight are affected by Mimring's Fire Line Special Attack. Roll 4 attack dice once for all affected figures. Affected figures roll defense dice separately.</v>
      </c>
      <c r="S127" s="4" t="str">
        <f>IF(Cocktail!AK127="TRUE", "checked","")</f>
        <v/>
      </c>
      <c r="T127" s="4">
        <f>Cocktail!AB127</f>
        <v>165</v>
      </c>
      <c r="U127" s="4">
        <f>Cocktail!U127</f>
        <v>0</v>
      </c>
    </row>
    <row r="128" spans="1:21" ht="46.5" customHeight="1" x14ac:dyDescent="0.2">
      <c r="A128" s="10" t="str">
        <f>IF(Cocktail!C128&lt;&gt;"n/a", _xlfn.CONCAT(Cocktail!B128, " ", Cocktail!C128), Cocktail!B128)</f>
        <v>Minions of Utgar</v>
      </c>
      <c r="B128" s="4" t="str">
        <f>Cocktail!D128</f>
        <v>Normal</v>
      </c>
      <c r="C128" s="4" t="str">
        <f>Cocktail!N128</f>
        <v>Common</v>
      </c>
      <c r="D128" s="4" t="str">
        <f>Cocktail!O128</f>
        <v>Squad</v>
      </c>
      <c r="E128" s="4" t="str">
        <f>SUBSTITUTE(Cocktail!AM128, "B&amp;amp;B", "Bread and Breakfast")</f>
        <v>Menacer</v>
      </c>
      <c r="F128" s="4" t="str">
        <f>Cocktail!L128</f>
        <v>Utgar</v>
      </c>
      <c r="G128" s="4" t="str">
        <f>Cocktail!M128</f>
        <v>Kyrie</v>
      </c>
      <c r="H128" s="4" t="str">
        <f>Cocktail!P128</f>
        <v>Minions</v>
      </c>
      <c r="I128" s="4" t="str">
        <f>Cocktail!Q128</f>
        <v>Relentless</v>
      </c>
      <c r="J128" s="4" t="str">
        <f>Cocktail!R128</f>
        <v>Medium</v>
      </c>
      <c r="K128" s="4">
        <f>Cocktail!S128</f>
        <v>6</v>
      </c>
      <c r="L128" s="4">
        <f>Cocktail!T128</f>
        <v>3</v>
      </c>
      <c r="M128" s="4">
        <f>Cocktail!V128</f>
        <v>1</v>
      </c>
      <c r="N128" s="4">
        <f>Cocktail!W128</f>
        <v>4</v>
      </c>
      <c r="O128" s="4">
        <f>Cocktail!X128</f>
        <v>1</v>
      </c>
      <c r="P128" s="4">
        <f>Cocktail!Y128</f>
        <v>2</v>
      </c>
      <c r="Q128" s="4">
        <f>Cocktail!Z128</f>
        <v>6</v>
      </c>
      <c r="R128" s="4" t="str">
        <f>IF(AND(Cocktail!AE128="N/A",Cocktail!AG128="N/A"),_xlfn.CONCAT(Cocktail!AC128,CHAR(10),Cocktail!AD128),IF(Cocktail!AG128="N/A",_xlfn.CONCAT(Cocktail!AC128,CHAR(10),Cocktail!AD128,CHAR(10),CHAR(10),Cocktail!AE128,CHAR(10),Cocktail!AF128),_xlfn.CONCAT(Cocktail!AC128,CHAR(10),Cocktail!AD128,CHAR(10),CHAR(10),Cocktail!AE128,CHAR(10),Cocktail!AF128,CHAR(10),CHAR(10),Cocktail!AG128,CHAR(10),Cocktail!AH128)))</f>
        <v>UTGAR'S ORDERS
Instead of taking a turn with the Minions of Utgar, you may take a turn with any Kyrie Warrior you control who follows Utgar.
DEADLY STRIKE
When attacking with Minions of Utgar, all skulls rolled count for one additional hit.</v>
      </c>
      <c r="S128" s="4" t="str">
        <f>IF(Cocktail!AK128="TRUE", "checked","")</f>
        <v/>
      </c>
      <c r="T128" s="4">
        <f>Cocktail!AB128</f>
        <v>105</v>
      </c>
      <c r="U128" s="4">
        <f>Cocktail!U128</f>
        <v>0</v>
      </c>
    </row>
    <row r="129" spans="1:21" ht="46.5" customHeight="1" x14ac:dyDescent="0.2">
      <c r="A129" s="10" t="str">
        <f>IF(Cocktail!C129&lt;&gt;"n/a", _xlfn.CONCAT(Cocktail!B129, " ", Cocktail!C129), Cocktail!B129)</f>
        <v>Mogrimm Forgehammer</v>
      </c>
      <c r="B129" s="4" t="str">
        <f>Cocktail!D129</f>
        <v>Normal</v>
      </c>
      <c r="C129" s="4" t="str">
        <f>Cocktail!N129</f>
        <v>Unique</v>
      </c>
      <c r="D129" s="4" t="str">
        <f>Cocktail!O129</f>
        <v>Hero</v>
      </c>
      <c r="E129" s="4" t="str">
        <f>SUBSTITUTE(Cocktail!AM129, "B&amp;amp;B", "Bread and Breakfast")</f>
        <v>Cheerleader</v>
      </c>
      <c r="F129" s="4" t="str">
        <f>Cocktail!L129</f>
        <v>Aquilla</v>
      </c>
      <c r="G129" s="4" t="str">
        <f>Cocktail!M129</f>
        <v>Dwarf</v>
      </c>
      <c r="H129" s="4" t="str">
        <f>Cocktail!P129</f>
        <v>Warlord</v>
      </c>
      <c r="I129" s="4" t="str">
        <f>Cocktail!Q129</f>
        <v>Inspiring</v>
      </c>
      <c r="J129" s="4" t="str">
        <f>Cocktail!R129</f>
        <v>Medium</v>
      </c>
      <c r="K129" s="4">
        <f>Cocktail!S129</f>
        <v>4</v>
      </c>
      <c r="L129" s="4">
        <f>Cocktail!T129</f>
        <v>1</v>
      </c>
      <c r="M129" s="4">
        <f>Cocktail!V129</f>
        <v>6</v>
      </c>
      <c r="N129" s="4">
        <f>Cocktail!W129</f>
        <v>5</v>
      </c>
      <c r="O129" s="4">
        <f>Cocktail!X129</f>
        <v>1</v>
      </c>
      <c r="P129" s="4">
        <f>Cocktail!Y129</f>
        <v>4</v>
      </c>
      <c r="Q129" s="4">
        <f>Cocktail!Z129</f>
        <v>2</v>
      </c>
      <c r="R129" s="4" t="str">
        <f>IF(AND(Cocktail!AE129="N/A",Cocktail!AG129="N/A"),_xlfn.CONCAT(Cocktail!AC129,CHAR(10),Cocktail!AD129),IF(Cocktail!AG129="N/A",_xlfn.CONCAT(Cocktail!AC129,CHAR(10),Cocktail!AD129,CHAR(10),CHAR(10),Cocktail!AE129,CHAR(10),Cocktail!AF129),_xlfn.CONCAT(Cocktail!AC129,CHAR(10),Cocktail!AD129,CHAR(10),CHAR(10),Cocktail!AE129,CHAR(10),Cocktail!AF129,CHAR(10),CHAR(10),Cocktail!AG129,CHAR(10),Cocktail!AH129)))</f>
        <v>COMBAT LEADER
If at least one order marker is on Mogrimm Forgehammer, you may add 3 to your initiative roll.
COMMANDER'S STRIKE
After moving and before attacking with Mogrimm Forgehammer, you may choose any opponent's figure within 5 clear sight spaces that is engaged with any other figure you control. Roll the 20-sided die. If you roll a 15 or higher, the chosen figure receives 1 wound.
TOUGH
When rolling defense dice against a normal attack, Mogrimm Forgehammer always adds 1 automatic shield to whatever is rolled.</v>
      </c>
      <c r="S129" s="4" t="str">
        <f>IF(Cocktail!AK129="TRUE", "checked","")</f>
        <v/>
      </c>
      <c r="T129" s="4">
        <f>Cocktail!AB129</f>
        <v>130</v>
      </c>
      <c r="U129" s="4">
        <f>Cocktail!U129</f>
        <v>0</v>
      </c>
    </row>
    <row r="130" spans="1:21" ht="46.5" customHeight="1" x14ac:dyDescent="0.2">
      <c r="A130" s="10" t="str">
        <f>IF(Cocktail!C130&lt;&gt;"n/a", _xlfn.CONCAT(Cocktail!B130, " ", Cocktail!C130), Cocktail!B130)</f>
        <v>Mohican River Tribe</v>
      </c>
      <c r="B130" s="4" t="str">
        <f>Cocktail!D130</f>
        <v>Normal</v>
      </c>
      <c r="C130" s="4" t="str">
        <f>Cocktail!N130</f>
        <v>Common</v>
      </c>
      <c r="D130" s="4" t="str">
        <f>Cocktail!O130</f>
        <v>Squad</v>
      </c>
      <c r="E130" s="4" t="str">
        <f>SUBSTITUTE(Cocktail!AM130, "B&amp;amp;B", "Bread and Breakfast")</f>
        <v>Menacer</v>
      </c>
      <c r="F130" s="4" t="str">
        <f>Cocktail!L130</f>
        <v>Aquilla</v>
      </c>
      <c r="G130" s="4" t="str">
        <f>Cocktail!M130</f>
        <v>Human</v>
      </c>
      <c r="H130" s="4" t="str">
        <f>Cocktail!P130</f>
        <v>Scouts</v>
      </c>
      <c r="I130" s="4" t="str">
        <f>Cocktail!Q130</f>
        <v>Fearsome</v>
      </c>
      <c r="J130" s="4" t="str">
        <f>Cocktail!R130</f>
        <v>Medium</v>
      </c>
      <c r="K130" s="4">
        <f>Cocktail!S130</f>
        <v>5</v>
      </c>
      <c r="L130" s="4">
        <f>Cocktail!T130</f>
        <v>3</v>
      </c>
      <c r="M130" s="4">
        <f>Cocktail!V130</f>
        <v>1</v>
      </c>
      <c r="N130" s="4">
        <f>Cocktail!W130</f>
        <v>5</v>
      </c>
      <c r="O130" s="4">
        <f>Cocktail!X130</f>
        <v>6</v>
      </c>
      <c r="P130" s="4">
        <f>Cocktail!Y130</f>
        <v>2</v>
      </c>
      <c r="Q130" s="4">
        <f>Cocktail!Z130</f>
        <v>1</v>
      </c>
      <c r="R130" s="4" t="str">
        <f>IF(AND(Cocktail!AE130="N/A",Cocktail!AG130="N/A"),_xlfn.CONCAT(Cocktail!AC130,CHAR(10),Cocktail!AD130),IF(Cocktail!AG130="N/A",_xlfn.CONCAT(Cocktail!AC130,CHAR(10),Cocktail!AD130,CHAR(10),CHAR(10),Cocktail!AE130,CHAR(10),Cocktail!AF130),_xlfn.CONCAT(Cocktail!AC130,CHAR(10),Cocktail!AD130,CHAR(10),CHAR(10),Cocktail!AE130,CHAR(10),Cocktail!AF130,CHAR(10),CHAR(10),Cocktail!AG130,CHAR(10),Cocktail!AH130)))</f>
        <v xml:space="preserve">BATTLE FURY
If a Mohican River Tribesman is engaged, add 1 to his attack dice and 2 to his defense dice.
WAR CRY
After taking a turn with the Mohican River Tribe, if at least two Mohican River Tribesman you control are engaged, you may immediately take a turn with one Unique Tribesman Hero you control.
CONCEALMENT 19
If a Mohican River Tribesman you control is targeted and receives one or more wounds from an attacking figure who is not adjacent, you must roll the 20 sided die. Count the minimum number of spaces between the attacker and the Mohican River Tribesman. Add this number to your die roll. If you roll a 19 or higher, ignore any wounds the Mohican River Tribesman just received. </v>
      </c>
      <c r="S130" s="4" t="str">
        <f>IF(Cocktail!AK130="TRUE", "checked","")</f>
        <v/>
      </c>
      <c r="T130" s="4">
        <f>Cocktail!AB130</f>
        <v>75</v>
      </c>
      <c r="U130" s="4">
        <f>Cocktail!U130</f>
        <v>0</v>
      </c>
    </row>
    <row r="131" spans="1:21" ht="46.5" customHeight="1" x14ac:dyDescent="0.2">
      <c r="A131" s="10" t="str">
        <f>IF(Cocktail!C131&lt;&gt;"n/a", _xlfn.CONCAT(Cocktail!B131, " ", Cocktail!C131), Cocktail!B131)</f>
        <v>Mok</v>
      </c>
      <c r="B131" s="4" t="str">
        <f>Cocktail!D131</f>
        <v>Normal</v>
      </c>
      <c r="C131" s="4" t="str">
        <f>Cocktail!N131</f>
        <v>Unique</v>
      </c>
      <c r="D131" s="4" t="str">
        <f>Cocktail!O131</f>
        <v>Hero</v>
      </c>
      <c r="E131" s="4" t="str">
        <f>SUBSTITUTE(Cocktail!AM131, "B&amp;amp;B", "Bread and Breakfast")</f>
        <v>Menacer</v>
      </c>
      <c r="F131" s="4" t="str">
        <f>Cocktail!L131</f>
        <v>Aquilla</v>
      </c>
      <c r="G131" s="4" t="str">
        <f>Cocktail!M131</f>
        <v>Giant</v>
      </c>
      <c r="H131" s="4" t="str">
        <f>Cocktail!P131</f>
        <v>Warhulk</v>
      </c>
      <c r="I131" s="4" t="str">
        <f>Cocktail!Q131</f>
        <v>Fearsome</v>
      </c>
      <c r="J131" s="4" t="str">
        <f>Cocktail!R131</f>
        <v>Huge</v>
      </c>
      <c r="K131" s="4">
        <f>Cocktail!S131</f>
        <v>11</v>
      </c>
      <c r="L131" s="4">
        <f>Cocktail!T131</f>
        <v>1</v>
      </c>
      <c r="M131" s="4">
        <f>Cocktail!V131</f>
        <v>8</v>
      </c>
      <c r="N131" s="4">
        <f>Cocktail!W131</f>
        <v>5</v>
      </c>
      <c r="O131" s="4">
        <f>Cocktail!X131</f>
        <v>1</v>
      </c>
      <c r="P131" s="4">
        <f>Cocktail!Y131</f>
        <v>7</v>
      </c>
      <c r="Q131" s="4">
        <f>Cocktail!Z131</f>
        <v>4</v>
      </c>
      <c r="R131" s="4" t="str">
        <f>IF(AND(Cocktail!AE131="N/A",Cocktail!AG131="N/A"),_xlfn.CONCAT(Cocktail!AC131,CHAR(10),Cocktail!AD131),IF(Cocktail!AG131="N/A",_xlfn.CONCAT(Cocktail!AC131,CHAR(10),Cocktail!AD131,CHAR(10),CHAR(10),Cocktail!AE131,CHAR(10),Cocktail!AF131),_xlfn.CONCAT(Cocktail!AC131,CHAR(10),Cocktail!AD131,CHAR(10),CHAR(10),Cocktail!AE131,CHAR(10),Cocktail!AF131,CHAR(10),CHAR(10),Cocktail!AG131,CHAR(10),Cocktail!AH131)))</f>
        <v>DWARVEN GUNNERS
Instead of attacking with a Dwarf Squad figure you control that is unengaged and adjacent to Mok, you may place that figure on this card. It holds a maximum of two Dwarf figures.
GUNNER CASUALTIES
If there is at least one Dwarf on Mok's card when Mok receives one or more non-adjacent wounds, you must roll the d20. If you roll a 15 or higher, remove one Dwarf from Mok's card and ignore any wounds.
GUNNER SPECIAL ATTACK
Range 5. Attack 3.
After attacking normally, Mok may attack with Gunner Special attack once for each Dwarf figure on this card. While engaged, Mok may target and attack non-adjacent figures with Gunner Special Attack. Mok cannot attack the same figure twice with Gunner Special Attack.</v>
      </c>
      <c r="S131" s="4" t="str">
        <f>IF(Cocktail!AK131="TRUE", "checked","")</f>
        <v/>
      </c>
      <c r="T131" s="4">
        <f>Cocktail!AB131</f>
        <v>235</v>
      </c>
      <c r="U131" s="4">
        <f>Cocktail!U131</f>
        <v>0</v>
      </c>
    </row>
    <row r="132" spans="1:21" ht="46.5" customHeight="1" x14ac:dyDescent="0.2">
      <c r="A132" s="10" t="str">
        <f>IF(Cocktail!C132&lt;&gt;"n/a", _xlfn.CONCAT(Cocktail!B132, " ", Cocktail!C132), Cocktail!B132)</f>
        <v>Moriko</v>
      </c>
      <c r="B132" s="4" t="str">
        <f>Cocktail!D132</f>
        <v>Normal</v>
      </c>
      <c r="C132" s="4" t="str">
        <f>Cocktail!N132</f>
        <v>Unique</v>
      </c>
      <c r="D132" s="4" t="str">
        <f>Cocktail!O132</f>
        <v>Hero</v>
      </c>
      <c r="E132" s="4" t="str">
        <f>SUBSTITUTE(Cocktail!AM132, "B&amp;amp;B", "Bread and Breakfast")</f>
        <v>Niche</v>
      </c>
      <c r="F132" s="4" t="str">
        <f>Cocktail!L132</f>
        <v>Ullar</v>
      </c>
      <c r="G132" s="4" t="str">
        <f>Cocktail!M132</f>
        <v>Human</v>
      </c>
      <c r="H132" s="4" t="str">
        <f>Cocktail!P132</f>
        <v>Ninja</v>
      </c>
      <c r="I132" s="4" t="str">
        <f>Cocktail!Q132</f>
        <v>Disciplined</v>
      </c>
      <c r="J132" s="4" t="str">
        <f>Cocktail!R132</f>
        <v>Medium</v>
      </c>
      <c r="K132" s="4">
        <f>Cocktail!S132</f>
        <v>4</v>
      </c>
      <c r="L132" s="4">
        <f>Cocktail!T132</f>
        <v>1</v>
      </c>
      <c r="M132" s="4">
        <f>Cocktail!V132</f>
        <v>4</v>
      </c>
      <c r="N132" s="4">
        <f>Cocktail!W132</f>
        <v>6</v>
      </c>
      <c r="O132" s="4">
        <f>Cocktail!X132</f>
        <v>1</v>
      </c>
      <c r="P132" s="4">
        <f>Cocktail!Y132</f>
        <v>4</v>
      </c>
      <c r="Q132" s="4">
        <f>Cocktail!Z132</f>
        <v>4</v>
      </c>
      <c r="R132" s="4" t="str">
        <f>IF(AND(Cocktail!AE132="N/A",Cocktail!AG132="N/A"),_xlfn.CONCAT(Cocktail!AC132,CHAR(10),Cocktail!AD132),IF(Cocktail!AG132="N/A",_xlfn.CONCAT(Cocktail!AC132,CHAR(10),Cocktail!AD132,CHAR(10),CHAR(10),Cocktail!AE132,CHAR(10),Cocktail!AF132),_xlfn.CONCAT(Cocktail!AC132,CHAR(10),Cocktail!AD132,CHAR(10),CHAR(10),Cocktail!AE132,CHAR(10),Cocktail!AF132,CHAR(10),CHAR(10),Cocktail!AG132,CHAR(10),Cocktail!AH132)))</f>
        <v>PHANTOM WALK
Moriko can move through all figures and is never attacked when leaving an engagement. 
SABER STORM SPECIAL ATTACK
Range 1. Attack 1, 2 or 3.
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v>
      </c>
      <c r="S132" s="4" t="str">
        <f>IF(Cocktail!AK132="TRUE", "checked","")</f>
        <v/>
      </c>
      <c r="T132" s="4">
        <f>Cocktail!AB132</f>
        <v>75</v>
      </c>
      <c r="U132" s="4">
        <f>Cocktail!U132</f>
        <v>0</v>
      </c>
    </row>
    <row r="133" spans="1:21" ht="46.5" customHeight="1" x14ac:dyDescent="0.2">
      <c r="A133" s="10" t="str">
        <f>IF(Cocktail!C133&lt;&gt;"n/a", _xlfn.CONCAT(Cocktail!B133, " ", Cocktail!C133), Cocktail!B133)</f>
        <v>Moriko</v>
      </c>
      <c r="B133" s="4" t="str">
        <f>Cocktail!D133</f>
        <v>Modified</v>
      </c>
      <c r="C133" s="4" t="str">
        <f>Cocktail!N133</f>
        <v>Unique</v>
      </c>
      <c r="D133" s="4" t="str">
        <f>Cocktail!O133</f>
        <v>Hero</v>
      </c>
      <c r="E133" s="4" t="str">
        <f>SUBSTITUTE(Cocktail!AM133, "B&amp;amp;B", "Bread and Breakfast")</f>
        <v>Niche</v>
      </c>
      <c r="F133" s="4" t="str">
        <f>Cocktail!L133</f>
        <v>Ullar</v>
      </c>
      <c r="G133" s="4" t="str">
        <f>Cocktail!M133</f>
        <v>Human</v>
      </c>
      <c r="H133" s="4" t="str">
        <f>Cocktail!P133</f>
        <v>Ninja</v>
      </c>
      <c r="I133" s="4" t="str">
        <f>Cocktail!Q133</f>
        <v>Disciplined</v>
      </c>
      <c r="J133" s="4" t="str">
        <f>Cocktail!R133</f>
        <v>Medium</v>
      </c>
      <c r="K133" s="4">
        <f>Cocktail!S133</f>
        <v>4</v>
      </c>
      <c r="L133" s="4">
        <f>Cocktail!T133</f>
        <v>1</v>
      </c>
      <c r="M133" s="4">
        <f>Cocktail!V133</f>
        <v>4</v>
      </c>
      <c r="N133" s="4">
        <f>Cocktail!W133</f>
        <v>6</v>
      </c>
      <c r="O133" s="4">
        <f>Cocktail!X133</f>
        <v>1</v>
      </c>
      <c r="P133" s="4">
        <f>Cocktail!Y133</f>
        <v>4</v>
      </c>
      <c r="Q133" s="4">
        <f>Cocktail!Z133</f>
        <v>4</v>
      </c>
      <c r="R133" s="4" t="str">
        <f>IF(AND(Cocktail!AE133="N/A",Cocktail!AG133="N/A"),_xlfn.CONCAT(Cocktail!AC133,CHAR(10),Cocktail!AD133),IF(Cocktail!AG133="N/A",_xlfn.CONCAT(Cocktail!AC133,CHAR(10),Cocktail!AD133,CHAR(10),CHAR(10),Cocktail!AE133,CHAR(10),Cocktail!AF133),_xlfn.CONCAT(Cocktail!AC133,CHAR(10),Cocktail!AD133,CHAR(10),CHAR(10),Cocktail!AE133,CHAR(10),Cocktail!AF133,CHAR(10),CHAR(10),Cocktail!AG133,CHAR(10),Cocktail!AH133)))</f>
        <v>PHANTOM WALK
Moriko can move through all figures and is never attacked when leaving an engagement. 
SABER STORM SPECIAL ATTACK
Range 1. Attack 1, 2 or 3.
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
DISAPPEARING NINJA
If Moriko is attacked with a normal attack and at least 1 skull is rolled, roll the d20 to disappear. If you roll 1-12, roll defense dice normally. If you roll 13 or higher, Moriko takes no damage and instead may move up to 4 spaces. Moriko can disappear only if she ends her disappearing move not adjacent to any enemy figures.</v>
      </c>
      <c r="S133" s="4" t="str">
        <f>IF(Cocktail!AK133="TRUE", "checked","")</f>
        <v/>
      </c>
      <c r="T133" s="4">
        <f>Cocktail!AB133</f>
        <v>110</v>
      </c>
      <c r="U133" s="4">
        <f>Cocktail!U133</f>
        <v>0</v>
      </c>
    </row>
    <row r="134" spans="1:21" ht="46.5" customHeight="1" x14ac:dyDescent="0.2">
      <c r="A134" s="10" t="str">
        <f>IF(Cocktail!C134&lt;&gt;"n/a", _xlfn.CONCAT(Cocktail!B134, " ", Cocktail!C134), Cocktail!B134)</f>
        <v>Morsbane</v>
      </c>
      <c r="B134" s="4" t="str">
        <f>Cocktail!D134</f>
        <v>Normal</v>
      </c>
      <c r="C134" s="4" t="str">
        <f>Cocktail!N134</f>
        <v>Unique</v>
      </c>
      <c r="D134" s="4" t="str">
        <f>Cocktail!O134</f>
        <v>Hero</v>
      </c>
      <c r="E134" s="4" t="str">
        <f>SUBSTITUTE(Cocktail!AM134, "B&amp;amp;B", "Bread and Breakfast")</f>
        <v>Niche</v>
      </c>
      <c r="F134" s="4" t="str">
        <f>Cocktail!L134</f>
        <v>Ullar</v>
      </c>
      <c r="G134" s="4" t="str">
        <f>Cocktail!M134</f>
        <v>Elf</v>
      </c>
      <c r="H134" s="4" t="str">
        <f>Cocktail!P134</f>
        <v>Wizard</v>
      </c>
      <c r="I134" s="4" t="str">
        <f>Cocktail!Q134</f>
        <v>Tricky</v>
      </c>
      <c r="J134" s="4" t="str">
        <f>Cocktail!R134</f>
        <v>Medium</v>
      </c>
      <c r="K134" s="4">
        <f>Cocktail!S134</f>
        <v>5</v>
      </c>
      <c r="L134" s="4">
        <f>Cocktail!T134</f>
        <v>1</v>
      </c>
      <c r="M134" s="4">
        <f>Cocktail!V134</f>
        <v>6</v>
      </c>
      <c r="N134" s="4">
        <f>Cocktail!W134</f>
        <v>5</v>
      </c>
      <c r="O134" s="4">
        <f>Cocktail!X134</f>
        <v>1</v>
      </c>
      <c r="P134" s="4">
        <f>Cocktail!Y134</f>
        <v>3</v>
      </c>
      <c r="Q134" s="4">
        <f>Cocktail!Z134</f>
        <v>2</v>
      </c>
      <c r="R134" s="4" t="str">
        <f>IF(AND(Cocktail!AE134="N/A",Cocktail!AG134="N/A"),_xlfn.CONCAT(Cocktail!AC134,CHAR(10),Cocktail!AD134),IF(Cocktail!AG134="N/A",_xlfn.CONCAT(Cocktail!AC134,CHAR(10),Cocktail!AD134,CHAR(10),CHAR(10),Cocktail!AE134,CHAR(10),Cocktail!AF134),_xlfn.CONCAT(Cocktail!AC134,CHAR(10),Cocktail!AD134,CHAR(10),CHAR(10),Cocktail!AE134,CHAR(10),Cocktail!AF134,CHAR(10),CHAR(10),Cocktail!AG134,CHAR(10),Cocktail!AH134)))</f>
        <v>ROD OF NEGATION
Start the game with 3 brown Negation Markers on this card. At the end of the turn, if you have at least 1 Negation Marker on this card, you may choose any opponents unique figure within 6 clear sight spaces of Morsbane. Roll the 20-sided die. If you roll a 1-15, nothing happens. If you roll a 16-19, place a Negation Marker on the chosen figure's Army Card. All of that figure's special powers are negated for the entire game. If you roll a 20, destroy the chosen figure.</v>
      </c>
      <c r="S134" s="4" t="str">
        <f>IF(Cocktail!AK134="TRUE", "checked","")</f>
        <v/>
      </c>
      <c r="T134" s="4">
        <f>Cocktail!AB134</f>
        <v>90</v>
      </c>
      <c r="U134" s="4">
        <f>Cocktail!U134</f>
        <v>0</v>
      </c>
    </row>
    <row r="135" spans="1:21" ht="46.5" customHeight="1" x14ac:dyDescent="0.2">
      <c r="A135" s="10" t="str">
        <f>IF(Cocktail!C135&lt;&gt;"n/a", _xlfn.CONCAT(Cocktail!B135, " ", Cocktail!C135), Cocktail!B135)</f>
        <v>Nakita Agents</v>
      </c>
      <c r="B135" s="4" t="str">
        <f>Cocktail!D135</f>
        <v>Normal</v>
      </c>
      <c r="C135" s="4" t="str">
        <f>Cocktail!N135</f>
        <v>Unique</v>
      </c>
      <c r="D135" s="4" t="str">
        <f>Cocktail!O135</f>
        <v>Squad</v>
      </c>
      <c r="E135" s="4" t="str">
        <f>SUBSTITUTE(Cocktail!AM135, "B&amp;amp;B", "Bread and Breakfast")</f>
        <v>Cheerleader</v>
      </c>
      <c r="F135" s="4" t="str">
        <f>Cocktail!L135</f>
        <v>Vydar</v>
      </c>
      <c r="G135" s="4" t="str">
        <f>Cocktail!M135</f>
        <v>Human</v>
      </c>
      <c r="H135" s="4" t="str">
        <f>Cocktail!P135</f>
        <v>Agents</v>
      </c>
      <c r="I135" s="4" t="str">
        <f>Cocktail!Q135</f>
        <v>Tricky</v>
      </c>
      <c r="J135" s="4" t="str">
        <f>Cocktail!R135</f>
        <v>Medium</v>
      </c>
      <c r="K135" s="4">
        <f>Cocktail!S135</f>
        <v>4</v>
      </c>
      <c r="L135" s="4">
        <f>Cocktail!T135</f>
        <v>3</v>
      </c>
      <c r="M135" s="4">
        <f>Cocktail!V135</f>
        <v>1</v>
      </c>
      <c r="N135" s="4">
        <f>Cocktail!W135</f>
        <v>5</v>
      </c>
      <c r="O135" s="4">
        <f>Cocktail!X135</f>
        <v>6</v>
      </c>
      <c r="P135" s="4">
        <f>Cocktail!Y135</f>
        <v>3</v>
      </c>
      <c r="Q135" s="4">
        <f>Cocktail!Z135</f>
        <v>3</v>
      </c>
      <c r="R135" s="4" t="str">
        <f>IF(AND(Cocktail!AE135="N/A",Cocktail!AG135="N/A"),_xlfn.CONCAT(Cocktail!AC135,CHAR(10),Cocktail!AD135),IF(Cocktail!AG135="N/A",_xlfn.CONCAT(Cocktail!AC135,CHAR(10),Cocktail!AD135,CHAR(10),CHAR(10),Cocktail!AE135,CHAR(10),Cocktail!AF135),_xlfn.CONCAT(Cocktail!AC135,CHAR(10),Cocktail!AD135,CHAR(10),CHAR(10),Cocktail!AE135,CHAR(10),Cocktail!AF135,CHAR(10),CHAR(10),Cocktail!AG135,CHAR(10),Cocktail!AH135)))</f>
        <v>SMOKE POWDER 13
When any Nakita Agent you control, or any figure you control that is adjacent to any Nakita Agent you control, is targeted for a normal attack from a non-adjacent opponent, you may roll the d20. On a 13 or higher, all Nakita Agents you control, and all figures you control that are adjacent to those Nakita Agents, no longer have any visible hit zones for the duration of the targetting figure's turn.
ENGAGEMENT STRIKE 15
If an opponent's small or medium figure move adjacent to a Nakita Agent, roll the d20. On a 15 or higher, the opponent's figure receives a wound.
GORILLINATOR MOVEMENT BONDING
Before taking a turn with Nakita Agents, you may move 3 Gorillinators you control up to 7 spaces each.</v>
      </c>
      <c r="S135" s="4" t="str">
        <f>IF(Cocktail!AK135="TRUE", "checked","")</f>
        <v/>
      </c>
      <c r="T135" s="4">
        <f>Cocktail!AB135</f>
        <v>105</v>
      </c>
      <c r="U135" s="4">
        <f>Cocktail!U135</f>
        <v>0</v>
      </c>
    </row>
    <row r="136" spans="1:21" ht="46.5" customHeight="1" x14ac:dyDescent="0.2">
      <c r="A136" s="10" t="str">
        <f>IF(Cocktail!C136&lt;&gt;"n/a", _xlfn.CONCAT(Cocktail!B136, " ", Cocktail!C136), Cocktail!B136)</f>
        <v>Ne-Gok-Sa</v>
      </c>
      <c r="B136" s="4" t="str">
        <f>Cocktail!D136</f>
        <v>Normal</v>
      </c>
      <c r="C136" s="4" t="str">
        <f>Cocktail!N136</f>
        <v>Unique</v>
      </c>
      <c r="D136" s="4" t="str">
        <f>Cocktail!O136</f>
        <v>Hero</v>
      </c>
      <c r="E136" s="4" t="str">
        <f>SUBSTITUTE(Cocktail!AM136, "B&amp;amp;B", "Bread and Breakfast")</f>
        <v>Defender</v>
      </c>
      <c r="F136" s="4" t="str">
        <f>Cocktail!L136</f>
        <v>Utgar</v>
      </c>
      <c r="G136" s="4" t="str">
        <f>Cocktail!M136</f>
        <v>Marro</v>
      </c>
      <c r="H136" s="4" t="str">
        <f>Cocktail!P136</f>
        <v>Warlord</v>
      </c>
      <c r="I136" s="4" t="str">
        <f>Cocktail!Q136</f>
        <v>Tricky</v>
      </c>
      <c r="J136" s="4" t="str">
        <f>Cocktail!R136</f>
        <v>Medium</v>
      </c>
      <c r="K136" s="4">
        <f>Cocktail!S136</f>
        <v>5</v>
      </c>
      <c r="L136" s="4">
        <f>Cocktail!T136</f>
        <v>1</v>
      </c>
      <c r="M136" s="4">
        <f>Cocktail!V136</f>
        <v>5</v>
      </c>
      <c r="N136" s="4">
        <f>Cocktail!W136</f>
        <v>5</v>
      </c>
      <c r="O136" s="4">
        <f>Cocktail!X136</f>
        <v>1</v>
      </c>
      <c r="P136" s="4">
        <f>Cocktail!Y136</f>
        <v>3</v>
      </c>
      <c r="Q136" s="4">
        <f>Cocktail!Z136</f>
        <v>6</v>
      </c>
      <c r="R136" s="4" t="str">
        <f>IF(AND(Cocktail!AE136="N/A",Cocktail!AG136="N/A"),_xlfn.CONCAT(Cocktail!AC136,CHAR(10),Cocktail!AD136),IF(Cocktail!AG136="N/A",_xlfn.CONCAT(Cocktail!AC136,CHAR(10),Cocktail!AD136,CHAR(10),CHAR(10),Cocktail!AE136,CHAR(10),Cocktail!AF136),_xlfn.CONCAT(Cocktail!AC136,CHAR(10),Cocktail!AD136,CHAR(10),CHAR(10),Cocktail!AE136,CHAR(10),Cocktail!AF136,CHAR(10),CHAR(10),Cocktail!AG136,CHAR(10),Cocktail!AH136)))</f>
        <v>MIND SHACKLE 20
After moving and before attacking, you may choose any Unique figure adjacent to Ne-Gok-Sa. Roll the 20-sided die. If you roll a 20 or better, take control of the chosen figure and that figure's Army Card. You now control that Army Card and all figures on it. Remove any Order Markers on this card. If Ne-Gok-Sa is destroyed, you retain control of any previously Mind-Shackled Army Cards.</v>
      </c>
      <c r="S136" s="4" t="str">
        <f>IF(Cocktail!AK136="TRUE", "checked","")</f>
        <v/>
      </c>
      <c r="T136" s="4">
        <f>Cocktail!AB136</f>
        <v>95</v>
      </c>
      <c r="U136" s="4">
        <f>Cocktail!U136</f>
        <v>0</v>
      </c>
    </row>
    <row r="137" spans="1:21" ht="46.5" customHeight="1" x14ac:dyDescent="0.2">
      <c r="A137" s="10" t="str">
        <f>IF(Cocktail!C137&lt;&gt;"n/a", _xlfn.CONCAT(Cocktail!B137, " ", Cocktail!C137), Cocktail!B137)</f>
        <v>Nerak The Glacian Swog Rider</v>
      </c>
      <c r="B137" s="4" t="str">
        <f>Cocktail!D137</f>
        <v>Normal</v>
      </c>
      <c r="C137" s="4" t="str">
        <f>Cocktail!N137</f>
        <v>Unique</v>
      </c>
      <c r="D137" s="4" t="str">
        <f>Cocktail!O137</f>
        <v>Hero</v>
      </c>
      <c r="E137" s="4" t="str">
        <f>SUBSTITUTE(Cocktail!AM137, "B&amp;amp;B", "Bread and Breakfast")</f>
        <v>Cheerleader</v>
      </c>
      <c r="F137" s="4" t="str">
        <f>Cocktail!L137</f>
        <v>Utgar</v>
      </c>
      <c r="G137" s="4" t="str">
        <f>Cocktail!M137</f>
        <v>Orc</v>
      </c>
      <c r="H137" s="4" t="str">
        <f>Cocktail!P137</f>
        <v>Champion</v>
      </c>
      <c r="I137" s="4" t="str">
        <f>Cocktail!Q137</f>
        <v>Wild</v>
      </c>
      <c r="J137" s="4" t="str">
        <f>Cocktail!R137</f>
        <v>Large</v>
      </c>
      <c r="K137" s="4">
        <f>Cocktail!S137</f>
        <v>6</v>
      </c>
      <c r="L137" s="4">
        <f>Cocktail!T137</f>
        <v>1</v>
      </c>
      <c r="M137" s="4">
        <f>Cocktail!V137</f>
        <v>3</v>
      </c>
      <c r="N137" s="4">
        <f>Cocktail!W137</f>
        <v>8</v>
      </c>
      <c r="O137" s="4">
        <f>Cocktail!X137</f>
        <v>1</v>
      </c>
      <c r="P137" s="4">
        <f>Cocktail!Y137</f>
        <v>3</v>
      </c>
      <c r="Q137" s="4">
        <f>Cocktail!Z137</f>
        <v>3</v>
      </c>
      <c r="R137" s="4" t="str">
        <f>IF(AND(Cocktail!AE137="N/A",Cocktail!AG137="N/A"),_xlfn.CONCAT(Cocktail!AC137,CHAR(10),Cocktail!AD137),IF(Cocktail!AG137="N/A",_xlfn.CONCAT(Cocktail!AC137,CHAR(10),Cocktail!AD137,CHAR(10),CHAR(10),Cocktail!AE137,CHAR(10),Cocktail!AF137),_xlfn.CONCAT(Cocktail!AC137,CHAR(10),Cocktail!AD137,CHAR(10),CHAR(10),Cocktail!AE137,CHAR(10),Cocktail!AF137,CHAR(10),CHAR(10),Cocktail!AG137,CHAR(10),Cocktail!AH137)))</f>
        <v>DISENGAGE
Nerak is never attacked when leaving an engagement.
ORC DEFENSIVE AURA 1
All Orc creatures you control within 4 clear spaces of Nerak add 1 to their defense dice. Nerak's Defensive Aura does not affect Nerak.
SNOW STRENGTH
Add 1 to Nerak's attack and defense while on a snow space.</v>
      </c>
      <c r="S137" s="4" t="str">
        <f>IF(Cocktail!AK137="TRUE", "checked","")</f>
        <v/>
      </c>
      <c r="T137" s="4">
        <f>Cocktail!AB137</f>
        <v>65</v>
      </c>
      <c r="U137" s="4">
        <f>Cocktail!U137</f>
        <v>0</v>
      </c>
    </row>
    <row r="138" spans="1:21" ht="46.5" customHeight="1" x14ac:dyDescent="0.2">
      <c r="A138" s="10" t="str">
        <f>IF(Cocktail!C138&lt;&gt;"n/a", _xlfn.CONCAT(Cocktail!B138, " ", Cocktail!C138), Cocktail!B138)</f>
        <v>Nilfheim</v>
      </c>
      <c r="B138" s="4" t="str">
        <f>Cocktail!D138</f>
        <v>Normal</v>
      </c>
      <c r="C138" s="4" t="str">
        <f>Cocktail!N138</f>
        <v>Unique</v>
      </c>
      <c r="D138" s="4" t="str">
        <f>Cocktail!O138</f>
        <v>Hero</v>
      </c>
      <c r="E138" s="4" t="str">
        <f>SUBSTITUTE(Cocktail!AM138, "B&amp;amp;B", "Bread and Breakfast")</f>
        <v>Shark</v>
      </c>
      <c r="F138" s="4" t="str">
        <f>Cocktail!L138</f>
        <v>Jandar</v>
      </c>
      <c r="G138" s="4" t="str">
        <f>Cocktail!M138</f>
        <v>Dragon</v>
      </c>
      <c r="H138" s="4" t="str">
        <f>Cocktail!P138</f>
        <v>King</v>
      </c>
      <c r="I138" s="4" t="str">
        <f>Cocktail!Q138</f>
        <v>Ferocious</v>
      </c>
      <c r="J138" s="4" t="str">
        <f>Cocktail!R138</f>
        <v>Huge</v>
      </c>
      <c r="K138" s="4">
        <f>Cocktail!S138</f>
        <v>12</v>
      </c>
      <c r="L138" s="4">
        <f>Cocktail!T138</f>
        <v>1</v>
      </c>
      <c r="M138" s="4">
        <f>Cocktail!V138</f>
        <v>6</v>
      </c>
      <c r="N138" s="4">
        <f>Cocktail!W138</f>
        <v>6</v>
      </c>
      <c r="O138" s="4">
        <f>Cocktail!X138</f>
        <v>1</v>
      </c>
      <c r="P138" s="4">
        <f>Cocktail!Y138</f>
        <v>6</v>
      </c>
      <c r="Q138" s="4">
        <f>Cocktail!Z138</f>
        <v>4</v>
      </c>
      <c r="R138" s="4" t="str">
        <f>IF(AND(Cocktail!AE138="N/A",Cocktail!AG138="N/A"),_xlfn.CONCAT(Cocktail!AC138,CHAR(10),Cocktail!AD138),IF(Cocktail!AG138="N/A",_xlfn.CONCAT(Cocktail!AC138,CHAR(10),Cocktail!AD138,CHAR(10),CHAR(10),Cocktail!AE138,CHAR(10),Cocktail!AF138),_xlfn.CONCAT(Cocktail!AC138,CHAR(10),Cocktail!AD138,CHAR(10),CHAR(10),Cocktail!AE138,CHAR(10),Cocktail!AF138,CHAR(10),CHAR(10),Cocktail!AG138,CHAR(10),Cocktail!AH138)))</f>
        <v>ICE SHARD BREATH SPECIAL ATTACK
Range 5. Attack 4. 
When Nilfheim attacks with his Ice Shard Breath Special Attack, he may attack 2 additional times. He cannot attack the same figure more than once.</v>
      </c>
      <c r="S138" s="4" t="str">
        <f>IF(Cocktail!AK138="TRUE", "checked","")</f>
        <v/>
      </c>
      <c r="T138" s="4">
        <f>Cocktail!AB138</f>
        <v>230</v>
      </c>
      <c r="U138" s="4">
        <f>Cocktail!U138</f>
        <v>0</v>
      </c>
    </row>
    <row r="139" spans="1:21" ht="46.5" customHeight="1" x14ac:dyDescent="0.2">
      <c r="A139" s="10" t="str">
        <f>IF(Cocktail!C139&lt;&gt;"n/a", _xlfn.CONCAT(Cocktail!B139, " ", Cocktail!C139), Cocktail!B139)</f>
        <v>Ninjas Of The Northern Wind</v>
      </c>
      <c r="B139" s="4" t="str">
        <f>Cocktail!D139</f>
        <v>Normal</v>
      </c>
      <c r="C139" s="4" t="str">
        <f>Cocktail!N139</f>
        <v>Unique</v>
      </c>
      <c r="D139" s="4" t="str">
        <f>Cocktail!O139</f>
        <v>Squad</v>
      </c>
      <c r="E139" s="4" t="str">
        <f>SUBSTITUTE(Cocktail!AM139, "B&amp;amp;B", "Bread and Breakfast")</f>
        <v>Menacer</v>
      </c>
      <c r="F139" s="4" t="str">
        <f>Cocktail!L139</f>
        <v>Einar</v>
      </c>
      <c r="G139" s="4" t="str">
        <f>Cocktail!M139</f>
        <v>Human</v>
      </c>
      <c r="H139" s="4" t="str">
        <f>Cocktail!P139</f>
        <v>Ninja</v>
      </c>
      <c r="I139" s="4" t="str">
        <f>Cocktail!Q139</f>
        <v>Disciplined</v>
      </c>
      <c r="J139" s="4" t="str">
        <f>Cocktail!R139</f>
        <v>Medium</v>
      </c>
      <c r="K139" s="4">
        <f>Cocktail!S139</f>
        <v>4</v>
      </c>
      <c r="L139" s="4">
        <f>Cocktail!T139</f>
        <v>3</v>
      </c>
      <c r="M139" s="4">
        <f>Cocktail!V139</f>
        <v>1</v>
      </c>
      <c r="N139" s="4">
        <f>Cocktail!W139</f>
        <v>6</v>
      </c>
      <c r="O139" s="4">
        <f>Cocktail!X139</f>
        <v>1</v>
      </c>
      <c r="P139" s="4">
        <f>Cocktail!Y139</f>
        <v>4</v>
      </c>
      <c r="Q139" s="4">
        <f>Cocktail!Z139</f>
        <v>3</v>
      </c>
      <c r="R139" s="4" t="str">
        <f>IF(AND(Cocktail!AE139="N/A",Cocktail!AG139="N/A"),_xlfn.CONCAT(Cocktail!AC139,CHAR(10),Cocktail!AD139),IF(Cocktail!AG139="N/A",_xlfn.CONCAT(Cocktail!AC139,CHAR(10),Cocktail!AD139,CHAR(10),CHAR(10),Cocktail!AE139,CHAR(10),Cocktail!AF139),_xlfn.CONCAT(Cocktail!AC139,CHAR(10),Cocktail!AD139,CHAR(10),CHAR(10),Cocktail!AE139,CHAR(10),Cocktail!AF139,CHAR(10),CHAR(10),Cocktail!AG139,CHAR(10),Cocktail!AH139)))</f>
        <v>DISAPPEARING NINJA
If a Ninja of the Northern Wind is attacked with a normal attack and at least 1 skull is rolled, roll the 20-sided die to disappear. If you roll a 1-11, roll defense dice normally. If you roll a 12 or higher, that Ninja of the Northern Wind takes no damage and instead may move up to 4 spaces. Ninjas of the Northern Wind can disappear only if they end their disappearing move not adjacent to any enemy figures.
GHOST WALK
Ninjas of the Northern Wind can move through all figures.
DISENGAGE
Ninjas of the Northern Wind are never attacked when leaving an engagement.</v>
      </c>
      <c r="S139" s="4" t="str">
        <f>IF(Cocktail!AK139="TRUE", "checked","")</f>
        <v/>
      </c>
      <c r="T139" s="4">
        <f>Cocktail!AB139</f>
        <v>70</v>
      </c>
      <c r="U139" s="4">
        <f>Cocktail!U139</f>
        <v>0</v>
      </c>
    </row>
    <row r="140" spans="1:21" ht="46.5" customHeight="1" x14ac:dyDescent="0.2">
      <c r="A140" s="10" t="str">
        <f>IF(Cocktail!C140&lt;&gt;"n/a", _xlfn.CONCAT(Cocktail!B140, " ", Cocktail!C140), Cocktail!B140)</f>
        <v>Obal</v>
      </c>
      <c r="B140" s="4" t="str">
        <f>Cocktail!D140</f>
        <v>Modified</v>
      </c>
      <c r="C140" s="4" t="str">
        <f>Cocktail!N140</f>
        <v>Unique</v>
      </c>
      <c r="D140" s="4" t="str">
        <f>Cocktail!O140</f>
        <v>Hero</v>
      </c>
      <c r="E140" s="4" t="str">
        <f>SUBSTITUTE(Cocktail!AM140, "B&amp;amp;B", "Bread and Breakfast")</f>
        <v>Shark</v>
      </c>
      <c r="F140" s="4" t="str">
        <f>Cocktail!L140</f>
        <v>Utgar</v>
      </c>
      <c r="G140" s="4" t="str">
        <f>Cocktail!M140</f>
        <v>Troll</v>
      </c>
      <c r="H140" s="4" t="str">
        <f>Cocktail!P140</f>
        <v>Beast</v>
      </c>
      <c r="I140" s="4" t="str">
        <f>Cocktail!Q140</f>
        <v>Wild</v>
      </c>
      <c r="J140" s="4" t="str">
        <f>Cocktail!R140</f>
        <v>Large</v>
      </c>
      <c r="K140" s="4">
        <f>Cocktail!S140</f>
        <v>7</v>
      </c>
      <c r="L140" s="4">
        <f>Cocktail!T140</f>
        <v>1</v>
      </c>
      <c r="M140" s="4">
        <f>Cocktail!V140</f>
        <v>8</v>
      </c>
      <c r="N140" s="4">
        <f>Cocktail!W140</f>
        <v>5</v>
      </c>
      <c r="O140" s="4">
        <f>Cocktail!X140</f>
        <v>1</v>
      </c>
      <c r="P140" s="4">
        <f>Cocktail!Y140</f>
        <v>5</v>
      </c>
      <c r="Q140" s="4">
        <f>Cocktail!Z140</f>
        <v>3</v>
      </c>
      <c r="R140" s="4" t="str">
        <f>IF(AND(Cocktail!AE140="N/A",Cocktail!AG140="N/A"),_xlfn.CONCAT(Cocktail!AC140,CHAR(10),Cocktail!AD140),IF(Cocktail!AG140="N/A",_xlfn.CONCAT(Cocktail!AC140,CHAR(10),Cocktail!AD140,CHAR(10),CHAR(10),Cocktail!AE140,CHAR(10),Cocktail!AF140),_xlfn.CONCAT(Cocktail!AC140,CHAR(10),Cocktail!AD140,CHAR(10),CHAR(10),Cocktail!AE140,CHAR(10),Cocktail!AF140,CHAR(10),CHAR(10),Cocktail!AG140,CHAR(10),Cocktail!AH140)))</f>
        <v>FLAIL HURRICANE
After moving and before attacking with Obal, you must roll the 20-sided die. If you roll a 1-10, Obal may attack normally. If you roll an 11 or higher, instead of attacking normally, Obal must attack each figure adjacent to it, if possible. Roll each attack separately.
MINE!
When you roll the 20-sided die for a Treasure Glyph trap with Obal, you must subtract 4 from your die roll.</v>
      </c>
      <c r="S140" s="4" t="str">
        <f>IF(Cocktail!AK140="TRUE", "checked","")</f>
        <v/>
      </c>
      <c r="T140" s="4">
        <f>Cocktail!AB140</f>
        <v>130</v>
      </c>
      <c r="U140" s="4">
        <f>Cocktail!U140</f>
        <v>0</v>
      </c>
    </row>
    <row r="141" spans="1:21" ht="46.5" customHeight="1" x14ac:dyDescent="0.2">
      <c r="A141" s="10" t="str">
        <f>IF(Cocktail!C141&lt;&gt;"n/a", _xlfn.CONCAT(Cocktail!B141, " ", Cocktail!C141), Cocktail!B141)</f>
        <v>Obsidian Guards</v>
      </c>
      <c r="B141" s="4" t="str">
        <f>Cocktail!D141</f>
        <v>Normal</v>
      </c>
      <c r="C141" s="4" t="str">
        <f>Cocktail!N141</f>
        <v>Common</v>
      </c>
      <c r="D141" s="4" t="str">
        <f>Cocktail!O141</f>
        <v>Squad</v>
      </c>
      <c r="E141" s="4" t="str">
        <f>SUBSTITUTE(Cocktail!AM141, "B&amp;amp;B", "Bread and Breakfast")</f>
        <v>Niche</v>
      </c>
      <c r="F141" s="4" t="str">
        <f>Cocktail!L141</f>
        <v>Utgar</v>
      </c>
      <c r="G141" s="4" t="str">
        <f>Cocktail!M141</f>
        <v>Motarin</v>
      </c>
      <c r="H141" s="4" t="str">
        <f>Cocktail!P141</f>
        <v>Guards</v>
      </c>
      <c r="I141" s="4" t="str">
        <f>Cocktail!Q141</f>
        <v>Ferocious</v>
      </c>
      <c r="J141" s="4" t="str">
        <f>Cocktail!R141</f>
        <v>Medium</v>
      </c>
      <c r="K141" s="4">
        <f>Cocktail!S141</f>
        <v>5</v>
      </c>
      <c r="L141" s="4">
        <f>Cocktail!T141</f>
        <v>3</v>
      </c>
      <c r="M141" s="4">
        <f>Cocktail!V141</f>
        <v>1</v>
      </c>
      <c r="N141" s="4">
        <f>Cocktail!W141</f>
        <v>4</v>
      </c>
      <c r="O141" s="4">
        <f>Cocktail!X141</f>
        <v>1</v>
      </c>
      <c r="P141" s="4">
        <f>Cocktail!Y141</f>
        <v>4</v>
      </c>
      <c r="Q141" s="4">
        <f>Cocktail!Z141</f>
        <v>4</v>
      </c>
      <c r="R141" s="4" t="str">
        <f>IF(AND(Cocktail!AE141="N/A",Cocktail!AG141="N/A"),_xlfn.CONCAT(Cocktail!AC141,CHAR(10),Cocktail!AD141),IF(Cocktail!AG141="N/A",_xlfn.CONCAT(Cocktail!AC141,CHAR(10),Cocktail!AD141,CHAR(10),CHAR(10),Cocktail!AE141,CHAR(10),Cocktail!AF141),_xlfn.CONCAT(Cocktail!AC141,CHAR(10),Cocktail!AD141,CHAR(10),CHAR(10),Cocktail!AE141,CHAR(10),Cocktail!AF141,CHAR(10),CHAR(10),Cocktail!AG141,CHAR(10),Cocktail!AH141)))</f>
        <v>LAVA RESISTANT
Obsidian Guards never roll for molten lava damage or lava field damage and they do not have to stop on molten lava spaces.
LAVA THROW
When an Obsidian Guard is on a molten lava space it may add 2 to its range.
WATER WEAKNESS
An Obsidian Guard on a water space rolls 2 fewer defense dice.</v>
      </c>
      <c r="S141" s="4" t="str">
        <f>IF(Cocktail!AK141="TRUE", "checked","")</f>
        <v/>
      </c>
      <c r="T141" s="4">
        <f>Cocktail!AB141</f>
        <v>65</v>
      </c>
      <c r="U141" s="4">
        <f>Cocktail!U141</f>
        <v>0</v>
      </c>
    </row>
    <row r="142" spans="1:21" ht="46.5" customHeight="1" x14ac:dyDescent="0.2">
      <c r="A142" s="10" t="str">
        <f>IF(Cocktail!C142&lt;&gt;"n/a", _xlfn.CONCAT(Cocktail!B142, " ", Cocktail!C142), Cocktail!B142)</f>
        <v>Ogre Warhulk</v>
      </c>
      <c r="B142" s="4" t="str">
        <f>Cocktail!D142</f>
        <v>Normal</v>
      </c>
      <c r="C142" s="4" t="str">
        <f>Cocktail!N142</f>
        <v>Uncommon</v>
      </c>
      <c r="D142" s="4" t="str">
        <f>Cocktail!O142</f>
        <v>Hero</v>
      </c>
      <c r="E142" s="4" t="str">
        <f>SUBSTITUTE(Cocktail!AM142, "B&amp;amp;B", "Bread and Breakfast")</f>
        <v>Shark</v>
      </c>
      <c r="F142" s="4" t="str">
        <f>Cocktail!L142</f>
        <v>Utgar</v>
      </c>
      <c r="G142" s="4" t="str">
        <f>Cocktail!M142</f>
        <v>Troll</v>
      </c>
      <c r="H142" s="4" t="str">
        <f>Cocktail!P142</f>
        <v>Ogre</v>
      </c>
      <c r="I142" s="4" t="str">
        <f>Cocktail!Q142</f>
        <v>Wild</v>
      </c>
      <c r="J142" s="4" t="str">
        <f>Cocktail!R142</f>
        <v>Large</v>
      </c>
      <c r="K142" s="4">
        <f>Cocktail!S142</f>
        <v>7</v>
      </c>
      <c r="L142" s="4">
        <f>Cocktail!T142</f>
        <v>1</v>
      </c>
      <c r="M142" s="4">
        <f>Cocktail!V142</f>
        <v>8</v>
      </c>
      <c r="N142" s="4">
        <f>Cocktail!W142</f>
        <v>5</v>
      </c>
      <c r="O142" s="4">
        <f>Cocktail!X142</f>
        <v>1</v>
      </c>
      <c r="P142" s="4">
        <f>Cocktail!Y142</f>
        <v>5</v>
      </c>
      <c r="Q142" s="4">
        <f>Cocktail!Z142</f>
        <v>3</v>
      </c>
      <c r="R142" s="4" t="str">
        <f>IF(AND(Cocktail!AE142="N/A",Cocktail!AG142="N/A"),_xlfn.CONCAT(Cocktail!AC142,CHAR(10),Cocktail!AD142),IF(Cocktail!AG142="N/A",_xlfn.CONCAT(Cocktail!AC142,CHAR(10),Cocktail!AD142,CHAR(10),CHAR(10),Cocktail!AE142,CHAR(10),Cocktail!AF142),_xlfn.CONCAT(Cocktail!AC142,CHAR(10),Cocktail!AD142,CHAR(10),CHAR(10),Cocktail!AE142,CHAR(10),Cocktail!AF142,CHAR(10),CHAR(10),Cocktail!AG142,CHAR(10),Cocktail!AH142)))</f>
        <v>FLAIL HURRICANE
After moving and before attacking with this Ogre Warhulk, you must roll the 20-sided die. If you roll a 1-10, it may attack normally. If you roll an 11 or higher, instead of attacking normally, it must attack each figure adjacent to it, if possible. Roll each attack separately.
MINE!
When you roll the 20-sided die for a Treasure Glyph trap with this Ogre Warhulk, you must subtract 4 from your die roll.</v>
      </c>
      <c r="S142" s="4" t="str">
        <f>IF(Cocktail!AK142="TRUE", "checked","")</f>
        <v/>
      </c>
      <c r="T142" s="4">
        <f>Cocktail!AB142</f>
        <v>130</v>
      </c>
      <c r="U142" s="4">
        <f>Cocktail!U142</f>
        <v>0</v>
      </c>
    </row>
    <row r="143" spans="1:21" ht="46.5" customHeight="1" x14ac:dyDescent="0.2">
      <c r="A143" s="10" t="str">
        <f>IF(Cocktail!C143&lt;&gt;"n/a", _xlfn.CONCAT(Cocktail!B143, " ", Cocktail!C143), Cocktail!B143)</f>
        <v>Omnicron Repulsors</v>
      </c>
      <c r="B143" s="4" t="str">
        <f>Cocktail!D143</f>
        <v>Normal</v>
      </c>
      <c r="C143" s="4" t="str">
        <f>Cocktail!N143</f>
        <v>Common</v>
      </c>
      <c r="D143" s="4" t="str">
        <f>Cocktail!O143</f>
        <v>Squad</v>
      </c>
      <c r="E143" s="4" t="str">
        <f>SUBSTITUTE(Cocktail!AM143, "B&amp;amp;B", "Bread and Breakfast")</f>
        <v>Niche/Cheer</v>
      </c>
      <c r="F143" s="4" t="str">
        <f>Cocktail!L143</f>
        <v>Jandar</v>
      </c>
      <c r="G143" s="4" t="str">
        <f>Cocktail!M143</f>
        <v>Soulborg</v>
      </c>
      <c r="H143" s="4" t="str">
        <f>Cocktail!P143</f>
        <v>Repulsors</v>
      </c>
      <c r="I143" s="4" t="str">
        <f>Cocktail!Q143</f>
        <v>Precise</v>
      </c>
      <c r="J143" s="4" t="str">
        <f>Cocktail!R143</f>
        <v>Small</v>
      </c>
      <c r="K143" s="4">
        <f>Cocktail!S143</f>
        <v>3</v>
      </c>
      <c r="L143" s="4">
        <f>Cocktail!T143</f>
        <v>3</v>
      </c>
      <c r="M143" s="4">
        <f>Cocktail!V143</f>
        <v>1</v>
      </c>
      <c r="N143" s="4">
        <f>Cocktail!W143</f>
        <v>5</v>
      </c>
      <c r="O143" s="4">
        <f>Cocktail!X143</f>
        <v>7</v>
      </c>
      <c r="P143" s="4">
        <f>Cocktail!Y143</f>
        <v>1</v>
      </c>
      <c r="Q143" s="4">
        <f>Cocktail!Z143</f>
        <v>3</v>
      </c>
      <c r="R143" s="4" t="str">
        <f>IF(AND(Cocktail!AE143="N/A",Cocktail!AG143="N/A"),_xlfn.CONCAT(Cocktail!AC143,CHAR(10),Cocktail!AD143),IF(Cocktail!AG143="N/A",_xlfn.CONCAT(Cocktail!AC143,CHAR(10),Cocktail!AD143,CHAR(10),CHAR(10),Cocktail!AE143,CHAR(10),Cocktail!AF143),_xlfn.CONCAT(Cocktail!AC143,CHAR(10),Cocktail!AD143,CHAR(10),CHAR(10),Cocktail!AE143,CHAR(10),Cocktail!AF143,CHAR(10),CHAR(10),Cocktail!AG143,CHAR(10),Cocktail!AH143)))</f>
        <v>CIRCUITRY OVERLOAD
After moving and before attacking, you must roll the d20 once for each Soulborg adjacent to any Omnicron Repulsors you control. If it is a Squad figure and you roll a 13 or higher, destroy that figure. If it is a Hero figure and you roll a 16 or higher, it receives a wound. Omnicron Repulsors are not affected by Circuitry Overload.
TARGETTING BEACON
When attacking a non-adjacent figure, all Soulborg figures you control who follow Jandar add 1 die to their attack if at least one Omnicron Repulsor you control is adjacent to the defending figure.
EMP RESPONSE
If a Repulsor you control sucessfully defends against an attack by a Soulborg, you must roll the d20. On 14 or higher, the attacker must immediately end its turn and all its order markers must be removed.</v>
      </c>
      <c r="S143" s="4" t="str">
        <f>IF(Cocktail!AK143="TRUE", "checked","")</f>
        <v/>
      </c>
      <c r="T143" s="4">
        <f>Cocktail!AB143</f>
        <v>40</v>
      </c>
      <c r="U143" s="4">
        <f>Cocktail!U143</f>
        <v>0</v>
      </c>
    </row>
    <row r="144" spans="1:21" ht="46.5" customHeight="1" x14ac:dyDescent="0.2">
      <c r="A144" s="10" t="str">
        <f>IF(Cocktail!C144&lt;&gt;"n/a", _xlfn.CONCAT(Cocktail!B144, " ", Cocktail!C144), Cocktail!B144)</f>
        <v>Omnicron Snipers</v>
      </c>
      <c r="B144" s="4" t="str">
        <f>Cocktail!D144</f>
        <v>Normal</v>
      </c>
      <c r="C144" s="4" t="str">
        <f>Cocktail!N144</f>
        <v>Common</v>
      </c>
      <c r="D144" s="4" t="str">
        <f>Cocktail!O144</f>
        <v>Squad</v>
      </c>
      <c r="E144" s="4" t="str">
        <f>SUBSTITUTE(Cocktail!AM144, "B&amp;amp;B", "Bread and Breakfast")</f>
        <v>Shark</v>
      </c>
      <c r="F144" s="4" t="str">
        <f>Cocktail!L144</f>
        <v>Jandar</v>
      </c>
      <c r="G144" s="4" t="str">
        <f>Cocktail!M144</f>
        <v>Soulborg</v>
      </c>
      <c r="H144" s="4" t="str">
        <f>Cocktail!P144</f>
        <v>Snipers</v>
      </c>
      <c r="I144" s="4" t="str">
        <f>Cocktail!Q144</f>
        <v>Precise</v>
      </c>
      <c r="J144" s="4" t="str">
        <f>Cocktail!R144</f>
        <v>Medium</v>
      </c>
      <c r="K144" s="4">
        <f>Cocktail!S144</f>
        <v>5</v>
      </c>
      <c r="L144" s="4">
        <f>Cocktail!T144</f>
        <v>3</v>
      </c>
      <c r="M144" s="4">
        <f>Cocktail!V144</f>
        <v>1</v>
      </c>
      <c r="N144" s="4">
        <f>Cocktail!W144</f>
        <v>5</v>
      </c>
      <c r="O144" s="4">
        <f>Cocktail!X144</f>
        <v>7</v>
      </c>
      <c r="P144" s="4">
        <f>Cocktail!Y144</f>
        <v>1</v>
      </c>
      <c r="Q144" s="4">
        <f>Cocktail!Z144</f>
        <v>3</v>
      </c>
      <c r="R144" s="4" t="str">
        <f>IF(AND(Cocktail!AE144="N/A",Cocktail!AG144="N/A"),_xlfn.CONCAT(Cocktail!AC144,CHAR(10),Cocktail!AD144),IF(Cocktail!AG144="N/A",_xlfn.CONCAT(Cocktail!AC144,CHAR(10),Cocktail!AD144,CHAR(10),CHAR(10),Cocktail!AE144,CHAR(10),Cocktail!AF144),_xlfn.CONCAT(Cocktail!AC144,CHAR(10),Cocktail!AD144,CHAR(10),CHAR(10),Cocktail!AE144,CHAR(10),Cocktail!AF144,CHAR(10),CHAR(10),Cocktail!AG144,CHAR(10),Cocktail!AH144)))</f>
        <v>DEADLY SHOT
When attacking with Omnicron Snipers, all skulls rolled count for one additional hit.</v>
      </c>
      <c r="S144" s="4" t="str">
        <f>IF(Cocktail!AK144="TRUE", "checked","")</f>
        <v/>
      </c>
      <c r="T144" s="4">
        <f>Cocktail!AB144</f>
        <v>90</v>
      </c>
      <c r="U144" s="4">
        <f>Cocktail!U144</f>
        <v>0</v>
      </c>
    </row>
    <row r="145" spans="1:21" ht="46.5" customHeight="1" x14ac:dyDescent="0.2">
      <c r="A145" s="10" t="str">
        <f>IF(Cocktail!C145&lt;&gt;"n/a", _xlfn.CONCAT(Cocktail!B145, " ", Cocktail!C145), Cocktail!B145)</f>
        <v>Ornak</v>
      </c>
      <c r="B145" s="4" t="str">
        <f>Cocktail!D145</f>
        <v>Normal</v>
      </c>
      <c r="C145" s="4" t="str">
        <f>Cocktail!N145</f>
        <v>Unique</v>
      </c>
      <c r="D145" s="4" t="str">
        <f>Cocktail!O145</f>
        <v>Hero</v>
      </c>
      <c r="E145" s="4" t="str">
        <f>SUBSTITUTE(Cocktail!AM145, "B&amp;amp;B", "Bread and Breakfast")</f>
        <v>Cheerleader</v>
      </c>
      <c r="F145" s="4" t="str">
        <f>Cocktail!L145</f>
        <v>Utgar</v>
      </c>
      <c r="G145" s="4" t="str">
        <f>Cocktail!M145</f>
        <v>Orc</v>
      </c>
      <c r="H145" s="4" t="str">
        <f>Cocktail!P145</f>
        <v>Champion</v>
      </c>
      <c r="I145" s="4" t="str">
        <f>Cocktail!Q145</f>
        <v>Wild</v>
      </c>
      <c r="J145" s="4" t="str">
        <f>Cocktail!R145</f>
        <v>Medium</v>
      </c>
      <c r="K145" s="4">
        <f>Cocktail!S145</f>
        <v>5</v>
      </c>
      <c r="L145" s="4">
        <f>Cocktail!T145</f>
        <v>1</v>
      </c>
      <c r="M145" s="4">
        <f>Cocktail!V145</f>
        <v>4</v>
      </c>
      <c r="N145" s="4">
        <f>Cocktail!W145</f>
        <v>6</v>
      </c>
      <c r="O145" s="4">
        <f>Cocktail!X145</f>
        <v>1</v>
      </c>
      <c r="P145" s="4">
        <f>Cocktail!Y145</f>
        <v>3</v>
      </c>
      <c r="Q145" s="4">
        <f>Cocktail!Z145</f>
        <v>3</v>
      </c>
      <c r="R145" s="4" t="str">
        <f>IF(AND(Cocktail!AE145="N/A",Cocktail!AG145="N/A"),_xlfn.CONCAT(Cocktail!AC145,CHAR(10),Cocktail!AD145),IF(Cocktail!AG145="N/A",_xlfn.CONCAT(Cocktail!AC145,CHAR(10),Cocktail!AD145,CHAR(10),CHAR(10),Cocktail!AE145,CHAR(10),Cocktail!AF145),_xlfn.CONCAT(Cocktail!AC145,CHAR(10),Cocktail!AD145,CHAR(10),CHAR(10),Cocktail!AE145,CHAR(10),Cocktail!AF145,CHAR(10),CHAR(10),Cocktail!AG145,CHAR(10),Cocktail!AH145)))</f>
        <v>RED FLAG OF FURY AURA
If Order Marker 1 is placed on Ornak, then instead of taking that turn with Ornak, you may take a turn with up to 2 Unique Heroes you control who follow Utgar. Ornak cannot be one of the 2 Unique Heroes. Any Unique Hero that is taking a turn instead of Ornak must be within 8 clear sight spaces of Ornak prior to its movement.
ORC BATTLE CRY AURA
When attacking with any Orc Warrior figures you control within 2 clear sight spaces of Ornak, you may roll Utgar Valkyrie dice. Each Utgar symbol rolled counts for an additional skull.</v>
      </c>
      <c r="S145" s="4" t="str">
        <f>IF(Cocktail!AK145="TRUE", "checked","")</f>
        <v/>
      </c>
      <c r="T145" s="4">
        <f>Cocktail!AB145</f>
        <v>95</v>
      </c>
      <c r="U145" s="4">
        <f>Cocktail!U145</f>
        <v>0</v>
      </c>
    </row>
    <row r="146" spans="1:21" ht="46.5" customHeight="1" x14ac:dyDescent="0.2">
      <c r="A146" s="10" t="str">
        <f>IF(Cocktail!C146&lt;&gt;"n/a", _xlfn.CONCAT(Cocktail!B146, " ", Cocktail!C146), Cocktail!B146)</f>
        <v>Otonashi</v>
      </c>
      <c r="B146" s="4" t="str">
        <f>Cocktail!D146</f>
        <v>Normal</v>
      </c>
      <c r="C146" s="4" t="str">
        <f>Cocktail!N146</f>
        <v>Unique</v>
      </c>
      <c r="D146" s="4" t="str">
        <f>Cocktail!O146</f>
        <v>Hero</v>
      </c>
      <c r="E146" s="4" t="str">
        <f>SUBSTITUTE(Cocktail!AM146, "B&amp;amp;B", "Bread and Breakfast")</f>
        <v>Niche</v>
      </c>
      <c r="F146" s="4" t="str">
        <f>Cocktail!L146</f>
        <v>Vydar</v>
      </c>
      <c r="G146" s="4" t="str">
        <f>Cocktail!M146</f>
        <v>Human</v>
      </c>
      <c r="H146" s="4" t="str">
        <f>Cocktail!P146</f>
        <v>Ninja</v>
      </c>
      <c r="I146" s="4" t="str">
        <f>Cocktail!Q146</f>
        <v>Tricky</v>
      </c>
      <c r="J146" s="4" t="str">
        <f>Cocktail!R146</f>
        <v>Medium</v>
      </c>
      <c r="K146" s="4">
        <f>Cocktail!S146</f>
        <v>4</v>
      </c>
      <c r="L146" s="4">
        <f>Cocktail!T146</f>
        <v>1</v>
      </c>
      <c r="M146" s="4">
        <f>Cocktail!V146</f>
        <v>1</v>
      </c>
      <c r="N146" s="4">
        <f>Cocktail!W146</f>
        <v>6</v>
      </c>
      <c r="O146" s="4">
        <f>Cocktail!X146</f>
        <v>1</v>
      </c>
      <c r="P146" s="4">
        <f>Cocktail!Y146</f>
        <v>2</v>
      </c>
      <c r="Q146" s="4">
        <f>Cocktail!Z146</f>
        <v>3</v>
      </c>
      <c r="R146" s="4" t="str">
        <f>IF(AND(Cocktail!AE146="N/A",Cocktail!AG146="N/A"),_xlfn.CONCAT(Cocktail!AC146,CHAR(10),Cocktail!AD146),IF(Cocktail!AG146="N/A",_xlfn.CONCAT(Cocktail!AC146,CHAR(10),Cocktail!AD146,CHAR(10),CHAR(10),Cocktail!AE146,CHAR(10),Cocktail!AF146),_xlfn.CONCAT(Cocktail!AC146,CHAR(10),Cocktail!AD146,CHAR(10),CHAR(10),Cocktail!AE146,CHAR(10),Cocktail!AF146,CHAR(10),CHAR(10),Cocktail!AG146,CHAR(10),Cocktail!AH146)))</f>
        <v>TRICKY SPEED 4
If Otonashi starts her turn adjacent to any figure you control who has a tricky personality, she may move 4 additional spaces.
PHANTOM WALK
Otonashi can move through all figures and is never attacked when leaving an engagement.
ATTACK OF THE WILD 2
When attacking a figure who has a wild personality, Otonashi rolls 2 additional attack dice.</v>
      </c>
      <c r="S146" s="4" t="str">
        <f>IF(Cocktail!AK146="TRUE", "checked","")</f>
        <v/>
      </c>
      <c r="T146" s="4">
        <f>Cocktail!AB146</f>
        <v>10</v>
      </c>
      <c r="U146" s="4">
        <f>Cocktail!U146</f>
        <v>0</v>
      </c>
    </row>
    <row r="147" spans="1:21" ht="46.5" customHeight="1" x14ac:dyDescent="0.2">
      <c r="A147" s="10" t="str">
        <f>IF(Cocktail!C147&lt;&gt;"n/a", _xlfn.CONCAT(Cocktail!B147, " ", Cocktail!C147), Cocktail!B147)</f>
        <v>Parmenio</v>
      </c>
      <c r="B147" s="4" t="str">
        <f>Cocktail!D147</f>
        <v>Normal</v>
      </c>
      <c r="C147" s="4" t="str">
        <f>Cocktail!N147</f>
        <v>Unique</v>
      </c>
      <c r="D147" s="4" t="str">
        <f>Cocktail!O147</f>
        <v>Hero</v>
      </c>
      <c r="E147" s="4" t="str">
        <f>SUBSTITUTE(Cocktail!AM147, "B&amp;amp;B", "Bread and Breakfast")</f>
        <v>Cheerleader</v>
      </c>
      <c r="F147" s="4" t="str">
        <f>Cocktail!L147</f>
        <v>Einar</v>
      </c>
      <c r="G147" s="4" t="str">
        <f>Cocktail!M147</f>
        <v>Human</v>
      </c>
      <c r="H147" s="4" t="str">
        <f>Cocktail!P147</f>
        <v>Warlord</v>
      </c>
      <c r="I147" s="4" t="str">
        <f>Cocktail!Q147</f>
        <v>Disciplined</v>
      </c>
      <c r="J147" s="4" t="str">
        <f>Cocktail!R147</f>
        <v>Medium</v>
      </c>
      <c r="K147" s="4">
        <f>Cocktail!S147</f>
        <v>5</v>
      </c>
      <c r="L147" s="4">
        <f>Cocktail!T147</f>
        <v>1</v>
      </c>
      <c r="M147" s="4">
        <f>Cocktail!V147</f>
        <v>5</v>
      </c>
      <c r="N147" s="4">
        <f>Cocktail!W147</f>
        <v>5</v>
      </c>
      <c r="O147" s="4">
        <f>Cocktail!X147</f>
        <v>1</v>
      </c>
      <c r="P147" s="4">
        <f>Cocktail!Y147</f>
        <v>3</v>
      </c>
      <c r="Q147" s="4">
        <f>Cocktail!Z147</f>
        <v>3</v>
      </c>
      <c r="R147" s="4" t="str">
        <f>IF(AND(Cocktail!AE147="N/A",Cocktail!AG147="N/A"),_xlfn.CONCAT(Cocktail!AC147,CHAR(10),Cocktail!AD147),IF(Cocktail!AG147="N/A",_xlfn.CONCAT(Cocktail!AC147,CHAR(10),Cocktail!AD147,CHAR(10),CHAR(10),Cocktail!AE147,CHAR(10),Cocktail!AF147),_xlfn.CONCAT(Cocktail!AC147,CHAR(10),Cocktail!AD147,CHAR(10),CHAR(10),Cocktail!AE147,CHAR(10),Cocktail!AF147,CHAR(10),CHAR(10),Cocktail!AG147,CHAR(10),Cocktail!AH147)))</f>
        <v>DISCIPLINED INFLUENCE
At the start of the game, you may choose any unique Army Card you control. For this game the chosen card's personality is Disciplined, regardless of what is listed on the card.
SACRED BAND DEFY DEATH 15
When an adjacent Sacred Band figure receives one or more wounds, roll the 20-sided die before removing that figure. If you roll a 15 or higher, ignore any wounds.</v>
      </c>
      <c r="S147" s="4" t="str">
        <f>IF(Cocktail!AK147="TRUE", "checked","")</f>
        <v/>
      </c>
      <c r="T147" s="4">
        <f>Cocktail!AB147</f>
        <v>65</v>
      </c>
      <c r="U147" s="4">
        <f>Cocktail!U147</f>
        <v>0</v>
      </c>
    </row>
    <row r="148" spans="1:21" ht="46.5" customHeight="1" x14ac:dyDescent="0.2">
      <c r="A148" s="10" t="str">
        <f>IF(Cocktail!C148&lt;&gt;"n/a", _xlfn.CONCAT(Cocktail!B148, " ", Cocktail!C148), Cocktail!B148)</f>
        <v>Parmenio</v>
      </c>
      <c r="B148" s="4" t="str">
        <f>Cocktail!D148</f>
        <v>Modified</v>
      </c>
      <c r="C148" s="4" t="str">
        <f>Cocktail!N148</f>
        <v>Unique</v>
      </c>
      <c r="D148" s="4" t="str">
        <f>Cocktail!O148</f>
        <v>Hero</v>
      </c>
      <c r="E148" s="4" t="str">
        <f>SUBSTITUTE(Cocktail!AM148, "B&amp;amp;B", "Bread and Breakfast")</f>
        <v>Cheerleader</v>
      </c>
      <c r="F148" s="4" t="str">
        <f>Cocktail!L148</f>
        <v>Einar</v>
      </c>
      <c r="G148" s="4" t="str">
        <f>Cocktail!M148</f>
        <v>Human</v>
      </c>
      <c r="H148" s="4" t="str">
        <f>Cocktail!P148</f>
        <v>Warlord</v>
      </c>
      <c r="I148" s="4" t="str">
        <f>Cocktail!Q148</f>
        <v>Disciplined</v>
      </c>
      <c r="J148" s="4" t="str">
        <f>Cocktail!R148</f>
        <v>Medium</v>
      </c>
      <c r="K148" s="4">
        <f>Cocktail!S148</f>
        <v>5</v>
      </c>
      <c r="L148" s="4">
        <f>Cocktail!T148</f>
        <v>1</v>
      </c>
      <c r="M148" s="4">
        <f>Cocktail!V148</f>
        <v>5</v>
      </c>
      <c r="N148" s="4">
        <f>Cocktail!W148</f>
        <v>5</v>
      </c>
      <c r="O148" s="4">
        <f>Cocktail!X148</f>
        <v>1</v>
      </c>
      <c r="P148" s="4">
        <f>Cocktail!Y148</f>
        <v>3</v>
      </c>
      <c r="Q148" s="4">
        <f>Cocktail!Z148</f>
        <v>3</v>
      </c>
      <c r="R148" s="4" t="str">
        <f>IF(AND(Cocktail!AE148="N/A",Cocktail!AG148="N/A"),_xlfn.CONCAT(Cocktail!AC148,CHAR(10),Cocktail!AD148),IF(Cocktail!AG148="N/A",_xlfn.CONCAT(Cocktail!AC148,CHAR(10),Cocktail!AD148,CHAR(10),CHAR(10),Cocktail!AE148,CHAR(10),Cocktail!AF148),_xlfn.CONCAT(Cocktail!AC148,CHAR(10),Cocktail!AD148,CHAR(10),CHAR(10),Cocktail!AE148,CHAR(10),Cocktail!AF148,CHAR(10),CHAR(10),Cocktail!AG148,CHAR(10),Cocktail!AH148)))</f>
        <v>DISCIPLINED INFLUENCE
At the start of the game, you may choose any unique Army Card you control. For this game the chosen card's personality is Disciplined, regardless of what is listed on the card.
SACRED BAND DEFY DEATH 13
When a Sacred Band figure within 3 clear sight spaces receives one or more wounds, roll the 20-sided die before removing that figure. If you roll a 13 or higher, ignore any wounds.</v>
      </c>
      <c r="S148" s="4" t="str">
        <f>IF(Cocktail!AK148="TRUE", "checked","")</f>
        <v/>
      </c>
      <c r="T148" s="4">
        <f>Cocktail!AB148</f>
        <v>90</v>
      </c>
      <c r="U148" s="4">
        <f>Cocktail!U148</f>
        <v>0</v>
      </c>
    </row>
    <row r="149" spans="1:21" ht="46.5" customHeight="1" x14ac:dyDescent="0.2">
      <c r="A149" s="10" t="str">
        <f>IF(Cocktail!C149&lt;&gt;"n/a", _xlfn.CONCAT(Cocktail!B149, " ", Cocktail!C149), Cocktail!B149)</f>
        <v>Protectors Of Ullar</v>
      </c>
      <c r="B149" s="4" t="str">
        <f>Cocktail!D149</f>
        <v>Normal</v>
      </c>
      <c r="C149" s="4" t="str">
        <f>Cocktail!N149</f>
        <v>Common</v>
      </c>
      <c r="D149" s="4" t="str">
        <f>Cocktail!O149</f>
        <v>Squad</v>
      </c>
      <c r="E149" s="4" t="str">
        <f>SUBSTITUTE(Cocktail!AM149, "B&amp;amp;B", "Bread and Breakfast")</f>
        <v>Shark</v>
      </c>
      <c r="F149" s="4" t="str">
        <f>Cocktail!L149</f>
        <v>Ullar</v>
      </c>
      <c r="G149" s="4" t="str">
        <f>Cocktail!M149</f>
        <v>Kyrie</v>
      </c>
      <c r="H149" s="4" t="str">
        <f>Cocktail!P149</f>
        <v>Protectors</v>
      </c>
      <c r="I149" s="4" t="str">
        <f>Cocktail!Q149</f>
        <v>Confident</v>
      </c>
      <c r="J149" s="4" t="str">
        <f>Cocktail!R149</f>
        <v>Medium</v>
      </c>
      <c r="K149" s="4">
        <f>Cocktail!S149</f>
        <v>6</v>
      </c>
      <c r="L149" s="4">
        <f>Cocktail!T149</f>
        <v>3</v>
      </c>
      <c r="M149" s="4">
        <f>Cocktail!V149</f>
        <v>1</v>
      </c>
      <c r="N149" s="4">
        <f>Cocktail!W149</f>
        <v>4</v>
      </c>
      <c r="O149" s="4">
        <f>Cocktail!X149</f>
        <v>5</v>
      </c>
      <c r="P149" s="4">
        <f>Cocktail!Y149</f>
        <v>3</v>
      </c>
      <c r="Q149" s="4">
        <f>Cocktail!Z149</f>
        <v>3</v>
      </c>
      <c r="R149" s="4" t="str">
        <f>IF(AND(Cocktail!AE149="N/A",Cocktail!AG149="N/A"),_xlfn.CONCAT(Cocktail!AC149,CHAR(10),Cocktail!AD149),IF(Cocktail!AG149="N/A",_xlfn.CONCAT(Cocktail!AC149,CHAR(10),Cocktail!AD149,CHAR(10),CHAR(10),Cocktail!AE149,CHAR(10),Cocktail!AF149),_xlfn.CONCAT(Cocktail!AC149,CHAR(10),Cocktail!AD149,CHAR(10),CHAR(10),Cocktail!AE149,CHAR(10),Cocktail!AF149,CHAR(10),CHAR(10),Cocktail!AG149,CHAR(10),Cocktail!AH149)))</f>
        <v>COMBINED ARBALEST
When attacking with a Protector Of Ullar, roll 1 additional attack die for every wound that has been inflicted on the defending figure this turn by Protectors Of Ullar you control.</v>
      </c>
      <c r="S149" s="4" t="str">
        <f>IF(Cocktail!AK149="TRUE", "checked","")</f>
        <v/>
      </c>
      <c r="T149" s="4">
        <f>Cocktail!AB149</f>
        <v>95</v>
      </c>
      <c r="U149" s="4">
        <f>Cocktail!U149</f>
        <v>0</v>
      </c>
    </row>
    <row r="150" spans="1:21" ht="46.5" customHeight="1" x14ac:dyDescent="0.2">
      <c r="A150" s="10" t="str">
        <f>IF(Cocktail!C150&lt;&gt;"n/a", _xlfn.CONCAT(Cocktail!B150, " ", Cocktail!C150), Cocktail!B150)</f>
        <v>Quahon</v>
      </c>
      <c r="B150" s="4" t="str">
        <f>Cocktail!D150</f>
        <v>Normal</v>
      </c>
      <c r="C150" s="4" t="str">
        <f>Cocktail!N150</f>
        <v>Unique</v>
      </c>
      <c r="D150" s="4" t="str">
        <f>Cocktail!O150</f>
        <v>Hero</v>
      </c>
      <c r="E150" s="4" t="str">
        <f>SUBSTITUTE(Cocktail!AM150, "B&amp;amp;B", "Bread and Breakfast")</f>
        <v>Menacer</v>
      </c>
      <c r="F150" s="4" t="str">
        <f>Cocktail!L150</f>
        <v>Aquilla</v>
      </c>
      <c r="G150" s="4" t="str">
        <f>Cocktail!M150</f>
        <v>Dragon</v>
      </c>
      <c r="H150" s="4" t="str">
        <f>Cocktail!P150</f>
        <v>Predator</v>
      </c>
      <c r="I150" s="4" t="str">
        <f>Cocktail!Q150</f>
        <v>Precise</v>
      </c>
      <c r="J150" s="4" t="str">
        <f>Cocktail!R150</f>
        <v>Huge</v>
      </c>
      <c r="K150" s="4">
        <f>Cocktail!S150</f>
        <v>11</v>
      </c>
      <c r="L150" s="4">
        <f>Cocktail!T150</f>
        <v>1</v>
      </c>
      <c r="M150" s="4">
        <f>Cocktail!V150</f>
        <v>7</v>
      </c>
      <c r="N150" s="4">
        <f>Cocktail!W150</f>
        <v>5</v>
      </c>
      <c r="O150" s="4">
        <f>Cocktail!X150</f>
        <v>1</v>
      </c>
      <c r="P150" s="4">
        <f>Cocktail!Y150</f>
        <v>6</v>
      </c>
      <c r="Q150" s="4">
        <f>Cocktail!Z150</f>
        <v>3</v>
      </c>
      <c r="R150" s="4" t="str">
        <f>IF(AND(Cocktail!AE150="N/A",Cocktail!AG150="N/A"),_xlfn.CONCAT(Cocktail!AC150,CHAR(10),Cocktail!AD150),IF(Cocktail!AG150="N/A",_xlfn.CONCAT(Cocktail!AC150,CHAR(10),Cocktail!AD150,CHAR(10),CHAR(10),Cocktail!AE150,CHAR(10),Cocktail!AF150),_xlfn.CONCAT(Cocktail!AC150,CHAR(10),Cocktail!AD150,CHAR(10),CHAR(10),Cocktail!AE150,CHAR(10),Cocktail!AF150,CHAR(10),CHAR(10),Cocktail!AG150,CHAR(10),Cocktail!AH150)))</f>
        <v>LIGHTNING BREATH SPECIAL ATTACK
Range 4 + Special. Attack 4.
Choose a figure to attack. You may also chose a second figure within 3 clear sight spaces of the targeted figure and a third figure within 2 clear sight spaces of the second figure to be affected by Lightning Breath Special Attack. Roll attack dice once for all figures. Each figure rolls defense dice seperately. Lightning Breath Special Attack does not affect destructable objects.</v>
      </c>
      <c r="S150" s="4" t="str">
        <f>IF(Cocktail!AK150="TRUE", "checked","")</f>
        <v/>
      </c>
      <c r="T150" s="4">
        <f>Cocktail!AB150</f>
        <v>225</v>
      </c>
      <c r="U150" s="4">
        <f>Cocktail!U150</f>
        <v>0</v>
      </c>
    </row>
    <row r="151" spans="1:21" ht="46.5" customHeight="1" x14ac:dyDescent="0.2">
      <c r="A151" s="10" t="str">
        <f>IF(Cocktail!C151&lt;&gt;"n/a", _xlfn.CONCAT(Cocktail!B151, " ", Cocktail!C151), Cocktail!B151)</f>
        <v>Quasatch Hunters</v>
      </c>
      <c r="B151" s="4" t="str">
        <f>Cocktail!D151</f>
        <v>Normal</v>
      </c>
      <c r="C151" s="4" t="str">
        <f>Cocktail!N151</f>
        <v>Common</v>
      </c>
      <c r="D151" s="4" t="str">
        <f>Cocktail!O151</f>
        <v>Squad</v>
      </c>
      <c r="E151" s="4" t="str">
        <f>SUBSTITUTE(Cocktail!AM151, "B&amp;amp;B", "Bread and Breakfast")</f>
        <v>Menacer</v>
      </c>
      <c r="F151" s="4" t="str">
        <f>Cocktail!L151</f>
        <v>Aquilla</v>
      </c>
      <c r="G151" s="4" t="str">
        <f>Cocktail!M151</f>
        <v>Quasatch</v>
      </c>
      <c r="H151" s="4" t="str">
        <f>Cocktail!P151</f>
        <v>Hunters</v>
      </c>
      <c r="I151" s="4" t="str">
        <f>Cocktail!Q151</f>
        <v>Ferocious</v>
      </c>
      <c r="J151" s="4" t="str">
        <f>Cocktail!R151</f>
        <v>Medium</v>
      </c>
      <c r="K151" s="4">
        <f>Cocktail!S151</f>
        <v>5</v>
      </c>
      <c r="L151" s="4">
        <f>Cocktail!T151</f>
        <v>3</v>
      </c>
      <c r="M151" s="4">
        <f>Cocktail!V151</f>
        <v>1</v>
      </c>
      <c r="N151" s="4">
        <f>Cocktail!W151</f>
        <v>5</v>
      </c>
      <c r="O151" s="4">
        <f>Cocktail!X151</f>
        <v>1</v>
      </c>
      <c r="P151" s="4">
        <f>Cocktail!Y151</f>
        <v>3</v>
      </c>
      <c r="Q151" s="4">
        <f>Cocktail!Z151</f>
        <v>4</v>
      </c>
      <c r="R151" s="4" t="str">
        <f>IF(AND(Cocktail!AE151="N/A",Cocktail!AG151="N/A"),_xlfn.CONCAT(Cocktail!AC151,CHAR(10),Cocktail!AD151),IF(Cocktail!AG151="N/A",_xlfn.CONCAT(Cocktail!AC151,CHAR(10),Cocktail!AD151,CHAR(10),CHAR(10),Cocktail!AE151,CHAR(10),Cocktail!AF151),_xlfn.CONCAT(Cocktail!AC151,CHAR(10),Cocktail!AD151,CHAR(10),CHAR(10),Cocktail!AE151,CHAR(10),Cocktail!AF151,CHAR(10),CHAR(10),Cocktail!AG151,CHAR(10),Cocktail!AH151)))</f>
        <v>FERAL RAGE
When a Quasatch Hunter attacks, it may attack up to 2 additional times. A Quasatch Hunter cannot attack the same figure more than once per turn.
TECHNO HATRED
When attacking a Soulborg figure, Quasatch Hunters receive 1 additional attack die.
JUNGLE TRACKING
If a Quasatch Hunter begins its turn adjacent to an Evergreen Tree or Jungle Piece, it may move 2 additional spaces.</v>
      </c>
      <c r="S151" s="4" t="str">
        <f>IF(Cocktail!AK151="TRUE", "checked","")</f>
        <v/>
      </c>
      <c r="T151" s="4">
        <f>Cocktail!AB151</f>
        <v>90</v>
      </c>
      <c r="U151" s="4">
        <f>Cocktail!U151</f>
        <v>0</v>
      </c>
    </row>
    <row r="152" spans="1:21" ht="46.5" customHeight="1" x14ac:dyDescent="0.2">
      <c r="A152" s="10" t="str">
        <f>IF(Cocktail!C152&lt;&gt;"n/a", _xlfn.CONCAT(Cocktail!B152, " ", Cocktail!C152), Cocktail!B152)</f>
        <v>Raelin The Kyrie Warrior</v>
      </c>
      <c r="B152" s="4" t="str">
        <f>Cocktail!D152</f>
        <v>Normal</v>
      </c>
      <c r="C152" s="4" t="str">
        <f>Cocktail!N152</f>
        <v>Unique</v>
      </c>
      <c r="D152" s="4" t="str">
        <f>Cocktail!O152</f>
        <v>Hero</v>
      </c>
      <c r="E152" s="4" t="str">
        <f>SUBSTITUTE(Cocktail!AM152, "B&amp;amp;B", "Bread and Breakfast")</f>
        <v>Cheerleader</v>
      </c>
      <c r="F152" s="4" t="str">
        <f>Cocktail!L152</f>
        <v>Jandar</v>
      </c>
      <c r="G152" s="4" t="str">
        <f>Cocktail!M152</f>
        <v>Kyrie</v>
      </c>
      <c r="H152" s="4" t="str">
        <f>Cocktail!P152</f>
        <v>Warrior</v>
      </c>
      <c r="I152" s="4" t="str">
        <f>Cocktail!Q152</f>
        <v>Merciful</v>
      </c>
      <c r="J152" s="4" t="str">
        <f>Cocktail!R152</f>
        <v>Medium</v>
      </c>
      <c r="K152" s="4">
        <f>Cocktail!S152</f>
        <v>5</v>
      </c>
      <c r="L152" s="4">
        <f>Cocktail!T152</f>
        <v>1</v>
      </c>
      <c r="M152" s="4">
        <f>Cocktail!V152</f>
        <v>5</v>
      </c>
      <c r="N152" s="4">
        <f>Cocktail!W152</f>
        <v>6</v>
      </c>
      <c r="O152" s="4">
        <f>Cocktail!X152</f>
        <v>1</v>
      </c>
      <c r="P152" s="4">
        <f>Cocktail!Y152</f>
        <v>3</v>
      </c>
      <c r="Q152" s="4">
        <f>Cocktail!Z152</f>
        <v>3</v>
      </c>
      <c r="R152" s="4" t="str">
        <f>IF(AND(Cocktail!AE152="N/A",Cocktail!AG152="N/A"),_xlfn.CONCAT(Cocktail!AC152,CHAR(10),Cocktail!AD152),IF(Cocktail!AG152="N/A",_xlfn.CONCAT(Cocktail!AC152,CHAR(10),Cocktail!AD152,CHAR(10),CHAR(10),Cocktail!AE152,CHAR(10),Cocktail!AF152),_xlfn.CONCAT(Cocktail!AC152,CHAR(10),Cocktail!AD152,CHAR(10),CHAR(10),Cocktail!AE152,CHAR(10),Cocktail!AF152,CHAR(10),CHAR(10),Cocktail!AG152,CHAR(10),Cocktail!AH152)))</f>
        <v>DEFENSIVE AURA
All figures you control within 4 clear sight spaces of Raelin add 2 to their defense dice. Raelin's Defensive Aura does not affect Raelin.</v>
      </c>
      <c r="S152" s="4" t="str">
        <f>IF(Cocktail!AK152="TRUE", "checked","")</f>
        <v/>
      </c>
      <c r="T152" s="4">
        <f>Cocktail!AB152</f>
        <v>135</v>
      </c>
      <c r="U152" s="4">
        <f>Cocktail!U152</f>
        <v>0</v>
      </c>
    </row>
    <row r="153" spans="1:21" ht="46.5" customHeight="1" x14ac:dyDescent="0.2">
      <c r="A153" s="10" t="str">
        <f>IF(Cocktail!C153&lt;&gt;"n/a", _xlfn.CONCAT(Cocktail!B153, " ", Cocktail!C153), Cocktail!B153)</f>
        <v>Raelin The Kyrie Warrior</v>
      </c>
      <c r="B153" s="4" t="str">
        <f>Cocktail!D153</f>
        <v>Normal</v>
      </c>
      <c r="C153" s="4" t="str">
        <f>Cocktail!N153</f>
        <v>Unique</v>
      </c>
      <c r="D153" s="4" t="str">
        <f>Cocktail!O153</f>
        <v>Hero</v>
      </c>
      <c r="E153" s="4" t="str">
        <f>SUBSTITUTE(Cocktail!AM153, "B&amp;amp;B", "Bread and Breakfast")</f>
        <v>Cheerleader</v>
      </c>
      <c r="F153" s="4" t="str">
        <f>Cocktail!L153</f>
        <v>Jandar</v>
      </c>
      <c r="G153" s="4" t="str">
        <f>Cocktail!M153</f>
        <v>Kyrie</v>
      </c>
      <c r="H153" s="4" t="str">
        <f>Cocktail!P153</f>
        <v>Warrior</v>
      </c>
      <c r="I153" s="4" t="str">
        <f>Cocktail!Q153</f>
        <v>Resolute</v>
      </c>
      <c r="J153" s="4" t="str">
        <f>Cocktail!R153</f>
        <v>Medium</v>
      </c>
      <c r="K153" s="4">
        <f>Cocktail!S153</f>
        <v>5</v>
      </c>
      <c r="L153" s="4">
        <f>Cocktail!T153</f>
        <v>1</v>
      </c>
      <c r="M153" s="4">
        <f>Cocktail!V153</f>
        <v>5</v>
      </c>
      <c r="N153" s="4">
        <f>Cocktail!W153</f>
        <v>6</v>
      </c>
      <c r="O153" s="4">
        <f>Cocktail!X153</f>
        <v>1</v>
      </c>
      <c r="P153" s="4">
        <f>Cocktail!Y153</f>
        <v>3</v>
      </c>
      <c r="Q153" s="4">
        <f>Cocktail!Z153</f>
        <v>3</v>
      </c>
      <c r="R153" s="4" t="str">
        <f>IF(AND(Cocktail!AE153="N/A",Cocktail!AG153="N/A"),_xlfn.CONCAT(Cocktail!AC153,CHAR(10),Cocktail!AD153),IF(Cocktail!AG153="N/A",_xlfn.CONCAT(Cocktail!AC153,CHAR(10),Cocktail!AD153,CHAR(10),CHAR(10),Cocktail!AE153,CHAR(10),Cocktail!AF153),_xlfn.CONCAT(Cocktail!AC153,CHAR(10),Cocktail!AD153,CHAR(10),CHAR(10),Cocktail!AE153,CHAR(10),Cocktail!AF153,CHAR(10),CHAR(10),Cocktail!AG153,CHAR(10),Cocktail!AH153)))</f>
        <v>WHIRLWIND ASSAULT
Raelin may attack any or all figures adjacent to her. Roll each attack separately.
EXTENDED DEFENSIVE AURA
All figures you control within 6 clear sight spaces of Raelin add 1 to their defense dice. Raelin's Extended Defensive Aura does not affect Raelin.</v>
      </c>
      <c r="S153" s="4" t="str">
        <f>IF(Cocktail!AK153="TRUE", "checked","")</f>
        <v/>
      </c>
      <c r="T153" s="4">
        <f>Cocktail!AB153</f>
        <v>100</v>
      </c>
      <c r="U153" s="4">
        <f>Cocktail!U153</f>
        <v>0</v>
      </c>
    </row>
    <row r="154" spans="1:21" ht="46.5" customHeight="1" x14ac:dyDescent="0.2">
      <c r="A154" s="10" t="str">
        <f>IF(Cocktail!C154&lt;&gt;"n/a", _xlfn.CONCAT(Cocktail!B154, " ", Cocktail!C154), Cocktail!B154)</f>
        <v>Ranjit Singh</v>
      </c>
      <c r="B154" s="4" t="str">
        <f>Cocktail!D154</f>
        <v>Normal</v>
      </c>
      <c r="C154" s="4" t="str">
        <f>Cocktail!N154</f>
        <v>Unique</v>
      </c>
      <c r="D154" s="4" t="str">
        <f>Cocktail!O154</f>
        <v>Hero</v>
      </c>
      <c r="E154" s="4" t="str">
        <f>SUBSTITUTE(Cocktail!AM154, "B&amp;amp;B", "Bread and Breakfast")</f>
        <v>Niche/Cheer</v>
      </c>
      <c r="F154" s="4" t="str">
        <f>Cocktail!L154</f>
        <v>Einar</v>
      </c>
      <c r="G154" s="4" t="str">
        <f>Cocktail!M154</f>
        <v>Human</v>
      </c>
      <c r="H154" s="4" t="str">
        <f>Cocktail!P154</f>
        <v>Maharaja</v>
      </c>
      <c r="I154" s="4" t="str">
        <f>Cocktail!Q154</f>
        <v>Merciful</v>
      </c>
      <c r="J154" s="4" t="str">
        <f>Cocktail!R154</f>
        <v>Medium</v>
      </c>
      <c r="K154" s="4">
        <f>Cocktail!S154</f>
        <v>5</v>
      </c>
      <c r="L154" s="4">
        <f>Cocktail!T154</f>
        <v>1</v>
      </c>
      <c r="M154" s="4">
        <f>Cocktail!V154</f>
        <v>6</v>
      </c>
      <c r="N154" s="4">
        <f>Cocktail!W154</f>
        <v>5</v>
      </c>
      <c r="O154" s="4">
        <f>Cocktail!X154</f>
        <v>1</v>
      </c>
      <c r="P154" s="4">
        <f>Cocktail!Y154</f>
        <v>3</v>
      </c>
      <c r="Q154" s="4">
        <f>Cocktail!Z154</f>
        <v>3</v>
      </c>
      <c r="R154" s="4" t="str">
        <f>IF(AND(Cocktail!AE154="N/A",Cocktail!AG154="N/A"),_xlfn.CONCAT(Cocktail!AC154,CHAR(10),Cocktail!AD154),IF(Cocktail!AG154="N/A",_xlfn.CONCAT(Cocktail!AC154,CHAR(10),Cocktail!AD154,CHAR(10),CHAR(10),Cocktail!AE154,CHAR(10),Cocktail!AF154),_xlfn.CONCAT(Cocktail!AC154,CHAR(10),Cocktail!AD154,CHAR(10),CHAR(10),Cocktail!AE154,CHAR(10),Cocktail!AF154,CHAR(10),CHAR(10),Cocktail!AG154,CHAR(10),Cocktail!AH154)))</f>
        <v>LION OF PUNJAB
Before rolling for initiative, you may reveal the 'X' Order Marker on this Army Card. If you do, while your other three Order Markers are on Army Cards you control that follow three different Valkyrie Generals, every Unique figure you control with an Order Marker on its card adds 1 to its Move and Attack.
DIPLOMATIC SUBTERFUGE
Once per round, after moving and before attacking, you may choose a figure within 4 clear sight spaces of Ranjit Singh and roll the 20-sided die. If you roll an 8 or higher, remove one unrevealed Order Marker at random from the chosen figure's Army Card (or Cards if your opponent has more than one Common card for that figure).</v>
      </c>
      <c r="S154" s="4" t="str">
        <f>IF(Cocktail!AK154="TRUE", "checked","")</f>
        <v/>
      </c>
      <c r="T154" s="4">
        <f>Cocktail!AB154</f>
        <v>120</v>
      </c>
      <c r="U154" s="4">
        <f>Cocktail!U154</f>
        <v>0</v>
      </c>
    </row>
    <row r="155" spans="1:21" ht="46.5" customHeight="1" x14ac:dyDescent="0.2">
      <c r="A155" s="10" t="str">
        <f>IF(Cocktail!C155&lt;&gt;"n/a", _xlfn.CONCAT(Cocktail!B155, " ", Cocktail!C155), Cocktail!B155)</f>
        <v>Rechets Of Bogdan</v>
      </c>
      <c r="B155" s="4" t="str">
        <f>Cocktail!D155</f>
        <v>Normal</v>
      </c>
      <c r="C155" s="4" t="str">
        <f>Cocktail!N155</f>
        <v>Unique</v>
      </c>
      <c r="D155" s="4" t="str">
        <f>Cocktail!O155</f>
        <v>Squad</v>
      </c>
      <c r="E155" s="4" t="str">
        <f>SUBSTITUTE(Cocktail!AM155, "B&amp;amp;B", "Bread and Breakfast")</f>
        <v>Shark</v>
      </c>
      <c r="F155" s="4" t="str">
        <f>Cocktail!L155</f>
        <v>Utgar</v>
      </c>
      <c r="G155" s="4" t="str">
        <f>Cocktail!M155</f>
        <v>Undead</v>
      </c>
      <c r="H155" s="4" t="str">
        <f>Cocktail!P155</f>
        <v>Devourer</v>
      </c>
      <c r="I155" s="4" t="str">
        <f>Cocktail!Q155</f>
        <v>Terrifying</v>
      </c>
      <c r="J155" s="4" t="str">
        <f>Cocktail!R155</f>
        <v>Medium</v>
      </c>
      <c r="K155" s="4">
        <f>Cocktail!S155</f>
        <v>4</v>
      </c>
      <c r="L155" s="4">
        <f>Cocktail!T155</f>
        <v>3</v>
      </c>
      <c r="M155" s="4">
        <f>Cocktail!V155</f>
        <v>1</v>
      </c>
      <c r="N155" s="4">
        <f>Cocktail!W155</f>
        <v>6</v>
      </c>
      <c r="O155" s="4">
        <f>Cocktail!X155</f>
        <v>1</v>
      </c>
      <c r="P155" s="4">
        <f>Cocktail!Y155</f>
        <v>3</v>
      </c>
      <c r="Q155" s="4">
        <f>Cocktail!Z155</f>
        <v>3</v>
      </c>
      <c r="R155" s="4" t="str">
        <f>IF(AND(Cocktail!AE155="N/A",Cocktail!AG155="N/A"),_xlfn.CONCAT(Cocktail!AC155,CHAR(10),Cocktail!AD155),IF(Cocktail!AG155="N/A",_xlfn.CONCAT(Cocktail!AC155,CHAR(10),Cocktail!AD155,CHAR(10),CHAR(10),Cocktail!AE155,CHAR(10),Cocktail!AF155),_xlfn.CONCAT(Cocktail!AC155,CHAR(10),Cocktail!AD155,CHAR(10),CHAR(10),Cocktail!AE155,CHAR(10),Cocktail!AF155,CHAR(10),CHAR(10),Cocktail!AG155,CHAR(10),Cocktail!AH155)))</f>
        <v>ISKRA'S SUMMONING
Rechets Of Bogdan do not start the game on the battlefield. They must be summoned onto the battlefield by Iskra Esenwein.
LETHAL STING
When rolling attack dice against a small or medium figure, if a Rechet Of Bogdan rolls a skull on every die, the defending figure cannot roll any defense dice and is immediately destroyed.</v>
      </c>
      <c r="S155" s="4" t="str">
        <f>IF(Cocktail!AK155="TRUE", "checked","")</f>
        <v/>
      </c>
      <c r="T155" s="4">
        <f>Cocktail!AB155</f>
        <v>45</v>
      </c>
      <c r="U155" s="4">
        <f>Cocktail!U155</f>
        <v>0</v>
      </c>
    </row>
    <row r="156" spans="1:21" ht="46.5" customHeight="1" x14ac:dyDescent="0.2">
      <c r="A156" s="10" t="str">
        <f>IF(Cocktail!C156&lt;&gt;"n/a", _xlfn.CONCAT(Cocktail!B156, " ", Cocktail!C156), Cocktail!B156)</f>
        <v>Red Skull</v>
      </c>
      <c r="B156" s="4" t="str">
        <f>Cocktail!D156</f>
        <v>Normal</v>
      </c>
      <c r="C156" s="4" t="str">
        <f>Cocktail!N156</f>
        <v>Unique</v>
      </c>
      <c r="D156" s="4" t="str">
        <f>Cocktail!O156</f>
        <v>Hero</v>
      </c>
      <c r="E156" s="4" t="str">
        <f>SUBSTITUTE(Cocktail!AM156, "B&amp;amp;B", "Bread and Breakfast")</f>
        <v>Cheer/Shark</v>
      </c>
      <c r="F156" s="4" t="str">
        <f>Cocktail!L156</f>
        <v>Marvel</v>
      </c>
      <c r="G156" s="4" t="str">
        <f>Cocktail!M156</f>
        <v>Clone</v>
      </c>
      <c r="H156" s="4" t="str">
        <f>Cocktail!P156</f>
        <v>Mastermind</v>
      </c>
      <c r="I156" s="4" t="str">
        <f>Cocktail!Q156</f>
        <v>Ruthless</v>
      </c>
      <c r="J156" s="4" t="str">
        <f>Cocktail!R156</f>
        <v>Medium</v>
      </c>
      <c r="K156" s="4">
        <f>Cocktail!S156</f>
        <v>5</v>
      </c>
      <c r="L156" s="4">
        <f>Cocktail!T156</f>
        <v>1</v>
      </c>
      <c r="M156" s="4">
        <f>Cocktail!V156</f>
        <v>5</v>
      </c>
      <c r="N156" s="4">
        <f>Cocktail!W156</f>
        <v>5</v>
      </c>
      <c r="O156" s="4">
        <f>Cocktail!X156</f>
        <v>5</v>
      </c>
      <c r="P156" s="4">
        <f>Cocktail!Y156</f>
        <v>4</v>
      </c>
      <c r="Q156" s="4">
        <f>Cocktail!Z156</f>
        <v>3</v>
      </c>
      <c r="R156" s="4" t="str">
        <f>IF(AND(Cocktail!AE156="N/A",Cocktail!AG156="N/A"),_xlfn.CONCAT(Cocktail!AC156,CHAR(10),Cocktail!AD156),IF(Cocktail!AG156="N/A",_xlfn.CONCAT(Cocktail!AC156,CHAR(10),Cocktail!AD156,CHAR(10),CHAR(10),Cocktail!AE156,CHAR(10),Cocktail!AF156),_xlfn.CONCAT(Cocktail!AC156,CHAR(10),Cocktail!AD156,CHAR(10),CHAR(10),Cocktail!AE156,CHAR(10),Cocktail!AF156,CHAR(10),CHAR(10),Cocktail!AG156,CHAR(10),Cocktail!AH156)))</f>
        <v>MASTER MANIPULATOR
After revealing an Order Marker on Red Skull's card, instead of taking that turn with Red Skull, you may take a turn with any Unique Hero you control within clear sight of Red Skull.
DUST OF DEATH
After Moving and before attacking you may either:&lt;/p&gt;&lt;ul type="disc"&gt;&lt;li&gt;Roll the 20-sided die once for each figure adjacent to Red Skull, or&lt;/li&gt;&lt;li&gt;Roll the 20-sided die once for any one figure up to 3 clear sight spaces away.&lt;/li&gt;&lt;/ul&gt;&lt;p&gt;If you roll a 19 or higher, that figure is destroyed.</v>
      </c>
      <c r="S156" s="4" t="str">
        <f>IF(Cocktail!AK156="TRUE", "checked","")</f>
        <v/>
      </c>
      <c r="T156" s="4">
        <f>Cocktail!AB156</f>
        <v>175</v>
      </c>
      <c r="U156" s="4">
        <f>Cocktail!U156</f>
        <v>0</v>
      </c>
    </row>
    <row r="157" spans="1:21" ht="46.5" customHeight="1" x14ac:dyDescent="0.2">
      <c r="A157" s="10" t="str">
        <f>IF(Cocktail!C157&lt;&gt;"n/a", _xlfn.CONCAT(Cocktail!B157, " ", Cocktail!C157), Cocktail!B157)</f>
        <v>Red Wyrmling</v>
      </c>
      <c r="B157" s="4" t="str">
        <f>Cocktail!D157</f>
        <v>Normal</v>
      </c>
      <c r="C157" s="4" t="str">
        <f>Cocktail!N157</f>
        <v>Common</v>
      </c>
      <c r="D157" s="4" t="str">
        <f>Cocktail!O157</f>
        <v>Hero</v>
      </c>
      <c r="E157" s="4" t="str">
        <f>SUBSTITUTE(Cocktail!AM157, "B&amp;amp;B", "Bread and Breakfast")</f>
        <v>Niche</v>
      </c>
      <c r="F157" s="4" t="str">
        <f>Cocktail!L157</f>
        <v>Einar</v>
      </c>
      <c r="G157" s="4" t="str">
        <f>Cocktail!M157</f>
        <v>Dragon</v>
      </c>
      <c r="H157" s="4" t="str">
        <f>Cocktail!P157</f>
        <v>Wyrmling</v>
      </c>
      <c r="I157" s="4" t="str">
        <f>Cocktail!Q157</f>
        <v>Disciplined</v>
      </c>
      <c r="J157" s="4" t="str">
        <f>Cocktail!R157</f>
        <v>Small</v>
      </c>
      <c r="K157" s="4">
        <f>Cocktail!S157</f>
        <v>3</v>
      </c>
      <c r="L157" s="4">
        <f>Cocktail!T157</f>
        <v>1</v>
      </c>
      <c r="M157" s="4">
        <f>Cocktail!V157</f>
        <v>1</v>
      </c>
      <c r="N157" s="4">
        <f>Cocktail!W157</f>
        <v>5</v>
      </c>
      <c r="O157" s="4">
        <f>Cocktail!X157</f>
        <v>1</v>
      </c>
      <c r="P157" s="4">
        <f>Cocktail!Y157</f>
        <v>3</v>
      </c>
      <c r="Q157" s="4">
        <f>Cocktail!Z157</f>
        <v>3</v>
      </c>
      <c r="R157" s="4" t="str">
        <f>IF(AND(Cocktail!AE157="N/A",Cocktail!AG157="N/A"),_xlfn.CONCAT(Cocktail!AC157,CHAR(10),Cocktail!AD157),IF(Cocktail!AG157="N/A",_xlfn.CONCAT(Cocktail!AC157,CHAR(10),Cocktail!AD157,CHAR(10),CHAR(10),Cocktail!AE157,CHAR(10),Cocktail!AF157),_xlfn.CONCAT(Cocktail!AC157,CHAR(10),Cocktail!AD157,CHAR(10),CHAR(10),Cocktail!AE157,CHAR(10),Cocktail!AF157,CHAR(10),CHAR(10),Cocktail!AG157,CHAR(10),Cocktail!AH157)))</f>
        <v>FLEDGLING FIRES SPECIAL ATTACK
Range 5 Attack 3
Common Squad figures roll 2 fewer defense dice against Fledgling Fires Special Attack.
WYRMLING BONDING
After revealing an order marker on a Red Wyrmling Army Card, before taking that Red Wyrmling's turn, you may take a turn with one other Wyrmling you control.</v>
      </c>
      <c r="S157" s="4" t="str">
        <f>IF(Cocktail!AK157="TRUE", "checked","")</f>
        <v/>
      </c>
      <c r="T157" s="4">
        <f>Cocktail!AB157</f>
        <v>35</v>
      </c>
      <c r="U157" s="4">
        <f>Cocktail!U157</f>
        <v>0</v>
      </c>
    </row>
    <row r="158" spans="1:21" ht="46.5" customHeight="1" x14ac:dyDescent="0.2">
      <c r="A158" s="10" t="str">
        <f>IF(Cocktail!C158&lt;&gt;"n/a", _xlfn.CONCAT(Cocktail!B158, " ", Cocktail!C158), Cocktail!B158)</f>
        <v>Retiarius</v>
      </c>
      <c r="B158" s="4" t="str">
        <f>Cocktail!D158</f>
        <v>Normal</v>
      </c>
      <c r="C158" s="4" t="str">
        <f>Cocktail!N158</f>
        <v>Unique</v>
      </c>
      <c r="D158" s="4" t="str">
        <f>Cocktail!O158</f>
        <v>Hero</v>
      </c>
      <c r="E158" s="4" t="str">
        <f>SUBSTITUTE(Cocktail!AM158, "B&amp;amp;B", "Bread and Breakfast")</f>
        <v>Shark/Niche</v>
      </c>
      <c r="F158" s="4" t="str">
        <f>Cocktail!L158</f>
        <v>Einar</v>
      </c>
      <c r="G158" s="4" t="str">
        <f>Cocktail!M158</f>
        <v>Human</v>
      </c>
      <c r="H158" s="4" t="str">
        <f>Cocktail!P158</f>
        <v>Gladiator</v>
      </c>
      <c r="I158" s="4" t="str">
        <f>Cocktail!Q158</f>
        <v>Rebellious</v>
      </c>
      <c r="J158" s="4" t="str">
        <f>Cocktail!R158</f>
        <v>Medium</v>
      </c>
      <c r="K158" s="4">
        <f>Cocktail!S158</f>
        <v>5</v>
      </c>
      <c r="L158" s="4">
        <f>Cocktail!T158</f>
        <v>1</v>
      </c>
      <c r="M158" s="4">
        <f>Cocktail!V158</f>
        <v>4</v>
      </c>
      <c r="N158" s="4">
        <f>Cocktail!W158</f>
        <v>5</v>
      </c>
      <c r="O158" s="4">
        <f>Cocktail!X158</f>
        <v>1</v>
      </c>
      <c r="P158" s="4">
        <f>Cocktail!Y158</f>
        <v>5</v>
      </c>
      <c r="Q158" s="4">
        <f>Cocktail!Z158</f>
        <v>3</v>
      </c>
      <c r="R158" s="4" t="str">
        <f>IF(AND(Cocktail!AE158="N/A",Cocktail!AG158="N/A"),_xlfn.CONCAT(Cocktail!AC158,CHAR(10),Cocktail!AD158),IF(Cocktail!AG158="N/A",_xlfn.CONCAT(Cocktail!AC158,CHAR(10),Cocktail!AD158,CHAR(10),CHAR(10),Cocktail!AE158,CHAR(10),Cocktail!AF158),_xlfn.CONCAT(Cocktail!AC158,CHAR(10),Cocktail!AD158,CHAR(10),CHAR(10),Cocktail!AE158,CHAR(10),Cocktail!AF158,CHAR(10),CHAR(10),Cocktail!AG158,CHAR(10),Cocktail!AH158)))</f>
        <v>NET TRIP 14
After moving and before attacking, roll the 20-sided die. If you roll a 14 or higher, any small or medium figure attacked by Retiarius this turn may roll no more than 1 die for defense.</v>
      </c>
      <c r="S158" s="4" t="str">
        <f>IF(Cocktail!AK158="TRUE", "checked","")</f>
        <v/>
      </c>
      <c r="T158" s="4">
        <f>Cocktail!AB158</f>
        <v>70</v>
      </c>
      <c r="U158" s="4">
        <f>Cocktail!U158</f>
        <v>0</v>
      </c>
    </row>
    <row r="159" spans="1:21" ht="46.5" customHeight="1" x14ac:dyDescent="0.2">
      <c r="A159" s="10" t="str">
        <f>IF(Cocktail!C159&lt;&gt;"n/a", _xlfn.CONCAT(Cocktail!B159, " ", Cocktail!C159), Cocktail!B159)</f>
        <v>Roman Archers</v>
      </c>
      <c r="B159" s="4" t="str">
        <f>Cocktail!D159</f>
        <v>Normal</v>
      </c>
      <c r="C159" s="4" t="str">
        <f>Cocktail!N159</f>
        <v>Common</v>
      </c>
      <c r="D159" s="4" t="str">
        <f>Cocktail!O159</f>
        <v>Squad</v>
      </c>
      <c r="E159" s="4" t="str">
        <f>SUBSTITUTE(Cocktail!AM159, "B&amp;amp;B", "Bread and Breakfast")</f>
        <v>Niche/Shark</v>
      </c>
      <c r="F159" s="4" t="str">
        <f>Cocktail!L159</f>
        <v>Einar</v>
      </c>
      <c r="G159" s="4" t="str">
        <f>Cocktail!M159</f>
        <v>Human</v>
      </c>
      <c r="H159" s="4" t="str">
        <f>Cocktail!P159</f>
        <v>Archers</v>
      </c>
      <c r="I159" s="4" t="str">
        <f>Cocktail!Q159</f>
        <v>Disciplined</v>
      </c>
      <c r="J159" s="4" t="str">
        <f>Cocktail!R159</f>
        <v>Medium</v>
      </c>
      <c r="K159" s="4">
        <f>Cocktail!S159</f>
        <v>5</v>
      </c>
      <c r="L159" s="4">
        <f>Cocktail!T159</f>
        <v>3</v>
      </c>
      <c r="M159" s="4">
        <f>Cocktail!V159</f>
        <v>1</v>
      </c>
      <c r="N159" s="4">
        <f>Cocktail!W159</f>
        <v>4</v>
      </c>
      <c r="O159" s="4">
        <f>Cocktail!X159</f>
        <v>6</v>
      </c>
      <c r="P159" s="4">
        <f>Cocktail!Y159</f>
        <v>2</v>
      </c>
      <c r="Q159" s="4">
        <f>Cocktail!Z159</f>
        <v>1</v>
      </c>
      <c r="R159" s="4" t="str">
        <f>IF(AND(Cocktail!AE159="N/A",Cocktail!AG159="N/A"),_xlfn.CONCAT(Cocktail!AC159,CHAR(10),Cocktail!AD159),IF(Cocktail!AG159="N/A",_xlfn.CONCAT(Cocktail!AC159,CHAR(10),Cocktail!AD159,CHAR(10),CHAR(10),Cocktail!AE159,CHAR(10),Cocktail!AF159),_xlfn.CONCAT(Cocktail!AC159,CHAR(10),Cocktail!AD159,CHAR(10),CHAR(10),Cocktail!AE159,CHAR(10),Cocktail!AF159,CHAR(10),CHAR(10),Cocktail!AG159,CHAR(10),Cocktail!AH159)))</f>
        <v>ARROW VOLLEY
Special Attack - Range 6. Attack 6. 
Three unengaged adjacent Roman Archers on the same level may combine their attacks and roll their attack dice as one attack. All Roman Archers in the Arrow Volley must have a clear line of sight on the one target.</v>
      </c>
      <c r="S159" s="4" t="str">
        <f>IF(Cocktail!AK159="TRUE", "checked","")</f>
        <v/>
      </c>
      <c r="T159" s="4">
        <f>Cocktail!AB159</f>
        <v>40</v>
      </c>
      <c r="U159" s="4">
        <f>Cocktail!U159</f>
        <v>0</v>
      </c>
    </row>
    <row r="160" spans="1:21" ht="46.5" customHeight="1" x14ac:dyDescent="0.2">
      <c r="A160" s="10" t="str">
        <f>IF(Cocktail!C160&lt;&gt;"n/a", _xlfn.CONCAT(Cocktail!B160, " ", Cocktail!C160), Cocktail!B160)</f>
        <v>Roman Archers</v>
      </c>
      <c r="B160" s="4" t="str">
        <f>Cocktail!D160</f>
        <v>Modified</v>
      </c>
      <c r="C160" s="4" t="str">
        <f>Cocktail!N160</f>
        <v>Common</v>
      </c>
      <c r="D160" s="4" t="str">
        <f>Cocktail!O160</f>
        <v>Squad</v>
      </c>
      <c r="E160" s="4" t="str">
        <f>SUBSTITUTE(Cocktail!AM160, "B&amp;amp;B", "Bread and Breakfast")</f>
        <v>Niche/Shark</v>
      </c>
      <c r="F160" s="4" t="str">
        <f>Cocktail!L160</f>
        <v>Einar</v>
      </c>
      <c r="G160" s="4" t="str">
        <f>Cocktail!M160</f>
        <v>Human</v>
      </c>
      <c r="H160" s="4" t="str">
        <f>Cocktail!P160</f>
        <v>Archers</v>
      </c>
      <c r="I160" s="4" t="str">
        <f>Cocktail!Q160</f>
        <v>Disciplined</v>
      </c>
      <c r="J160" s="4" t="str">
        <f>Cocktail!R160</f>
        <v>Medium</v>
      </c>
      <c r="K160" s="4">
        <f>Cocktail!S160</f>
        <v>5</v>
      </c>
      <c r="L160" s="4">
        <f>Cocktail!T160</f>
        <v>3</v>
      </c>
      <c r="M160" s="4">
        <f>Cocktail!V160</f>
        <v>1</v>
      </c>
      <c r="N160" s="4">
        <f>Cocktail!W160</f>
        <v>4</v>
      </c>
      <c r="O160" s="4">
        <f>Cocktail!X160</f>
        <v>6</v>
      </c>
      <c r="P160" s="4">
        <f>Cocktail!Y160</f>
        <v>2</v>
      </c>
      <c r="Q160" s="4">
        <f>Cocktail!Z160</f>
        <v>1</v>
      </c>
      <c r="R160" s="4" t="str">
        <f>IF(AND(Cocktail!AE160="N/A",Cocktail!AG160="N/A"),_xlfn.CONCAT(Cocktail!AC160,CHAR(10),Cocktail!AD160),IF(Cocktail!AG160="N/A",_xlfn.CONCAT(Cocktail!AC160,CHAR(10),Cocktail!AD160,CHAR(10),CHAR(10),Cocktail!AE160,CHAR(10),Cocktail!AF160),_xlfn.CONCAT(Cocktail!AC160,CHAR(10),Cocktail!AD160,CHAR(10),CHAR(10),Cocktail!AE160,CHAR(10),Cocktail!AF160,CHAR(10),CHAR(10),Cocktail!AG160,CHAR(10),Cocktail!AH160)))</f>
        <v>ARROW VOLLEY
Special Attack - Range 6. Attack 6. 
Three unengaged Roman Archers may combine their attacks and roll their attack dice as one attack. All Roman Archers in the Arrow Volley must have a clear line of sight on the one target. The Defending figure compares height to the Highest Roman Archer to determine height advantage.</v>
      </c>
      <c r="S160" s="4" t="str">
        <f>IF(Cocktail!AK160="TRUE", "checked","")</f>
        <v/>
      </c>
      <c r="T160" s="4">
        <f>Cocktail!AB160</f>
        <v>40</v>
      </c>
      <c r="U160" s="4">
        <f>Cocktail!U160</f>
        <v>0</v>
      </c>
    </row>
    <row r="161" spans="1:21" ht="46.5" customHeight="1" x14ac:dyDescent="0.2">
      <c r="A161" s="10" t="str">
        <f>IF(Cocktail!C161&lt;&gt;"n/a", _xlfn.CONCAT(Cocktail!B161, " ", Cocktail!C161), Cocktail!B161)</f>
        <v>Roman Legionnaires</v>
      </c>
      <c r="B161" s="4" t="str">
        <f>Cocktail!D161</f>
        <v>Normal</v>
      </c>
      <c r="C161" s="4" t="str">
        <f>Cocktail!N161</f>
        <v>Common</v>
      </c>
      <c r="D161" s="4" t="str">
        <f>Cocktail!O161</f>
        <v>Squad</v>
      </c>
      <c r="E161" s="4" t="str">
        <f>SUBSTITUTE(Cocktail!AM161, "B&amp;amp;B", "Bread and Breakfast")</f>
        <v>Bread and Breakfast/Defender</v>
      </c>
      <c r="F161" s="4" t="str">
        <f>Cocktail!L161</f>
        <v>Einar</v>
      </c>
      <c r="G161" s="4" t="str">
        <f>Cocktail!M161</f>
        <v>Human</v>
      </c>
      <c r="H161" s="4" t="str">
        <f>Cocktail!P161</f>
        <v>Soldier</v>
      </c>
      <c r="I161" s="4" t="str">
        <f>Cocktail!Q161</f>
        <v>Disciplined</v>
      </c>
      <c r="J161" s="4" t="str">
        <f>Cocktail!R161</f>
        <v>Medium</v>
      </c>
      <c r="K161" s="4">
        <f>Cocktail!S161</f>
        <v>5</v>
      </c>
      <c r="L161" s="4">
        <f>Cocktail!T161</f>
        <v>4</v>
      </c>
      <c r="M161" s="4">
        <f>Cocktail!V161</f>
        <v>1</v>
      </c>
      <c r="N161" s="4">
        <f>Cocktail!W161</f>
        <v>4</v>
      </c>
      <c r="O161" s="4">
        <f>Cocktail!X161</f>
        <v>1</v>
      </c>
      <c r="P161" s="4">
        <f>Cocktail!Y161</f>
        <v>3</v>
      </c>
      <c r="Q161" s="4">
        <f>Cocktail!Z161</f>
        <v>2</v>
      </c>
      <c r="R161" s="4" t="str">
        <f>IF(AND(Cocktail!AE161="N/A",Cocktail!AG161="N/A"),_xlfn.CONCAT(Cocktail!AC161,CHAR(10),Cocktail!AD161),IF(Cocktail!AG161="N/A",_xlfn.CONCAT(Cocktail!AC161,CHAR(10),Cocktail!AD161,CHAR(10),CHAR(10),Cocktail!AE161,CHAR(10),Cocktail!AF161),_xlfn.CONCAT(Cocktail!AC161,CHAR(10),Cocktail!AD161,CHAR(10),CHAR(10),Cocktail!AE161,CHAR(10),Cocktail!AF161,CHAR(10),CHAR(10),Cocktail!AG161,CHAR(10),Cocktail!AH161)))</f>
        <v>WARLORD BONDING
Before taking a turn with Roman Legionnaires, you may first take a turn with any Warlord you control.
SHIELD WALL
When defending with a Roman Legionnaire, add 1 defense die for each other adjacent Roman Legionnaire, up to a maximum of +2 dice for the Shield Wall power.</v>
      </c>
      <c r="S161" s="4" t="str">
        <f>IF(Cocktail!AK161="TRUE", "checked","")</f>
        <v/>
      </c>
      <c r="T161" s="4">
        <f>Cocktail!AB161</f>
        <v>65</v>
      </c>
      <c r="U161" s="4">
        <f>Cocktail!U161</f>
        <v>0</v>
      </c>
    </row>
    <row r="162" spans="1:21" ht="46.5" customHeight="1" x14ac:dyDescent="0.2">
      <c r="A162" s="10" t="str">
        <f>IF(Cocktail!C162&lt;&gt;"n/a", _xlfn.CONCAT(Cocktail!B162, " ", Cocktail!C162), Cocktail!B162)</f>
        <v>Runa</v>
      </c>
      <c r="B162" s="4" t="str">
        <f>Cocktail!D162</f>
        <v>Normal</v>
      </c>
      <c r="C162" s="4" t="str">
        <f>Cocktail!N162</f>
        <v>Unique</v>
      </c>
      <c r="D162" s="4" t="str">
        <f>Cocktail!O162</f>
        <v>Hero</v>
      </c>
      <c r="E162" s="4" t="str">
        <f>SUBSTITUTE(Cocktail!AM162, "B&amp;amp;B", "Bread and Breakfast")</f>
        <v>Niche</v>
      </c>
      <c r="F162" s="4" t="str">
        <f>Cocktail!L162</f>
        <v>Utgar</v>
      </c>
      <c r="G162" s="4" t="str">
        <f>Cocktail!M162</f>
        <v>Kyrie</v>
      </c>
      <c r="H162" s="4" t="str">
        <f>Cocktail!P162</f>
        <v>Warrior</v>
      </c>
      <c r="I162" s="4" t="str">
        <f>Cocktail!Q162</f>
        <v>Tricky</v>
      </c>
      <c r="J162" s="4" t="str">
        <f>Cocktail!R162</f>
        <v>Medium</v>
      </c>
      <c r="K162" s="4">
        <f>Cocktail!S162</f>
        <v>5</v>
      </c>
      <c r="L162" s="4">
        <f>Cocktail!T162</f>
        <v>1</v>
      </c>
      <c r="M162" s="4">
        <f>Cocktail!V162</f>
        <v>5</v>
      </c>
      <c r="N162" s="4">
        <f>Cocktail!W162</f>
        <v>6</v>
      </c>
      <c r="O162" s="4">
        <f>Cocktail!X162</f>
        <v>1</v>
      </c>
      <c r="P162" s="4">
        <f>Cocktail!Y162</f>
        <v>3</v>
      </c>
      <c r="Q162" s="4">
        <f>Cocktail!Z162</f>
        <v>3</v>
      </c>
      <c r="R162" s="4" t="str">
        <f>IF(AND(Cocktail!AE162="N/A",Cocktail!AG162="N/A"),_xlfn.CONCAT(Cocktail!AC162,CHAR(10),Cocktail!AD162),IF(Cocktail!AG162="N/A",_xlfn.CONCAT(Cocktail!AC162,CHAR(10),Cocktail!AD162,CHAR(10),CHAR(10),Cocktail!AE162,CHAR(10),Cocktail!AF162),_xlfn.CONCAT(Cocktail!AC162,CHAR(10),Cocktail!AD162,CHAR(10),CHAR(10),Cocktail!AE162,CHAR(10),Cocktail!AF162,CHAR(10),CHAR(10),Cocktail!AG162,CHAR(10),Cocktail!AH162)))</f>
        <v>HELM OF MITONSOUL AURA
After moving and before attacking, Runa may use her Helm Of Mitonsoul Aura. When using the Helm Of Mitonsoul Aura, you must roll the 20-sided die for all figures within 3 clear sight spaces of Runa, one at a time. If you roll a 20, destroy the figure. Runa's Helm Of Mitonsoul Aura does not affect Runa.</v>
      </c>
      <c r="S162" s="4" t="str">
        <f>IF(Cocktail!AK162="TRUE", "checked","")</f>
        <v/>
      </c>
      <c r="T162" s="4">
        <f>Cocktail!AB162</f>
        <v>100</v>
      </c>
      <c r="U162" s="4">
        <f>Cocktail!U162</f>
        <v>0</v>
      </c>
    </row>
    <row r="163" spans="1:21" ht="46.5" customHeight="1" x14ac:dyDescent="0.2">
      <c r="A163" s="10" t="str">
        <f>IF(Cocktail!C163&lt;&gt;"n/a", _xlfn.CONCAT(Cocktail!B163, " ", Cocktail!C163), Cocktail!B163)</f>
        <v>Runa</v>
      </c>
      <c r="B163" s="4" t="str">
        <f>Cocktail!D163</f>
        <v>Modified</v>
      </c>
      <c r="C163" s="4" t="str">
        <f>Cocktail!N163</f>
        <v>Unique</v>
      </c>
      <c r="D163" s="4" t="str">
        <f>Cocktail!O163</f>
        <v>Hero</v>
      </c>
      <c r="E163" s="4" t="str">
        <f>SUBSTITUTE(Cocktail!AM163, "B&amp;amp;B", "Bread and Breakfast")</f>
        <v>Niche</v>
      </c>
      <c r="F163" s="4" t="str">
        <f>Cocktail!L163</f>
        <v>Utgar</v>
      </c>
      <c r="G163" s="4" t="str">
        <f>Cocktail!M163</f>
        <v>Kyrie</v>
      </c>
      <c r="H163" s="4" t="str">
        <f>Cocktail!P163</f>
        <v>Warrior</v>
      </c>
      <c r="I163" s="4" t="str">
        <f>Cocktail!Q163</f>
        <v>Tricky</v>
      </c>
      <c r="J163" s="4" t="str">
        <f>Cocktail!R163</f>
        <v>Medium</v>
      </c>
      <c r="K163" s="4">
        <f>Cocktail!S163</f>
        <v>5</v>
      </c>
      <c r="L163" s="4">
        <f>Cocktail!T163</f>
        <v>1</v>
      </c>
      <c r="M163" s="4">
        <f>Cocktail!V163</f>
        <v>5</v>
      </c>
      <c r="N163" s="4">
        <f>Cocktail!W163</f>
        <v>6</v>
      </c>
      <c r="O163" s="4">
        <f>Cocktail!X163</f>
        <v>1</v>
      </c>
      <c r="P163" s="4">
        <f>Cocktail!Y163</f>
        <v>3</v>
      </c>
      <c r="Q163" s="4">
        <f>Cocktail!Z163</f>
        <v>5</v>
      </c>
      <c r="R163" s="4" t="str">
        <f>IF(AND(Cocktail!AE163="N/A",Cocktail!AG163="N/A"),_xlfn.CONCAT(Cocktail!AC163,CHAR(10),Cocktail!AD163),IF(Cocktail!AG163="N/A",_xlfn.CONCAT(Cocktail!AC163,CHAR(10),Cocktail!AD163,CHAR(10),CHAR(10),Cocktail!AE163,CHAR(10),Cocktail!AF163),_xlfn.CONCAT(Cocktail!AC163,CHAR(10),Cocktail!AD163,CHAR(10),CHAR(10),Cocktail!AE163,CHAR(10),Cocktail!AF163,CHAR(10),CHAR(10),Cocktail!AG163,CHAR(10),Cocktail!AH163)))</f>
        <v>HELM OF MITONSOUL AURA
After moving and before attacking, Runa may use her Helm Of Mitonsoul Aura. When using the Helm Of Mitonsoul Aura, you must roll the 20-sided die for all figures within 3 clear sight spaces of Runa, one at a time. If the target is a squad figure and you roll a 15 or higher, destroy the figure. If the target is a hero figure and you roll a 20, destroy the figure. Runa's Helm Of Mitonsoul Aura does not affect Runa.</v>
      </c>
      <c r="S163" s="4" t="str">
        <f>IF(Cocktail!AK163="TRUE", "checked","")</f>
        <v/>
      </c>
      <c r="T163" s="4">
        <f>Cocktail!AB163</f>
        <v>120</v>
      </c>
      <c r="U163" s="4">
        <f>Cocktail!U163</f>
        <v>0</v>
      </c>
    </row>
    <row r="164" spans="1:21" ht="46.5" customHeight="1" x14ac:dyDescent="0.2">
      <c r="A164" s="10" t="str">
        <f>IF(Cocktail!C164&lt;&gt;"n/a", _xlfn.CONCAT(Cocktail!B164, " ", Cocktail!C164), Cocktail!B164)</f>
        <v>Rygarn</v>
      </c>
      <c r="B164" s="4" t="str">
        <f>Cocktail!D164</f>
        <v>Normal</v>
      </c>
      <c r="C164" s="4" t="str">
        <f>Cocktail!N164</f>
        <v>Unique</v>
      </c>
      <c r="D164" s="4" t="str">
        <f>Cocktail!O164</f>
        <v>Hero</v>
      </c>
      <c r="E164" s="4" t="str">
        <f>SUBSTITUTE(Cocktail!AM164, "B&amp;amp;B", "Bread and Breakfast")</f>
        <v>Cheer/Cleanup</v>
      </c>
      <c r="F164" s="4" t="str">
        <f>Cocktail!L164</f>
        <v>Vydar</v>
      </c>
      <c r="G164" s="4" t="str">
        <f>Cocktail!M164</f>
        <v>Tempovar</v>
      </c>
      <c r="H164" s="4" t="str">
        <f>Cocktail!P164</f>
        <v>Chrono-Mage</v>
      </c>
      <c r="I164" s="4" t="str">
        <f>Cocktail!Q164</f>
        <v>Tricky</v>
      </c>
      <c r="J164" s="4" t="str">
        <f>Cocktail!R164</f>
        <v>Medium</v>
      </c>
      <c r="K164" s="4">
        <f>Cocktail!S164</f>
        <v>6</v>
      </c>
      <c r="L164" s="4">
        <f>Cocktail!T164</f>
        <v>1</v>
      </c>
      <c r="M164" s="4">
        <f>Cocktail!V164</f>
        <v>4</v>
      </c>
      <c r="N164" s="4">
        <f>Cocktail!W164</f>
        <v>4</v>
      </c>
      <c r="O164" s="4">
        <f>Cocktail!X164</f>
        <v>6</v>
      </c>
      <c r="P164" s="4">
        <f>Cocktail!Y164</f>
        <v>4</v>
      </c>
      <c r="Q164" s="4">
        <f>Cocktail!Z164</f>
        <v>3</v>
      </c>
      <c r="R164" s="4" t="str">
        <f>IF(AND(Cocktail!AE164="N/A",Cocktail!AG164="N/A"),_xlfn.CONCAT(Cocktail!AC164,CHAR(10),Cocktail!AD164),IF(Cocktail!AG164="N/A",_xlfn.CONCAT(Cocktail!AC164,CHAR(10),Cocktail!AD164,CHAR(10),CHAR(10),Cocktail!AE164,CHAR(10),Cocktail!AF164),_xlfn.CONCAT(Cocktail!AC164,CHAR(10),Cocktail!AD164,CHAR(10),CHAR(10),Cocktail!AE164,CHAR(10),Cocktail!AF164,CHAR(10),CHAR(10),Cocktail!AG164,CHAR(10),Cocktail!AH164)))</f>
        <v>CHRONO-KEY
Once per round, before revealing a numbered marker on an Army Card in your army, you may choose this Army Card or an Army Card that has at least one figure you control within 6 spaces of Rygarn. Move that numbered Order Marker to the chosen Army Card and reveal it on that Army Card instead.
TEMPORAL JUMP
When Rygarn receives one or more wounds from a normal or special attack by an opponent's figure, you may roll the 20-sided die. If you roll a 15 or higher, choose an empty space within 4 spaces of Rygarn. Place Rygarn on the chosen space to ignore any wounds he just received. If Rygarn is engaged when he uses Temporal Jump, he will not take any leaving engagement attacks.</v>
      </c>
      <c r="S164" s="4" t="str">
        <f>IF(Cocktail!AK164="TRUE", "checked","")</f>
        <v/>
      </c>
      <c r="T164" s="4">
        <f>Cocktail!AB164</f>
        <v>100</v>
      </c>
      <c r="U164" s="4">
        <f>Cocktail!U164</f>
        <v>0</v>
      </c>
    </row>
    <row r="165" spans="1:21" ht="46.5" customHeight="1" x14ac:dyDescent="0.2">
      <c r="A165" s="10" t="str">
        <f>IF(Cocktail!C165&lt;&gt;"n/a", _xlfn.CONCAT(Cocktail!B165, " ", Cocktail!C165), Cocktail!B165)</f>
        <v>Sacred Band</v>
      </c>
      <c r="B165" s="4" t="str">
        <f>Cocktail!D165</f>
        <v>Normal</v>
      </c>
      <c r="C165" s="4" t="str">
        <f>Cocktail!N165</f>
        <v>Common</v>
      </c>
      <c r="D165" s="4" t="str">
        <f>Cocktail!O165</f>
        <v>Squad</v>
      </c>
      <c r="E165" s="4" t="str">
        <f>SUBSTITUTE(Cocktail!AM165, "B&amp;amp;B", "Bread and Breakfast")</f>
        <v>Bread and Breakfast</v>
      </c>
      <c r="F165" s="4" t="str">
        <f>Cocktail!L165</f>
        <v>Einar</v>
      </c>
      <c r="G165" s="4" t="str">
        <f>Cocktail!M165</f>
        <v>Human</v>
      </c>
      <c r="H165" s="4" t="str">
        <f>Cocktail!P165</f>
        <v>Soldiers</v>
      </c>
      <c r="I165" s="4" t="str">
        <f>Cocktail!Q165</f>
        <v>Disciplined</v>
      </c>
      <c r="J165" s="4" t="str">
        <f>Cocktail!R165</f>
        <v>Medium</v>
      </c>
      <c r="K165" s="4">
        <f>Cocktail!S165</f>
        <v>5</v>
      </c>
      <c r="L165" s="4">
        <f>Cocktail!T165</f>
        <v>4</v>
      </c>
      <c r="M165" s="4">
        <f>Cocktail!V165</f>
        <v>1</v>
      </c>
      <c r="N165" s="4">
        <f>Cocktail!W165</f>
        <v>4</v>
      </c>
      <c r="O165" s="4">
        <f>Cocktail!X165</f>
        <v>1</v>
      </c>
      <c r="P165" s="4">
        <f>Cocktail!Y165</f>
        <v>3</v>
      </c>
      <c r="Q165" s="4">
        <f>Cocktail!Z165</f>
        <v>2</v>
      </c>
      <c r="R165" s="4" t="str">
        <f>IF(AND(Cocktail!AE165="N/A",Cocktail!AG165="N/A"),_xlfn.CONCAT(Cocktail!AC165,CHAR(10),Cocktail!AD165),IF(Cocktail!AG165="N/A",_xlfn.CONCAT(Cocktail!AC165,CHAR(10),Cocktail!AD165,CHAR(10),CHAR(10),Cocktail!AE165,CHAR(10),Cocktail!AF165),_xlfn.CONCAT(Cocktail!AC165,CHAR(10),Cocktail!AD165,CHAR(10),CHAR(10),Cocktail!AE165,CHAR(10),Cocktail!AF165,CHAR(10),CHAR(10),Cocktail!AG165,CHAR(10),Cocktail!AH165)))</f>
        <v>EINAR WARLORD BONDING
Before taking a turn with Sacred Band, you may first take a turn with any Warlord you control that follows Einar.
DISCIPLINED ARMY DEFENSE BONUS
If every Army Card you control has a disciplined personality, each soldier in the Sacred Band receives 1 additional defense die.</v>
      </c>
      <c r="S165" s="4" t="str">
        <f>IF(Cocktail!AK165="TRUE", "checked","")</f>
        <v/>
      </c>
      <c r="T165" s="4">
        <f>Cocktail!AB165</f>
        <v>60</v>
      </c>
      <c r="U165" s="4">
        <f>Cocktail!U165</f>
        <v>0</v>
      </c>
    </row>
    <row r="166" spans="1:21" ht="46.5" customHeight="1" x14ac:dyDescent="0.2">
      <c r="A166" s="10" t="str">
        <f>IF(Cocktail!C166&lt;&gt;"n/a", _xlfn.CONCAT(Cocktail!B166, " ", Cocktail!C166), Cocktail!B166)</f>
        <v>Sahuagin Raider</v>
      </c>
      <c r="B166" s="4" t="str">
        <f>Cocktail!D166</f>
        <v>Normal</v>
      </c>
      <c r="C166" s="4" t="str">
        <f>Cocktail!N166</f>
        <v>Common</v>
      </c>
      <c r="D166" s="4" t="str">
        <f>Cocktail!O166</f>
        <v>Hero</v>
      </c>
      <c r="E166" s="4" t="str">
        <f>SUBSTITUTE(Cocktail!AM166, "B&amp;amp;B", "Bread and Breakfast")</f>
        <v>Cleaner</v>
      </c>
      <c r="F166" s="4" t="str">
        <f>Cocktail!L166</f>
        <v>Utgar</v>
      </c>
      <c r="G166" s="4" t="str">
        <f>Cocktail!M166</f>
        <v>Sahuagin</v>
      </c>
      <c r="H166" s="4" t="str">
        <f>Cocktail!P166</f>
        <v>Raider</v>
      </c>
      <c r="I166" s="4" t="str">
        <f>Cocktail!Q166</f>
        <v>Ferocious</v>
      </c>
      <c r="J166" s="4" t="str">
        <f>Cocktail!R166</f>
        <v>Medium</v>
      </c>
      <c r="K166" s="4">
        <f>Cocktail!S166</f>
        <v>4</v>
      </c>
      <c r="L166" s="4">
        <f>Cocktail!T166</f>
        <v>1</v>
      </c>
      <c r="M166" s="4">
        <f>Cocktail!V166</f>
        <v>1</v>
      </c>
      <c r="N166" s="4">
        <f>Cocktail!W166</f>
        <v>6</v>
      </c>
      <c r="O166" s="4">
        <f>Cocktail!X166</f>
        <v>1</v>
      </c>
      <c r="P166" s="4">
        <f>Cocktail!Y166</f>
        <v>2</v>
      </c>
      <c r="Q166" s="4">
        <f>Cocktail!Z166</f>
        <v>3</v>
      </c>
      <c r="R166" s="4" t="str">
        <f>IF(AND(Cocktail!AE166="N/A",Cocktail!AG166="N/A"),_xlfn.CONCAT(Cocktail!AC166,CHAR(10),Cocktail!AD166),IF(Cocktail!AG166="N/A",_xlfn.CONCAT(Cocktail!AC166,CHAR(10),Cocktail!AD166,CHAR(10),CHAR(10),Cocktail!AE166,CHAR(10),Cocktail!AF166),_xlfn.CONCAT(Cocktail!AC166,CHAR(10),Cocktail!AD166,CHAR(10),CHAR(10),Cocktail!AE166,CHAR(10),Cocktail!AF166,CHAR(10),CHAR(10),Cocktail!AG166,CHAR(10),Cocktail!AH166)))</f>
        <v>BLOOD FRENZY
When attacking with a Sahuagin Raider, it receives 1 additional attack die for each Wound Marker on the defending figure's Army Card, for a maximum of 3 additional attack dice for Blood Frenzy.
AMPHIBIOUS
While a Sahuagin Raider is on a water space, add 2 to its defense. If a Sahuagin Raider starts its turn on a water space, add 1 to its movement for that turn. A Sahuagin Raider does not have to stop its movement when entering a water space.</v>
      </c>
      <c r="S166" s="4" t="str">
        <f>IF(Cocktail!AK166="TRUE", "checked","")</f>
        <v/>
      </c>
      <c r="T166" s="4">
        <f>Cocktail!AB166</f>
        <v>10</v>
      </c>
      <c r="U166" s="4">
        <f>Cocktail!U166</f>
        <v>0</v>
      </c>
    </row>
    <row r="167" spans="1:21" ht="46.5" customHeight="1" x14ac:dyDescent="0.2">
      <c r="A167" s="10" t="str">
        <f>IF(Cocktail!C167&lt;&gt;"n/a", _xlfn.CONCAT(Cocktail!B167, " ", Cocktail!C167), Cocktail!B167)</f>
        <v>Samuel Brown</v>
      </c>
      <c r="B167" s="4" t="str">
        <f>Cocktail!D167</f>
        <v>Normal</v>
      </c>
      <c r="C167" s="4" t="str">
        <f>Cocktail!N167</f>
        <v>Unique</v>
      </c>
      <c r="D167" s="4" t="str">
        <f>Cocktail!O167</f>
        <v>Hero</v>
      </c>
      <c r="E167" s="4" t="str">
        <f>SUBSTITUTE(Cocktail!AM167, "B&amp;amp;B", "Bread and Breakfast")</f>
        <v>Niche</v>
      </c>
      <c r="F167" s="4" t="str">
        <f>Cocktail!L167</f>
        <v>Jandar</v>
      </c>
      <c r="G167" s="4" t="str">
        <f>Cocktail!M167</f>
        <v>Human</v>
      </c>
      <c r="H167" s="4" t="str">
        <f>Cocktail!P167</f>
        <v>Patriot</v>
      </c>
      <c r="I167" s="4" t="str">
        <f>Cocktail!Q167</f>
        <v>Valiant</v>
      </c>
      <c r="J167" s="4" t="str">
        <f>Cocktail!R167</f>
        <v>Medium</v>
      </c>
      <c r="K167" s="4">
        <f>Cocktail!S167</f>
        <v>5</v>
      </c>
      <c r="L167" s="4">
        <f>Cocktail!T167</f>
        <v>1</v>
      </c>
      <c r="M167" s="4">
        <f>Cocktail!V167</f>
        <v>4</v>
      </c>
      <c r="N167" s="4">
        <f>Cocktail!W167</f>
        <v>5</v>
      </c>
      <c r="O167" s="4">
        <f>Cocktail!X167</f>
        <v>7</v>
      </c>
      <c r="P167" s="4">
        <f>Cocktail!Y167</f>
        <v>3</v>
      </c>
      <c r="Q167" s="4">
        <f>Cocktail!Z167</f>
        <v>3</v>
      </c>
      <c r="R167" s="4" t="str">
        <f>IF(AND(Cocktail!AE167="N/A",Cocktail!AG167="N/A"),_xlfn.CONCAT(Cocktail!AC167,CHAR(10),Cocktail!AD167),IF(Cocktail!AG167="N/A",_xlfn.CONCAT(Cocktail!AC167,CHAR(10),Cocktail!AD167,CHAR(10),CHAR(10),Cocktail!AE167,CHAR(10),Cocktail!AF167),_xlfn.CONCAT(Cocktail!AC167,CHAR(10),Cocktail!AD167,CHAR(10),CHAR(10),Cocktail!AE167,CHAR(10),Cocktail!AF167,CHAR(10),CHAR(10),Cocktail!AG167,CHAR(10),Cocktail!AH167)))</f>
        <v>FIRE AND RUSH SPECIAL ATTACK
Range Special. Attack Special.
If Samuel Brown begins his turn unengaged, instead of moving normally, he may use his Fire and Rush Special Attack. Choose a figure within 5 spaces of Samuel Brown to attack and roll 3 attack dice. If the defending figure receives one or more wounds from that attack, you may move Samuel Brown up to 5 spaces. If Samuel Brown ends that move engaged, he may attack again by rolling 4 attack dice.</v>
      </c>
      <c r="S167" s="4" t="str">
        <f>IF(Cocktail!AK167="TRUE", "checked","")</f>
        <v/>
      </c>
      <c r="T167" s="4">
        <f>Cocktail!AB167</f>
        <v>60</v>
      </c>
      <c r="U167" s="4">
        <f>Cocktail!U167</f>
        <v>0</v>
      </c>
    </row>
    <row r="168" spans="1:21" ht="46.5" customHeight="1" x14ac:dyDescent="0.2">
      <c r="A168" s="10" t="str">
        <f>IF(Cocktail!C168&lt;&gt;"n/a", _xlfn.CONCAT(Cocktail!B168, " ", Cocktail!C168), Cocktail!B168)</f>
        <v>Saylind The Kyrie Warrior</v>
      </c>
      <c r="B168" s="4" t="str">
        <f>Cocktail!D168</f>
        <v>Normal</v>
      </c>
      <c r="C168" s="4" t="str">
        <f>Cocktail!N168</f>
        <v>Unique</v>
      </c>
      <c r="D168" s="4" t="str">
        <f>Cocktail!O168</f>
        <v>Hero</v>
      </c>
      <c r="E168" s="4" t="str">
        <f>SUBSTITUTE(Cocktail!AM168, "B&amp;amp;B", "Bread and Breakfast")</f>
        <v>Niche</v>
      </c>
      <c r="F168" s="4" t="str">
        <f>Cocktail!L168</f>
        <v>Ullar</v>
      </c>
      <c r="G168" s="4" t="str">
        <f>Cocktail!M168</f>
        <v>Kyrie</v>
      </c>
      <c r="H168" s="4" t="str">
        <f>Cocktail!P168</f>
        <v>Warrior</v>
      </c>
      <c r="I168" s="4" t="str">
        <f>Cocktail!Q168</f>
        <v>Valiant</v>
      </c>
      <c r="J168" s="4" t="str">
        <f>Cocktail!R168</f>
        <v>Medium</v>
      </c>
      <c r="K168" s="4">
        <f>Cocktail!S168</f>
        <v>5</v>
      </c>
      <c r="L168" s="4">
        <f>Cocktail!T168</f>
        <v>1</v>
      </c>
      <c r="M168" s="4">
        <f>Cocktail!V168</f>
        <v>5</v>
      </c>
      <c r="N168" s="4">
        <f>Cocktail!W168</f>
        <v>6</v>
      </c>
      <c r="O168" s="4">
        <f>Cocktail!X168</f>
        <v>1</v>
      </c>
      <c r="P168" s="4">
        <f>Cocktail!Y168</f>
        <v>3</v>
      </c>
      <c r="Q168" s="4">
        <f>Cocktail!Z168</f>
        <v>3</v>
      </c>
      <c r="R168" s="4" t="str">
        <f>IF(AND(Cocktail!AE168="N/A",Cocktail!AG168="N/A"),_xlfn.CONCAT(Cocktail!AC168,CHAR(10),Cocktail!AD168),IF(Cocktail!AG168="N/A",_xlfn.CONCAT(Cocktail!AC168,CHAR(10),Cocktail!AD168,CHAR(10),CHAR(10),Cocktail!AE168,CHAR(10),Cocktail!AF168),_xlfn.CONCAT(Cocktail!AC168,CHAR(10),Cocktail!AD168,CHAR(10),CHAR(10),Cocktail!AE168,CHAR(10),Cocktail!AF168,CHAR(10),CHAR(10),Cocktail!AG168,CHAR(10),Cocktail!AH168)))</f>
        <v>SPEAR OF SUMMONING
After moving and before attacking, choose any figure you control on the battlefield, then roll a 20-sided die. If you roll a 1-8, nothing happens. If you roll a 9-20, move the chosen figure to any space adjacent to Saylind. If the summoned figure is engaged, the figure does not receive any leaving engagement attacks.</v>
      </c>
      <c r="S168" s="4" t="str">
        <f>IF(Cocktail!AK168="TRUE", "checked","")</f>
        <v/>
      </c>
      <c r="T168" s="4">
        <f>Cocktail!AB168</f>
        <v>60</v>
      </c>
      <c r="U168" s="4">
        <f>Cocktail!U168</f>
        <v>0</v>
      </c>
    </row>
    <row r="169" spans="1:21" ht="46.5" customHeight="1" x14ac:dyDescent="0.2">
      <c r="A169" s="10" t="str">
        <f>IF(Cocktail!C169&lt;&gt;"n/a", _xlfn.CONCAT(Cocktail!B169, " ", Cocktail!C169), Cocktail!B169)</f>
        <v>Sentinels Of Jandar</v>
      </c>
      <c r="B169" s="4" t="str">
        <f>Cocktail!D169</f>
        <v>Normal</v>
      </c>
      <c r="C169" s="4" t="str">
        <f>Cocktail!N169</f>
        <v>Common</v>
      </c>
      <c r="D169" s="4" t="str">
        <f>Cocktail!O169</f>
        <v>Squad</v>
      </c>
      <c r="E169" s="4" t="str">
        <f>SUBSTITUTE(Cocktail!AM169, "B&amp;amp;B", "Bread and Breakfast")</f>
        <v>Defender</v>
      </c>
      <c r="F169" s="4" t="str">
        <f>Cocktail!L169</f>
        <v>Jandar</v>
      </c>
      <c r="G169" s="4" t="str">
        <f>Cocktail!M169</f>
        <v>Kyrie</v>
      </c>
      <c r="H169" s="4" t="str">
        <f>Cocktail!P169</f>
        <v>Sentinels</v>
      </c>
      <c r="I169" s="4" t="str">
        <f>Cocktail!Q169</f>
        <v>Valiant</v>
      </c>
      <c r="J169" s="4" t="str">
        <f>Cocktail!R169</f>
        <v>Medium</v>
      </c>
      <c r="K169" s="4">
        <f>Cocktail!S169</f>
        <v>5</v>
      </c>
      <c r="L169" s="4">
        <f>Cocktail!T169</f>
        <v>3</v>
      </c>
      <c r="M169" s="4">
        <f>Cocktail!V169</f>
        <v>1</v>
      </c>
      <c r="N169" s="4">
        <f>Cocktail!W169</f>
        <v>4</v>
      </c>
      <c r="O169" s="4">
        <f>Cocktail!X169</f>
        <v>1</v>
      </c>
      <c r="P169" s="4">
        <f>Cocktail!Y169</f>
        <v>3</v>
      </c>
      <c r="Q169" s="4">
        <f>Cocktail!Z169</f>
        <v>4</v>
      </c>
      <c r="R169" s="4" t="str">
        <f>IF(AND(Cocktail!AE169="N/A",Cocktail!AG169="N/A"),_xlfn.CONCAT(Cocktail!AC169,CHAR(10),Cocktail!AD169),IF(Cocktail!AG169="N/A",_xlfn.CONCAT(Cocktail!AC169,CHAR(10),Cocktail!AD169,CHAR(10),CHAR(10),Cocktail!AE169,CHAR(10),Cocktail!AF169),_xlfn.CONCAT(Cocktail!AC169,CHAR(10),Cocktail!AD169,CHAR(10),CHAR(10),Cocktail!AE169,CHAR(10),Cocktail!AF169,CHAR(10),CHAR(10),Cocktail!AG169,CHAR(10),Cocktail!AH169)))</f>
        <v>SHIELDS OF VALOR
When defending with Sentinels of Jandar, each shield rolled counts for one additional block.</v>
      </c>
      <c r="S169" s="4" t="str">
        <f>IF(Cocktail!AK169="TRUE", "checked","")</f>
        <v/>
      </c>
      <c r="T169" s="4">
        <f>Cocktail!AB169</f>
        <v>105</v>
      </c>
      <c r="U169" s="4">
        <f>Cocktail!U169</f>
        <v>0</v>
      </c>
    </row>
    <row r="170" spans="1:21" ht="46.5" customHeight="1" x14ac:dyDescent="0.2">
      <c r="A170" s="10" t="str">
        <f>IF(Cocktail!C170&lt;&gt;"n/a", _xlfn.CONCAT(Cocktail!B170, " ", Cocktail!C170), Cocktail!B170)</f>
        <v>Sgt. Drake Alexander</v>
      </c>
      <c r="B170" s="4" t="str">
        <f>Cocktail!D170</f>
        <v>Normal</v>
      </c>
      <c r="C170" s="4" t="str">
        <f>Cocktail!N170</f>
        <v>Unique</v>
      </c>
      <c r="D170" s="4" t="str">
        <f>Cocktail!O170</f>
        <v>Hero</v>
      </c>
      <c r="E170" s="4" t="str">
        <f>SUBSTITUTE(Cocktail!AM170, "B&amp;amp;B", "Bread and Breakfast")</f>
        <v>Cleanup</v>
      </c>
      <c r="F170" s="4" t="str">
        <f>Cocktail!L170</f>
        <v>Jandar</v>
      </c>
      <c r="G170" s="4" t="str">
        <f>Cocktail!M170</f>
        <v>Human</v>
      </c>
      <c r="H170" s="4" t="str">
        <f>Cocktail!P170</f>
        <v>Soldier</v>
      </c>
      <c r="I170" s="4" t="str">
        <f>Cocktail!Q170</f>
        <v>Valiant</v>
      </c>
      <c r="J170" s="4" t="str">
        <f>Cocktail!R170</f>
        <v>Medium</v>
      </c>
      <c r="K170" s="4">
        <f>Cocktail!S170</f>
        <v>5</v>
      </c>
      <c r="L170" s="4">
        <f>Cocktail!T170</f>
        <v>1</v>
      </c>
      <c r="M170" s="4">
        <f>Cocktail!V170</f>
        <v>5</v>
      </c>
      <c r="N170" s="4">
        <f>Cocktail!W170</f>
        <v>5</v>
      </c>
      <c r="O170" s="4">
        <f>Cocktail!X170</f>
        <v>1</v>
      </c>
      <c r="P170" s="4">
        <f>Cocktail!Y170</f>
        <v>6</v>
      </c>
      <c r="Q170" s="4">
        <f>Cocktail!Z170</f>
        <v>3</v>
      </c>
      <c r="R170" s="4" t="str">
        <f>IF(AND(Cocktail!AE170="N/A",Cocktail!AG170="N/A"),_xlfn.CONCAT(Cocktail!AC170,CHAR(10),Cocktail!AD170),IF(Cocktail!AG170="N/A",_xlfn.CONCAT(Cocktail!AC170,CHAR(10),Cocktail!AD170,CHAR(10),CHAR(10),Cocktail!AE170,CHAR(10),Cocktail!AF170),_xlfn.CONCAT(Cocktail!AC170,CHAR(10),Cocktail!AD170,CHAR(10),CHAR(10),Cocktail!AE170,CHAR(10),Cocktail!AF170,CHAR(10),CHAR(10),Cocktail!AG170,CHAR(10),Cocktail!AH170)))</f>
        <v>THORIAN SPEED
Opponent's figures must be adjacent to Sgt. Drake Alexander to attack him with a normal attack.
GRAPPLE GUN 25
Instead of Sgt. Drake Alexander's normal move, he may move only one space. This space may be up to 25 levels higher. When using the Grapple Gun, all engagement rules still apply.</v>
      </c>
      <c r="S170" s="4" t="str">
        <f>IF(Cocktail!AK170="TRUE", "checked","")</f>
        <v/>
      </c>
      <c r="T170" s="4">
        <f>Cocktail!AB170</f>
        <v>100</v>
      </c>
      <c r="U170" s="4">
        <f>Cocktail!U170</f>
        <v>0</v>
      </c>
    </row>
    <row r="171" spans="1:21" ht="46.5" customHeight="1" x14ac:dyDescent="0.2">
      <c r="A171" s="10" t="str">
        <f>IF(Cocktail!C171&lt;&gt;"n/a", _xlfn.CONCAT(Cocktail!B171, " ", Cocktail!C171), Cocktail!B171)</f>
        <v>Sgt. Drake Alexander</v>
      </c>
      <c r="B171" s="4" t="str">
        <f>Cocktail!D171</f>
        <v>Normal</v>
      </c>
      <c r="C171" s="4" t="str">
        <f>Cocktail!N171</f>
        <v>Unique</v>
      </c>
      <c r="D171" s="4" t="str">
        <f>Cocktail!O171</f>
        <v>Hero</v>
      </c>
      <c r="E171" s="4" t="str">
        <f>SUBSTITUTE(Cocktail!AM171, "B&amp;amp;B", "Bread and Breakfast")</f>
        <v>Cleanup</v>
      </c>
      <c r="F171" s="4" t="str">
        <f>Cocktail!L171</f>
        <v>Jandar</v>
      </c>
      <c r="G171" s="4" t="str">
        <f>Cocktail!M171</f>
        <v>Human</v>
      </c>
      <c r="H171" s="4" t="str">
        <f>Cocktail!P171</f>
        <v>Soldier</v>
      </c>
      <c r="I171" s="4" t="str">
        <f>Cocktail!Q171</f>
        <v>Valiant</v>
      </c>
      <c r="J171" s="4" t="str">
        <f>Cocktail!R171</f>
        <v>Medium</v>
      </c>
      <c r="K171" s="4">
        <f>Cocktail!S171</f>
        <v>5</v>
      </c>
      <c r="L171" s="4">
        <f>Cocktail!T171</f>
        <v>1</v>
      </c>
      <c r="M171" s="4">
        <f>Cocktail!V171</f>
        <v>6</v>
      </c>
      <c r="N171" s="4">
        <f>Cocktail!W171</f>
        <v>6</v>
      </c>
      <c r="O171" s="4">
        <f>Cocktail!X171</f>
        <v>1</v>
      </c>
      <c r="P171" s="4">
        <f>Cocktail!Y171</f>
        <v>6</v>
      </c>
      <c r="Q171" s="4">
        <f>Cocktail!Z171</f>
        <v>4</v>
      </c>
      <c r="R171" s="4" t="str">
        <f>IF(AND(Cocktail!AE171="N/A",Cocktail!AG171="N/A"),_xlfn.CONCAT(Cocktail!AC171,CHAR(10),Cocktail!AD171),IF(Cocktail!AG171="N/A",_xlfn.CONCAT(Cocktail!AC171,CHAR(10),Cocktail!AD171,CHAR(10),CHAR(10),Cocktail!AE171,CHAR(10),Cocktail!AF171),_xlfn.CONCAT(Cocktail!AC171,CHAR(10),Cocktail!AD171,CHAR(10),CHAR(10),Cocktail!AE171,CHAR(10),Cocktail!AF171,CHAR(10),CHAR(10),Cocktail!AG171,CHAR(10),Cocktail!AH171)))</f>
        <v>THORIAN SPEED
Opponent's figures must be adjacent to Sgt. Drake Alexander to attack him with a normal attack.
GRAPPLE ARM
Instead of his normal move, Sgt. Drake Alexander may use his Grapple Arm. Grapple Arm has a move of 4. When counting spaces for Grapple Arm, ignore elevations. Drake may grapple over water without stopping, over figures without becoming engaged, and over obstacles such as ruins. Drake may not grapple more than 45 levels up or down in a single Grapple Arm move. If Drake is engaged when he starts his Grapple Arm move, he will take any leaving engagement attacks.
PISTOL FIRE SPECIAL ATTACK
Range 5. Attack 3.
Drake may not use this to attack a figure that follows Jandar.</v>
      </c>
      <c r="S171" s="4" t="str">
        <f>IF(Cocktail!AK171="TRUE", "checked","")</f>
        <v/>
      </c>
      <c r="T171" s="4">
        <f>Cocktail!AB171</f>
        <v>155</v>
      </c>
      <c r="U171" s="4">
        <f>Cocktail!U171</f>
        <v>0</v>
      </c>
    </row>
    <row r="172" spans="1:21" ht="46.5" customHeight="1" x14ac:dyDescent="0.2">
      <c r="A172" s="10" t="str">
        <f>IF(Cocktail!C172&lt;&gt;"n/a", _xlfn.CONCAT(Cocktail!B172, " ", Cocktail!C172), Cocktail!B172)</f>
        <v>Shades of Bleakewoode</v>
      </c>
      <c r="B172" s="4" t="str">
        <f>Cocktail!D172</f>
        <v>Normal</v>
      </c>
      <c r="C172" s="4" t="str">
        <f>Cocktail!N172</f>
        <v>Common</v>
      </c>
      <c r="D172" s="4" t="str">
        <f>Cocktail!O172</f>
        <v>Squad</v>
      </c>
      <c r="E172" s="4" t="str">
        <f>SUBSTITUTE(Cocktail!AM172, "B&amp;amp;B", "Bread and Breakfast")</f>
        <v>Menacer</v>
      </c>
      <c r="F172" s="4" t="str">
        <f>Cocktail!L172</f>
        <v>Utgar</v>
      </c>
      <c r="G172" s="4" t="str">
        <f>Cocktail!M172</f>
        <v>Undead</v>
      </c>
      <c r="H172" s="4" t="str">
        <f>Cocktail!P172</f>
        <v>Devourers</v>
      </c>
      <c r="I172" s="4" t="str">
        <f>Cocktail!Q172</f>
        <v>Terrifying</v>
      </c>
      <c r="J172" s="4" t="str">
        <f>Cocktail!R172</f>
        <v>Medium</v>
      </c>
      <c r="K172" s="4">
        <f>Cocktail!S172</f>
        <v>5</v>
      </c>
      <c r="L172" s="4">
        <f>Cocktail!T172</f>
        <v>3</v>
      </c>
      <c r="M172" s="4">
        <f>Cocktail!V172</f>
        <v>1</v>
      </c>
      <c r="N172" s="4">
        <f>Cocktail!W172</f>
        <v>7</v>
      </c>
      <c r="O172" s="4">
        <f>Cocktail!X172</f>
        <v>1</v>
      </c>
      <c r="P172" s="4">
        <f>Cocktail!Y172</f>
        <v>2</v>
      </c>
      <c r="Q172" s="4">
        <f>Cocktail!Z172</f>
        <v>4</v>
      </c>
      <c r="R172" s="4" t="str">
        <f>IF(AND(Cocktail!AE172="N/A",Cocktail!AG172="N/A"),_xlfn.CONCAT(Cocktail!AC172,CHAR(10),Cocktail!AD172),IF(Cocktail!AG172="N/A",_xlfn.CONCAT(Cocktail!AC172,CHAR(10),Cocktail!AD172,CHAR(10),CHAR(10),Cocktail!AE172,CHAR(10),Cocktail!AF172),_xlfn.CONCAT(Cocktail!AC172,CHAR(10),Cocktail!AD172,CHAR(10),CHAR(10),Cocktail!AE172,CHAR(10),Cocktail!AF172,CHAR(10),CHAR(10),Cocktail!AG172,CHAR(10),Cocktail!AH172)))</f>
        <v>SOUL DEVOUR
Before moving, each Shade Of Bleakewoode you control may choose an adjacent unique hero. Roll the 20-sided die once for each Shade. If you roll 19 or 20, destroy the Shade Of Bleakewoode figure, then take control of the chosen unique hero and remove any Order Markers on its card. You now control that Army Card.
STEALTH FLYING
When a Shade Of Bleakewoode starts to fly, if it is engaged it will not take any leaving engagement attacks.</v>
      </c>
      <c r="S172" s="4" t="str">
        <f>IF(Cocktail!AK172="TRUE", "checked","")</f>
        <v/>
      </c>
      <c r="T172" s="4">
        <f>Cocktail!AB172</f>
        <v>80</v>
      </c>
      <c r="U172" s="4">
        <f>Cocktail!U172</f>
        <v>0</v>
      </c>
    </row>
    <row r="173" spans="1:21" ht="46.5" customHeight="1" x14ac:dyDescent="0.2">
      <c r="A173" s="10" t="str">
        <f>IF(Cocktail!C173&lt;&gt;"n/a", _xlfn.CONCAT(Cocktail!B173, " ", Cocktail!C173), Cocktail!B173)</f>
        <v>Shaolin Monks</v>
      </c>
      <c r="B173" s="4" t="str">
        <f>Cocktail!D173</f>
        <v>Normal</v>
      </c>
      <c r="C173" s="4" t="str">
        <f>Cocktail!N173</f>
        <v>Common</v>
      </c>
      <c r="D173" s="4" t="str">
        <f>Cocktail!O173</f>
        <v>Squad</v>
      </c>
      <c r="E173" s="4" t="str">
        <f>SUBSTITUTE(Cocktail!AM173, "B&amp;amp;B", "Bread and Breakfast")</f>
        <v>Shark</v>
      </c>
      <c r="F173" s="4" t="str">
        <f>Cocktail!L173</f>
        <v>Ullar</v>
      </c>
      <c r="G173" s="4" t="str">
        <f>Cocktail!M173</f>
        <v>Human</v>
      </c>
      <c r="H173" s="4" t="str">
        <f>Cocktail!P173</f>
        <v>Monks</v>
      </c>
      <c r="I173" s="4" t="str">
        <f>Cocktail!Q173</f>
        <v>Disciplined</v>
      </c>
      <c r="J173" s="4" t="str">
        <f>Cocktail!R173</f>
        <v>Medium</v>
      </c>
      <c r="K173" s="4">
        <f>Cocktail!S173</f>
        <v>5</v>
      </c>
      <c r="L173" s="4">
        <f>Cocktail!T173</f>
        <v>3</v>
      </c>
      <c r="M173" s="4">
        <f>Cocktail!V173</f>
        <v>1</v>
      </c>
      <c r="N173" s="4">
        <f>Cocktail!W173</f>
        <v>6</v>
      </c>
      <c r="O173" s="4">
        <f>Cocktail!X173</f>
        <v>1</v>
      </c>
      <c r="P173" s="4">
        <f>Cocktail!Y173</f>
        <v>3</v>
      </c>
      <c r="Q173" s="4">
        <f>Cocktail!Z173</f>
        <v>3</v>
      </c>
      <c r="R173" s="4" t="str">
        <f>IF(AND(Cocktail!AE173="N/A",Cocktail!AG173="N/A"),_xlfn.CONCAT(Cocktail!AC173,CHAR(10),Cocktail!AD173),IF(Cocktail!AG173="N/A",_xlfn.CONCAT(Cocktail!AC173,CHAR(10),Cocktail!AD173,CHAR(10),CHAR(10),Cocktail!AE173,CHAR(10),Cocktail!AF173),_xlfn.CONCAT(Cocktail!AC173,CHAR(10),Cocktail!AD173,CHAR(10),CHAR(10),Cocktail!AE173,CHAR(10),Cocktail!AF173,CHAR(10),CHAR(10),Cocktail!AG173,CHAR(10),Cocktail!AH173)))</f>
        <v>SHAOLIN ASSAULT
A Shaolin Monk may attack any or all figures adjacent to it. Roll each attack separately.
STEALTH LEAP
Instead of their normal move, any or all Shaolin Monks may Stealth Leap. Stealth Leap has a move of 3. When counting spaces for a Monk's leaping movement, ignore elevations. A Monk may leap over water without stopping, Skip this card&lt;br /&gt;(and ignore its points) over figures without becoming engaged, and leap over obstacles such as ruins. A Monk may not leap more than 12 levels up or down in a single leap. If a monk is engaged when he starts to leap, he does not take any leaving engagement attacks.</v>
      </c>
      <c r="S173" s="4" t="str">
        <f>IF(Cocktail!AK173="TRUE", "checked","")</f>
        <v/>
      </c>
      <c r="T173" s="4">
        <f>Cocktail!AB173</f>
        <v>65</v>
      </c>
      <c r="U173" s="4">
        <f>Cocktail!U173</f>
        <v>0</v>
      </c>
    </row>
    <row r="174" spans="1:21" ht="46.5" customHeight="1" x14ac:dyDescent="0.2">
      <c r="A174" s="10" t="str">
        <f>IF(Cocktail!C174&lt;&gt;"n/a", _xlfn.CONCAT(Cocktail!B174, " ", Cocktail!C174), Cocktail!B174)</f>
        <v>Shaolin Monks</v>
      </c>
      <c r="B174" s="4" t="str">
        <f>Cocktail!D174</f>
        <v>Modified</v>
      </c>
      <c r="C174" s="4" t="str">
        <f>Cocktail!N174</f>
        <v>Common</v>
      </c>
      <c r="D174" s="4" t="str">
        <f>Cocktail!O174</f>
        <v>Squad</v>
      </c>
      <c r="E174" s="4" t="str">
        <f>SUBSTITUTE(Cocktail!AM174, "B&amp;amp;B", "Bread and Breakfast")</f>
        <v>Shark</v>
      </c>
      <c r="F174" s="4" t="str">
        <f>Cocktail!L174</f>
        <v>Ullar</v>
      </c>
      <c r="G174" s="4" t="str">
        <f>Cocktail!M174</f>
        <v>Human</v>
      </c>
      <c r="H174" s="4" t="str">
        <f>Cocktail!P174</f>
        <v>Monks</v>
      </c>
      <c r="I174" s="4" t="str">
        <f>Cocktail!Q174</f>
        <v>Disciplined</v>
      </c>
      <c r="J174" s="4" t="str">
        <f>Cocktail!R174</f>
        <v>Medium</v>
      </c>
      <c r="K174" s="4">
        <f>Cocktail!S174</f>
        <v>5</v>
      </c>
      <c r="L174" s="4">
        <f>Cocktail!T174</f>
        <v>3</v>
      </c>
      <c r="M174" s="4">
        <f>Cocktail!V174</f>
        <v>1</v>
      </c>
      <c r="N174" s="4">
        <f>Cocktail!W174</f>
        <v>4</v>
      </c>
      <c r="O174" s="4">
        <f>Cocktail!X174</f>
        <v>1</v>
      </c>
      <c r="P174" s="4">
        <f>Cocktail!Y174</f>
        <v>3</v>
      </c>
      <c r="Q174" s="4">
        <f>Cocktail!Z174</f>
        <v>3</v>
      </c>
      <c r="R174" s="4" t="str">
        <f>IF(AND(Cocktail!AE174="N/A",Cocktail!AG174="N/A"),_xlfn.CONCAT(Cocktail!AC174,CHAR(10),Cocktail!AD174),IF(Cocktail!AG174="N/A",_xlfn.CONCAT(Cocktail!AC174,CHAR(10),Cocktail!AD174,CHAR(10),CHAR(10),Cocktail!AE174,CHAR(10),Cocktail!AF174),_xlfn.CONCAT(Cocktail!AC174,CHAR(10),Cocktail!AD174,CHAR(10),CHAR(10),Cocktail!AE174,CHAR(10),Cocktail!AF174,CHAR(10),CHAR(10),Cocktail!AG174,CHAR(10),Cocktail!AH174)))</f>
        <v>SHAOLIN ASSAULT
A Shaolin Monk may attack any or all figures adjacent to it. Roll each attack separately.
STEALTH LEAP
Before or after their normal move, any or all Shaolin Monks may Stealth Leap. Stealth Leap has a move of 2. When counting spaces for a Monk's leaping movement, ignore elevations. A Monk may leap over water without stopping, Skip this card&lt;br /&gt;(and ignore its points) over figures without becoming engaged, and leap over obstacles such as ruins. A Monk may not leap more than 12 levels up or down in a single leap. If a monk is engaged when he starts to leap, he does not take any leaving engagement attacks.</v>
      </c>
      <c r="S174" s="4" t="str">
        <f>IF(Cocktail!AK174="TRUE", "checked","")</f>
        <v/>
      </c>
      <c r="T174" s="4">
        <f>Cocktail!AB174</f>
        <v>60</v>
      </c>
      <c r="U174" s="4">
        <f>Cocktail!U174</f>
        <v>0</v>
      </c>
    </row>
    <row r="175" spans="1:21" ht="46.5" customHeight="1" x14ac:dyDescent="0.2">
      <c r="A175" s="10" t="str">
        <f>IF(Cocktail!C175&lt;&gt;"n/a", _xlfn.CONCAT(Cocktail!B175, " ", Cocktail!C175), Cocktail!B175)</f>
        <v>Shiori</v>
      </c>
      <c r="B175" s="4" t="str">
        <f>Cocktail!D175</f>
        <v>Normal</v>
      </c>
      <c r="C175" s="4" t="str">
        <f>Cocktail!N175</f>
        <v>Unique</v>
      </c>
      <c r="D175" s="4" t="str">
        <f>Cocktail!O175</f>
        <v>Hero</v>
      </c>
      <c r="E175" s="4" t="str">
        <f>SUBSTITUTE(Cocktail!AM175, "B&amp;amp;B", "Bread and Breakfast")</f>
        <v>Niche</v>
      </c>
      <c r="F175" s="4" t="str">
        <f>Cocktail!L175</f>
        <v>Einar</v>
      </c>
      <c r="G175" s="4" t="str">
        <f>Cocktail!M175</f>
        <v>Human</v>
      </c>
      <c r="H175" s="4" t="str">
        <f>Cocktail!P175</f>
        <v>Ninja</v>
      </c>
      <c r="I175" s="4" t="str">
        <f>Cocktail!Q175</f>
        <v>Tricky</v>
      </c>
      <c r="J175" s="4" t="str">
        <f>Cocktail!R175</f>
        <v>Medium</v>
      </c>
      <c r="K175" s="4">
        <f>Cocktail!S175</f>
        <v>4</v>
      </c>
      <c r="L175" s="4">
        <f>Cocktail!T175</f>
        <v>1</v>
      </c>
      <c r="M175" s="4">
        <f>Cocktail!V175</f>
        <v>3</v>
      </c>
      <c r="N175" s="4">
        <f>Cocktail!W175</f>
        <v>6</v>
      </c>
      <c r="O175" s="4">
        <f>Cocktail!X175</f>
        <v>1</v>
      </c>
      <c r="P175" s="4">
        <f>Cocktail!Y175</f>
        <v>3</v>
      </c>
      <c r="Q175" s="4">
        <f>Cocktail!Z175</f>
        <v>3</v>
      </c>
      <c r="R175" s="4" t="str">
        <f>IF(AND(Cocktail!AE175="N/A",Cocktail!AG175="N/A"),_xlfn.CONCAT(Cocktail!AC175,CHAR(10),Cocktail!AD175),IF(Cocktail!AG175="N/A",_xlfn.CONCAT(Cocktail!AC175,CHAR(10),Cocktail!AD175,CHAR(10),CHAR(10),Cocktail!AE175,CHAR(10),Cocktail!AF175),_xlfn.CONCAT(Cocktail!AC175,CHAR(10),Cocktail!AD175,CHAR(10),CHAR(10),Cocktail!AE175,CHAR(10),Cocktail!AF175,CHAR(10),CHAR(10),Cocktail!AG175,CHAR(10),Cocktail!AH175)))</f>
        <v>CONCENTRATED WILL
If Shiori has only one unrevealed order marker on her Army Card, add 1 to her attack and defense.
PHANTOM WALK
Shiori can move through all figures and is never attacked when leaving an engagement.
SHURIKEN SPECIAL ATTACK
Range 5. Attack Special.
If Shiori is attacking a small or medium figure, roll 3 attack dice for Shuriken Special Attack. If Shiori is attacking a figure of a different size or a destructible object, roll 2 attack dice for Shuriken Special Attack.</v>
      </c>
      <c r="S175" s="4" t="str">
        <f>IF(Cocktail!AK175="TRUE", "checked","")</f>
        <v/>
      </c>
      <c r="T175" s="4">
        <f>Cocktail!AB175</f>
        <v>45</v>
      </c>
      <c r="U175" s="4">
        <f>Cocktail!U175</f>
        <v>0</v>
      </c>
    </row>
    <row r="176" spans="1:21" ht="46.5" customHeight="1" x14ac:dyDescent="0.2">
      <c r="A176" s="10" t="str">
        <f>IF(Cocktail!C176&lt;&gt;"n/a", _xlfn.CONCAT(Cocktail!B176, " ", Cocktail!C176), Cocktail!B176)</f>
        <v>Siege</v>
      </c>
      <c r="B176" s="4" t="str">
        <f>Cocktail!D176</f>
        <v>Normal</v>
      </c>
      <c r="C176" s="4" t="str">
        <f>Cocktail!N176</f>
        <v>Unique</v>
      </c>
      <c r="D176" s="4" t="str">
        <f>Cocktail!O176</f>
        <v>Hero</v>
      </c>
      <c r="E176" s="4" t="str">
        <f>SUBSTITUTE(Cocktail!AM176, "B&amp;amp;B", "Bread and Breakfast")</f>
        <v>Defender</v>
      </c>
      <c r="F176" s="4" t="str">
        <f>Cocktail!L176</f>
        <v>Vydar</v>
      </c>
      <c r="G176" s="4" t="str">
        <f>Cocktail!M176</f>
        <v>Warforged</v>
      </c>
      <c r="H176" s="4" t="str">
        <f>Cocktail!P176</f>
        <v>Juggernaut</v>
      </c>
      <c r="I176" s="4" t="str">
        <f>Cocktail!Q176</f>
        <v>Stoic</v>
      </c>
      <c r="J176" s="4" t="str">
        <f>Cocktail!R176</f>
        <v>Medium</v>
      </c>
      <c r="K176" s="4">
        <f>Cocktail!S176</f>
        <v>5</v>
      </c>
      <c r="L176" s="4">
        <f>Cocktail!T176</f>
        <v>1</v>
      </c>
      <c r="M176" s="4">
        <f>Cocktail!V176</f>
        <v>5</v>
      </c>
      <c r="N176" s="4">
        <f>Cocktail!W176</f>
        <v>5</v>
      </c>
      <c r="O176" s="4">
        <f>Cocktail!X176</f>
        <v>1</v>
      </c>
      <c r="P176" s="4">
        <f>Cocktail!Y176</f>
        <v>5</v>
      </c>
      <c r="Q176" s="4">
        <f>Cocktail!Z176</f>
        <v>5</v>
      </c>
      <c r="R176" s="4" t="str">
        <f>IF(AND(Cocktail!AE176="N/A",Cocktail!AG176="N/A"),_xlfn.CONCAT(Cocktail!AC176,CHAR(10),Cocktail!AD176),IF(Cocktail!AG176="N/A",_xlfn.CONCAT(Cocktail!AC176,CHAR(10),Cocktail!AD176,CHAR(10),CHAR(10),Cocktail!AE176,CHAR(10),Cocktail!AF176),_xlfn.CONCAT(Cocktail!AC176,CHAR(10),Cocktail!AD176,CHAR(10),CHAR(10),Cocktail!AE176,CHAR(10),Cocktail!AF176,CHAR(10),CHAR(10),Cocktail!AG176,CHAR(10),Cocktail!AH176)))</f>
        <v>CRAG OF STEEL
When revealing a numbered order marker on Siege's Army Card, you may also reveal and "X" order marker that is on Seige's Army Card to activate Crag Of Steel for the duration of the round. While Crag Of Steel is active, add 3 to Siege's Defense value and subtract 2 from Siege's Attack and Move values. When Siege attacks while Crag Of Steel is active, he may attack any or all figures adjacent to him. Roll each attack separately.</v>
      </c>
      <c r="S176" s="4" t="str">
        <f>IF(Cocktail!AK176="TRUE", "checked","")</f>
        <v/>
      </c>
      <c r="T176" s="4">
        <f>Cocktail!AB176</f>
        <v>100</v>
      </c>
      <c r="U176" s="4">
        <f>Cocktail!U176</f>
        <v>0</v>
      </c>
    </row>
    <row r="177" spans="1:21" ht="46.5" customHeight="1" x14ac:dyDescent="0.2">
      <c r="A177" s="10" t="str">
        <f>IF(Cocktail!C177&lt;&gt;"n/a", _xlfn.CONCAT(Cocktail!B177, " ", Cocktail!C177), Cocktail!B177)</f>
        <v>Silver Surfer</v>
      </c>
      <c r="B177" s="4" t="str">
        <f>Cocktail!D177</f>
        <v>Normal</v>
      </c>
      <c r="C177" s="4" t="str">
        <f>Cocktail!N177</f>
        <v>Unique</v>
      </c>
      <c r="D177" s="4" t="str">
        <f>Cocktail!O177</f>
        <v>Hero</v>
      </c>
      <c r="E177" s="4" t="str">
        <f>SUBSTITUTE(Cocktail!AM177, "B&amp;amp;B", "Bread and Breakfast")</f>
        <v>Menacer</v>
      </c>
      <c r="F177" s="4" t="str">
        <f>Cocktail!L177</f>
        <v>Marvel</v>
      </c>
      <c r="G177" s="4" t="str">
        <f>Cocktail!M177</f>
        <v>Zenn-Lavian</v>
      </c>
      <c r="H177" s="4" t="str">
        <f>Cocktail!P177</f>
        <v>Herald</v>
      </c>
      <c r="I177" s="4" t="str">
        <f>Cocktail!Q177</f>
        <v>Valiant</v>
      </c>
      <c r="J177" s="4" t="str">
        <f>Cocktail!R177</f>
        <v>Medium</v>
      </c>
      <c r="K177" s="4">
        <f>Cocktail!S177</f>
        <v>5</v>
      </c>
      <c r="L177" s="4">
        <f>Cocktail!T177</f>
        <v>1</v>
      </c>
      <c r="M177" s="4">
        <f>Cocktail!V177</f>
        <v>6</v>
      </c>
      <c r="N177" s="4">
        <f>Cocktail!W177</f>
        <v>6</v>
      </c>
      <c r="O177" s="4">
        <f>Cocktail!X177</f>
        <v>4</v>
      </c>
      <c r="P177" s="4">
        <f>Cocktail!Y177</f>
        <v>4</v>
      </c>
      <c r="Q177" s="4">
        <f>Cocktail!Z177</f>
        <v>7</v>
      </c>
      <c r="R177" s="4" t="str">
        <f>IF(AND(Cocktail!AE177="N/A",Cocktail!AG177="N/A"),_xlfn.CONCAT(Cocktail!AC177,CHAR(10),Cocktail!AD177),IF(Cocktail!AG177="N/A",_xlfn.CONCAT(Cocktail!AC177,CHAR(10),Cocktail!AD177,CHAR(10),CHAR(10),Cocktail!AE177,CHAR(10),Cocktail!AF177),_xlfn.CONCAT(Cocktail!AC177,CHAR(10),Cocktail!AD177,CHAR(10),CHAR(10),Cocktail!AE177,CHAR(10),Cocktail!AF177,CHAR(10),CHAR(10),Cocktail!AG177,CHAR(10),Cocktail!AH177)))</f>
        <v>STEALTH FLYING
When Silver Surfer starts to fly, if he is engaged he will not take any leaving engagement attacks.
COSMIC FORCE BLAST SPECIAL ATTACK
Range 6 Attack 6
If an opponent's Unique Hero recieves at least one wound from the Cosmic Force Blast Special Attack, roll the 20-sided die. If you roll a 16 or higher, you may remove one unrevealed order marker from that Unique Hero's Army Card.
HYPER SPEED 5
After Taking a turn with Silver Surfer, Silver Surfer may move up to 5 spaces. Silver Surfer cannot use Hyper Speed 5 if he attacked with his Cosmic Force Blast Special Attack during that turn.</v>
      </c>
      <c r="S177" s="4" t="str">
        <f>IF(Cocktail!AK177="TRUE", "checked","")</f>
        <v/>
      </c>
      <c r="T177" s="4">
        <f>Cocktail!AB177</f>
        <v>370</v>
      </c>
      <c r="U177" s="4">
        <f>Cocktail!U177</f>
        <v>0</v>
      </c>
    </row>
    <row r="178" spans="1:21" ht="46.5" customHeight="1" x14ac:dyDescent="0.2">
      <c r="A178" s="10" t="str">
        <f>IF(Cocktail!C178&lt;&gt;"n/a", _xlfn.CONCAT(Cocktail!B178, " ", Cocktail!C178), Cocktail!B178)</f>
        <v>Sir Denrick</v>
      </c>
      <c r="B178" s="4" t="str">
        <f>Cocktail!D178</f>
        <v>Normal</v>
      </c>
      <c r="C178" s="4" t="str">
        <f>Cocktail!N178</f>
        <v>Unique</v>
      </c>
      <c r="D178" s="4" t="str">
        <f>Cocktail!O178</f>
        <v>Hero</v>
      </c>
      <c r="E178" s="4" t="str">
        <f>SUBSTITUTE(Cocktail!AM178, "B&amp;amp;B", "Bread and Breakfast")</f>
        <v>Defender</v>
      </c>
      <c r="F178" s="4" t="str">
        <f>Cocktail!L178</f>
        <v>Jandar</v>
      </c>
      <c r="G178" s="4" t="str">
        <f>Cocktail!M178</f>
        <v>Human</v>
      </c>
      <c r="H178" s="4" t="str">
        <f>Cocktail!P178</f>
        <v>Champion</v>
      </c>
      <c r="I178" s="4" t="str">
        <f>Cocktail!Q178</f>
        <v>Valiant</v>
      </c>
      <c r="J178" s="4" t="str">
        <f>Cocktail!R178</f>
        <v>Medium</v>
      </c>
      <c r="K178" s="4">
        <f>Cocktail!S178</f>
        <v>5</v>
      </c>
      <c r="L178" s="4">
        <f>Cocktail!T178</f>
        <v>1</v>
      </c>
      <c r="M178" s="4">
        <f>Cocktail!V178</f>
        <v>5</v>
      </c>
      <c r="N178" s="4">
        <f>Cocktail!W178</f>
        <v>5</v>
      </c>
      <c r="O178" s="4">
        <f>Cocktail!X178</f>
        <v>1</v>
      </c>
      <c r="P178" s="4">
        <f>Cocktail!Y178</f>
        <v>4</v>
      </c>
      <c r="Q178" s="4">
        <f>Cocktail!Z178</f>
        <v>4</v>
      </c>
      <c r="R178" s="4" t="str">
        <f>IF(AND(Cocktail!AE178="N/A",Cocktail!AG178="N/A"),_xlfn.CONCAT(Cocktail!AC178,CHAR(10),Cocktail!AD178),IF(Cocktail!AG178="N/A",_xlfn.CONCAT(Cocktail!AC178,CHAR(10),Cocktail!AD178,CHAR(10),CHAR(10),Cocktail!AE178,CHAR(10),Cocktail!AF178),_xlfn.CONCAT(Cocktail!AC178,CHAR(10),Cocktail!AD178,CHAR(10),CHAR(10),Cocktail!AE178,CHAR(10),Cocktail!AF178,CHAR(10),CHAR(10),Cocktail!AG178,CHAR(10),Cocktail!AH178)))</f>
        <v>A COWARD'S REWARD
Sir Denrick rolls one additional die against figures leaving an engagement with him.
GIANT KILLER
When Sir Denrick attacks Huge figures, add 2 attack dice.</v>
      </c>
      <c r="S178" s="4" t="str">
        <f>IF(Cocktail!AK178="TRUE", "checked","")</f>
        <v/>
      </c>
      <c r="T178" s="4">
        <f>Cocktail!AB178</f>
        <v>85</v>
      </c>
      <c r="U178" s="4">
        <f>Cocktail!U178</f>
        <v>0</v>
      </c>
    </row>
    <row r="179" spans="1:21" ht="46.5" customHeight="1" x14ac:dyDescent="0.2">
      <c r="A179" s="10" t="str">
        <f>IF(Cocktail!C179&lt;&gt;"n/a", _xlfn.CONCAT(Cocktail!B179, " ", Cocktail!C179), Cocktail!B179)</f>
        <v>Sir Dupuis</v>
      </c>
      <c r="B179" s="4" t="str">
        <f>Cocktail!D179</f>
        <v>Normal</v>
      </c>
      <c r="C179" s="4" t="str">
        <f>Cocktail!N179</f>
        <v>Unique</v>
      </c>
      <c r="D179" s="4" t="str">
        <f>Cocktail!O179</f>
        <v>Hero</v>
      </c>
      <c r="E179" s="4" t="str">
        <f>SUBSTITUTE(Cocktail!AM179, "B&amp;amp;B", "Bread and Breakfast")</f>
        <v>Shark/Cleanup</v>
      </c>
      <c r="F179" s="4" t="str">
        <f>Cocktail!L179</f>
        <v>Jandar</v>
      </c>
      <c r="G179" s="4" t="str">
        <f>Cocktail!M179</f>
        <v>Human</v>
      </c>
      <c r="H179" s="4" t="str">
        <f>Cocktail!P179</f>
        <v>Knight</v>
      </c>
      <c r="I179" s="4" t="str">
        <f>Cocktail!Q179</f>
        <v>Valiant</v>
      </c>
      <c r="J179" s="4" t="str">
        <f>Cocktail!R179</f>
        <v>Large</v>
      </c>
      <c r="K179" s="4">
        <f>Cocktail!S179</f>
        <v>6</v>
      </c>
      <c r="L179" s="4">
        <f>Cocktail!T179</f>
        <v>1</v>
      </c>
      <c r="M179" s="4">
        <f>Cocktail!V179</f>
        <v>6</v>
      </c>
      <c r="N179" s="4">
        <f>Cocktail!W179</f>
        <v>8</v>
      </c>
      <c r="O179" s="4">
        <f>Cocktail!X179</f>
        <v>1</v>
      </c>
      <c r="P179" s="4">
        <f>Cocktail!Y179</f>
        <v>4</v>
      </c>
      <c r="Q179" s="4">
        <f>Cocktail!Z179</f>
        <v>3</v>
      </c>
      <c r="R179" s="4" t="str">
        <f>IF(AND(Cocktail!AE179="N/A",Cocktail!AG179="N/A"),_xlfn.CONCAT(Cocktail!AC179,CHAR(10),Cocktail!AD179),IF(Cocktail!AG179="N/A",_xlfn.CONCAT(Cocktail!AC179,CHAR(10),Cocktail!AD179,CHAR(10),CHAR(10),Cocktail!AE179,CHAR(10),Cocktail!AF179),_xlfn.CONCAT(Cocktail!AC179,CHAR(10),Cocktail!AD179,CHAR(10),CHAR(10),Cocktail!AE179,CHAR(10),Cocktail!AF179,CHAR(10),CHAR(10),Cocktail!AG179,CHAR(10),Cocktail!AH179)))</f>
        <v>KNIGHT'S COURAGE
Add 1 to Sir Dupuis' attack dice for every Knight you control within 4 clear sight spaces of Sir Dupuis up to a maximum of +3 dice.
TACTICAL DISENGAGEMENT 7
When Sir Dupruis receives one or more wounds from a leaving engagement attack, immediately roll the 20-sided die. If you roll a 7 or higher, ignore any wounds from that leaving engagement attack.
CHALICE OF FORTITUDE
If Sir Dupuis has 4 or more wounds on his Army Card, add 1 to his defense dice.</v>
      </c>
      <c r="S179" s="4" t="str">
        <f>IF(Cocktail!AK179="TRUE", "checked","")</f>
        <v/>
      </c>
      <c r="T179" s="4">
        <f>Cocktail!AB179</f>
        <v>95</v>
      </c>
      <c r="U179" s="4">
        <f>Cocktail!U179</f>
        <v>0</v>
      </c>
    </row>
    <row r="180" spans="1:21" ht="46.5" customHeight="1" x14ac:dyDescent="0.2">
      <c r="A180" s="10" t="str">
        <f>IF(Cocktail!C180&lt;&gt;"n/a", _xlfn.CONCAT(Cocktail!B180, " ", Cocktail!C180), Cocktail!B180)</f>
        <v>Sir Gilbert</v>
      </c>
      <c r="B180" s="4" t="str">
        <f>Cocktail!D180</f>
        <v>Normal</v>
      </c>
      <c r="C180" s="4" t="str">
        <f>Cocktail!N180</f>
        <v>Unique</v>
      </c>
      <c r="D180" s="4" t="str">
        <f>Cocktail!O180</f>
        <v>Hero</v>
      </c>
      <c r="E180" s="4" t="str">
        <f>SUBSTITUTE(Cocktail!AM180, "B&amp;amp;B", "Bread and Breakfast")</f>
        <v>Cheerleader</v>
      </c>
      <c r="F180" s="4" t="str">
        <f>Cocktail!L180</f>
        <v>Jandar</v>
      </c>
      <c r="G180" s="4" t="str">
        <f>Cocktail!M180</f>
        <v>Human</v>
      </c>
      <c r="H180" s="4" t="str">
        <f>Cocktail!P180</f>
        <v>Champion</v>
      </c>
      <c r="I180" s="4" t="str">
        <f>Cocktail!Q180</f>
        <v>Valiant</v>
      </c>
      <c r="J180" s="4" t="str">
        <f>Cocktail!R180</f>
        <v>Medium</v>
      </c>
      <c r="K180" s="4">
        <f>Cocktail!S180</f>
        <v>5</v>
      </c>
      <c r="L180" s="4">
        <f>Cocktail!T180</f>
        <v>1</v>
      </c>
      <c r="M180" s="4">
        <f>Cocktail!V180</f>
        <v>6</v>
      </c>
      <c r="N180" s="4">
        <f>Cocktail!W180</f>
        <v>5</v>
      </c>
      <c r="O180" s="4">
        <f>Cocktail!X180</f>
        <v>1</v>
      </c>
      <c r="P180" s="4">
        <f>Cocktail!Y180</f>
        <v>3</v>
      </c>
      <c r="Q180" s="4">
        <f>Cocktail!Z180</f>
        <v>4</v>
      </c>
      <c r="R180" s="4" t="str">
        <f>IF(AND(Cocktail!AE180="N/A",Cocktail!AG180="N/A"),_xlfn.CONCAT(Cocktail!AC180,CHAR(10),Cocktail!AD180),IF(Cocktail!AG180="N/A",_xlfn.CONCAT(Cocktail!AC180,CHAR(10),Cocktail!AD180,CHAR(10),CHAR(10),Cocktail!AE180,CHAR(10),Cocktail!AF180),_xlfn.CONCAT(Cocktail!AC180,CHAR(10),Cocktail!AD180,CHAR(10),CHAR(10),Cocktail!AE180,CHAR(10),Cocktail!AF180,CHAR(10),CHAR(10),Cocktail!AG180,CHAR(10),Cocktail!AH180)))</f>
        <v>JANDAR'S DISPATCH
After you take a turn Sir Gilbert, you may roll 12 Jandar Valkyrie dice. Move up to 4 squad figures you control who follow Jandar up to X spaces. X equals the number of Jandar symbols rolled. Any squad figures moved with Jandar's Dispatch must be within 8 clear sight spaces of Sir Gilbert prior to moving.
ATTACK AURA 1
All friendly figures adjacent to Sir Gilbert with a Range of 1 add 1 die to their normal attack.</v>
      </c>
      <c r="S180" s="4" t="str">
        <f>IF(Cocktail!AK180="TRUE", "checked","")</f>
        <v/>
      </c>
      <c r="T180" s="4">
        <f>Cocktail!AB180</f>
        <v>150</v>
      </c>
      <c r="U180" s="4">
        <f>Cocktail!U180</f>
        <v>0</v>
      </c>
    </row>
    <row r="181" spans="1:21" ht="46.5" customHeight="1" x14ac:dyDescent="0.2">
      <c r="A181" s="10" t="str">
        <f>IF(Cocktail!C181&lt;&gt;"n/a", _xlfn.CONCAT(Cocktail!B181, " ", Cocktail!C181), Cocktail!B181)</f>
        <v>Sir Hawthorne</v>
      </c>
      <c r="B181" s="4" t="str">
        <f>Cocktail!D181</f>
        <v>Normal</v>
      </c>
      <c r="C181" s="4" t="str">
        <f>Cocktail!N181</f>
        <v>Unique</v>
      </c>
      <c r="D181" s="4" t="str">
        <f>Cocktail!O181</f>
        <v>Hero</v>
      </c>
      <c r="E181" s="4" t="str">
        <f>SUBSTITUTE(Cocktail!AM181, "B&amp;amp;B", "Bread and Breakfast")</f>
        <v>Menacer</v>
      </c>
      <c r="F181" s="4" t="str">
        <f>Cocktail!L181</f>
        <v>Utgar</v>
      </c>
      <c r="G181" s="4" t="str">
        <f>Cocktail!M181</f>
        <v>Human</v>
      </c>
      <c r="H181" s="4" t="str">
        <f>Cocktail!P181</f>
        <v>Champion</v>
      </c>
      <c r="I181" s="4" t="str">
        <f>Cocktail!Q181</f>
        <v>Relentless</v>
      </c>
      <c r="J181" s="4" t="str">
        <f>Cocktail!R181</f>
        <v>Medium</v>
      </c>
      <c r="K181" s="4">
        <f>Cocktail!S181</f>
        <v>5</v>
      </c>
      <c r="L181" s="4">
        <f>Cocktail!T181</f>
        <v>1</v>
      </c>
      <c r="M181" s="4">
        <f>Cocktail!V181</f>
        <v>6</v>
      </c>
      <c r="N181" s="4">
        <f>Cocktail!W181</f>
        <v>5</v>
      </c>
      <c r="O181" s="4">
        <f>Cocktail!X181</f>
        <v>1</v>
      </c>
      <c r="P181" s="4">
        <f>Cocktail!Y181</f>
        <v>4</v>
      </c>
      <c r="Q181" s="4">
        <f>Cocktail!Z181</f>
        <v>4</v>
      </c>
      <c r="R181" s="4" t="str">
        <f>IF(AND(Cocktail!AE181="N/A",Cocktail!AG181="N/A"),_xlfn.CONCAT(Cocktail!AC181,CHAR(10),Cocktail!AD181),IF(Cocktail!AG181="N/A",_xlfn.CONCAT(Cocktail!AC181,CHAR(10),Cocktail!AD181,CHAR(10),CHAR(10),Cocktail!AE181,CHAR(10),Cocktail!AF181),_xlfn.CONCAT(Cocktail!AC181,CHAR(10),Cocktail!AD181,CHAR(10),CHAR(10),Cocktail!AE181,CHAR(10),Cocktail!AF181,CHAR(10),CHAR(10),Cocktail!AG181,CHAR(10),Cocktail!AH181)))</f>
        <v>BLIND RAGE SPECIAL ATTACK
Range 1. Attack 3. 
If Sir Hawthorne rolls at least 2 skulls with his Blind Rage Special Attack, Sir Hawthorne may attack again with his Blind Rage Special Attack. Sir Hawthorne may continue attacking with his Blind Rage Special Attack until he rolls fewer than 2 skulls.
STAB IN THE BACK
After you take a turn with Sir Hawthorne, you must roll the 20-sided die. If you roll a 1, choose an opponent. That opponent now controls Sir Hawthorne. Remove any Order Markers on this Army Card, then give the card to that opponent.</v>
      </c>
      <c r="S181" s="4" t="str">
        <f>IF(Cocktail!AK181="TRUE", "checked","")</f>
        <v/>
      </c>
      <c r="T181" s="4">
        <f>Cocktail!AB181</f>
        <v>90</v>
      </c>
      <c r="U181" s="4">
        <f>Cocktail!U181</f>
        <v>0</v>
      </c>
    </row>
    <row r="182" spans="1:21" ht="46.5" customHeight="1" x14ac:dyDescent="0.2">
      <c r="A182" s="10" t="str">
        <f>IF(Cocktail!C182&lt;&gt;"n/a", _xlfn.CONCAT(Cocktail!B182, " ", Cocktail!C182), Cocktail!B182)</f>
        <v>Skeletons of Annellintia</v>
      </c>
      <c r="B182" s="4" t="str">
        <f>Cocktail!D182</f>
        <v>Normal</v>
      </c>
      <c r="C182" s="4" t="str">
        <f>Cocktail!N182</f>
        <v>Common</v>
      </c>
      <c r="D182" s="4" t="str">
        <f>Cocktail!O182</f>
        <v>Squad</v>
      </c>
      <c r="E182" s="4" t="str">
        <f>SUBSTITUTE(Cocktail!AM182, "B&amp;amp;B", "Bread and Breakfast")</f>
        <v>Niche</v>
      </c>
      <c r="F182" s="4" t="str">
        <f>Cocktail!L182</f>
        <v>Utgar</v>
      </c>
      <c r="G182" s="4" t="str">
        <f>Cocktail!M182</f>
        <v>Undead</v>
      </c>
      <c r="H182" s="4" t="str">
        <f>Cocktail!P182</f>
        <v>Warriors</v>
      </c>
      <c r="I182" s="4" t="str">
        <f>Cocktail!Q182</f>
        <v>Terrifying</v>
      </c>
      <c r="J182" s="4" t="str">
        <f>Cocktail!R182</f>
        <v>Medium</v>
      </c>
      <c r="K182" s="4">
        <f>Cocktail!S182</f>
        <v>5</v>
      </c>
      <c r="L182" s="4">
        <f>Cocktail!T182</f>
        <v>1</v>
      </c>
      <c r="M182" s="4">
        <f>Cocktail!V182</f>
        <v>1</v>
      </c>
      <c r="N182" s="4">
        <f>Cocktail!W182</f>
        <v>4</v>
      </c>
      <c r="O182" s="4">
        <f>Cocktail!X182</f>
        <v>1</v>
      </c>
      <c r="P182" s="4">
        <f>Cocktail!Y182</f>
        <v>3</v>
      </c>
      <c r="Q182" s="4">
        <f>Cocktail!Z182</f>
        <v>3</v>
      </c>
      <c r="R182" s="4" t="str">
        <f>IF(AND(Cocktail!AE182="N/A",Cocktail!AG182="N/A"),_xlfn.CONCAT(Cocktail!AC182,CHAR(10),Cocktail!AD182),IF(Cocktail!AG182="N/A",_xlfn.CONCAT(Cocktail!AC182,CHAR(10),Cocktail!AD182,CHAR(10),CHAR(10),Cocktail!AE182,CHAR(10),Cocktail!AF182),_xlfn.CONCAT(Cocktail!AC182,CHAR(10),Cocktail!AD182,CHAR(10),CHAR(10),Cocktail!AE182,CHAR(10),Cocktail!AF182,CHAR(10),CHAR(10),Cocktail!AG182,CHAR(10),Cocktail!AH182)))</f>
        <v>NECROMANCY
When a Skeleton of Annellintia you control is destroyed, roll the 20-sided die. If you roll an 11 or higher, place that Skeleton of Annellintia on the army card of any Unique Lord, Lady, Duke or Duchess you control.
REANIMATION
After revealing an order marker on this Army Card, before taking a turn with the Skeletons of Annellintia, you may remove one previously destroyed Skeleton of Annellintia from the Army Card of one Unique Hero you control and place it on any empty space adjacent to that Hero.
UNDEAD LEGION
After taking a turn with the Skeletons of Annellintia, you may move two unengaged Skeletons of Annellintia you control who did not move or attack this turn up to 4 spaces each.</v>
      </c>
      <c r="S182" s="4" t="str">
        <f>IF(Cocktail!AK182="TRUE", "checked","")</f>
        <v/>
      </c>
      <c r="T182" s="4">
        <f>Cocktail!AB182</f>
        <v>95</v>
      </c>
      <c r="U182" s="4">
        <f>Cocktail!U182</f>
        <v>0</v>
      </c>
    </row>
    <row r="183" spans="1:21" ht="46.5" customHeight="1" x14ac:dyDescent="0.2">
      <c r="A183" s="10" t="str">
        <f>IF(Cocktail!C183&lt;&gt;"n/a", _xlfn.CONCAT(Cocktail!B183, " ", Cocktail!C183), Cocktail!B183)</f>
        <v>Sonlen</v>
      </c>
      <c r="B183" s="4" t="str">
        <f>Cocktail!D183</f>
        <v>Normal</v>
      </c>
      <c r="C183" s="4" t="str">
        <f>Cocktail!N183</f>
        <v>Unique</v>
      </c>
      <c r="D183" s="4" t="str">
        <f>Cocktail!O183</f>
        <v>Hero</v>
      </c>
      <c r="E183" s="4" t="str">
        <f>SUBSTITUTE(Cocktail!AM183, "B&amp;amp;B", "Bread and Breakfast")</f>
        <v>Cleanup</v>
      </c>
      <c r="F183" s="4" t="str">
        <f>Cocktail!L183</f>
        <v>Ullar</v>
      </c>
      <c r="G183" s="4" t="str">
        <f>Cocktail!M183</f>
        <v>Elf</v>
      </c>
      <c r="H183" s="4" t="str">
        <f>Cocktail!P183</f>
        <v>Archmage</v>
      </c>
      <c r="I183" s="4" t="str">
        <f>Cocktail!Q183</f>
        <v>Tricky</v>
      </c>
      <c r="J183" s="4" t="str">
        <f>Cocktail!R183</f>
        <v>Medium</v>
      </c>
      <c r="K183" s="4">
        <f>Cocktail!S183</f>
        <v>5</v>
      </c>
      <c r="L183" s="4">
        <f>Cocktail!T183</f>
        <v>1</v>
      </c>
      <c r="M183" s="4">
        <f>Cocktail!V183</f>
        <v>6</v>
      </c>
      <c r="N183" s="4">
        <f>Cocktail!W183</f>
        <v>5</v>
      </c>
      <c r="O183" s="4">
        <f>Cocktail!X183</f>
        <v>6</v>
      </c>
      <c r="P183" s="4">
        <f>Cocktail!Y183</f>
        <v>4</v>
      </c>
      <c r="Q183" s="4">
        <f>Cocktail!Z183</f>
        <v>3</v>
      </c>
      <c r="R183" s="4" t="str">
        <f>IF(AND(Cocktail!AE183="N/A",Cocktail!AG183="N/A"),_xlfn.CONCAT(Cocktail!AC183,CHAR(10),Cocktail!AD183),IF(Cocktail!AG183="N/A",_xlfn.CONCAT(Cocktail!AC183,CHAR(10),Cocktail!AD183,CHAR(10),CHAR(10),Cocktail!AE183,CHAR(10),Cocktail!AF183),_xlfn.CONCAT(Cocktail!AC183,CHAR(10),Cocktail!AD183,CHAR(10),CHAR(10),Cocktail!AE183,CHAR(10),Cocktail!AF183,CHAR(10),CHAR(10),Cocktail!AG183,CHAR(10),Cocktail!AH183)))</f>
        <v>DRAGON HEALING
Before moving, you may choose a wounded Hero figure within 4 clear sight spaces of Sonlen. Roll the 20-sided die. If you roll a 15 or higher, remove one wound marker from the chosen Hero's Army Card. Sonlen's Dragon can use its Dragon Healing on Sonlen.
DRAGON SWOOP
After moving and before attacking, you may choose any figure within 4 clear sight spaces of Sonlen. Roll the 20-sided die. If you roll a 15 or higher, the chosen figure receives one wound.</v>
      </c>
      <c r="S183" s="4" t="str">
        <f>IF(Cocktail!AK183="TRUE", "checked","")</f>
        <v/>
      </c>
      <c r="T183" s="4">
        <f>Cocktail!AB183</f>
        <v>140</v>
      </c>
      <c r="U183" s="4">
        <f>Cocktail!U183</f>
        <v>0</v>
      </c>
    </row>
    <row r="184" spans="1:21" ht="46.5" customHeight="1" x14ac:dyDescent="0.2">
      <c r="A184" s="10" t="str">
        <f>IF(Cocktail!C184&lt;&gt;"n/a", _xlfn.CONCAT(Cocktail!B184, " ", Cocktail!C184), Cocktail!B184)</f>
        <v>Sonya Esenwein</v>
      </c>
      <c r="B184" s="4" t="str">
        <f>Cocktail!D184</f>
        <v>Normal</v>
      </c>
      <c r="C184" s="4" t="str">
        <f>Cocktail!N184</f>
        <v>Unique</v>
      </c>
      <c r="D184" s="4" t="str">
        <f>Cocktail!O184</f>
        <v>Hero</v>
      </c>
      <c r="E184" s="4" t="str">
        <f>SUBSTITUTE(Cocktail!AM184, "B&amp;amp;B", "Bread and Breakfast")</f>
        <v>Cheerleader</v>
      </c>
      <c r="F184" s="4" t="str">
        <f>Cocktail!L184</f>
        <v>Utgar</v>
      </c>
      <c r="G184" s="4" t="str">
        <f>Cocktail!M184</f>
        <v>Undead</v>
      </c>
      <c r="H184" s="4" t="str">
        <f>Cocktail!P184</f>
        <v>Lady</v>
      </c>
      <c r="I184" s="4" t="str">
        <f>Cocktail!Q184</f>
        <v>Terrifying</v>
      </c>
      <c r="J184" s="4" t="str">
        <f>Cocktail!R184</f>
        <v>Medium</v>
      </c>
      <c r="K184" s="4">
        <f>Cocktail!S184</f>
        <v>4</v>
      </c>
      <c r="L184" s="4">
        <f>Cocktail!T184</f>
        <v>1</v>
      </c>
      <c r="M184" s="4">
        <f>Cocktail!V184</f>
        <v>3</v>
      </c>
      <c r="N184" s="4">
        <f>Cocktail!W184</f>
        <v>6</v>
      </c>
      <c r="O184" s="4">
        <f>Cocktail!X184</f>
        <v>1</v>
      </c>
      <c r="P184" s="4">
        <f>Cocktail!Y184</f>
        <v>3</v>
      </c>
      <c r="Q184" s="4">
        <f>Cocktail!Z184</f>
        <v>3</v>
      </c>
      <c r="R184" s="4" t="str">
        <f>IF(AND(Cocktail!AE184="N/A",Cocktail!AG184="N/A"),_xlfn.CONCAT(Cocktail!AC184,CHAR(10),Cocktail!AD184),IF(Cocktail!AG184="N/A",_xlfn.CONCAT(Cocktail!AC184,CHAR(10),Cocktail!AD184,CHAR(10),CHAR(10),Cocktail!AE184,CHAR(10),Cocktail!AF184),_xlfn.CONCAT(Cocktail!AC184,CHAR(10),Cocktail!AD184,CHAR(10),CHAR(10),Cocktail!AE184,CHAR(10),Cocktail!AF184,CHAR(10),CHAR(10),Cocktail!AG184,CHAR(10),Cocktail!AH184)))</f>
        <v>LIFE DRAIN
Each time Sonya Esenwein destroys a figure, you may remove a wound marker from this Army Card. Sonya Esenwein cannot Life Drain destructible objects.
ETERNAL STRENGTH
Anytime you roll the 20-sided die for Cyprien Esenwein's Chilling Touch, you may add 2 to your die roll.
ETERNAL HEARTBREAK
If you control Cyprien Esenwein and he is destroyed, Sonya Esenwein immediately receives 2 wounds.</v>
      </c>
      <c r="S184" s="4" t="str">
        <f>IF(Cocktail!AK184="TRUE", "checked","")</f>
        <v/>
      </c>
      <c r="T184" s="4">
        <f>Cocktail!AB184</f>
        <v>45</v>
      </c>
      <c r="U184" s="4">
        <f>Cocktail!U184</f>
        <v>0</v>
      </c>
    </row>
    <row r="185" spans="1:21" ht="46.5" customHeight="1" x14ac:dyDescent="0.2">
      <c r="A185" s="10" t="str">
        <f>IF(Cocktail!C185&lt;&gt;"n/a", _xlfn.CONCAT(Cocktail!B185, " ", Cocktail!C185), Cocktail!B185)</f>
        <v>Spartacus</v>
      </c>
      <c r="B185" s="4" t="str">
        <f>Cocktail!D185</f>
        <v>Normal</v>
      </c>
      <c r="C185" s="4" t="str">
        <f>Cocktail!N185</f>
        <v>Unique</v>
      </c>
      <c r="D185" s="4" t="str">
        <f>Cocktail!O185</f>
        <v>Hero</v>
      </c>
      <c r="E185" s="4" t="str">
        <f>SUBSTITUTE(Cocktail!AM185, "B&amp;amp;B", "Bread and Breakfast")</f>
        <v>Cheerleader</v>
      </c>
      <c r="F185" s="4" t="str">
        <f>Cocktail!L185</f>
        <v>Einar</v>
      </c>
      <c r="G185" s="4" t="str">
        <f>Cocktail!M185</f>
        <v>Human</v>
      </c>
      <c r="H185" s="4" t="str">
        <f>Cocktail!P185</f>
        <v>Gladiator</v>
      </c>
      <c r="I185" s="4" t="str">
        <f>Cocktail!Q185</f>
        <v>Rebellious</v>
      </c>
      <c r="J185" s="4" t="str">
        <f>Cocktail!R185</f>
        <v>Medium</v>
      </c>
      <c r="K185" s="4">
        <f>Cocktail!S185</f>
        <v>5</v>
      </c>
      <c r="L185" s="4">
        <f>Cocktail!T185</f>
        <v>1</v>
      </c>
      <c r="M185" s="4">
        <f>Cocktail!V185</f>
        <v>5</v>
      </c>
      <c r="N185" s="4">
        <f>Cocktail!W185</f>
        <v>5</v>
      </c>
      <c r="O185" s="4">
        <f>Cocktail!X185</f>
        <v>1</v>
      </c>
      <c r="P185" s="4">
        <f>Cocktail!Y185</f>
        <v>6</v>
      </c>
      <c r="Q185" s="4">
        <f>Cocktail!Z185</f>
        <v>4</v>
      </c>
      <c r="R185" s="4" t="str">
        <f>IF(AND(Cocktail!AE185="N/A",Cocktail!AG185="N/A"),_xlfn.CONCAT(Cocktail!AC185,CHAR(10),Cocktail!AD185),IF(Cocktail!AG185="N/A",_xlfn.CONCAT(Cocktail!AC185,CHAR(10),Cocktail!AD185,CHAR(10),CHAR(10),Cocktail!AE185,CHAR(10),Cocktail!AF185),_xlfn.CONCAT(Cocktail!AC185,CHAR(10),Cocktail!AD185,CHAR(10),CHAR(10),Cocktail!AE185,CHAR(10),Cocktail!AF185,CHAR(10),CHAR(10),Cocktail!AG185,CHAR(10),Cocktail!AH185)))</f>
        <v>GLADIATOR INSPIRATION
If all Order Markers for a round are placed on Gladiator Army Cards, and at least one Order Marker is placed on Spartacus, then all Gladiators you control (except Spartacus) become inspired. Inspired Gladiators add one to their Move number and add 1 extra attack die and defense die for the rest of the round.</v>
      </c>
      <c r="S185" s="4" t="str">
        <f>IF(Cocktail!AK185="TRUE", "checked","")</f>
        <v/>
      </c>
      <c r="T185" s="4">
        <f>Cocktail!AB185</f>
        <v>185</v>
      </c>
      <c r="U185" s="4">
        <f>Cocktail!U185</f>
        <v>0</v>
      </c>
    </row>
    <row r="186" spans="1:21" ht="46.5" customHeight="1" x14ac:dyDescent="0.2">
      <c r="A186" s="10" t="str">
        <f>IF(Cocktail!C186&lt;&gt;"n/a", _xlfn.CONCAT(Cocktail!B186, " ", Cocktail!C186), Cocktail!B186)</f>
        <v>Spider-man</v>
      </c>
      <c r="B186" s="4" t="str">
        <f>Cocktail!D186</f>
        <v>Normal</v>
      </c>
      <c r="C186" s="4" t="str">
        <f>Cocktail!N186</f>
        <v>Unique</v>
      </c>
      <c r="D186" s="4" t="str">
        <f>Cocktail!O186</f>
        <v>Hero</v>
      </c>
      <c r="E186" s="4" t="str">
        <f>SUBSTITUTE(Cocktail!AM186, "B&amp;amp;B", "Bread and Breakfast")</f>
        <v>Shark</v>
      </c>
      <c r="F186" s="4" t="str">
        <f>Cocktail!L186</f>
        <v>Marvel</v>
      </c>
      <c r="G186" s="4" t="str">
        <f>Cocktail!M186</f>
        <v>Human</v>
      </c>
      <c r="H186" s="4" t="str">
        <f>Cocktail!P186</f>
        <v>Crimefighter</v>
      </c>
      <c r="I186" s="4" t="str">
        <f>Cocktail!Q186</f>
        <v>Tricky</v>
      </c>
      <c r="J186" s="4" t="str">
        <f>Cocktail!R186</f>
        <v>Medium</v>
      </c>
      <c r="K186" s="4">
        <f>Cocktail!S186</f>
        <v>5</v>
      </c>
      <c r="L186" s="4">
        <f>Cocktail!T186</f>
        <v>1</v>
      </c>
      <c r="M186" s="4">
        <f>Cocktail!V186</f>
        <v>5</v>
      </c>
      <c r="N186" s="4">
        <f>Cocktail!W186</f>
        <v>6</v>
      </c>
      <c r="O186" s="4">
        <f>Cocktail!X186</f>
        <v>1</v>
      </c>
      <c r="P186" s="4">
        <f>Cocktail!Y186</f>
        <v>4</v>
      </c>
      <c r="Q186" s="4">
        <f>Cocktail!Z186</f>
        <v>4</v>
      </c>
      <c r="R186" s="4" t="str">
        <f>IF(AND(Cocktail!AE186="N/A",Cocktail!AG186="N/A"),_xlfn.CONCAT(Cocktail!AC186,CHAR(10),Cocktail!AD186),IF(Cocktail!AG186="N/A",_xlfn.CONCAT(Cocktail!AC186,CHAR(10),Cocktail!AD186,CHAR(10),CHAR(10),Cocktail!AE186,CHAR(10),Cocktail!AF186),_xlfn.CONCAT(Cocktail!AC186,CHAR(10),Cocktail!AD186,CHAR(10),CHAR(10),Cocktail!AE186,CHAR(10),Cocktail!AF186,CHAR(10),CHAR(10),Cocktail!AG186,CHAR(10),Cocktail!AH186)))</f>
        <v>SPIDEY SENSE 11
If Spider-Man is attacked and at least 1 skull is rolled, roll the d20. 1-10: roll defense dice normally. 11-20: Spider-Man takes no damage and may immediately move using his Swing Line 4 Special Power.
SWING LINE 4
Use instead of a normal move. Swing Line has a move of 4. When counting spaces for Spider-Man's Swing Line movement, ignore elevations, water, figures and obstacles. Spider-Man may not Swing-Line more than 40 levels up or down in a single Swing Line. Do not take any leaving engagement attacks when using this.
WEB SPECIAL ATTACK
Range 4. Attack 3.
Figures roll 1 less defense die when defending against Spider-Man's Web Special Attack.</v>
      </c>
      <c r="S186" s="4" t="str">
        <f>IF(Cocktail!AK186="TRUE", "checked","")</f>
        <v/>
      </c>
      <c r="T186" s="4">
        <f>Cocktail!AB186</f>
        <v>160</v>
      </c>
      <c r="U186" s="4">
        <f>Cocktail!U186</f>
        <v>0</v>
      </c>
    </row>
    <row r="187" spans="1:21" ht="46.5" customHeight="1" x14ac:dyDescent="0.2">
      <c r="A187" s="10" t="str">
        <f>IF(Cocktail!C187&lt;&gt;"n/a", _xlfn.CONCAT(Cocktail!B187, " ", Cocktail!C187), Cocktail!B187)</f>
        <v>Su-Bak-Na</v>
      </c>
      <c r="B187" s="4" t="str">
        <f>Cocktail!D187</f>
        <v>Normal</v>
      </c>
      <c r="C187" s="4" t="str">
        <f>Cocktail!N187</f>
        <v>Unique</v>
      </c>
      <c r="D187" s="4" t="str">
        <f>Cocktail!O187</f>
        <v>Hero</v>
      </c>
      <c r="E187" s="4" t="str">
        <f>SUBSTITUTE(Cocktail!AM187, "B&amp;amp;B", "Bread and Breakfast")</f>
        <v>Shark</v>
      </c>
      <c r="F187" s="4" t="str">
        <f>Cocktail!L187</f>
        <v>Utgar</v>
      </c>
      <c r="G187" s="4" t="str">
        <f>Cocktail!M187</f>
        <v>Marro</v>
      </c>
      <c r="H187" s="4" t="str">
        <f>Cocktail!P187</f>
        <v>Hivelord</v>
      </c>
      <c r="I187" s="4" t="str">
        <f>Cocktail!Q187</f>
        <v>Tricky</v>
      </c>
      <c r="J187" s="4" t="str">
        <f>Cocktail!R187</f>
        <v>Huge</v>
      </c>
      <c r="K187" s="4">
        <f>Cocktail!S187</f>
        <v>12</v>
      </c>
      <c r="L187" s="4">
        <f>Cocktail!T187</f>
        <v>1</v>
      </c>
      <c r="M187" s="4">
        <f>Cocktail!V187</f>
        <v>5</v>
      </c>
      <c r="N187" s="4">
        <f>Cocktail!W187</f>
        <v>6</v>
      </c>
      <c r="O187" s="4">
        <f>Cocktail!X187</f>
        <v>1</v>
      </c>
      <c r="P187" s="4">
        <f>Cocktail!Y187</f>
        <v>7</v>
      </c>
      <c r="Q187" s="4">
        <f>Cocktail!Z187</f>
        <v>3</v>
      </c>
      <c r="R187" s="4" t="str">
        <f>IF(AND(Cocktail!AE187="N/A",Cocktail!AG187="N/A"),_xlfn.CONCAT(Cocktail!AC187,CHAR(10),Cocktail!AD187),IF(Cocktail!AG187="N/A",_xlfn.CONCAT(Cocktail!AC187,CHAR(10),Cocktail!AD187,CHAR(10),CHAR(10),Cocktail!AE187,CHAR(10),Cocktail!AF187),_xlfn.CONCAT(Cocktail!AC187,CHAR(10),Cocktail!AD187,CHAR(10),CHAR(10),Cocktail!AE187,CHAR(10),Cocktail!AF187,CHAR(10),CHAR(10),Cocktail!AG187,CHAR(10),Cocktail!AH187)))</f>
        <v>HIVE SUPREMACY
Anytime you roll the 20-sided die for a Marro or Wilsinu Army Card, you may add 1 to your die roll.</v>
      </c>
      <c r="S187" s="4" t="str">
        <f>IF(Cocktail!AK187="TRUE", "checked","")</f>
        <v/>
      </c>
      <c r="T187" s="4">
        <f>Cocktail!AB187</f>
        <v>150</v>
      </c>
      <c r="U187" s="4">
        <f>Cocktail!U187</f>
        <v>0</v>
      </c>
    </row>
    <row r="188" spans="1:21" ht="46.5" customHeight="1" x14ac:dyDescent="0.2">
      <c r="A188" s="10" t="str">
        <f>IF(Cocktail!C188&lt;&gt;"n/a", _xlfn.CONCAT(Cocktail!B188, " ", Cocktail!C188), Cocktail!B188)</f>
        <v>Sudema</v>
      </c>
      <c r="B188" s="4" t="str">
        <f>Cocktail!D188</f>
        <v>Normal</v>
      </c>
      <c r="C188" s="4" t="str">
        <f>Cocktail!N188</f>
        <v>Unique</v>
      </c>
      <c r="D188" s="4" t="str">
        <f>Cocktail!O188</f>
        <v>Hero</v>
      </c>
      <c r="E188" s="4" t="str">
        <f>SUBSTITUTE(Cocktail!AM188, "B&amp;amp;B", "Bread and Breakfast")</f>
        <v>Niche</v>
      </c>
      <c r="F188" s="4" t="str">
        <f>Cocktail!L188</f>
        <v>Vydar</v>
      </c>
      <c r="G188" s="4" t="str">
        <f>Cocktail!M188</f>
        <v>Undead</v>
      </c>
      <c r="H188" s="4" t="str">
        <f>Cocktail!P188</f>
        <v>Queen</v>
      </c>
      <c r="I188" s="4" t="str">
        <f>Cocktail!Q188</f>
        <v>Wild</v>
      </c>
      <c r="J188" s="4" t="str">
        <f>Cocktail!R188</f>
        <v>Medium</v>
      </c>
      <c r="K188" s="4">
        <f>Cocktail!S188</f>
        <v>5</v>
      </c>
      <c r="L188" s="4">
        <f>Cocktail!T188</f>
        <v>1</v>
      </c>
      <c r="M188" s="4">
        <f>Cocktail!V188</f>
        <v>4</v>
      </c>
      <c r="N188" s="4">
        <f>Cocktail!W188</f>
        <v>5</v>
      </c>
      <c r="O188" s="4">
        <f>Cocktail!X188</f>
        <v>1</v>
      </c>
      <c r="P188" s="4">
        <f>Cocktail!Y188</f>
        <v>2</v>
      </c>
      <c r="Q188" s="4">
        <f>Cocktail!Z188</f>
        <v>3</v>
      </c>
      <c r="R188" s="4" t="str">
        <f>IF(AND(Cocktail!AE188="N/A",Cocktail!AG188="N/A"),_xlfn.CONCAT(Cocktail!AC188,CHAR(10),Cocktail!AD188),IF(Cocktail!AG188="N/A",_xlfn.CONCAT(Cocktail!AC188,CHAR(10),Cocktail!AD188,CHAR(10),CHAR(10),Cocktail!AE188,CHAR(10),Cocktail!AF188),_xlfn.CONCAT(Cocktail!AC188,CHAR(10),Cocktail!AD188,CHAR(10),CHAR(10),Cocktail!AE188,CHAR(10),Cocktail!AF188,CHAR(10),CHAR(10),Cocktail!AG188,CHAR(10),Cocktail!AH188)))</f>
        <v>STARE OF STONE
Instead of attacking, choose any figure within 4 clear sight spaces of Sudema. Roll the 20-sided die. If the chosen figure is a Squad figure and you roll a 7 or higher, destroy it. If the chosen figure is a Hero figure and you roll a 17 or higher, destroy the chosen Hero.</v>
      </c>
      <c r="S188" s="4" t="str">
        <f>IF(Cocktail!AK188="TRUE", "checked","")</f>
        <v/>
      </c>
      <c r="T188" s="4">
        <f>Cocktail!AB188</f>
        <v>115</v>
      </c>
      <c r="U188" s="4">
        <f>Cocktail!U188</f>
        <v>0</v>
      </c>
    </row>
    <row r="189" spans="1:21" ht="46.5" customHeight="1" x14ac:dyDescent="0.2">
      <c r="A189" s="10" t="str">
        <f>IF(Cocktail!C189&lt;&gt;"n/a", _xlfn.CONCAT(Cocktail!B189, " ", Cocktail!C189), Cocktail!B189)</f>
        <v>Sudema</v>
      </c>
      <c r="B189" s="4" t="str">
        <f>Cocktail!D189</f>
        <v>Modified</v>
      </c>
      <c r="C189" s="4" t="str">
        <f>Cocktail!N189</f>
        <v>Unique</v>
      </c>
      <c r="D189" s="4" t="str">
        <f>Cocktail!O189</f>
        <v>Hero</v>
      </c>
      <c r="E189" s="4" t="str">
        <f>SUBSTITUTE(Cocktail!AM189, "B&amp;amp;B", "Bread and Breakfast")</f>
        <v>Niche</v>
      </c>
      <c r="F189" s="4" t="str">
        <f>Cocktail!L189</f>
        <v>Vydar</v>
      </c>
      <c r="G189" s="4" t="str">
        <f>Cocktail!M189</f>
        <v>Undead</v>
      </c>
      <c r="H189" s="4" t="str">
        <f>Cocktail!P189</f>
        <v>Queen</v>
      </c>
      <c r="I189" s="4" t="str">
        <f>Cocktail!Q189</f>
        <v>Relentless</v>
      </c>
      <c r="J189" s="4" t="str">
        <f>Cocktail!R189</f>
        <v>Medium</v>
      </c>
      <c r="K189" s="4">
        <f>Cocktail!S189</f>
        <v>5</v>
      </c>
      <c r="L189" s="4">
        <f>Cocktail!T189</f>
        <v>1</v>
      </c>
      <c r="M189" s="4">
        <f>Cocktail!V189</f>
        <v>4</v>
      </c>
      <c r="N189" s="4">
        <f>Cocktail!W189</f>
        <v>5</v>
      </c>
      <c r="O189" s="4">
        <f>Cocktail!X189</f>
        <v>1</v>
      </c>
      <c r="P189" s="4">
        <f>Cocktail!Y189</f>
        <v>2</v>
      </c>
      <c r="Q189" s="4">
        <f>Cocktail!Z189</f>
        <v>3</v>
      </c>
      <c r="R189" s="4" t="str">
        <f>IF(AND(Cocktail!AE189="N/A",Cocktail!AG189="N/A"),_xlfn.CONCAT(Cocktail!AC189,CHAR(10),Cocktail!AD189),IF(Cocktail!AG189="N/A",_xlfn.CONCAT(Cocktail!AC189,CHAR(10),Cocktail!AD189,CHAR(10),CHAR(10),Cocktail!AE189,CHAR(10),Cocktail!AF189),_xlfn.CONCAT(Cocktail!AC189,CHAR(10),Cocktail!AD189,CHAR(10),CHAR(10),Cocktail!AE189,CHAR(10),Cocktail!AF189,CHAR(10),CHAR(10),Cocktail!AG189,CHAR(10),Cocktail!AH189)))</f>
        <v>STARE OF STONE
Instead of attacking, choose any figure within 4 clear sight spaces of Sudema. Roll the 20-sided die. If the chosen figure is a Squad figure and you roll a 7 or higher, destroy it. If the chosen figure is a Hero figure and you roll a 17 or higher, destroy the chosen Hero. If Sudema destroys a figure with Stare of Stone, Sudema may use Stare of Stone again.</v>
      </c>
      <c r="S189" s="4" t="str">
        <f>IF(Cocktail!AK189="TRUE", "checked","")</f>
        <v/>
      </c>
      <c r="T189" s="4">
        <f>Cocktail!AB189</f>
        <v>140</v>
      </c>
      <c r="U189" s="4">
        <f>Cocktail!U189</f>
        <v>0</v>
      </c>
    </row>
    <row r="190" spans="1:21" ht="46.5" customHeight="1" x14ac:dyDescent="0.2">
      <c r="A190" s="10" t="str">
        <f>IF(Cocktail!C190&lt;&gt;"n/a", _xlfn.CONCAT(Cocktail!B190, " ", Cocktail!C190), Cocktail!B190)</f>
        <v>Sujoah</v>
      </c>
      <c r="B190" s="4" t="str">
        <f>Cocktail!D190</f>
        <v>Normal</v>
      </c>
      <c r="C190" s="4" t="str">
        <f>Cocktail!N190</f>
        <v>Unique</v>
      </c>
      <c r="D190" s="4" t="str">
        <f>Cocktail!O190</f>
        <v>Hero</v>
      </c>
      <c r="E190" s="4" t="str">
        <f>SUBSTITUTE(Cocktail!AM190, "B&amp;amp;B", "Bread and Breakfast")</f>
        <v>Shark</v>
      </c>
      <c r="F190" s="4" t="str">
        <f>Cocktail!L190</f>
        <v>Aquilla</v>
      </c>
      <c r="G190" s="4" t="str">
        <f>Cocktail!M190</f>
        <v>Insect</v>
      </c>
      <c r="H190" s="4" t="str">
        <f>Cocktail!P190</f>
        <v>Predator</v>
      </c>
      <c r="I190" s="4" t="str">
        <f>Cocktail!Q190</f>
        <v>Relentless</v>
      </c>
      <c r="J190" s="4" t="str">
        <f>Cocktail!R190</f>
        <v>Huge</v>
      </c>
      <c r="K190" s="4">
        <f>Cocktail!S190</f>
        <v>6</v>
      </c>
      <c r="L190" s="4">
        <f>Cocktail!T190</f>
        <v>1</v>
      </c>
      <c r="M190" s="4">
        <f>Cocktail!V190</f>
        <v>6</v>
      </c>
      <c r="N190" s="4">
        <f>Cocktail!W190</f>
        <v>8</v>
      </c>
      <c r="O190" s="4">
        <f>Cocktail!X190</f>
        <v>1</v>
      </c>
      <c r="P190" s="4">
        <f>Cocktail!Y190</f>
        <v>4</v>
      </c>
      <c r="Q190" s="4">
        <f>Cocktail!Z190</f>
        <v>4</v>
      </c>
      <c r="R190" s="4" t="str">
        <f>IF(AND(Cocktail!AE190="N/A",Cocktail!AG190="N/A"),_xlfn.CONCAT(Cocktail!AC190,CHAR(10),Cocktail!AD190),IF(Cocktail!AG190="N/A",_xlfn.CONCAT(Cocktail!AC190,CHAR(10),Cocktail!AD190,CHAR(10),CHAR(10),Cocktail!AE190,CHAR(10),Cocktail!AF190),_xlfn.CONCAT(Cocktail!AC190,CHAR(10),Cocktail!AD190,CHAR(10),CHAR(10),Cocktail!AE190,CHAR(10),Cocktail!AF190,CHAR(10),CHAR(10),Cocktail!AG190,CHAR(10),Cocktail!AH190)))</f>
        <v>POISON STING SPECIAL ATTACK
Range 1. Attack 4.
If Sujoah inflicts at least 1 wound with Poison Sting Special Attack, roll the 20-sided die for Poison Damage. If you roll 1-9, the defending figure receives no additional wounds for Poison Damage. If you roll 10-19, add 1 additional wound marker to the defending figure's Army Card, and roll again for Poison Damage. If you roll a 20, destroy the defending figure.</v>
      </c>
      <c r="S190" s="4" t="str">
        <f>IF(Cocktail!AK190="TRUE", "checked","")</f>
        <v/>
      </c>
      <c r="T190" s="4">
        <f>Cocktail!AB190</f>
        <v>160</v>
      </c>
      <c r="U190" s="4">
        <f>Cocktail!U190</f>
        <v>0</v>
      </c>
    </row>
    <row r="191" spans="1:21" ht="46.5" customHeight="1" x14ac:dyDescent="0.2">
      <c r="A191" s="10" t="str">
        <f>IF(Cocktail!C191&lt;&gt;"n/a", _xlfn.CONCAT(Cocktail!B191, " ", Cocktail!C191), Cocktail!B191)</f>
        <v>Swog Rider</v>
      </c>
      <c r="B191" s="4" t="str">
        <f>Cocktail!D191</f>
        <v>Normal</v>
      </c>
      <c r="C191" s="4" t="str">
        <f>Cocktail!N191</f>
        <v>Common</v>
      </c>
      <c r="D191" s="4" t="str">
        <f>Cocktail!O191</f>
        <v>Hero</v>
      </c>
      <c r="E191" s="4" t="str">
        <f>SUBSTITUTE(Cocktail!AM191, "B&amp;amp;B", "Bread and Breakfast")</f>
        <v>Cheerleader</v>
      </c>
      <c r="F191" s="4" t="str">
        <f>Cocktail!L191</f>
        <v>Utgar</v>
      </c>
      <c r="G191" s="4" t="str">
        <f>Cocktail!M191</f>
        <v>Orc</v>
      </c>
      <c r="H191" s="4" t="str">
        <f>Cocktail!P191</f>
        <v>Beast</v>
      </c>
      <c r="I191" s="4" t="str">
        <f>Cocktail!Q191</f>
        <v>Wild</v>
      </c>
      <c r="J191" s="4" t="str">
        <f>Cocktail!R191</f>
        <v>Large</v>
      </c>
      <c r="K191" s="4">
        <f>Cocktail!S191</f>
        <v>6</v>
      </c>
      <c r="L191" s="4">
        <f>Cocktail!T191</f>
        <v>1</v>
      </c>
      <c r="M191" s="4">
        <f>Cocktail!V191</f>
        <v>1</v>
      </c>
      <c r="N191" s="4">
        <f>Cocktail!W191</f>
        <v>8</v>
      </c>
      <c r="O191" s="4">
        <f>Cocktail!X191</f>
        <v>1</v>
      </c>
      <c r="P191" s="4">
        <f>Cocktail!Y191</f>
        <v>3</v>
      </c>
      <c r="Q191" s="4">
        <f>Cocktail!Z191</f>
        <v>3</v>
      </c>
      <c r="R191" s="4" t="str">
        <f>IF(AND(Cocktail!AE191="N/A",Cocktail!AG191="N/A"),_xlfn.CONCAT(Cocktail!AC191,CHAR(10),Cocktail!AD191),IF(Cocktail!AG191="N/A",_xlfn.CONCAT(Cocktail!AC191,CHAR(10),Cocktail!AD191,CHAR(10),CHAR(10),Cocktail!AE191,CHAR(10),Cocktail!AF191),_xlfn.CONCAT(Cocktail!AC191,CHAR(10),Cocktail!AD191,CHAR(10),CHAR(10),Cocktail!AE191,CHAR(10),Cocktail!AF191,CHAR(10),CHAR(10),Cocktail!AG191,CHAR(10),Cocktail!AH191)))</f>
        <v>DISENGAGE
Swog Rider is never attacked when leaving an engagement.
ORC ARCHER ENHANCEMENT
All friendly Orc Archers adjacent to a Swog Rider receive an additional attack die and an additional defense die.</v>
      </c>
      <c r="S191" s="4" t="str">
        <f>IF(Cocktail!AK191="TRUE", "checked","")</f>
        <v/>
      </c>
      <c r="T191" s="4">
        <f>Cocktail!AB191</f>
        <v>25</v>
      </c>
      <c r="U191" s="4">
        <f>Cocktail!U191</f>
        <v>0</v>
      </c>
    </row>
    <row r="192" spans="1:21" ht="46.5" customHeight="1" x14ac:dyDescent="0.2">
      <c r="A192" s="10" t="str">
        <f>IF(Cocktail!C192&lt;&gt;"n/a", _xlfn.CONCAT(Cocktail!B192, " ", Cocktail!C192), Cocktail!B192)</f>
        <v>Syvarris</v>
      </c>
      <c r="B192" s="4" t="str">
        <f>Cocktail!D192</f>
        <v>Normal</v>
      </c>
      <c r="C192" s="4" t="str">
        <f>Cocktail!N192</f>
        <v>Unique</v>
      </c>
      <c r="D192" s="4" t="str">
        <f>Cocktail!O192</f>
        <v>Hero</v>
      </c>
      <c r="E192" s="4" t="str">
        <f>SUBSTITUTE(Cocktail!AM192, "B&amp;amp;B", "Bread and Breakfast")</f>
        <v>Cleanup</v>
      </c>
      <c r="F192" s="4" t="str">
        <f>Cocktail!L192</f>
        <v>Ullar</v>
      </c>
      <c r="G192" s="4" t="str">
        <f>Cocktail!M192</f>
        <v>Elf</v>
      </c>
      <c r="H192" s="4" t="str">
        <f>Cocktail!P192</f>
        <v>Archer</v>
      </c>
      <c r="I192" s="4" t="str">
        <f>Cocktail!Q192</f>
        <v>Precise</v>
      </c>
      <c r="J192" s="4" t="str">
        <f>Cocktail!R192</f>
        <v>Medium</v>
      </c>
      <c r="K192" s="4">
        <f>Cocktail!S192</f>
        <v>5</v>
      </c>
      <c r="L192" s="4">
        <f>Cocktail!T192</f>
        <v>1</v>
      </c>
      <c r="M192" s="4">
        <f>Cocktail!V192</f>
        <v>4</v>
      </c>
      <c r="N192" s="4">
        <f>Cocktail!W192</f>
        <v>5</v>
      </c>
      <c r="O192" s="4">
        <f>Cocktail!X192</f>
        <v>9</v>
      </c>
      <c r="P192" s="4">
        <f>Cocktail!Y192</f>
        <v>3</v>
      </c>
      <c r="Q192" s="4">
        <f>Cocktail!Z192</f>
        <v>2</v>
      </c>
      <c r="R192" s="4" t="str">
        <f>IF(AND(Cocktail!AE192="N/A",Cocktail!AG192="N/A"),_xlfn.CONCAT(Cocktail!AC192,CHAR(10),Cocktail!AD192),IF(Cocktail!AG192="N/A",_xlfn.CONCAT(Cocktail!AC192,CHAR(10),Cocktail!AD192,CHAR(10),CHAR(10),Cocktail!AE192,CHAR(10),Cocktail!AF192),_xlfn.CONCAT(Cocktail!AC192,CHAR(10),Cocktail!AD192,CHAR(10),CHAR(10),Cocktail!AE192,CHAR(10),Cocktail!AF192,CHAR(10),CHAR(10),Cocktail!AG192,CHAR(10),Cocktail!AH192)))</f>
        <v>DOUBLE ATTACK
When Syvarris attacks, he may attack one additional time.</v>
      </c>
      <c r="S192" s="4" t="str">
        <f>IF(Cocktail!AK192="TRUE", "checked","")</f>
        <v/>
      </c>
      <c r="T192" s="4">
        <f>Cocktail!AB192</f>
        <v>100</v>
      </c>
      <c r="U192" s="4">
        <f>Cocktail!U192</f>
        <v>0</v>
      </c>
    </row>
    <row r="193" spans="1:49" ht="46.5" customHeight="1" x14ac:dyDescent="0.2">
      <c r="A193" s="10" t="str">
        <f>IF(Cocktail!C193&lt;&gt;"n/a", _xlfn.CONCAT(Cocktail!B193, " ", Cocktail!C193), Cocktail!B193)</f>
        <v>Taelord The Kyrie Warrior</v>
      </c>
      <c r="B193" s="4" t="str">
        <f>Cocktail!D193</f>
        <v>Normal</v>
      </c>
      <c r="C193" s="4" t="str">
        <f>Cocktail!N193</f>
        <v>Unique</v>
      </c>
      <c r="D193" s="4" t="str">
        <f>Cocktail!O193</f>
        <v>Hero</v>
      </c>
      <c r="E193" s="4" t="str">
        <f>SUBSTITUTE(Cocktail!AM193, "B&amp;amp;B", "Bread and Breakfast")</f>
        <v>Cheerleader</v>
      </c>
      <c r="F193" s="4" t="str">
        <f>Cocktail!L193</f>
        <v>Utgar</v>
      </c>
      <c r="G193" s="4" t="str">
        <f>Cocktail!M193</f>
        <v>Kyrie</v>
      </c>
      <c r="H193" s="4" t="str">
        <f>Cocktail!P193</f>
        <v>Warrior</v>
      </c>
      <c r="I193" s="4" t="str">
        <f>Cocktail!Q193</f>
        <v>Relentless</v>
      </c>
      <c r="J193" s="4" t="str">
        <f>Cocktail!R193</f>
        <v>Medium</v>
      </c>
      <c r="K193" s="4">
        <f>Cocktail!S193</f>
        <v>5</v>
      </c>
      <c r="L193" s="4">
        <f>Cocktail!T193</f>
        <v>1</v>
      </c>
      <c r="M193" s="4">
        <f>Cocktail!V193</f>
        <v>5</v>
      </c>
      <c r="N193" s="4">
        <f>Cocktail!W193</f>
        <v>5</v>
      </c>
      <c r="O193" s="4">
        <f>Cocktail!X193</f>
        <v>1</v>
      </c>
      <c r="P193" s="4">
        <f>Cocktail!Y193</f>
        <v>3</v>
      </c>
      <c r="Q193" s="4">
        <f>Cocktail!Z193</f>
        <v>3</v>
      </c>
      <c r="R193" s="4" t="str">
        <f>IF(AND(Cocktail!AE193="N/A",Cocktail!AG193="N/A"),_xlfn.CONCAT(Cocktail!AC193,CHAR(10),Cocktail!AD193),IF(Cocktail!AG193="N/A",_xlfn.CONCAT(Cocktail!AC193,CHAR(10),Cocktail!AD193,CHAR(10),CHAR(10),Cocktail!AE193,CHAR(10),Cocktail!AF193),_xlfn.CONCAT(Cocktail!AC193,CHAR(10),Cocktail!AD193,CHAR(10),CHAR(10),Cocktail!AE193,CHAR(10),Cocktail!AF193,CHAR(10),CHAR(10),Cocktail!AG193,CHAR(10),Cocktail!AH193)))</f>
        <v>ATTACK AURA
All figures you control within 4 clear sight spaces of Taelord get +1 to attack. Taelord's Attack Aura does not affect Taelord.</v>
      </c>
      <c r="S193" s="4" t="str">
        <f>IF(Cocktail!AK193="TRUE", "checked","")</f>
        <v/>
      </c>
      <c r="T193" s="4">
        <f>Cocktail!AB193</f>
        <v>160</v>
      </c>
      <c r="U193" s="4">
        <f>Cocktail!U193</f>
        <v>0</v>
      </c>
    </row>
    <row r="194" spans="1:49" ht="46.5" customHeight="1" x14ac:dyDescent="0.2">
      <c r="A194" s="10" t="str">
        <f>IF(Cocktail!C194&lt;&gt;"n/a", _xlfn.CONCAT(Cocktail!B194, " ", Cocktail!C194), Cocktail!B194)</f>
        <v>Tagawa Samurai</v>
      </c>
      <c r="B194" s="4" t="str">
        <f>Cocktail!D194</f>
        <v>Normal</v>
      </c>
      <c r="C194" s="4" t="str">
        <f>Cocktail!N194</f>
        <v>Unique</v>
      </c>
      <c r="D194" s="4" t="str">
        <f>Cocktail!O194</f>
        <v>Squad</v>
      </c>
      <c r="E194" s="4" t="str">
        <f>SUBSTITUTE(Cocktail!AM194, "B&amp;amp;B", "Bread and Breakfast")</f>
        <v>Shark/Cleanup</v>
      </c>
      <c r="F194" s="4" t="str">
        <f>Cocktail!L194</f>
        <v>Einar</v>
      </c>
      <c r="G194" s="4" t="str">
        <f>Cocktail!M194</f>
        <v>Human</v>
      </c>
      <c r="H194" s="4" t="str">
        <f>Cocktail!P194</f>
        <v>Samurai</v>
      </c>
      <c r="I194" s="4" t="str">
        <f>Cocktail!Q194</f>
        <v>Disciplined</v>
      </c>
      <c r="J194" s="4" t="str">
        <f>Cocktail!R194</f>
        <v>Medium</v>
      </c>
      <c r="K194" s="4">
        <f>Cocktail!S194</f>
        <v>5</v>
      </c>
      <c r="L194" s="4">
        <f>Cocktail!T194</f>
        <v>3</v>
      </c>
      <c r="M194" s="4">
        <f>Cocktail!V194</f>
        <v>1</v>
      </c>
      <c r="N194" s="4">
        <f>Cocktail!W194</f>
        <v>6</v>
      </c>
      <c r="O194" s="4">
        <f>Cocktail!X194</f>
        <v>1</v>
      </c>
      <c r="P194" s="4">
        <f>Cocktail!Y194</f>
        <v>3</v>
      </c>
      <c r="Q194" s="4">
        <f>Cocktail!Z194</f>
        <v>5</v>
      </c>
      <c r="R194" s="4" t="str">
        <f>IF(AND(Cocktail!AE194="N/A",Cocktail!AG194="N/A"),_xlfn.CONCAT(Cocktail!AC194,CHAR(10),Cocktail!AD194),IF(Cocktail!AG194="N/A",_xlfn.CONCAT(Cocktail!AC194,CHAR(10),Cocktail!AD194,CHAR(10),CHAR(10),Cocktail!AE194,CHAR(10),Cocktail!AF194),_xlfn.CONCAT(Cocktail!AC194,CHAR(10),Cocktail!AD194,CHAR(10),CHAR(10),Cocktail!AE194,CHAR(10),Cocktail!AF194,CHAR(10),CHAR(10),Cocktail!AG194,CHAR(10),Cocktail!AH194)))</f>
        <v>COUNTER STRIKE
When rolling defense dice against a normal attack from an adjacent attacking figure, all excess shields count as unblockable hits on the attacking figure. This power does not work against other Samurai.
BLOODLUST
For every opponent's figure a Tagawa Samurai destroys, place a purple Experience Marker on this card. When attacking with Tagawa Samurai, roll one additional attack die for each Experience Marker on this card. A maximum of 3 Experience Markers can be placed on this card.</v>
      </c>
      <c r="S194" s="4" t="str">
        <f>IF(Cocktail!AK194="TRUE", "checked","")</f>
        <v/>
      </c>
      <c r="T194" s="4">
        <f>Cocktail!AB194</f>
        <v>110</v>
      </c>
      <c r="U194" s="4">
        <f>Cocktail!U194</f>
        <v>0</v>
      </c>
    </row>
    <row r="195" spans="1:49" s="2" customFormat="1" ht="57.75" customHeight="1" x14ac:dyDescent="0.2">
      <c r="A195" s="11" t="s">
        <v>1184</v>
      </c>
      <c r="B195" s="2" t="s">
        <v>1105</v>
      </c>
      <c r="C195" s="2" t="s">
        <v>166</v>
      </c>
      <c r="D195" s="2" t="s">
        <v>167</v>
      </c>
      <c r="E195" s="2" t="s">
        <v>581</v>
      </c>
      <c r="F195" s="2" t="s">
        <v>152</v>
      </c>
      <c r="G195" s="2" t="s">
        <v>1189</v>
      </c>
      <c r="H195" s="2" t="s">
        <v>79</v>
      </c>
      <c r="I195" s="2" t="s">
        <v>161</v>
      </c>
      <c r="J195" s="2" t="s">
        <v>137</v>
      </c>
      <c r="K195" s="2">
        <v>5</v>
      </c>
      <c r="L195" s="2">
        <v>1</v>
      </c>
      <c r="M195" s="2">
        <v>1</v>
      </c>
      <c r="N195" s="2">
        <v>6</v>
      </c>
      <c r="O195" s="2">
        <v>5</v>
      </c>
      <c r="P195" s="2">
        <v>7</v>
      </c>
      <c r="Q195" s="2">
        <v>3</v>
      </c>
      <c r="R195" s="4" t="str">
        <f>IF(AND(Cocktail!AE195="N/A",Cocktail!AG195="N/A"),_xlfn.CONCAT(Cocktail!AC195,CHAR(10),Cocktail!AD195),IF(Cocktail!AG195="N/A",_xlfn.CONCAT(Cocktail!AC195,CHAR(10),Cocktail!AD195,CHAR(10),CHAR(10),Cocktail!AE195,CHAR(10),Cocktail!AF195),_xlfn.CONCAT(Cocktail!AC195,CHAR(10),Cocktail!AD195,CHAR(10),CHAR(10),Cocktail!AE195,CHAR(10),Cocktail!AF195,CHAR(10),CHAR(10),Cocktail!AG195,CHAR(10),Cocktail!AH195)))</f>
        <v>COUNTER STRIKE
When rolling defense dice against a normal attack from an adjacent attacking figure, all excess shields count as unblockable hits on the attacking figure. This power does not work against other Samurai.</v>
      </c>
      <c r="T195" s="2">
        <v>100</v>
      </c>
      <c r="U195" s="2">
        <v>1</v>
      </c>
      <c r="V195" s="3"/>
      <c r="AO195" s="8"/>
      <c r="AS195" s="4"/>
      <c r="AT195" s="4"/>
      <c r="AU195" s="4"/>
      <c r="AV195" s="4"/>
      <c r="AW195" s="4"/>
    </row>
    <row r="196" spans="1:49" s="2" customFormat="1" ht="57.75" customHeight="1" x14ac:dyDescent="0.2">
      <c r="A196" s="11" t="s">
        <v>1177</v>
      </c>
      <c r="B196" s="2" t="s">
        <v>1105</v>
      </c>
      <c r="C196" s="2" t="s">
        <v>166</v>
      </c>
      <c r="D196" s="2" t="s">
        <v>167</v>
      </c>
      <c r="E196" s="2" t="s">
        <v>1200</v>
      </c>
      <c r="F196" s="2" t="s">
        <v>152</v>
      </c>
      <c r="G196" s="2" t="s">
        <v>1194</v>
      </c>
      <c r="H196" s="2" t="s">
        <v>215</v>
      </c>
      <c r="I196" s="2" t="s">
        <v>1195</v>
      </c>
      <c r="J196" s="2" t="s">
        <v>114</v>
      </c>
      <c r="K196" s="2">
        <v>4</v>
      </c>
      <c r="L196" s="2">
        <v>1</v>
      </c>
      <c r="M196" s="2">
        <v>1</v>
      </c>
      <c r="N196" s="2">
        <v>3</v>
      </c>
      <c r="O196" s="2">
        <v>5</v>
      </c>
      <c r="P196" s="2">
        <v>6</v>
      </c>
      <c r="Q196" s="2">
        <v>1</v>
      </c>
      <c r="R196" s="4" t="str">
        <f>IF(AND(Cocktail!AE196="N/A",Cocktail!AG196="N/A"),_xlfn.CONCAT(Cocktail!AC196,CHAR(10),Cocktail!AD196),IF(Cocktail!AG196="N/A",_xlfn.CONCAT(Cocktail!AC196,CHAR(10),Cocktail!AD196,CHAR(10),CHAR(10),Cocktail!AE196,CHAR(10),Cocktail!AF196),_xlfn.CONCAT(Cocktail!AC196,CHAR(10),Cocktail!AD196,CHAR(10),CHAR(10),Cocktail!AE196,CHAR(10),Cocktail!AF196,CHAR(10),CHAR(10),Cocktail!AG196,CHAR(10),Cocktail!AH196)))</f>
        <v>COUNTER STRIKE
When rolling defense dice against a normal attack from an adjacent attacking figure, all excess shields count as unblockable hits on the attacking figure. This power does not work against other Samurai.
EVASIVE 1
When a Tagawa Samurai Archer rolls defense dice against an attacking figure who is not adjacent, add one defense dice to the defending Archer.</v>
      </c>
      <c r="T196" s="2">
        <v>45</v>
      </c>
      <c r="U196" s="2">
        <v>1</v>
      </c>
      <c r="V196" s="3"/>
      <c r="X196" s="3"/>
      <c r="AO196" s="8"/>
      <c r="AS196" s="4"/>
      <c r="AT196" s="4"/>
      <c r="AU196" s="4"/>
      <c r="AV196" s="4"/>
      <c r="AW196" s="4"/>
    </row>
    <row r="197" spans="1:49" s="2" customFormat="1" ht="57.75" customHeight="1" x14ac:dyDescent="0.2">
      <c r="A197" s="11" t="s">
        <v>1178</v>
      </c>
      <c r="B197" s="2" t="s">
        <v>1105</v>
      </c>
      <c r="C197" s="2" t="s">
        <v>166</v>
      </c>
      <c r="D197" s="2" t="s">
        <v>167</v>
      </c>
      <c r="E197" s="2" t="s">
        <v>1200</v>
      </c>
      <c r="F197" s="2" t="s">
        <v>271</v>
      </c>
      <c r="G197" s="2" t="s">
        <v>1194</v>
      </c>
      <c r="H197" s="2" t="s">
        <v>1202</v>
      </c>
      <c r="I197" s="2" t="s">
        <v>204</v>
      </c>
      <c r="J197" s="2" t="s">
        <v>114</v>
      </c>
      <c r="K197" s="2">
        <v>3</v>
      </c>
      <c r="L197" s="2">
        <v>1</v>
      </c>
      <c r="M197" s="2">
        <v>1</v>
      </c>
      <c r="N197" s="2">
        <v>1</v>
      </c>
      <c r="O197" s="2">
        <v>6</v>
      </c>
      <c r="P197" s="2">
        <v>1</v>
      </c>
      <c r="Q197" s="2">
        <v>2</v>
      </c>
      <c r="R197" s="4" t="str">
        <f>IF(AND(Cocktail!AE197="N/A",Cocktail!AG197="N/A"),_xlfn.CONCAT(Cocktail!AC197,CHAR(10),Cocktail!AD197),IF(Cocktail!AG197="N/A",_xlfn.CONCAT(Cocktail!AC197,CHAR(10),Cocktail!AD197,CHAR(10),CHAR(10),Cocktail!AE197,CHAR(10),Cocktail!AF197),_xlfn.CONCAT(Cocktail!AC197,CHAR(10),Cocktail!AD197,CHAR(10),CHAR(10),Cocktail!AE197,CHAR(10),Cocktail!AF197,CHAR(10),CHAR(10),Cocktail!AG197,CHAR(10),Cocktail!AH197)))</f>
        <v>MASTER OF GREAT CONSTRUCTS
After revealing an Order Marker on Talingul, instead of taking that turn with Talingul, you may take a turn with up to two large or huge Construct Heroes you control. A figure taking a turn with Master of Great Constructs must be within 8 clear sight spaces of Talingul before moving.</v>
      </c>
      <c r="T197" s="2">
        <v>10</v>
      </c>
      <c r="U197" s="2">
        <v>1</v>
      </c>
      <c r="AO197" s="8"/>
      <c r="AS197" s="4"/>
      <c r="AT197" s="4"/>
      <c r="AU197" s="4"/>
      <c r="AV197" s="4"/>
      <c r="AW197" s="4"/>
    </row>
    <row r="198" spans="1:49" s="2" customFormat="1" ht="57.75" customHeight="1" x14ac:dyDescent="0.2">
      <c r="A198" s="11" t="s">
        <v>1179</v>
      </c>
      <c r="B198" s="2" t="s">
        <v>1105</v>
      </c>
      <c r="C198" s="2" t="s">
        <v>132</v>
      </c>
      <c r="D198" s="2" t="s">
        <v>167</v>
      </c>
      <c r="E198" s="2" t="s">
        <v>583</v>
      </c>
      <c r="F198" s="2" t="s">
        <v>240</v>
      </c>
      <c r="G198" s="2" t="s">
        <v>2</v>
      </c>
      <c r="H198" s="2" t="s">
        <v>1250</v>
      </c>
      <c r="I198" s="2" t="s">
        <v>155</v>
      </c>
      <c r="J198" s="2" t="s">
        <v>114</v>
      </c>
      <c r="K198" s="2">
        <v>3</v>
      </c>
      <c r="L198" s="2">
        <v>1</v>
      </c>
      <c r="M198" s="2">
        <v>1</v>
      </c>
      <c r="N198" s="2">
        <v>1</v>
      </c>
      <c r="O198" s="2">
        <v>6</v>
      </c>
      <c r="P198" s="2">
        <v>1</v>
      </c>
      <c r="Q198" s="2">
        <v>3</v>
      </c>
      <c r="R198" s="4" t="str">
        <f>IF(AND(Cocktail!AE198="N/A",Cocktail!AG198="N/A"),_xlfn.CONCAT(Cocktail!AC198,CHAR(10),Cocktail!AD198),IF(Cocktail!AG198="N/A",_xlfn.CONCAT(Cocktail!AC198,CHAR(10),Cocktail!AD198,CHAR(10),CHAR(10),Cocktail!AE198,CHAR(10),Cocktail!AF198),_xlfn.CONCAT(Cocktail!AC198,CHAR(10),Cocktail!AD198,CHAR(10),CHAR(10),Cocktail!AE198,CHAR(10),Cocktail!AF198,CHAR(10),CHAR(10),Cocktail!AG198,CHAR(10),Cocktail!AH198)))</f>
        <v>BESERKER CHARGE
After moving and before attacking, roll the 20-sided die. If you roll a 15 or higher, you may move all Tarn Viking Warriors again.</v>
      </c>
      <c r="S198" s="2" t="s">
        <v>1298</v>
      </c>
      <c r="T198" s="2">
        <v>35</v>
      </c>
      <c r="U198" s="2">
        <v>2</v>
      </c>
      <c r="AO198" s="8"/>
      <c r="AS198" s="4"/>
      <c r="AT198" s="4"/>
      <c r="AU198" s="4"/>
      <c r="AV198" s="4"/>
      <c r="AW198" s="4"/>
    </row>
    <row r="199" spans="1:49" s="2" customFormat="1" ht="57.75" customHeight="1" x14ac:dyDescent="0.2">
      <c r="A199" s="11" t="s">
        <v>1180</v>
      </c>
      <c r="B199" s="2" t="s">
        <v>1105</v>
      </c>
      <c r="C199" s="2" t="s">
        <v>132</v>
      </c>
      <c r="D199" s="2" t="s">
        <v>167</v>
      </c>
      <c r="E199" s="2" t="s">
        <v>583</v>
      </c>
      <c r="F199" s="2" t="s">
        <v>158</v>
      </c>
      <c r="G199" s="2" t="s">
        <v>2</v>
      </c>
      <c r="H199" s="2" t="s">
        <v>1250</v>
      </c>
      <c r="I199" s="2" t="s">
        <v>236</v>
      </c>
      <c r="J199" s="2" t="s">
        <v>114</v>
      </c>
      <c r="K199" s="2">
        <v>3</v>
      </c>
      <c r="L199" s="2">
        <v>1</v>
      </c>
      <c r="M199" s="2">
        <v>1</v>
      </c>
      <c r="N199" s="2">
        <v>1</v>
      </c>
      <c r="O199" s="2">
        <v>6</v>
      </c>
      <c r="P199" s="2">
        <v>1</v>
      </c>
      <c r="Q199" s="2">
        <v>3</v>
      </c>
      <c r="R199" s="4" t="str">
        <f>IF(AND(Cocktail!AE199="N/A",Cocktail!AG199="N/A"),_xlfn.CONCAT(Cocktail!AC199,CHAR(10),Cocktail!AD199),IF(Cocktail!AG199="N/A",_xlfn.CONCAT(Cocktail!AC199,CHAR(10),Cocktail!AD199,CHAR(10),CHAR(10),Cocktail!AE199,CHAR(10),Cocktail!AF199),_xlfn.CONCAT(Cocktail!AC199,CHAR(10),Cocktail!AD199,CHAR(10),CHAR(10),Cocktail!AE199,CHAR(10),Cocktail!AF199,CHAR(10),CHAR(10),Cocktail!AG199,CHAR(10),Cocktail!AH199)))</f>
        <v>GALLOPING CHARGE
A Templar Cavalry Knight receives 2 additional attack dice when attacking any figure that was at least 4 clear sight spaces away from that Knight at the start of his turn.
DISMISS THE RABBLE
Templars can move through all small and medium squad figures and are never attacked when leaving an engagement with those figures.
RIGHTEOUS SMITE
When attacking an opponent's figure who follows Utgar, Templar Cavalry Knights receive 1 additional attack die.</v>
      </c>
      <c r="S199" s="2" t="s">
        <v>1298</v>
      </c>
      <c r="T199" s="2">
        <v>30</v>
      </c>
      <c r="U199" s="2">
        <v>2</v>
      </c>
      <c r="V199" s="4"/>
      <c r="AO199" s="8"/>
      <c r="AS199" s="4"/>
      <c r="AT199" s="4"/>
      <c r="AU199" s="4"/>
      <c r="AV199" s="4"/>
      <c r="AW199" s="4"/>
    </row>
    <row r="200" spans="1:49" s="2" customFormat="1" ht="57.75" customHeight="1" x14ac:dyDescent="0.2">
      <c r="A200" s="11" t="s">
        <v>1181</v>
      </c>
      <c r="B200" s="2" t="s">
        <v>1105</v>
      </c>
      <c r="C200" s="2" t="s">
        <v>132</v>
      </c>
      <c r="D200" s="2" t="s">
        <v>167</v>
      </c>
      <c r="E200" s="2" t="s">
        <v>583</v>
      </c>
      <c r="F200" s="2" t="s">
        <v>171</v>
      </c>
      <c r="G200" s="2" t="s">
        <v>2</v>
      </c>
      <c r="H200" s="2" t="s">
        <v>1250</v>
      </c>
      <c r="I200" s="2" t="s">
        <v>174</v>
      </c>
      <c r="J200" s="2" t="s">
        <v>114</v>
      </c>
      <c r="K200" s="2">
        <v>3</v>
      </c>
      <c r="L200" s="2">
        <v>1</v>
      </c>
      <c r="M200" s="2">
        <v>1</v>
      </c>
      <c r="N200" s="2">
        <v>1</v>
      </c>
      <c r="O200" s="2">
        <v>5</v>
      </c>
      <c r="P200" s="2">
        <v>1</v>
      </c>
      <c r="Q200" s="2">
        <v>3</v>
      </c>
      <c r="R200" s="4" t="str">
        <f>IF(AND(Cocktail!AE200="N/A",Cocktail!AG200="N/A"),_xlfn.CONCAT(Cocktail!AC200,CHAR(10),Cocktail!AD200),IF(Cocktail!AG200="N/A",_xlfn.CONCAT(Cocktail!AC200,CHAR(10),Cocktail!AD200,CHAR(10),CHAR(10),Cocktail!AE200,CHAR(10),Cocktail!AF200),_xlfn.CONCAT(Cocktail!AC200,CHAR(10),Cocktail!AD200,CHAR(10),CHAR(10),Cocktail!AE200,CHAR(10),Cocktail!AF200,CHAR(10),CHAR(10),Cocktail!AG200,CHAR(10),Cocktail!AH200)))</f>
        <v>GALLOPING CHARGE
A Templar Cavalry Knight receives 2 additional attack dice when attacking any figure that was at least 4 clear sight spaces away from that Knight at the start of his turn.
DISMISS THE RABBLE
When rolling defense dice against adjacent attacking small or medium Squad figures, Templar Cavalry Knights receive 1 additional defense die.
RIGHTEOUS SMITE
When attacking an opponent's figure who follows Utgar, Templar Cavalry Knights receive 1 additional attack die.</v>
      </c>
      <c r="S200" s="2" t="s">
        <v>1298</v>
      </c>
      <c r="T200" s="2">
        <v>35</v>
      </c>
      <c r="U200" s="2">
        <v>2</v>
      </c>
      <c r="V200" s="4"/>
      <c r="AO200" s="8"/>
      <c r="AS200" s="4"/>
      <c r="AT200" s="4"/>
      <c r="AU200" s="4"/>
      <c r="AV200" s="4"/>
      <c r="AW200" s="4"/>
    </row>
    <row r="201" spans="1:49" s="2" customFormat="1" ht="57.75" customHeight="1" x14ac:dyDescent="0.2">
      <c r="A201" s="11" t="s">
        <v>1182</v>
      </c>
      <c r="B201" s="2" t="s">
        <v>1105</v>
      </c>
      <c r="C201" s="2" t="s">
        <v>132</v>
      </c>
      <c r="D201" s="2" t="s">
        <v>167</v>
      </c>
      <c r="E201" s="2" t="s">
        <v>583</v>
      </c>
      <c r="F201" s="2" t="s">
        <v>271</v>
      </c>
      <c r="G201" s="2" t="s">
        <v>2</v>
      </c>
      <c r="H201" s="2" t="s">
        <v>1250</v>
      </c>
      <c r="I201" s="2" t="s">
        <v>161</v>
      </c>
      <c r="J201" s="2" t="s">
        <v>114</v>
      </c>
      <c r="K201" s="2">
        <v>3</v>
      </c>
      <c r="L201" s="2">
        <v>1</v>
      </c>
      <c r="M201" s="2">
        <v>1</v>
      </c>
      <c r="N201" s="2">
        <v>1</v>
      </c>
      <c r="O201" s="2">
        <v>5</v>
      </c>
      <c r="P201" s="2">
        <v>1</v>
      </c>
      <c r="Q201" s="2">
        <v>4</v>
      </c>
      <c r="R201" s="4" t="str">
        <f>IF(AND(Cocktail!AE201="N/A",Cocktail!AG201="N/A"),_xlfn.CONCAT(Cocktail!AC201,CHAR(10),Cocktail!AD201),IF(Cocktail!AG201="N/A",_xlfn.CONCAT(Cocktail!AC201,CHAR(10),Cocktail!AD201,CHAR(10),CHAR(10),Cocktail!AE201,CHAR(10),Cocktail!AF201),_xlfn.CONCAT(Cocktail!AC201,CHAR(10),Cocktail!AD201,CHAR(10),CHAR(10),Cocktail!AE201,CHAR(10),Cocktail!AF201,CHAR(10),CHAR(10),Cocktail!AG201,CHAR(10),Cocktail!AH201)))</f>
        <v>REJECTED BY DEATH
At the start of each of your turns after Thanos has been destroyed, roll the 20-sided die. If you roll a 19 or higher, immediately place Thanos on a space adjacent to any figure you control and remove all Wound Markers on Thanos' card.
SUPER STRENGTH
Do not take fall damage from less than 20 above the figure's height.</v>
      </c>
      <c r="S201" s="2" t="s">
        <v>1298</v>
      </c>
      <c r="T201" s="2">
        <v>30</v>
      </c>
      <c r="U201" s="2">
        <v>2</v>
      </c>
      <c r="V201" s="4"/>
      <c r="AO201" s="8"/>
      <c r="AS201" s="4"/>
      <c r="AT201" s="4"/>
      <c r="AU201" s="4"/>
      <c r="AV201" s="4"/>
      <c r="AW201" s="4"/>
    </row>
    <row r="202" spans="1:49" s="2" customFormat="1" ht="57.75" customHeight="1" x14ac:dyDescent="0.2">
      <c r="A202" s="11" t="s">
        <v>1183</v>
      </c>
      <c r="B202" s="2" t="s">
        <v>1105</v>
      </c>
      <c r="C202" s="2" t="s">
        <v>166</v>
      </c>
      <c r="D202" s="2" t="s">
        <v>167</v>
      </c>
      <c r="E202" s="2" t="s">
        <v>581</v>
      </c>
      <c r="F202" s="2" t="s">
        <v>129</v>
      </c>
      <c r="G202" s="2" t="s">
        <v>990</v>
      </c>
      <c r="H202" s="2" t="s">
        <v>199</v>
      </c>
      <c r="I202" s="2" t="s">
        <v>305</v>
      </c>
      <c r="J202" s="2" t="s">
        <v>137</v>
      </c>
      <c r="K202" s="2">
        <v>5</v>
      </c>
      <c r="L202" s="2">
        <v>1</v>
      </c>
      <c r="M202" s="2">
        <v>1</v>
      </c>
      <c r="N202" s="2">
        <v>5</v>
      </c>
      <c r="O202" s="2">
        <v>6</v>
      </c>
      <c r="P202" s="2">
        <v>1</v>
      </c>
      <c r="Q202" s="2">
        <v>3</v>
      </c>
      <c r="R202" s="4" t="str">
        <f>IF(AND(Cocktail!AE202="N/A",Cocktail!AG202="N/A"),_xlfn.CONCAT(Cocktail!AC202,CHAR(10),Cocktail!AD202),IF(Cocktail!AG202="N/A",_xlfn.CONCAT(Cocktail!AC202,CHAR(10),Cocktail!AD202,CHAR(10),CHAR(10),Cocktail!AE202,CHAR(10),Cocktail!AF202),_xlfn.CONCAT(Cocktail!AC202,CHAR(10),Cocktail!AD202,CHAR(10),CHAR(10),Cocktail!AE202,CHAR(10),Cocktail!AF202,CHAR(10),CHAR(10),Cocktail!AG202,CHAR(10),Cocktail!AH202)))</f>
        <v>DWARVEN STRATEGIC BONDING
Before taking a turn with The Axegrinders of Burning Forge, you may first take a turn with any Dwarf Hero you control. If you do not take a turn with any Dwarf Hero you control, add 2 to the Axegrinders' move number.
FEARLESS ADVANTAGE
An Axegrinder of Burning Forge rolls an additional die when attacking or defending against Large or Huge creatures.
CLIMB X2
When moving up or down levels of terrain, The Axegrinders of Burning Forge may double their Height.</v>
      </c>
      <c r="T202" s="2">
        <v>100</v>
      </c>
      <c r="U202" s="2">
        <v>1</v>
      </c>
      <c r="AO202" s="8"/>
      <c r="AS202" s="4"/>
      <c r="AT202" s="4"/>
      <c r="AU202" s="4"/>
      <c r="AV202" s="4"/>
      <c r="AW202" s="4"/>
    </row>
    <row r="203" spans="1:49" s="2" customFormat="1" ht="57.75" customHeight="1" x14ac:dyDescent="0.2">
      <c r="A203" s="11" t="s">
        <v>1264</v>
      </c>
      <c r="B203" s="2" t="s">
        <v>1105</v>
      </c>
      <c r="C203" s="2" t="s">
        <v>132</v>
      </c>
      <c r="D203" s="2" t="s">
        <v>167</v>
      </c>
      <c r="E203" s="2" t="s">
        <v>1200</v>
      </c>
      <c r="F203" s="2" t="s">
        <v>152</v>
      </c>
      <c r="G203" s="2" t="s">
        <v>1266</v>
      </c>
      <c r="H203" s="2" t="s">
        <v>1267</v>
      </c>
      <c r="I203" s="2" t="s">
        <v>236</v>
      </c>
      <c r="J203" s="2" t="s">
        <v>137</v>
      </c>
      <c r="K203" s="2">
        <v>4</v>
      </c>
      <c r="L203" s="2">
        <v>1</v>
      </c>
      <c r="M203" s="2">
        <v>1</v>
      </c>
      <c r="N203" s="2">
        <v>1</v>
      </c>
      <c r="O203" s="2">
        <v>6</v>
      </c>
      <c r="P203" s="2">
        <v>1</v>
      </c>
      <c r="Q203" s="2">
        <v>2</v>
      </c>
      <c r="R203" s="4" t="str">
        <f>IF(AND(Cocktail!AE203="N/A",Cocktail!AG203="N/A"),_xlfn.CONCAT(Cocktail!AC203,CHAR(10),Cocktail!AD203),IF(Cocktail!AG203="N/A",_xlfn.CONCAT(Cocktail!AC203,CHAR(10),Cocktail!AD203,CHAR(10),CHAR(10),Cocktail!AE203,CHAR(10),Cocktail!AF203),_xlfn.CONCAT(Cocktail!AC203,CHAR(10),Cocktail!AD203,CHAR(10),CHAR(10),Cocktail!AE203,CHAR(10),Cocktail!AF203,CHAR(10),CHAR(10),Cocktail!AG203,CHAR(10),Cocktail!AH203)))</f>
        <v>DOUBLE ATTACK
When each member of The Einar Imperium attacks, he may attack one additional time.
STEALTH FLYING
When a member of The Einar Imperium starts to fly, if he is engaged he will not take any leaving engagement attacks.</v>
      </c>
      <c r="T203" s="2">
        <v>10</v>
      </c>
      <c r="U203" s="2">
        <v>1</v>
      </c>
      <c r="AO203" s="8"/>
      <c r="AS203" s="4"/>
      <c r="AT203" s="4"/>
      <c r="AU203" s="4"/>
      <c r="AV203" s="4"/>
      <c r="AW203" s="4"/>
    </row>
    <row r="204" spans="1:49" s="2" customFormat="1" ht="57.75" customHeight="1" x14ac:dyDescent="0.2">
      <c r="A204" s="11" t="s">
        <v>1185</v>
      </c>
      <c r="B204" s="2" t="s">
        <v>1105</v>
      </c>
      <c r="C204" s="2" t="s">
        <v>166</v>
      </c>
      <c r="D204" s="2" t="s">
        <v>167</v>
      </c>
      <c r="E204" s="2" t="s">
        <v>583</v>
      </c>
      <c r="F204" s="2" t="s">
        <v>158</v>
      </c>
      <c r="G204" s="2" t="s">
        <v>1217</v>
      </c>
      <c r="H204" s="2" t="s">
        <v>338</v>
      </c>
      <c r="I204" s="2" t="s">
        <v>136</v>
      </c>
      <c r="J204" s="2" t="s">
        <v>205</v>
      </c>
      <c r="K204" s="2">
        <v>6</v>
      </c>
      <c r="L204" s="2">
        <v>1</v>
      </c>
      <c r="M204" s="2">
        <v>1</v>
      </c>
      <c r="N204" s="2">
        <v>4</v>
      </c>
      <c r="O204" s="2">
        <v>6</v>
      </c>
      <c r="P204" s="2">
        <v>2</v>
      </c>
      <c r="Q204" s="2">
        <v>4</v>
      </c>
      <c r="R204" s="4" t="str">
        <f>IF(AND(Cocktail!AE204="N/A",Cocktail!AG204="N/A"),_xlfn.CONCAT(Cocktail!AC204,CHAR(10),Cocktail!AD204),IF(Cocktail!AG204="N/A",_xlfn.CONCAT(Cocktail!AC204,CHAR(10),Cocktail!AD204,CHAR(10),CHAR(10),Cocktail!AE204,CHAR(10),Cocktail!AF204),_xlfn.CONCAT(Cocktail!AC204,CHAR(10),Cocktail!AD204,CHAR(10),CHAR(10),Cocktail!AE204,CHAR(10),Cocktail!AF204,CHAR(10),CHAR(10),Cocktail!AG204,CHAR(10),Cocktail!AH204)))</f>
        <v>DOUBLE ATTACK
When each member of The Einar Imperium attacks, he may attack one additional time.
EVASIVE 2
When an Einar Imperium rolls defense dice against an attacking figure who is not adjacent, add two defense dice to the defending Kyrie.
STEALTH FLYING
When a member of The Einar Imperium starts to fly, if he is engaged he will not take any leaving engagement attacks.</v>
      </c>
      <c r="S204" s="2" t="s">
        <v>1298</v>
      </c>
      <c r="T204" s="2">
        <v>125</v>
      </c>
      <c r="U204" s="2">
        <v>1</v>
      </c>
      <c r="AO204" s="8"/>
      <c r="AS204" s="4"/>
      <c r="AT204" s="4"/>
      <c r="AU204" s="4"/>
      <c r="AV204" s="4"/>
      <c r="AW204" s="4"/>
    </row>
    <row r="205" spans="1:49" s="2" customFormat="1" ht="57.75" customHeight="1" x14ac:dyDescent="0.2">
      <c r="A205" s="11" t="s">
        <v>1186</v>
      </c>
      <c r="B205" s="2" t="s">
        <v>1105</v>
      </c>
      <c r="C205" s="2" t="s">
        <v>166</v>
      </c>
      <c r="D205" s="2" t="s">
        <v>167</v>
      </c>
      <c r="E205" s="2" t="s">
        <v>583</v>
      </c>
      <c r="F205" s="2" t="s">
        <v>152</v>
      </c>
      <c r="G205" s="2" t="s">
        <v>1217</v>
      </c>
      <c r="H205" s="2" t="s">
        <v>338</v>
      </c>
      <c r="I205" s="2" t="s">
        <v>1224</v>
      </c>
      <c r="J205" s="2" t="s">
        <v>226</v>
      </c>
      <c r="K205" s="2">
        <v>8</v>
      </c>
      <c r="L205" s="2">
        <v>1</v>
      </c>
      <c r="M205" s="2">
        <v>1</v>
      </c>
      <c r="N205" s="2">
        <v>7</v>
      </c>
      <c r="O205" s="2">
        <v>6</v>
      </c>
      <c r="P205" s="2">
        <v>1</v>
      </c>
      <c r="Q205" s="2">
        <v>4</v>
      </c>
      <c r="R205" s="4" t="str">
        <f>IF(AND(Cocktail!AE205="N/A",Cocktail!AG205="N/A"),_xlfn.CONCAT(Cocktail!AC205,CHAR(10),Cocktail!AD205),IF(Cocktail!AG205="N/A",_xlfn.CONCAT(Cocktail!AC205,CHAR(10),Cocktail!AD205,CHAR(10),CHAR(10),Cocktail!AE205,CHAR(10),Cocktail!AF205),_xlfn.CONCAT(Cocktail!AC205,CHAR(10),Cocktail!AD205,CHAR(10),CHAR(10),Cocktail!AE205,CHAR(10),Cocktail!AF205,CHAR(10),CHAR(10),Cocktail!AG205,CHAR(10),Cocktail!AH205)))</f>
        <v>UNSTOPPABLE
Before moving, if The Scarecrow of Driftwood is not engaged, you must choose one opponent's figure to be The Scarecrow of Driftwood's target. After doing so, The Scarecrow of Driftwood cannot attack any other figure until the chosen figure is destroyed.
DISENGAGE
The Scarecrow of Driftwood is never attacked when leaving an engagement.
SLASHER CLAWS
Figures subtract 1 from the defense dice when attacked by The Scarecrow of Driftwood. The Scarecrow of Driftwood's Slasher Claws does not affect Soulborgs or destructible objects.</v>
      </c>
      <c r="T205" s="2">
        <v>135</v>
      </c>
      <c r="U205" s="2">
        <v>1</v>
      </c>
      <c r="AO205" s="8"/>
      <c r="AS205" s="4"/>
      <c r="AT205" s="4"/>
      <c r="AU205" s="4"/>
      <c r="AV205" s="4"/>
      <c r="AW205" s="4"/>
    </row>
    <row r="206" spans="1:49" s="2" customFormat="1" ht="57.75" customHeight="1" x14ac:dyDescent="0.2">
      <c r="A206" s="11" t="s">
        <v>1187</v>
      </c>
      <c r="B206" s="2" t="s">
        <v>1105</v>
      </c>
      <c r="C206" s="2" t="s">
        <v>166</v>
      </c>
      <c r="D206" s="2" t="s">
        <v>167</v>
      </c>
      <c r="E206" s="2" t="s">
        <v>583</v>
      </c>
      <c r="F206" s="2" t="s">
        <v>240</v>
      </c>
      <c r="G206" s="2" t="s">
        <v>344</v>
      </c>
      <c r="H206" s="2" t="s">
        <v>338</v>
      </c>
      <c r="I206" s="2" t="s">
        <v>136</v>
      </c>
      <c r="J206" s="2" t="s">
        <v>226</v>
      </c>
      <c r="K206" s="2">
        <v>8</v>
      </c>
      <c r="L206" s="2">
        <v>1</v>
      </c>
      <c r="M206" s="2">
        <v>4</v>
      </c>
      <c r="N206" s="2">
        <v>5</v>
      </c>
      <c r="O206" s="2">
        <v>1</v>
      </c>
      <c r="P206" s="2">
        <v>6</v>
      </c>
      <c r="Q206" s="2">
        <v>6</v>
      </c>
      <c r="R206" s="4" t="str">
        <f>IF(AND(Cocktail!AE206="N/A",Cocktail!AG206="N/A"),_xlfn.CONCAT(Cocktail!AC206,CHAR(10),Cocktail!AD206),IF(Cocktail!AG206="N/A",_xlfn.CONCAT(Cocktail!AC206,CHAR(10),Cocktail!AD206,CHAR(10),CHAR(10),Cocktail!AE206,CHAR(10),Cocktail!AF206),_xlfn.CONCAT(Cocktail!AC206,CHAR(10),Cocktail!AD206,CHAR(10),CHAR(10),Cocktail!AE206,CHAR(10),Cocktail!AF206,CHAR(10),CHAR(10),Cocktail!AG206,CHAR(10),Cocktail!AH206)))</f>
        <v>CARRY
Before moving Theracus, choose an unengaged friendly Small or Medium figure adjacent to Theracus. After you move Theracus, place the chosen figure adjacent to Theracus.</v>
      </c>
      <c r="T206" s="2">
        <v>165</v>
      </c>
      <c r="U206" s="2">
        <v>1</v>
      </c>
      <c r="X206" s="4"/>
      <c r="AO206" s="8"/>
      <c r="AS206" s="4"/>
      <c r="AT206" s="4"/>
      <c r="AU206" s="4"/>
      <c r="AV206" s="4"/>
      <c r="AW206" s="4"/>
    </row>
    <row r="207" spans="1:49" s="2" customFormat="1" ht="57.75" customHeight="1" x14ac:dyDescent="0.2">
      <c r="A207" s="11" t="s">
        <v>1234</v>
      </c>
      <c r="B207" s="2" t="s">
        <v>1105</v>
      </c>
      <c r="C207" s="2" t="s">
        <v>166</v>
      </c>
      <c r="D207" s="2" t="s">
        <v>167</v>
      </c>
      <c r="E207" s="2" t="s">
        <v>1013</v>
      </c>
      <c r="F207" s="2" t="s">
        <v>271</v>
      </c>
      <c r="G207" s="2" t="s">
        <v>312</v>
      </c>
      <c r="H207" s="2" t="s">
        <v>1202</v>
      </c>
      <c r="I207" s="2" t="s">
        <v>204</v>
      </c>
      <c r="J207" s="2" t="s">
        <v>137</v>
      </c>
      <c r="K207" s="2">
        <v>4</v>
      </c>
      <c r="L207" s="2">
        <v>1</v>
      </c>
      <c r="M207" s="2">
        <v>1</v>
      </c>
      <c r="N207" s="2">
        <v>4</v>
      </c>
      <c r="O207" s="2">
        <v>5</v>
      </c>
      <c r="P207" s="2">
        <v>1</v>
      </c>
      <c r="Q207" s="2">
        <v>4</v>
      </c>
      <c r="R207" s="4" t="str">
        <f>IF(AND(Cocktail!AE207="N/A",Cocktail!AG207="N/A"),_xlfn.CONCAT(Cocktail!AC207,CHAR(10),Cocktail!AD207),IF(Cocktail!AG207="N/A",_xlfn.CONCAT(Cocktail!AC207,CHAR(10),Cocktail!AD207,CHAR(10),CHAR(10),Cocktail!AE207,CHAR(10),Cocktail!AF207),_xlfn.CONCAT(Cocktail!AC207,CHAR(10),Cocktail!AD207,CHAR(10),CHAR(10),Cocktail!AE207,CHAR(10),Cocktail!AF207,CHAR(10),CHAR(10),Cocktail!AG207,CHAR(10),Cocktail!AH207)))</f>
        <v>DEFENSIVE AURA 1
All friendly figures adjacent to Thorgrim add 1 die to their defense.
WARRIOR'S ARMOR SPIRIT 1
When Thorgrim is destroyed, place this figure on any unique Army Card. Thorgrim's Spirit adds 1 to the defense number on that card.</v>
      </c>
      <c r="T207" s="2">
        <v>70</v>
      </c>
      <c r="U207" s="2">
        <v>1</v>
      </c>
      <c r="AO207" s="8"/>
      <c r="AS207" s="4"/>
      <c r="AT207" s="4"/>
      <c r="AU207" s="4"/>
      <c r="AV207" s="4"/>
      <c r="AW207" s="4"/>
    </row>
    <row r="208" spans="1:49" s="2" customFormat="1" ht="57.75" customHeight="1" x14ac:dyDescent="0.2">
      <c r="A208" s="11" t="s">
        <v>1240</v>
      </c>
      <c r="B208" s="2" t="s">
        <v>1105</v>
      </c>
      <c r="C208" s="2" t="s">
        <v>166</v>
      </c>
      <c r="D208" s="2" t="s">
        <v>167</v>
      </c>
      <c r="E208" s="2" t="s">
        <v>581</v>
      </c>
      <c r="F208" s="2" t="s">
        <v>271</v>
      </c>
      <c r="G208" s="2" t="s">
        <v>312</v>
      </c>
      <c r="H208" s="2" t="s">
        <v>199</v>
      </c>
      <c r="I208" s="2" t="s">
        <v>1242</v>
      </c>
      <c r="J208" s="2" t="s">
        <v>137</v>
      </c>
      <c r="K208" s="2">
        <v>4</v>
      </c>
      <c r="L208" s="2">
        <v>1</v>
      </c>
      <c r="M208" s="2">
        <v>1</v>
      </c>
      <c r="N208" s="2">
        <v>6</v>
      </c>
      <c r="O208" s="2">
        <v>5</v>
      </c>
      <c r="P208" s="2">
        <v>1</v>
      </c>
      <c r="Q208" s="2">
        <v>4</v>
      </c>
      <c r="R208" s="4" t="str">
        <f>IF(AND(Cocktail!AE208="N/A",Cocktail!AG208="N/A"),_xlfn.CONCAT(Cocktail!AC208,CHAR(10),Cocktail!AD208),IF(Cocktail!AG208="N/A",_xlfn.CONCAT(Cocktail!AC208,CHAR(10),Cocktail!AD208,CHAR(10),CHAR(10),Cocktail!AE208,CHAR(10),Cocktail!AF208),_xlfn.CONCAT(Cocktail!AC208,CHAR(10),Cocktail!AD208,CHAR(10),CHAR(10),Cocktail!AE208,CHAR(10),Cocktail!AF208,CHAR(10),CHAR(10),Cocktail!AG208,CHAR(10),Cocktail!AH208)))</f>
        <v>TRAMPLE STOMP
At any point while moving, Tor-Kul-Na may choose a small or medium figure that is adjacent, on the same level, and on a space where Tor-Kul-Na may end his movement. Roll the 20-sided die. If you roll 1-7, the figure is safe and Tor-Kul-Na's movement ends. If you roll 8-20, the chosen figure receives one wound. If the wound destroys the figure, move Tor-Kul-Na onto the space that figure occupied, and you may continue Tor-Kul-Na's movement. If the chosen figure is not destroyed, Tor-Kul-Na's movement ends. Tor-Kul-Na must be on a space where he can end movement each time he uses this power.</v>
      </c>
      <c r="T208" s="2">
        <v>130</v>
      </c>
      <c r="U208" s="2">
        <v>1</v>
      </c>
      <c r="AO208" s="8"/>
      <c r="AS208" s="4"/>
      <c r="AT208" s="4"/>
      <c r="AU208" s="4"/>
      <c r="AV208" s="4"/>
      <c r="AW208" s="4"/>
    </row>
    <row r="209" spans="1:49" s="2" customFormat="1" ht="57.75" customHeight="1" x14ac:dyDescent="0.2">
      <c r="A209" s="11" t="s">
        <v>1279</v>
      </c>
      <c r="B209" s="2" t="s">
        <v>1105</v>
      </c>
      <c r="C209" s="2" t="s">
        <v>335</v>
      </c>
      <c r="D209" s="2" t="s">
        <v>167</v>
      </c>
      <c r="E209" s="2" t="s">
        <v>1200</v>
      </c>
      <c r="F209" s="2" t="s">
        <v>158</v>
      </c>
      <c r="G209" s="2" t="s">
        <v>1217</v>
      </c>
      <c r="H209" s="2" t="s">
        <v>338</v>
      </c>
      <c r="I209" s="2" t="s">
        <v>330</v>
      </c>
      <c r="J209" s="2" t="s">
        <v>226</v>
      </c>
      <c r="K209" s="2">
        <v>8</v>
      </c>
      <c r="L209" s="2">
        <v>1</v>
      </c>
      <c r="M209" s="2">
        <v>1</v>
      </c>
      <c r="N209" s="2">
        <v>4</v>
      </c>
      <c r="O209" s="2">
        <v>5</v>
      </c>
      <c r="P209" s="2">
        <v>1</v>
      </c>
      <c r="Q209" s="2">
        <v>6</v>
      </c>
      <c r="R209" s="4" t="str">
        <f>IF(AND(Cocktail!AE209="N/A",Cocktail!AG209="N/A"),_xlfn.CONCAT(Cocktail!AC209,CHAR(10),Cocktail!AD209),IF(Cocktail!AG209="N/A",_xlfn.CONCAT(Cocktail!AC209,CHAR(10),Cocktail!AD209,CHAR(10),CHAR(10),Cocktail!AE209,CHAR(10),Cocktail!AF209),_xlfn.CONCAT(Cocktail!AC209,CHAR(10),Cocktail!AD209,CHAR(10),CHAR(10),Cocktail!AE209,CHAR(10),Cocktail!AF209,CHAR(10),CHAR(10),Cocktail!AG209,CHAR(10),Cocktail!AH209)))</f>
        <v>DISENGAGE
Tornak is never attacked when leaving an engagement.
ORC WARRIOR ENHANCEMENT
All friendly Orc Warriors adjacent to Tornak receive an additional attack die and an additional defense die.</v>
      </c>
      <c r="T209" s="2">
        <v>110</v>
      </c>
      <c r="U209" s="2">
        <v>1</v>
      </c>
      <c r="AO209" s="8"/>
      <c r="AS209" s="4"/>
      <c r="AT209" s="4"/>
      <c r="AU209" s="4"/>
      <c r="AV209" s="4"/>
      <c r="AW209" s="4"/>
    </row>
    <row r="210" spans="1:49" s="2" customFormat="1" ht="57.75" customHeight="1" x14ac:dyDescent="0.2">
      <c r="A210" s="11" t="s">
        <v>1280</v>
      </c>
      <c r="B210" s="2" t="s">
        <v>1105</v>
      </c>
      <c r="C210" s="2" t="s">
        <v>132</v>
      </c>
      <c r="D210" s="2" t="s">
        <v>133</v>
      </c>
      <c r="E210" s="2" t="s">
        <v>583</v>
      </c>
      <c r="F210" s="2" t="s">
        <v>152</v>
      </c>
      <c r="G210" s="2" t="s">
        <v>83</v>
      </c>
      <c r="H210" s="2" t="s">
        <v>164</v>
      </c>
      <c r="I210" s="2" t="s">
        <v>15</v>
      </c>
      <c r="J210" s="2" t="s">
        <v>137</v>
      </c>
      <c r="K210" s="2">
        <v>5</v>
      </c>
      <c r="L210" s="2">
        <v>1</v>
      </c>
      <c r="M210" s="2">
        <v>1</v>
      </c>
      <c r="N210" s="2">
        <v>1</v>
      </c>
      <c r="O210" s="2">
        <v>4</v>
      </c>
      <c r="P210" s="2">
        <v>1</v>
      </c>
      <c r="Q210" s="2">
        <v>3</v>
      </c>
      <c r="R210" s="4" t="str">
        <f>IF(AND(Cocktail!AE210="N/A",Cocktail!AG210="N/A"),_xlfn.CONCAT(Cocktail!AC210,CHAR(10),Cocktail!AD210),IF(Cocktail!AG210="N/A",_xlfn.CONCAT(Cocktail!AC210,CHAR(10),Cocktail!AD210,CHAR(10),CHAR(10),Cocktail!AE210,CHAR(10),Cocktail!AF210),_xlfn.CONCAT(Cocktail!AC210,CHAR(10),Cocktail!AD210,CHAR(10),CHAR(10),Cocktail!AE210,CHAR(10),Cocktail!AF210,CHAR(10),CHAR(10),Cocktail!AG210,CHAR(10),Cocktail!AH210)))</f>
        <v>HOWDAH RIDER
Trihorn has all Aura special attacks from the figure that rides it. It also adds the hitzones of its rider to its own. A figure can move on to Trihorn's Howdah for 1 move, but it must end its move on the Howdah. A figure can leave the Howdah for 1 move.
TRIHORN CHARGE 3
Trihorn rolls 3 additional attack dice when attacking any figure that was at least 3 clear sight spaces away from Trihorn at the start of his turn.
HOWDAH SPECIAL ATTACK
Range 4 + Special. Attack Special.
If the figure riding Trihorn has a range of 4 or higher, Trihorn may attack with Howdah Special Attack. Trihorn may target and attack non-adjacent figures with Howdah Archer Special Attack while engaged. Howdah Special Attack's range is equal to the range of the rider + 1. Howdah Special Attack rolls attack dice equal to the rider's attack value. Use the green target point of the rider to determine line of sight.</v>
      </c>
      <c r="T210" s="2">
        <v>95</v>
      </c>
      <c r="U210" s="2">
        <v>3</v>
      </c>
      <c r="AO210" s="8"/>
      <c r="AS210" s="4"/>
      <c r="AT210" s="4"/>
      <c r="AU210" s="4"/>
      <c r="AV210" s="4"/>
      <c r="AW210" s="4"/>
    </row>
    <row r="211" spans="1:49" s="2" customFormat="1" ht="57.75" customHeight="1" x14ac:dyDescent="0.2">
      <c r="A211" s="12" t="s">
        <v>1297</v>
      </c>
      <c r="B211" s="2" t="s">
        <v>1106</v>
      </c>
      <c r="C211" s="2" t="s">
        <v>166</v>
      </c>
      <c r="D211" s="2" t="s">
        <v>167</v>
      </c>
      <c r="E211" s="2" t="s">
        <v>1200</v>
      </c>
      <c r="F211" s="2" t="s">
        <v>158</v>
      </c>
      <c r="G211" s="2" t="s">
        <v>1217</v>
      </c>
      <c r="H211" s="2" t="s">
        <v>338</v>
      </c>
      <c r="I211" s="2" t="s">
        <v>330</v>
      </c>
      <c r="J211" s="2" t="s">
        <v>226</v>
      </c>
      <c r="K211" s="2">
        <v>8</v>
      </c>
      <c r="L211" s="2">
        <v>1</v>
      </c>
      <c r="M211" s="2">
        <v>1</v>
      </c>
      <c r="N211" s="2">
        <v>4</v>
      </c>
      <c r="O211" s="2">
        <v>5</v>
      </c>
      <c r="P211" s="2">
        <v>1</v>
      </c>
      <c r="Q211" s="2">
        <v>6</v>
      </c>
      <c r="R211" s="4" t="str">
        <f>IF(AND(Cocktail!AE211="N/A",Cocktail!AG211="N/A"),_xlfn.CONCAT(Cocktail!AC211,CHAR(10),Cocktail!AD211),IF(Cocktail!AG211="N/A",_xlfn.CONCAT(Cocktail!AC211,CHAR(10),Cocktail!AD211,CHAR(10),CHAR(10),Cocktail!AE211,CHAR(10),Cocktail!AF211),_xlfn.CONCAT(Cocktail!AC211,CHAR(10),Cocktail!AD211,CHAR(10),CHAR(10),Cocktail!AE211,CHAR(10),Cocktail!AF211,CHAR(10),CHAR(10),Cocktail!AG211,CHAR(10),Cocktail!AH211)))</f>
        <v>MIND BLAST SPECIAL ATTACK
Range 3. Attack 3.
Tul-Bak-Ra does not need clear line of sight to attack this way.
TELEPORTATION
Instead of moving Tul-Bak-Ra normally, you may choose any empty space that is on the same level and within 10 spaces of Tul-Bak-Ra. Place Tul-Bak-Ra on the chosen space. When Tul-Bak-Ra teleports, he will not take  leaving engagement attacks.
TELEPORT REINFORCEMENTS
When Tul-Bak-Ra receives one or more wounds from an opposing figure's Normal or Special Attack but is not destroyed, you may choose 1 friendly Marro Squad figure for every wound Tul-Bak-Ra just received. Place the chosen figure(s) on any empty space(s) adjacent to Tul-Bak-Ra. They will not take any leaving engagement attacks.</v>
      </c>
      <c r="T211" s="2">
        <v>110</v>
      </c>
      <c r="U211" s="2">
        <v>1</v>
      </c>
      <c r="AO211" s="8"/>
      <c r="AS211" s="4"/>
      <c r="AT211" s="4"/>
      <c r="AU211" s="4"/>
      <c r="AV211" s="4"/>
      <c r="AW211" s="4"/>
    </row>
    <row r="1048576" spans="19:19" ht="46.5" customHeight="1" x14ac:dyDescent="0.2">
      <c r="S1048576" s="2" t="s">
        <v>1298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Cocktail</vt:lpstr>
      <vt:lpstr>Airtable</vt:lpstr>
    </vt:vector>
  </TitlesOfParts>
  <Company>Long Island Heroscapers (LIHEROSCAPERS.COM)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Slyde's Heroscape Spreadsheet, Rev 10-02</dc:title>
  <dc:creator>Slyde (Andrew DiGregorio)</dc:creator>
  <cp:keywords>Heroscape, Units, Statistics</cp:keywords>
  <dc:description>This latest version contains info on all units up through Expansion Set D3 - Moltenclaw's Invasion.
(11/19/2010).
This Spreadsheet has been a labor of love.  
If you like it, share it.
If you see a bug with it, Tell me.
If you don't see something that you would like to see in the spreadsheet, tell me that too!
Email Address: Apedone@optonline.net</dc:description>
  <cp:lastModifiedBy>Bob De Schutter</cp:lastModifiedBy>
  <cp:lastPrinted>2007-08-28T18:05:17Z</cp:lastPrinted>
  <dcterms:created xsi:type="dcterms:W3CDTF">2005-09-30T14:41:35Z</dcterms:created>
  <dcterms:modified xsi:type="dcterms:W3CDTF">2023-02-18T16:42:05Z</dcterms:modified>
  <cp:category>Heroscape</cp:category>
</cp:coreProperties>
</file>