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ngineering Tools\Labs\Fountain Lab\"/>
    </mc:Choice>
  </mc:AlternateContent>
  <bookViews>
    <workbookView xWindow="828" yWindow="-108" windowWidth="23256" windowHeight="13176"/>
  </bookViews>
  <sheets>
    <sheet name="Main" sheetId="1" r:id="rId1"/>
    <sheet name="Formulas" sheetId="2" r:id="rId2"/>
  </sheets>
  <definedNames>
    <definedName name="No">0</definedName>
    <definedName name="Yes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E17" i="2"/>
  <c r="D17" i="2"/>
  <c r="B17" i="2"/>
  <c r="I8" i="2" s="1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C6" i="2"/>
  <c r="H5" i="2"/>
  <c r="G5" i="2"/>
  <c r="C5" i="2"/>
  <c r="H4" i="2"/>
  <c r="G4" i="2"/>
  <c r="C4" i="2"/>
  <c r="H3" i="2"/>
  <c r="G3" i="2"/>
  <c r="C3" i="2"/>
  <c r="H2" i="2"/>
  <c r="G2" i="2"/>
  <c r="C2" i="2"/>
  <c r="C17" i="2" s="1"/>
  <c r="H2" i="1"/>
  <c r="I2" i="1"/>
  <c r="I14" i="2" l="1"/>
  <c r="I3" i="2"/>
  <c r="I6" i="2"/>
  <c r="I12" i="2"/>
  <c r="I4" i="2"/>
  <c r="I15" i="2"/>
  <c r="I2" i="2"/>
  <c r="I7" i="2"/>
  <c r="I10" i="2"/>
  <c r="I13" i="2"/>
  <c r="I16" i="2"/>
  <c r="I11" i="2"/>
  <c r="I9" i="2"/>
  <c r="I5" i="2"/>
  <c r="F17" i="1"/>
  <c r="E17" i="1"/>
  <c r="D17" i="1"/>
  <c r="B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C6" i="1"/>
  <c r="H5" i="1"/>
  <c r="G5" i="1"/>
  <c r="C5" i="1"/>
  <c r="H4" i="1"/>
  <c r="G4" i="1"/>
  <c r="C4" i="1"/>
  <c r="H3" i="1"/>
  <c r="G3" i="1"/>
  <c r="C3" i="1"/>
  <c r="G2" i="1"/>
  <c r="C2" i="1"/>
  <c r="J3" i="2" l="1"/>
  <c r="J9" i="2"/>
  <c r="J11" i="2"/>
  <c r="J16" i="2"/>
  <c r="B18" i="2"/>
  <c r="J8" i="2" s="1"/>
  <c r="J15" i="2"/>
  <c r="J4" i="2"/>
  <c r="C17" i="1"/>
  <c r="I5" i="1" s="1"/>
  <c r="J12" i="2" l="1"/>
  <c r="J2" i="2"/>
  <c r="J7" i="2"/>
  <c r="J6" i="2"/>
  <c r="J10" i="2"/>
  <c r="J14" i="2"/>
  <c r="J5" i="2"/>
  <c r="J13" i="2"/>
  <c r="I7" i="1"/>
  <c r="I15" i="1"/>
  <c r="I9" i="1"/>
  <c r="I4" i="1"/>
  <c r="I14" i="1"/>
  <c r="I12" i="1"/>
  <c r="I10" i="1"/>
  <c r="I13" i="1"/>
  <c r="I6" i="1"/>
  <c r="I11" i="1"/>
  <c r="I8" i="1"/>
  <c r="I3" i="1"/>
  <c r="B18" i="1" s="1"/>
  <c r="I16" i="1"/>
  <c r="B19" i="2" l="1"/>
  <c r="B20" i="2" s="1"/>
  <c r="J3" i="1"/>
  <c r="J5" i="1"/>
  <c r="J13" i="1"/>
  <c r="J14" i="1"/>
  <c r="J6" i="1"/>
  <c r="J16" i="1"/>
  <c r="J15" i="1"/>
  <c r="J2" i="1"/>
  <c r="J11" i="1"/>
  <c r="J12" i="1"/>
  <c r="J7" i="1"/>
  <c r="J10" i="1"/>
  <c r="J4" i="1"/>
  <c r="J8" i="1"/>
  <c r="J9" i="1"/>
  <c r="B19" i="1" l="1"/>
  <c r="B20" i="1" s="1"/>
</calcChain>
</file>

<file path=xl/sharedStrings.xml><?xml version="1.0" encoding="utf-8"?>
<sst xmlns="http://schemas.openxmlformats.org/spreadsheetml/2006/main" count="66" uniqueCount="30">
  <si>
    <t>Temperature (1-5, warm to cold)</t>
  </si>
  <si>
    <t>Height of the Apex (cm)</t>
  </si>
  <si>
    <t>Appearance (1-5, poor to great)</t>
  </si>
  <si>
    <t>Taste  (1-5, poor to great)</t>
  </si>
  <si>
    <t>Accesability (1-5, poor to great)</t>
  </si>
  <si>
    <t>Water bottle fill station?</t>
  </si>
  <si>
    <t>Fountains of different heights?</t>
  </si>
  <si>
    <t>Raw score:</t>
  </si>
  <si>
    <t>Final Score</t>
  </si>
  <si>
    <t>1. Marvin lib, downstairs, men's room</t>
  </si>
  <si>
    <t>2. Admin, 100 floor, hallway with windows</t>
  </si>
  <si>
    <t>3. Admin, 100 floor, hallway no windows</t>
  </si>
  <si>
    <t>4. BTC, 100 floor, public restrooms</t>
  </si>
  <si>
    <t>5. BTC, 300 floor, end of hallway</t>
  </si>
  <si>
    <t>Average:</t>
  </si>
  <si>
    <t>N/A</t>
  </si>
  <si>
    <t>Fountain Location</t>
  </si>
  <si>
    <t>6. SCI,200 floor, midle of hallway</t>
  </si>
  <si>
    <t>9. BRN, 200 floor, corner of hallways</t>
  </si>
  <si>
    <t>8. BRN, 100 floor, corner of hallways</t>
  </si>
  <si>
    <t>7. SCI,300 floor, midle of hallway</t>
  </si>
  <si>
    <t>10. AMZ, 100 floor, end of hall</t>
  </si>
  <si>
    <t>11. AMZ, 200 floor, end of hall</t>
  </si>
  <si>
    <t>12. FTZ, 100 floor, near bathrooms</t>
  </si>
  <si>
    <t>13. FTZ, 100 floor, near vending machines</t>
  </si>
  <si>
    <t>14. GHS, 100 floor, end of hall</t>
  </si>
  <si>
    <t>15. GHS, 200 floor, end of hall</t>
  </si>
  <si>
    <t>Best fountain:</t>
  </si>
  <si>
    <t>Min. Raw Score:</t>
  </si>
  <si>
    <t>Max. Final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</si>
</sst>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9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workbookViewId="0">
      <selection activeCell="H2" sqref="A1:J20"/>
    </sheetView>
  </sheetViews>
  <sheetFormatPr defaultRowHeight="14.4" x14ac:dyDescent="0.3"/>
  <cols>
    <col min="1" max="1" width="13.77734375" style="2" customWidth="1"/>
    <col min="2" max="2" width="11.5546875" customWidth="1"/>
    <col min="3" max="3" width="10.88671875" customWidth="1"/>
    <col min="4" max="4" width="12.21875" customWidth="1"/>
    <col min="5" max="5" width="10.6640625" customWidth="1"/>
    <col min="6" max="6" width="12.5546875" customWidth="1"/>
    <col min="7" max="7" width="10.33203125" customWidth="1"/>
    <col min="8" max="8" width="11.21875" customWidth="1"/>
    <col min="9" max="9" width="10.6640625" customWidth="1"/>
    <col min="10" max="10" width="11.88671875" customWidth="1"/>
  </cols>
  <sheetData>
    <row r="1" spans="1:10" s="1" customFormat="1" ht="43.2" x14ac:dyDescent="0.3">
      <c r="A1" s="5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ht="43.2" x14ac:dyDescent="0.3">
      <c r="A2" s="6" t="s">
        <v>9</v>
      </c>
      <c r="B2" s="3">
        <v>4</v>
      </c>
      <c r="C2" s="3">
        <f>7.6</f>
        <v>7.6</v>
      </c>
      <c r="D2" s="3">
        <v>3</v>
      </c>
      <c r="E2" s="3">
        <v>2</v>
      </c>
      <c r="F2" s="3">
        <v>4</v>
      </c>
      <c r="G2" s="3">
        <f>No</f>
        <v>0</v>
      </c>
      <c r="H2" s="3">
        <f>No</f>
        <v>0</v>
      </c>
      <c r="I2" s="3">
        <f>(B2-$B$17) + (C2-$C$17) + (D2-$D$17) + (E2-$E$17) + (F2-$F$17) + VALUE(G2) + H2</f>
        <v>-0.79100000000000126</v>
      </c>
      <c r="J2" s="4">
        <f t="shared" ref="J2:J16" si="0">I2 + ABS($B$18)</f>
        <v>13.195</v>
      </c>
    </row>
    <row r="3" spans="1:10" ht="43.2" x14ac:dyDescent="0.3">
      <c r="A3" s="6" t="s">
        <v>10</v>
      </c>
      <c r="B3" s="3">
        <v>2</v>
      </c>
      <c r="C3" s="3">
        <f>4.9</f>
        <v>4.9000000000000004</v>
      </c>
      <c r="D3" s="3">
        <v>5</v>
      </c>
      <c r="E3" s="3">
        <v>3</v>
      </c>
      <c r="F3" s="3">
        <v>4</v>
      </c>
      <c r="G3" s="3">
        <f>No</f>
        <v>0</v>
      </c>
      <c r="H3" s="3">
        <f>Yes</f>
        <v>3</v>
      </c>
      <c r="I3" s="3">
        <f t="shared" ref="I3:I16" si="1">(B3-$B$17) + (C3-$C$17) + (D3-$D$17) + (E3-$E$17) + (F3-$F$17) + G3 + H3</f>
        <v>0.50899999999999945</v>
      </c>
      <c r="J3" s="4">
        <f t="shared" si="0"/>
        <v>14.495000000000001</v>
      </c>
    </row>
    <row r="4" spans="1:10" ht="43.2" x14ac:dyDescent="0.3">
      <c r="A4" s="6" t="s">
        <v>11</v>
      </c>
      <c r="B4" s="3">
        <v>4</v>
      </c>
      <c r="C4" s="3">
        <f>6.8</f>
        <v>6.8</v>
      </c>
      <c r="D4" s="3">
        <v>4</v>
      </c>
      <c r="E4" s="3">
        <v>3</v>
      </c>
      <c r="F4" s="3">
        <v>3</v>
      </c>
      <c r="G4" s="3">
        <f>No</f>
        <v>0</v>
      </c>
      <c r="H4" s="3">
        <f>No</f>
        <v>0</v>
      </c>
      <c r="I4" s="3">
        <f t="shared" si="1"/>
        <v>-0.59100000000000108</v>
      </c>
      <c r="J4" s="4">
        <f t="shared" si="0"/>
        <v>13.395000000000001</v>
      </c>
    </row>
    <row r="5" spans="1:10" ht="43.2" x14ac:dyDescent="0.3">
      <c r="A5" s="6" t="s">
        <v>12</v>
      </c>
      <c r="B5" s="3">
        <v>5</v>
      </c>
      <c r="C5" s="3">
        <f>5</f>
        <v>5</v>
      </c>
      <c r="D5" s="3">
        <v>5</v>
      </c>
      <c r="E5" s="3">
        <v>4</v>
      </c>
      <c r="F5" s="3">
        <v>4</v>
      </c>
      <c r="G5" s="3">
        <f>Yes</f>
        <v>3</v>
      </c>
      <c r="H5" s="3">
        <f>No</f>
        <v>0</v>
      </c>
      <c r="I5" s="3">
        <f t="shared" si="1"/>
        <v>4.6089999999999991</v>
      </c>
      <c r="J5" s="4">
        <f t="shared" si="0"/>
        <v>18.595000000000002</v>
      </c>
    </row>
    <row r="6" spans="1:10" ht="43.2" x14ac:dyDescent="0.3">
      <c r="A6" s="6" t="s">
        <v>13</v>
      </c>
      <c r="B6" s="3">
        <v>1</v>
      </c>
      <c r="C6" s="3">
        <f>3.1</f>
        <v>3.1</v>
      </c>
      <c r="D6" s="3">
        <v>5</v>
      </c>
      <c r="E6" s="3">
        <v>5</v>
      </c>
      <c r="F6" s="3">
        <v>5</v>
      </c>
      <c r="G6" s="3">
        <f>Yes</f>
        <v>3</v>
      </c>
      <c r="H6" s="3">
        <f>No</f>
        <v>0</v>
      </c>
      <c r="I6" s="3">
        <f t="shared" si="1"/>
        <v>0.7089999999999983</v>
      </c>
      <c r="J6" s="4">
        <f t="shared" si="0"/>
        <v>14.695</v>
      </c>
    </row>
    <row r="7" spans="1:10" ht="43.2" x14ac:dyDescent="0.3">
      <c r="A7" s="14" t="s">
        <v>17</v>
      </c>
      <c r="B7" s="3">
        <v>2.5</v>
      </c>
      <c r="C7" s="3">
        <v>12.7</v>
      </c>
      <c r="D7" s="3">
        <v>3</v>
      </c>
      <c r="E7" s="3">
        <v>2</v>
      </c>
      <c r="F7" s="3">
        <v>4</v>
      </c>
      <c r="G7" s="3">
        <f t="shared" ref="G7:G16" si="2">No</f>
        <v>0</v>
      </c>
      <c r="H7" s="3">
        <f>No</f>
        <v>0</v>
      </c>
      <c r="I7" s="3">
        <f t="shared" si="1"/>
        <v>2.8089999999999984</v>
      </c>
      <c r="J7" s="4">
        <f t="shared" si="0"/>
        <v>16.795000000000002</v>
      </c>
    </row>
    <row r="8" spans="1:10" ht="43.2" x14ac:dyDescent="0.3">
      <c r="A8" s="14" t="s">
        <v>20</v>
      </c>
      <c r="B8" s="3">
        <v>1</v>
      </c>
      <c r="C8" s="3">
        <v>16.510000000000002</v>
      </c>
      <c r="D8" s="3">
        <v>3.5</v>
      </c>
      <c r="E8" s="3">
        <v>1</v>
      </c>
      <c r="F8" s="3">
        <v>2.5</v>
      </c>
      <c r="G8" s="3">
        <f t="shared" si="2"/>
        <v>0</v>
      </c>
      <c r="H8" s="3">
        <f>Yes</f>
        <v>3</v>
      </c>
      <c r="I8" s="3">
        <f t="shared" si="1"/>
        <v>6.1189999999999998</v>
      </c>
      <c r="J8" s="4">
        <f t="shared" si="0"/>
        <v>20.105000000000004</v>
      </c>
    </row>
    <row r="9" spans="1:10" ht="43.2" x14ac:dyDescent="0.3">
      <c r="A9" s="14" t="s">
        <v>19</v>
      </c>
      <c r="B9" s="3">
        <v>4</v>
      </c>
      <c r="C9" s="3">
        <v>13.33</v>
      </c>
      <c r="D9" s="3">
        <v>1</v>
      </c>
      <c r="E9" s="3">
        <v>3.5</v>
      </c>
      <c r="F9" s="3">
        <v>4</v>
      </c>
      <c r="G9" s="3">
        <f t="shared" si="2"/>
        <v>0</v>
      </c>
      <c r="H9" s="3">
        <f>Yes</f>
        <v>3</v>
      </c>
      <c r="I9" s="3">
        <f t="shared" si="1"/>
        <v>7.4390000000000001</v>
      </c>
      <c r="J9" s="4">
        <f t="shared" si="0"/>
        <v>21.425000000000004</v>
      </c>
    </row>
    <row r="10" spans="1:10" ht="43.2" x14ac:dyDescent="0.3">
      <c r="A10" s="14" t="s">
        <v>18</v>
      </c>
      <c r="B10" s="3">
        <v>2.5</v>
      </c>
      <c r="C10" s="3">
        <v>1.27</v>
      </c>
      <c r="D10" s="3">
        <v>1</v>
      </c>
      <c r="E10" s="3">
        <v>2.5</v>
      </c>
      <c r="F10" s="3">
        <v>2</v>
      </c>
      <c r="G10" s="3">
        <f t="shared" si="2"/>
        <v>0</v>
      </c>
      <c r="H10" s="3">
        <f t="shared" ref="H10:H16" si="3">No</f>
        <v>0</v>
      </c>
      <c r="I10" s="3">
        <f t="shared" si="1"/>
        <v>-12.121</v>
      </c>
      <c r="J10" s="4">
        <f t="shared" si="0"/>
        <v>1.865000000000002</v>
      </c>
    </row>
    <row r="11" spans="1:10" ht="43.2" x14ac:dyDescent="0.3">
      <c r="A11" s="14" t="s">
        <v>21</v>
      </c>
      <c r="B11" s="3">
        <v>2.5</v>
      </c>
      <c r="C11" s="3">
        <v>13.33</v>
      </c>
      <c r="D11" s="3">
        <v>2</v>
      </c>
      <c r="E11" s="3">
        <v>2.5</v>
      </c>
      <c r="F11" s="3">
        <v>3.5</v>
      </c>
      <c r="G11" s="3">
        <f t="shared" si="2"/>
        <v>0</v>
      </c>
      <c r="H11" s="3">
        <f t="shared" si="3"/>
        <v>0</v>
      </c>
      <c r="I11" s="3">
        <f t="shared" si="1"/>
        <v>2.4389999999999992</v>
      </c>
      <c r="J11" s="4">
        <f t="shared" si="0"/>
        <v>16.425000000000001</v>
      </c>
    </row>
    <row r="12" spans="1:10" ht="43.2" x14ac:dyDescent="0.3">
      <c r="A12" s="14" t="s">
        <v>22</v>
      </c>
      <c r="B12" s="3">
        <v>1</v>
      </c>
      <c r="C12" s="3">
        <v>1.905</v>
      </c>
      <c r="D12" s="3">
        <v>0.5</v>
      </c>
      <c r="E12" s="3">
        <v>1.5</v>
      </c>
      <c r="F12" s="3">
        <v>2.5</v>
      </c>
      <c r="G12" s="3">
        <f t="shared" si="2"/>
        <v>0</v>
      </c>
      <c r="H12" s="3">
        <f t="shared" si="3"/>
        <v>0</v>
      </c>
      <c r="I12" s="3">
        <f t="shared" si="1"/>
        <v>-13.986000000000002</v>
      </c>
      <c r="J12" s="4">
        <f t="shared" si="0"/>
        <v>0</v>
      </c>
    </row>
    <row r="13" spans="1:10" ht="43.2" x14ac:dyDescent="0.3">
      <c r="A13" s="14" t="s">
        <v>23</v>
      </c>
      <c r="B13" s="3">
        <v>2</v>
      </c>
      <c r="C13" s="3">
        <v>7.62</v>
      </c>
      <c r="D13" s="3">
        <v>0.5</v>
      </c>
      <c r="E13" s="3">
        <v>0.25</v>
      </c>
      <c r="F13" s="3">
        <v>3.5</v>
      </c>
      <c r="G13" s="3">
        <f t="shared" si="2"/>
        <v>0</v>
      </c>
      <c r="H13" s="3">
        <f t="shared" si="3"/>
        <v>0</v>
      </c>
      <c r="I13" s="3">
        <f t="shared" si="1"/>
        <v>-7.5210000000000008</v>
      </c>
      <c r="J13" s="4">
        <f t="shared" si="0"/>
        <v>6.4650000000000016</v>
      </c>
    </row>
    <row r="14" spans="1:10" ht="57.6" x14ac:dyDescent="0.3">
      <c r="A14" s="14" t="s">
        <v>24</v>
      </c>
      <c r="B14" s="3">
        <v>1.5</v>
      </c>
      <c r="C14" s="3">
        <v>15.24</v>
      </c>
      <c r="D14" s="3">
        <v>1.5</v>
      </c>
      <c r="E14" s="3">
        <v>3</v>
      </c>
      <c r="F14" s="3">
        <v>4.5</v>
      </c>
      <c r="G14" s="3">
        <f t="shared" si="2"/>
        <v>0</v>
      </c>
      <c r="H14" s="3">
        <f t="shared" si="3"/>
        <v>0</v>
      </c>
      <c r="I14" s="3">
        <f>(B14-$B$17) + (C14-$C$17) + (D14-$D$17) + (E14-$E$17) + (F14-$F$17) + G14 + H14</f>
        <v>4.3489999999999993</v>
      </c>
      <c r="J14" s="4">
        <f t="shared" si="0"/>
        <v>18.335000000000001</v>
      </c>
    </row>
    <row r="15" spans="1:10" ht="43.2" x14ac:dyDescent="0.3">
      <c r="A15" s="14" t="s">
        <v>25</v>
      </c>
      <c r="B15" s="3">
        <v>3</v>
      </c>
      <c r="C15" s="3">
        <v>16.510000000000002</v>
      </c>
      <c r="D15" s="3">
        <v>4</v>
      </c>
      <c r="E15" s="3">
        <v>3.75</v>
      </c>
      <c r="F15" s="3">
        <v>5</v>
      </c>
      <c r="G15" s="3">
        <f t="shared" si="2"/>
        <v>0</v>
      </c>
      <c r="H15" s="3">
        <f t="shared" si="3"/>
        <v>0</v>
      </c>
      <c r="I15" s="3">
        <f t="shared" si="1"/>
        <v>10.869000000000002</v>
      </c>
      <c r="J15" s="4">
        <f t="shared" si="0"/>
        <v>24.855000000000004</v>
      </c>
    </row>
    <row r="16" spans="1:10" ht="43.2" x14ac:dyDescent="0.3">
      <c r="A16" s="14" t="s">
        <v>26</v>
      </c>
      <c r="B16" s="3">
        <v>2</v>
      </c>
      <c r="C16" s="3">
        <v>19.05</v>
      </c>
      <c r="D16" s="3">
        <v>3.5</v>
      </c>
      <c r="E16" s="3">
        <v>3.5</v>
      </c>
      <c r="F16" s="3">
        <v>3.5</v>
      </c>
      <c r="G16" s="3">
        <f t="shared" si="2"/>
        <v>0</v>
      </c>
      <c r="H16" s="3">
        <f t="shared" si="3"/>
        <v>0</v>
      </c>
      <c r="I16" s="3">
        <f t="shared" si="1"/>
        <v>10.159000000000001</v>
      </c>
      <c r="J16" s="4">
        <f t="shared" si="0"/>
        <v>24.145000000000003</v>
      </c>
    </row>
    <row r="17" spans="1:10" x14ac:dyDescent="0.3">
      <c r="A17" s="8" t="s">
        <v>14</v>
      </c>
      <c r="B17" s="11">
        <f t="shared" ref="B17:F17" si="4">AVERAGE(B2:B16)</f>
        <v>2.5333333333333332</v>
      </c>
      <c r="C17" s="12">
        <f t="shared" si="4"/>
        <v>9.6576666666666675</v>
      </c>
      <c r="D17" s="12">
        <f t="shared" si="4"/>
        <v>2.8333333333333335</v>
      </c>
      <c r="E17" s="12">
        <f t="shared" si="4"/>
        <v>2.7</v>
      </c>
      <c r="F17" s="12">
        <f t="shared" si="4"/>
        <v>3.6666666666666665</v>
      </c>
      <c r="G17" s="9" t="s">
        <v>15</v>
      </c>
      <c r="H17" s="9" t="s">
        <v>15</v>
      </c>
      <c r="I17" s="9" t="s">
        <v>15</v>
      </c>
      <c r="J17" s="10" t="s">
        <v>15</v>
      </c>
    </row>
    <row r="18" spans="1:10" ht="28.8" x14ac:dyDescent="0.3">
      <c r="A18" s="7" t="s">
        <v>28</v>
      </c>
      <c r="B18" s="13">
        <f>MIN(I2:I16)</f>
        <v>-13.986000000000002</v>
      </c>
    </row>
    <row r="19" spans="1:10" ht="28.8" x14ac:dyDescent="0.3">
      <c r="A19" s="7" t="s">
        <v>29</v>
      </c>
      <c r="B19" s="15">
        <f>MAX(J2:J16)</f>
        <v>24.855000000000004</v>
      </c>
    </row>
    <row r="20" spans="1:10" x14ac:dyDescent="0.3">
      <c r="A20" s="7" t="s">
        <v>27</v>
      </c>
      <c r="B20" s="16" t="str">
        <f>(ADDRESS((MATCH(B19,J2:J16,0)+1),1))</f>
        <v>$A$15</v>
      </c>
    </row>
  </sheetData>
  <pageMargins left="0.25" right="0.25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showFormulas="1" zoomScale="55" zoomScaleNormal="55" workbookViewId="0">
      <selection activeCell="E4" sqref="E4"/>
    </sheetView>
  </sheetViews>
  <sheetFormatPr defaultRowHeight="14.4" x14ac:dyDescent="0.3"/>
  <sheetData>
    <row r="1" spans="1:10" ht="57.6" x14ac:dyDescent="0.3">
      <c r="A1" s="5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ht="72" x14ac:dyDescent="0.3">
      <c r="A2" s="6" t="s">
        <v>9</v>
      </c>
      <c r="B2" s="3">
        <v>4</v>
      </c>
      <c r="C2" s="3">
        <f>7.6</f>
        <v>7.6</v>
      </c>
      <c r="D2" s="3">
        <v>3</v>
      </c>
      <c r="E2" s="3">
        <v>2</v>
      </c>
      <c r="F2" s="3">
        <v>4</v>
      </c>
      <c r="G2" s="3">
        <f>No</f>
        <v>0</v>
      </c>
      <c r="H2" s="3">
        <f>No</f>
        <v>0</v>
      </c>
      <c r="I2" s="3">
        <f>(B2-$B$17) + (C2-$C$17) + (D2-$D$17) + (E2-$E$17) + (F2-$F$17) + VALUE(G2) + H2</f>
        <v>-0.79100000000000126</v>
      </c>
      <c r="J2" s="4">
        <f t="shared" ref="J2:J16" si="0">I2 + ABS($B$18)</f>
        <v>13.195</v>
      </c>
    </row>
    <row r="3" spans="1:10" ht="72" x14ac:dyDescent="0.3">
      <c r="A3" s="6" t="s">
        <v>10</v>
      </c>
      <c r="B3" s="3">
        <v>2</v>
      </c>
      <c r="C3" s="3">
        <f>4.9</f>
        <v>4.9000000000000004</v>
      </c>
      <c r="D3" s="3">
        <v>5</v>
      </c>
      <c r="E3" s="3">
        <v>3</v>
      </c>
      <c r="F3" s="3">
        <v>4</v>
      </c>
      <c r="G3" s="3">
        <f>No</f>
        <v>0</v>
      </c>
      <c r="H3" s="3">
        <f>Yes</f>
        <v>3</v>
      </c>
      <c r="I3" s="3">
        <f t="shared" ref="I3:I16" si="1">(B3-$B$17) + (C3-$C$17) + (D3-$D$17) + (E3-$E$17) + (F3-$F$17) + G3 + H3</f>
        <v>0.50899999999999945</v>
      </c>
      <c r="J3" s="4">
        <f t="shared" si="0"/>
        <v>14.495000000000001</v>
      </c>
    </row>
    <row r="4" spans="1:10" ht="72" x14ac:dyDescent="0.3">
      <c r="A4" s="6" t="s">
        <v>11</v>
      </c>
      <c r="B4" s="3">
        <v>4</v>
      </c>
      <c r="C4" s="3">
        <f>6.8</f>
        <v>6.8</v>
      </c>
      <c r="D4" s="3">
        <v>4</v>
      </c>
      <c r="E4" s="3">
        <v>3</v>
      </c>
      <c r="F4" s="3">
        <v>3</v>
      </c>
      <c r="G4" s="3">
        <f>No</f>
        <v>0</v>
      </c>
      <c r="H4" s="3">
        <f>No</f>
        <v>0</v>
      </c>
      <c r="I4" s="3">
        <f t="shared" si="1"/>
        <v>-0.59100000000000108</v>
      </c>
      <c r="J4" s="4">
        <f t="shared" si="0"/>
        <v>13.395000000000001</v>
      </c>
    </row>
    <row r="5" spans="1:10" ht="72" x14ac:dyDescent="0.3">
      <c r="A5" s="6" t="s">
        <v>12</v>
      </c>
      <c r="B5" s="3">
        <v>5</v>
      </c>
      <c r="C5" s="3">
        <f>5</f>
        <v>5</v>
      </c>
      <c r="D5" s="3">
        <v>5</v>
      </c>
      <c r="E5" s="3">
        <v>4</v>
      </c>
      <c r="F5" s="3">
        <v>4</v>
      </c>
      <c r="G5" s="3">
        <f>Yes</f>
        <v>3</v>
      </c>
      <c r="H5" s="3">
        <f>No</f>
        <v>0</v>
      </c>
      <c r="I5" s="3">
        <f t="shared" si="1"/>
        <v>4.6089999999999991</v>
      </c>
      <c r="J5" s="4">
        <f t="shared" si="0"/>
        <v>18.595000000000002</v>
      </c>
    </row>
    <row r="6" spans="1:10" ht="57.6" x14ac:dyDescent="0.3">
      <c r="A6" s="6" t="s">
        <v>13</v>
      </c>
      <c r="B6" s="3">
        <v>1</v>
      </c>
      <c r="C6" s="3">
        <f>3.1</f>
        <v>3.1</v>
      </c>
      <c r="D6" s="3">
        <v>5</v>
      </c>
      <c r="E6" s="3">
        <v>5</v>
      </c>
      <c r="F6" s="3">
        <v>5</v>
      </c>
      <c r="G6" s="3">
        <f>Yes</f>
        <v>3</v>
      </c>
      <c r="H6" s="3">
        <f>No</f>
        <v>0</v>
      </c>
      <c r="I6" s="3">
        <f t="shared" si="1"/>
        <v>0.7089999999999983</v>
      </c>
      <c r="J6" s="4">
        <f t="shared" si="0"/>
        <v>14.695</v>
      </c>
    </row>
    <row r="7" spans="1:10" ht="72" x14ac:dyDescent="0.3">
      <c r="A7" s="14" t="s">
        <v>17</v>
      </c>
      <c r="B7" s="3">
        <v>2.5</v>
      </c>
      <c r="C7" s="3">
        <v>12.7</v>
      </c>
      <c r="D7" s="3">
        <v>3</v>
      </c>
      <c r="E7" s="3">
        <v>2</v>
      </c>
      <c r="F7" s="3">
        <v>4</v>
      </c>
      <c r="G7" s="3">
        <f t="shared" ref="G7:H16" si="2">No</f>
        <v>0</v>
      </c>
      <c r="H7" s="3">
        <f>No</f>
        <v>0</v>
      </c>
      <c r="I7" s="3">
        <f t="shared" si="1"/>
        <v>2.8089999999999984</v>
      </c>
      <c r="J7" s="4">
        <f t="shared" si="0"/>
        <v>16.795000000000002</v>
      </c>
    </row>
    <row r="8" spans="1:10" ht="72" x14ac:dyDescent="0.3">
      <c r="A8" s="14" t="s">
        <v>20</v>
      </c>
      <c r="B8" s="3">
        <v>1</v>
      </c>
      <c r="C8" s="3">
        <v>16.510000000000002</v>
      </c>
      <c r="D8" s="3">
        <v>3.5</v>
      </c>
      <c r="E8" s="3">
        <v>1</v>
      </c>
      <c r="F8" s="3">
        <v>2.5</v>
      </c>
      <c r="G8" s="3">
        <f t="shared" si="2"/>
        <v>0</v>
      </c>
      <c r="H8" s="3">
        <f>Yes</f>
        <v>3</v>
      </c>
      <c r="I8" s="3">
        <f t="shared" si="1"/>
        <v>6.1189999999999998</v>
      </c>
      <c r="J8" s="4">
        <f t="shared" si="0"/>
        <v>20.105000000000004</v>
      </c>
    </row>
    <row r="9" spans="1:10" ht="57.6" x14ac:dyDescent="0.3">
      <c r="A9" s="14" t="s">
        <v>19</v>
      </c>
      <c r="B9" s="3">
        <v>4</v>
      </c>
      <c r="C9" s="3">
        <v>13.33</v>
      </c>
      <c r="D9" s="3">
        <v>1</v>
      </c>
      <c r="E9" s="3">
        <v>3.5</v>
      </c>
      <c r="F9" s="3">
        <v>4</v>
      </c>
      <c r="G9" s="3">
        <f t="shared" si="2"/>
        <v>0</v>
      </c>
      <c r="H9" s="3">
        <f>Yes</f>
        <v>3</v>
      </c>
      <c r="I9" s="3">
        <f t="shared" si="1"/>
        <v>7.4390000000000001</v>
      </c>
      <c r="J9" s="4">
        <f t="shared" si="0"/>
        <v>21.425000000000004</v>
      </c>
    </row>
    <row r="10" spans="1:10" ht="57.6" x14ac:dyDescent="0.3">
      <c r="A10" s="14" t="s">
        <v>18</v>
      </c>
      <c r="B10" s="3">
        <v>2.5</v>
      </c>
      <c r="C10" s="3">
        <v>1.27</v>
      </c>
      <c r="D10" s="3">
        <v>1</v>
      </c>
      <c r="E10" s="3">
        <v>2.5</v>
      </c>
      <c r="F10" s="3">
        <v>2</v>
      </c>
      <c r="G10" s="3">
        <f t="shared" si="2"/>
        <v>0</v>
      </c>
      <c r="H10" s="3">
        <f t="shared" si="2"/>
        <v>0</v>
      </c>
      <c r="I10" s="3">
        <f t="shared" si="1"/>
        <v>-12.121</v>
      </c>
      <c r="J10" s="4">
        <f t="shared" si="0"/>
        <v>1.865000000000002</v>
      </c>
    </row>
    <row r="11" spans="1:10" ht="57.6" x14ac:dyDescent="0.3">
      <c r="A11" s="14" t="s">
        <v>21</v>
      </c>
      <c r="B11" s="3">
        <v>2.5</v>
      </c>
      <c r="C11" s="3">
        <v>13.33</v>
      </c>
      <c r="D11" s="3">
        <v>2</v>
      </c>
      <c r="E11" s="3">
        <v>2.5</v>
      </c>
      <c r="F11" s="3">
        <v>3.5</v>
      </c>
      <c r="G11" s="3">
        <f t="shared" si="2"/>
        <v>0</v>
      </c>
      <c r="H11" s="3">
        <f t="shared" si="2"/>
        <v>0</v>
      </c>
      <c r="I11" s="3">
        <f t="shared" si="1"/>
        <v>2.4389999999999992</v>
      </c>
      <c r="J11" s="4">
        <f t="shared" si="0"/>
        <v>16.425000000000001</v>
      </c>
    </row>
    <row r="12" spans="1:10" ht="57.6" x14ac:dyDescent="0.3">
      <c r="A12" s="14" t="s">
        <v>22</v>
      </c>
      <c r="B12" s="3">
        <v>1</v>
      </c>
      <c r="C12" s="3">
        <v>1.905</v>
      </c>
      <c r="D12" s="3">
        <v>0.5</v>
      </c>
      <c r="E12" s="3">
        <v>1.5</v>
      </c>
      <c r="F12" s="3">
        <v>2.5</v>
      </c>
      <c r="G12" s="3">
        <f t="shared" si="2"/>
        <v>0</v>
      </c>
      <c r="H12" s="3">
        <f t="shared" si="2"/>
        <v>0</v>
      </c>
      <c r="I12" s="3">
        <f t="shared" si="1"/>
        <v>-13.986000000000002</v>
      </c>
      <c r="J12" s="4">
        <f t="shared" si="0"/>
        <v>0</v>
      </c>
    </row>
    <row r="13" spans="1:10" ht="72" x14ac:dyDescent="0.3">
      <c r="A13" s="14" t="s">
        <v>23</v>
      </c>
      <c r="B13" s="3">
        <v>2</v>
      </c>
      <c r="C13" s="3">
        <v>7.62</v>
      </c>
      <c r="D13" s="3">
        <v>0.5</v>
      </c>
      <c r="E13" s="3">
        <v>0.25</v>
      </c>
      <c r="F13" s="3">
        <v>3.5</v>
      </c>
      <c r="G13" s="3">
        <f t="shared" si="2"/>
        <v>0</v>
      </c>
      <c r="H13" s="3">
        <f t="shared" si="2"/>
        <v>0</v>
      </c>
      <c r="I13" s="3">
        <f t="shared" si="1"/>
        <v>-7.5210000000000008</v>
      </c>
      <c r="J13" s="4">
        <f t="shared" si="0"/>
        <v>6.4650000000000016</v>
      </c>
    </row>
    <row r="14" spans="1:10" ht="72" x14ac:dyDescent="0.3">
      <c r="A14" s="14" t="s">
        <v>24</v>
      </c>
      <c r="B14" s="3">
        <v>1.5</v>
      </c>
      <c r="C14" s="3">
        <v>15.24</v>
      </c>
      <c r="D14" s="3">
        <v>1.5</v>
      </c>
      <c r="E14" s="3">
        <v>3</v>
      </c>
      <c r="F14" s="3">
        <v>4.5</v>
      </c>
      <c r="G14" s="3">
        <f t="shared" si="2"/>
        <v>0</v>
      </c>
      <c r="H14" s="3">
        <f t="shared" si="2"/>
        <v>0</v>
      </c>
      <c r="I14" s="3">
        <f>(B14-$B$17) + (C14-$C$17) + (D14-$D$17) + (E14-$E$17) + (F14-$F$17) + G14 + H14</f>
        <v>4.3489999999999993</v>
      </c>
      <c r="J14" s="4">
        <f t="shared" si="0"/>
        <v>18.335000000000001</v>
      </c>
    </row>
    <row r="15" spans="1:10" ht="57.6" x14ac:dyDescent="0.3">
      <c r="A15" s="14" t="s">
        <v>25</v>
      </c>
      <c r="B15" s="3">
        <v>3</v>
      </c>
      <c r="C15" s="3">
        <v>16.510000000000002</v>
      </c>
      <c r="D15" s="3">
        <v>4</v>
      </c>
      <c r="E15" s="3">
        <v>3.75</v>
      </c>
      <c r="F15" s="3">
        <v>5</v>
      </c>
      <c r="G15" s="3">
        <f t="shared" si="2"/>
        <v>0</v>
      </c>
      <c r="H15" s="3">
        <f t="shared" si="2"/>
        <v>0</v>
      </c>
      <c r="I15" s="3">
        <f t="shared" si="1"/>
        <v>10.869000000000002</v>
      </c>
      <c r="J15" s="4">
        <f t="shared" si="0"/>
        <v>24.855000000000004</v>
      </c>
    </row>
    <row r="16" spans="1:10" ht="57.6" x14ac:dyDescent="0.3">
      <c r="A16" s="14" t="s">
        <v>26</v>
      </c>
      <c r="B16" s="3">
        <v>2</v>
      </c>
      <c r="C16" s="3">
        <v>19.05</v>
      </c>
      <c r="D16" s="3">
        <v>3.5</v>
      </c>
      <c r="E16" s="3">
        <v>3.5</v>
      </c>
      <c r="F16" s="3">
        <v>3.5</v>
      </c>
      <c r="G16" s="3">
        <f t="shared" si="2"/>
        <v>0</v>
      </c>
      <c r="H16" s="3">
        <f t="shared" si="2"/>
        <v>0</v>
      </c>
      <c r="I16" s="3">
        <f t="shared" si="1"/>
        <v>10.159000000000001</v>
      </c>
      <c r="J16" s="4">
        <f t="shared" si="0"/>
        <v>24.145000000000003</v>
      </c>
    </row>
    <row r="17" spans="1:10" x14ac:dyDescent="0.3">
      <c r="A17" s="8" t="s">
        <v>14</v>
      </c>
      <c r="B17" s="11">
        <f t="shared" ref="B17:F17" si="3">AVERAGE(B2:B16)</f>
        <v>2.5333333333333332</v>
      </c>
      <c r="C17" s="12">
        <f t="shared" si="3"/>
        <v>9.6576666666666675</v>
      </c>
      <c r="D17" s="12">
        <f t="shared" si="3"/>
        <v>2.8333333333333335</v>
      </c>
      <c r="E17" s="12">
        <f t="shared" si="3"/>
        <v>2.7</v>
      </c>
      <c r="F17" s="12">
        <f t="shared" si="3"/>
        <v>3.6666666666666665</v>
      </c>
      <c r="G17" s="9" t="s">
        <v>15</v>
      </c>
      <c r="H17" s="9" t="s">
        <v>15</v>
      </c>
      <c r="I17" s="9" t="s">
        <v>15</v>
      </c>
      <c r="J17" s="10" t="s">
        <v>15</v>
      </c>
    </row>
    <row r="18" spans="1:10" ht="28.8" x14ac:dyDescent="0.3">
      <c r="A18" s="7" t="s">
        <v>28</v>
      </c>
      <c r="B18" s="13">
        <f>MIN(I2:I16)</f>
        <v>-13.986000000000002</v>
      </c>
    </row>
    <row r="19" spans="1:10" ht="43.2" x14ac:dyDescent="0.3">
      <c r="A19" s="7" t="s">
        <v>29</v>
      </c>
      <c r="B19" s="15">
        <f>MAX(J2:J16)</f>
        <v>24.855000000000004</v>
      </c>
    </row>
    <row r="20" spans="1:10" ht="28.8" x14ac:dyDescent="0.3">
      <c r="A20" s="7" t="s">
        <v>27</v>
      </c>
      <c r="B20" s="16" t="str">
        <f>(ADDRESS((MATCH(B19,J2:J16,0)+1),1))</f>
        <v>$A$15</v>
      </c>
    </row>
  </sheetData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Daric Niclas</dc:creator>
  <cp:lastModifiedBy>Daric Niclas</cp:lastModifiedBy>
  <cp:lastPrinted>2019-09-26T15:00:27Z</cp:lastPrinted>
  <dcterms:created xsi:type="dcterms:W3CDTF">2019-09-24T16:16:24Z</dcterms:created>
  <dcterms:modified xsi:type="dcterms:W3CDTF">2019-09-26T15:02:39Z</dcterms:modified>
</cp:coreProperties>
</file>