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2" i="1"/>
  <c r="J14" i="1"/>
  <c r="J3" i="1"/>
  <c r="J4" i="1"/>
  <c r="J5" i="1"/>
  <c r="J6" i="1"/>
  <c r="J7" i="1"/>
  <c r="J8" i="1"/>
  <c r="J9" i="1"/>
  <c r="J10" i="1"/>
  <c r="J11" i="1"/>
  <c r="J12" i="1"/>
  <c r="J13" i="1"/>
  <c r="J2" i="1"/>
  <c r="H14" i="1"/>
  <c r="I14" i="1"/>
  <c r="G14" i="1"/>
  <c r="F3" i="1"/>
  <c r="F4" i="1"/>
  <c r="F5" i="1"/>
  <c r="F6" i="1"/>
  <c r="F14" i="1"/>
  <c r="F8" i="1"/>
  <c r="F9" i="1"/>
  <c r="F10" i="1"/>
  <c r="F11" i="1"/>
  <c r="F12" i="1"/>
  <c r="F13" i="1"/>
  <c r="E14" i="1"/>
  <c r="D14" i="1"/>
  <c r="C14" i="1"/>
  <c r="B14" i="1"/>
  <c r="D3" i="1"/>
  <c r="D4" i="1"/>
  <c r="D5" i="1"/>
  <c r="D6" i="1"/>
  <c r="D7" i="1"/>
  <c r="D8" i="1"/>
  <c r="D9" i="1"/>
  <c r="D10" i="1"/>
  <c r="D11" i="1"/>
  <c r="D12" i="1"/>
  <c r="D13" i="1"/>
  <c r="D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charset val="1"/>
          </rPr>
          <t xml:space="preserve">
See the most recent 5-yr review for this data (Service 2020)</t>
        </r>
      </text>
    </comment>
    <comment ref="B3" authorId="0" shapeId="0">
      <text>
        <r>
          <rPr>
            <b/>
            <sz val="9"/>
            <color indexed="81"/>
            <rFont val="Tahoma"/>
            <family val="2"/>
          </rPr>
          <t>Author:</t>
        </r>
        <r>
          <rPr>
            <sz val="9"/>
            <color indexed="81"/>
            <rFont val="Tahoma"/>
            <charset val="1"/>
          </rPr>
          <t xml:space="preserve">
These females were not captured but were reared offspring of the females collected in the previous year. They were the result of the only individuals successfully mated in captivity, which produced the only captive-bred individuals released into the wild.
Note: Since these 14 individuals were from 2007/8 stock, then at least the following eggs must have hatched in that year: 30 larvae released + 30 adults released + 14 adults retained = 74. Confirm that this is correct, if possible.</t>
        </r>
      </text>
    </comment>
  </commentList>
</comments>
</file>

<file path=xl/sharedStrings.xml><?xml version="1.0" encoding="utf-8"?>
<sst xmlns="http://schemas.openxmlformats.org/spreadsheetml/2006/main" count="25" uniqueCount="25">
  <si>
    <t>Year</t>
  </si>
  <si>
    <t>Adults captured</t>
  </si>
  <si>
    <t>Eggs produced</t>
  </si>
  <si>
    <t>Eggs hatched</t>
  </si>
  <si>
    <t>Larvae released</t>
  </si>
  <si>
    <t>Proportion hatched</t>
  </si>
  <si>
    <t>Pupae released</t>
  </si>
  <si>
    <t>Adults released</t>
  </si>
  <si>
    <t>2007-8</t>
  </si>
  <si>
    <t>2008-9</t>
  </si>
  <si>
    <t>2009-10</t>
  </si>
  <si>
    <t>2010-11</t>
  </si>
  <si>
    <t>2011-12</t>
  </si>
  <si>
    <t>2012-23</t>
  </si>
  <si>
    <t>2013-14</t>
  </si>
  <si>
    <t>2014-15</t>
  </si>
  <si>
    <t>2015-16</t>
  </si>
  <si>
    <t>2016-17</t>
  </si>
  <si>
    <t>2017-18</t>
  </si>
  <si>
    <t>2018-19</t>
  </si>
  <si>
    <t>Ave eggs/individual</t>
  </si>
  <si>
    <t>Ave</t>
  </si>
  <si>
    <t>Total released</t>
  </si>
  <si>
    <t>&gt;74</t>
  </si>
  <si>
    <t>&gt;43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</si>
</sst>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family val="2"/>
    </font>
    <font>
      <u/>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2" fontId="0" fillId="0" borderId="0" xfId="0" applyNumberFormat="1"/>
    <xf numFmtId="164" fontId="0" fillId="0" borderId="0" xfId="0" applyNumberFormat="1"/>
    <xf numFmtId="0" fontId="0" fillId="0" borderId="1" xfId="0" applyBorder="1"/>
    <xf numFmtId="164" fontId="0" fillId="0" borderId="1" xfId="0" applyNumberFormat="1" applyBorder="1"/>
    <xf numFmtId="2" fontId="0" fillId="0" borderId="1" xfId="0" applyNumberFormat="1" applyBorder="1"/>
    <xf numFmtId="0" fontId="0" fillId="0" borderId="0" xfId="0" applyAlignment="1">
      <alignment horizontal="righ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4"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tabSelected="1" workbookViewId="0">
      <selection activeCell="K8" sqref="K8"/>
    </sheetView>
  </sheetViews>
  <sheetFormatPr defaultRowHeight="14.5" x14ac:dyDescent="0.35"/>
  <cols>
    <col min="1" max="1" width="15" customWidth="1"/>
    <col min="2" max="2" width="9.90625" customWidth="1"/>
    <col min="3" max="3" width="10.1796875" customWidth="1"/>
    <col min="4" max="4" width="13.36328125" customWidth="1"/>
    <col min="5" max="5" width="9.36328125" customWidth="1"/>
    <col min="6" max="6" width="11.453125" customWidth="1"/>
    <col min="7" max="7" width="9.26953125" customWidth="1"/>
    <col min="8" max="8" width="9" customWidth="1"/>
    <col min="9" max="9" width="11.453125" customWidth="1"/>
    <col min="10" max="10" width="13.26953125" customWidth="1"/>
  </cols>
  <sheetData>
    <row r="1" spans="1:10" ht="29" x14ac:dyDescent="0.35">
      <c r="A1" s="7" t="s">
        <v>0</v>
      </c>
      <c r="B1" s="8" t="s">
        <v>1</v>
      </c>
      <c r="C1" s="8" t="s">
        <v>2</v>
      </c>
      <c r="D1" s="8" t="s">
        <v>20</v>
      </c>
      <c r="E1" s="8" t="s">
        <v>3</v>
      </c>
      <c r="F1" s="8" t="s">
        <v>5</v>
      </c>
      <c r="G1" s="8" t="s">
        <v>4</v>
      </c>
      <c r="H1" s="8" t="s">
        <v>6</v>
      </c>
      <c r="I1" s="8" t="s">
        <v>7</v>
      </c>
      <c r="J1" s="9" t="s">
        <v>22</v>
      </c>
    </row>
    <row r="2" spans="1:10" x14ac:dyDescent="0.35">
      <c r="A2" t="s">
        <v>8</v>
      </c>
      <c r="B2">
        <v>5</v>
      </c>
      <c r="C2">
        <v>294</v>
      </c>
      <c r="D2" s="2">
        <f>C2/B2</f>
        <v>58.8</v>
      </c>
      <c r="E2" s="10" t="s">
        <v>23</v>
      </c>
      <c r="F2" s="1">
        <f>74/294</f>
        <v>0.25170068027210885</v>
      </c>
      <c r="G2">
        <v>30</v>
      </c>
      <c r="H2">
        <v>0</v>
      </c>
      <c r="I2">
        <v>30</v>
      </c>
      <c r="J2">
        <f>G2+H2+I2</f>
        <v>60</v>
      </c>
    </row>
    <row r="3" spans="1:10" x14ac:dyDescent="0.35">
      <c r="A3" t="s">
        <v>9</v>
      </c>
      <c r="B3">
        <v>14</v>
      </c>
      <c r="C3">
        <v>828</v>
      </c>
      <c r="D3" s="2">
        <f t="shared" ref="D3:D13" si="0">C3/B3</f>
        <v>59.142857142857146</v>
      </c>
      <c r="E3">
        <v>354</v>
      </c>
      <c r="F3" s="1">
        <f t="shared" ref="F3:F13" si="1">E3/C3</f>
        <v>0.42753623188405798</v>
      </c>
      <c r="G3">
        <v>88</v>
      </c>
      <c r="H3">
        <v>0</v>
      </c>
      <c r="I3">
        <v>0</v>
      </c>
      <c r="J3">
        <f t="shared" ref="J3:J13" si="2">G3+H3+I3</f>
        <v>88</v>
      </c>
    </row>
    <row r="4" spans="1:10" x14ac:dyDescent="0.35">
      <c r="A4" t="s">
        <v>10</v>
      </c>
      <c r="B4">
        <v>4</v>
      </c>
      <c r="C4">
        <v>544</v>
      </c>
      <c r="D4" s="2">
        <f t="shared" si="0"/>
        <v>136</v>
      </c>
      <c r="E4">
        <v>184</v>
      </c>
      <c r="F4" s="1">
        <f t="shared" si="1"/>
        <v>0.33823529411764708</v>
      </c>
      <c r="G4">
        <v>119</v>
      </c>
      <c r="H4">
        <v>0</v>
      </c>
      <c r="I4">
        <v>0</v>
      </c>
      <c r="J4">
        <f t="shared" si="2"/>
        <v>119</v>
      </c>
    </row>
    <row r="5" spans="1:10" x14ac:dyDescent="0.35">
      <c r="A5" t="s">
        <v>11</v>
      </c>
      <c r="B5">
        <v>5</v>
      </c>
      <c r="C5">
        <v>285</v>
      </c>
      <c r="D5" s="2">
        <f t="shared" si="0"/>
        <v>57</v>
      </c>
      <c r="E5">
        <v>97</v>
      </c>
      <c r="F5" s="1">
        <f t="shared" si="1"/>
        <v>0.34035087719298246</v>
      </c>
      <c r="G5">
        <v>2</v>
      </c>
      <c r="H5">
        <v>0</v>
      </c>
      <c r="I5">
        <v>0</v>
      </c>
      <c r="J5">
        <f t="shared" si="2"/>
        <v>2</v>
      </c>
    </row>
    <row r="6" spans="1:10" x14ac:dyDescent="0.35">
      <c r="A6" t="s">
        <v>12</v>
      </c>
      <c r="B6">
        <v>5</v>
      </c>
      <c r="C6">
        <v>624</v>
      </c>
      <c r="D6" s="2">
        <f t="shared" si="0"/>
        <v>124.8</v>
      </c>
      <c r="E6">
        <v>362</v>
      </c>
      <c r="F6" s="1">
        <f t="shared" si="1"/>
        <v>0.58012820512820518</v>
      </c>
      <c r="G6">
        <v>0</v>
      </c>
      <c r="H6">
        <v>79</v>
      </c>
      <c r="I6">
        <v>23</v>
      </c>
      <c r="J6">
        <f t="shared" si="2"/>
        <v>102</v>
      </c>
    </row>
    <row r="7" spans="1:10" x14ac:dyDescent="0.35">
      <c r="A7" t="s">
        <v>13</v>
      </c>
      <c r="B7">
        <v>3</v>
      </c>
      <c r="C7">
        <v>215</v>
      </c>
      <c r="D7" s="2">
        <f t="shared" si="0"/>
        <v>71.666666666666671</v>
      </c>
      <c r="E7" s="6" t="s">
        <v>24</v>
      </c>
      <c r="F7" s="1">
        <f>43/C7</f>
        <v>0.2</v>
      </c>
      <c r="G7">
        <v>0</v>
      </c>
      <c r="H7">
        <v>28</v>
      </c>
      <c r="I7">
        <v>15</v>
      </c>
      <c r="J7">
        <f t="shared" si="2"/>
        <v>43</v>
      </c>
    </row>
    <row r="8" spans="1:10" x14ac:dyDescent="0.35">
      <c r="A8" t="s">
        <v>14</v>
      </c>
      <c r="B8">
        <v>3</v>
      </c>
      <c r="C8">
        <v>140</v>
      </c>
      <c r="D8" s="2">
        <f t="shared" si="0"/>
        <v>46.666666666666664</v>
      </c>
      <c r="E8">
        <v>64</v>
      </c>
      <c r="F8" s="1">
        <f t="shared" si="1"/>
        <v>0.45714285714285713</v>
      </c>
      <c r="G8">
        <v>1</v>
      </c>
      <c r="H8">
        <v>7</v>
      </c>
      <c r="I8">
        <v>2</v>
      </c>
      <c r="J8">
        <f t="shared" si="2"/>
        <v>10</v>
      </c>
    </row>
    <row r="9" spans="1:10" x14ac:dyDescent="0.35">
      <c r="A9" t="s">
        <v>15</v>
      </c>
      <c r="B9">
        <v>4</v>
      </c>
      <c r="C9">
        <v>159</v>
      </c>
      <c r="D9" s="2">
        <f t="shared" si="0"/>
        <v>39.75</v>
      </c>
      <c r="E9">
        <v>0</v>
      </c>
      <c r="F9" s="1">
        <f t="shared" si="1"/>
        <v>0</v>
      </c>
      <c r="G9">
        <v>0</v>
      </c>
      <c r="H9">
        <v>30</v>
      </c>
      <c r="I9">
        <v>1</v>
      </c>
      <c r="J9">
        <f t="shared" si="2"/>
        <v>31</v>
      </c>
    </row>
    <row r="10" spans="1:10" x14ac:dyDescent="0.35">
      <c r="A10" t="s">
        <v>16</v>
      </c>
      <c r="B10">
        <v>5</v>
      </c>
      <c r="C10">
        <v>448</v>
      </c>
      <c r="D10" s="2">
        <f t="shared" si="0"/>
        <v>89.6</v>
      </c>
      <c r="E10">
        <v>108</v>
      </c>
      <c r="F10" s="1">
        <f t="shared" si="1"/>
        <v>0.24107142857142858</v>
      </c>
      <c r="G10">
        <v>1</v>
      </c>
      <c r="H10">
        <v>43</v>
      </c>
      <c r="I10">
        <v>0</v>
      </c>
      <c r="J10">
        <f t="shared" si="2"/>
        <v>44</v>
      </c>
    </row>
    <row r="11" spans="1:10" x14ac:dyDescent="0.35">
      <c r="A11" t="s">
        <v>17</v>
      </c>
      <c r="B11">
        <v>4</v>
      </c>
      <c r="C11">
        <v>532</v>
      </c>
      <c r="D11" s="2">
        <f t="shared" si="0"/>
        <v>133</v>
      </c>
      <c r="E11">
        <v>144</v>
      </c>
      <c r="F11" s="1">
        <f t="shared" si="1"/>
        <v>0.27067669172932329</v>
      </c>
      <c r="G11">
        <v>0</v>
      </c>
      <c r="H11">
        <v>0</v>
      </c>
      <c r="I11">
        <v>0</v>
      </c>
      <c r="J11">
        <f t="shared" si="2"/>
        <v>0</v>
      </c>
    </row>
    <row r="12" spans="1:10" x14ac:dyDescent="0.35">
      <c r="A12" t="s">
        <v>18</v>
      </c>
      <c r="B12">
        <v>3</v>
      </c>
      <c r="C12">
        <v>175</v>
      </c>
      <c r="D12" s="2">
        <f t="shared" si="0"/>
        <v>58.333333333333336</v>
      </c>
      <c r="E12">
        <v>58</v>
      </c>
      <c r="F12" s="1">
        <f t="shared" si="1"/>
        <v>0.33142857142857141</v>
      </c>
      <c r="G12">
        <v>7</v>
      </c>
      <c r="H12">
        <v>0</v>
      </c>
      <c r="I12">
        <v>0</v>
      </c>
      <c r="J12">
        <f t="shared" si="2"/>
        <v>7</v>
      </c>
    </row>
    <row r="13" spans="1:10" x14ac:dyDescent="0.35">
      <c r="A13" s="3" t="s">
        <v>19</v>
      </c>
      <c r="B13" s="3">
        <v>1</v>
      </c>
      <c r="C13" s="3">
        <v>75</v>
      </c>
      <c r="D13" s="4">
        <f t="shared" si="0"/>
        <v>75</v>
      </c>
      <c r="E13" s="3">
        <v>43</v>
      </c>
      <c r="F13" s="5">
        <f t="shared" si="1"/>
        <v>0.57333333333333336</v>
      </c>
      <c r="G13" s="3">
        <v>0</v>
      </c>
      <c r="H13" s="3">
        <v>0</v>
      </c>
      <c r="I13" s="3">
        <v>0</v>
      </c>
      <c r="J13" s="3">
        <f t="shared" si="2"/>
        <v>0</v>
      </c>
    </row>
    <row r="14" spans="1:10" x14ac:dyDescent="0.35">
      <c r="A14" t="s">
        <v>21</v>
      </c>
      <c r="B14" s="2">
        <f t="shared" ref="B14:G14" si="3">AVERAGE(B2:B13)</f>
        <v>4.666666666666667</v>
      </c>
      <c r="C14" s="2">
        <f t="shared" si="3"/>
        <v>359.91666666666669</v>
      </c>
      <c r="D14" s="2">
        <f t="shared" si="3"/>
        <v>79.146626984126996</v>
      </c>
      <c r="E14" s="2">
        <f t="shared" si="3"/>
        <v>141.4</v>
      </c>
      <c r="F14" s="2">
        <f t="shared" si="3"/>
        <v>0.33430034756670962</v>
      </c>
      <c r="G14" s="2">
        <f t="shared" si="3"/>
        <v>20.666666666666668</v>
      </c>
      <c r="H14" s="2">
        <f t="shared" ref="H14:J14" si="4">AVERAGE(H2:H13)</f>
        <v>15.583333333333334</v>
      </c>
      <c r="I14" s="2">
        <f t="shared" si="4"/>
        <v>5.916666666666667</v>
      </c>
      <c r="J14" s="2">
        <f t="shared" si="4"/>
        <v>42.166666666666664</v>
      </c>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2022-09-28T20:47:11Z</dcterms:modified>
</cp:coreProperties>
</file>