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mhayes\Documents\LMB\Population data\Hayes abundance estimates\"/>
    </mc:Choice>
  </mc:AlternateContent>
  <bookViews>
    <workbookView xWindow="0" yWindow="0" windowWidth="19200" windowHeight="6760" activeTab="2"/>
  </bookViews>
  <sheets>
    <sheet name="Data in Schultz format" sheetId="7" r:id="rId1"/>
    <sheet name="Abundance estimates" sheetId="1" r:id="rId2"/>
    <sheet name="Captive prop releases" sheetId="8" r:id="rId3"/>
  </sheets>
  <calcPr calcId="162913"/>
</workbook>
</file>

<file path=xl/calcChain.xml><?xml version="1.0" encoding="utf-8"?>
<calcChain xmlns="http://schemas.openxmlformats.org/spreadsheetml/2006/main">
  <c r="I14" i="8" l="1"/>
  <c r="H14" i="8"/>
  <c r="G14" i="8"/>
  <c r="E14" i="8"/>
  <c r="C14" i="8"/>
  <c r="B14" i="8"/>
  <c r="J13" i="8"/>
  <c r="F13" i="8"/>
  <c r="D13" i="8"/>
  <c r="J12" i="8"/>
  <c r="F12" i="8"/>
  <c r="D12" i="8"/>
  <c r="J11" i="8"/>
  <c r="F11" i="8"/>
  <c r="D11" i="8"/>
  <c r="J10" i="8"/>
  <c r="F10" i="8"/>
  <c r="D10" i="8"/>
  <c r="J9" i="8"/>
  <c r="F9" i="8"/>
  <c r="D9" i="8"/>
  <c r="J8" i="8"/>
  <c r="F8" i="8"/>
  <c r="D8" i="8"/>
  <c r="J7" i="8"/>
  <c r="F7" i="8"/>
  <c r="D7" i="8"/>
  <c r="J6" i="8"/>
  <c r="F6" i="8"/>
  <c r="F14" i="8" s="1"/>
  <c r="D6" i="8"/>
  <c r="J5" i="8"/>
  <c r="F5" i="8"/>
  <c r="D5" i="8"/>
  <c r="J4" i="8"/>
  <c r="F4" i="8"/>
  <c r="D4" i="8"/>
  <c r="J3" i="8"/>
  <c r="F3" i="8"/>
  <c r="D3" i="8"/>
  <c r="J2" i="8"/>
  <c r="J14" i="8" s="1"/>
  <c r="F2" i="8"/>
  <c r="D2" i="8"/>
  <c r="D14" i="8" s="1"/>
  <c r="F545" i="1" l="1"/>
  <c r="D543" i="1"/>
  <c r="D538" i="1"/>
  <c r="E538" i="1" s="1"/>
  <c r="F538" i="1" s="1"/>
  <c r="B525" i="1"/>
  <c r="B526" i="1"/>
  <c r="B527" i="1" s="1"/>
  <c r="B528" i="1" s="1"/>
  <c r="D529" i="1" s="1"/>
  <c r="E529" i="1" s="1"/>
  <c r="F529" i="1" s="1"/>
  <c r="D514" i="1"/>
  <c r="D528" i="1" l="1"/>
  <c r="B539" i="1"/>
  <c r="B540" i="1" s="1"/>
  <c r="B541" i="1" s="1"/>
  <c r="D523" i="1"/>
  <c r="E523" i="1" s="1"/>
  <c r="F523" i="1" s="1"/>
  <c r="E514" i="1"/>
  <c r="F514" i="1" s="1"/>
  <c r="D513" i="1"/>
  <c r="E513" i="1" s="1"/>
  <c r="F513" i="1" s="1"/>
  <c r="D512" i="1"/>
  <c r="E512" i="1" s="1"/>
  <c r="F512" i="1" s="1"/>
  <c r="D511" i="1"/>
  <c r="E511" i="1" s="1"/>
  <c r="F511" i="1" s="1"/>
  <c r="D510" i="1"/>
  <c r="E510" i="1" s="1"/>
  <c r="F510" i="1" s="1"/>
  <c r="D509" i="1"/>
  <c r="E509" i="1" s="1"/>
  <c r="F509" i="1" s="1"/>
  <c r="F517" i="1" s="1"/>
  <c r="D499" i="1"/>
  <c r="D498" i="1"/>
  <c r="D497" i="1"/>
  <c r="D496" i="1"/>
  <c r="D495" i="1"/>
  <c r="D494" i="1"/>
  <c r="D493" i="1"/>
  <c r="D484" i="1"/>
  <c r="D483" i="1"/>
  <c r="D482" i="1"/>
  <c r="D481" i="1"/>
  <c r="D480" i="1"/>
  <c r="D479" i="1"/>
  <c r="D478" i="1"/>
  <c r="D469" i="1"/>
  <c r="D468" i="1"/>
  <c r="D467" i="1"/>
  <c r="D466" i="1"/>
  <c r="D465" i="1"/>
  <c r="D464" i="1"/>
  <c r="D455" i="1"/>
  <c r="D454" i="1"/>
  <c r="D453" i="1"/>
  <c r="D452" i="1"/>
  <c r="D451" i="1"/>
  <c r="D442" i="1"/>
  <c r="D441" i="1"/>
  <c r="D440" i="1"/>
  <c r="D439" i="1"/>
  <c r="D438" i="1"/>
  <c r="D429" i="1"/>
  <c r="D428" i="1"/>
  <c r="D427" i="1"/>
  <c r="D426" i="1"/>
  <c r="D425" i="1"/>
  <c r="D424" i="1"/>
  <c r="D415" i="1"/>
  <c r="D414" i="1"/>
  <c r="D413" i="1"/>
  <c r="D412" i="1"/>
  <c r="D411" i="1"/>
  <c r="D410" i="1"/>
  <c r="D409" i="1"/>
  <c r="D400" i="1"/>
  <c r="D399" i="1"/>
  <c r="D398" i="1"/>
  <c r="D397" i="1"/>
  <c r="D396" i="1"/>
  <c r="D395" i="1"/>
  <c r="D394" i="1"/>
  <c r="D393" i="1"/>
  <c r="D384" i="1"/>
  <c r="D383" i="1"/>
  <c r="D382" i="1"/>
  <c r="D381" i="1"/>
  <c r="D380" i="1"/>
  <c r="D379" i="1"/>
  <c r="D378" i="1"/>
  <c r="D364" i="1"/>
  <c r="D353" i="1"/>
  <c r="D21" i="1"/>
  <c r="D8" i="1"/>
  <c r="D7" i="1"/>
  <c r="D323" i="1"/>
  <c r="D540" i="1" l="1"/>
  <c r="E540" i="1" s="1"/>
  <c r="F540" i="1" s="1"/>
  <c r="B542" i="1"/>
  <c r="D539" i="1"/>
  <c r="E539" i="1" s="1"/>
  <c r="F539" i="1" s="1"/>
  <c r="E528" i="1"/>
  <c r="F528" i="1" s="1"/>
  <c r="G508" i="1"/>
  <c r="H508" i="1" s="1"/>
  <c r="D541" i="1" l="1"/>
  <c r="E541" i="1" s="1"/>
  <c r="F541" i="1" s="1"/>
  <c r="D524" i="1"/>
  <c r="E524" i="1" s="1"/>
  <c r="F524" i="1" s="1"/>
  <c r="D542" i="1" l="1"/>
  <c r="E542" i="1" s="1"/>
  <c r="F542" i="1" s="1"/>
  <c r="D526" i="1"/>
  <c r="E526" i="1" s="1"/>
  <c r="F526" i="1" s="1"/>
  <c r="D525" i="1"/>
  <c r="E525" i="1" s="1"/>
  <c r="F525" i="1" s="1"/>
  <c r="D527" i="1"/>
  <c r="E527" i="1" s="1"/>
  <c r="F527" i="1" s="1"/>
  <c r="F531" i="1" l="1"/>
  <c r="E543" i="1"/>
  <c r="F543" i="1" s="1"/>
  <c r="G524" i="1"/>
  <c r="H524" i="1" s="1"/>
  <c r="E424" i="1"/>
  <c r="F424" i="1" s="1"/>
  <c r="E415" i="1"/>
  <c r="F415" i="1" s="1"/>
  <c r="E400" i="1"/>
  <c r="F400" i="1" s="1"/>
  <c r="D328" i="1"/>
  <c r="E328" i="1" s="1"/>
  <c r="F328" i="1" s="1"/>
  <c r="E323" i="1"/>
  <c r="F323" i="1" s="1"/>
  <c r="D283" i="1"/>
  <c r="E283" i="1" s="1"/>
  <c r="F283" i="1" s="1"/>
  <c r="D277" i="1"/>
  <c r="E277" i="1" s="1"/>
  <c r="F277" i="1" s="1"/>
  <c r="D268" i="1"/>
  <c r="E268" i="1" s="1"/>
  <c r="F268" i="1" s="1"/>
  <c r="D264" i="1"/>
  <c r="E264" i="1" s="1"/>
  <c r="F264" i="1" s="1"/>
  <c r="D255" i="1"/>
  <c r="E255" i="1" s="1"/>
  <c r="F255" i="1" s="1"/>
  <c r="D241" i="1"/>
  <c r="E241" i="1" s="1"/>
  <c r="F241" i="1" s="1"/>
  <c r="D235" i="1"/>
  <c r="E235" i="1" s="1"/>
  <c r="F235" i="1" s="1"/>
  <c r="D226" i="1"/>
  <c r="E226" i="1" s="1"/>
  <c r="F226" i="1" s="1"/>
  <c r="D221" i="1"/>
  <c r="E221" i="1" s="1"/>
  <c r="F221" i="1" s="1"/>
  <c r="D212" i="1"/>
  <c r="E212" i="1" s="1"/>
  <c r="F212" i="1" s="1"/>
  <c r="D197" i="1"/>
  <c r="E197" i="1" s="1"/>
  <c r="F197" i="1" s="1"/>
  <c r="D191" i="1"/>
  <c r="E191" i="1" s="1"/>
  <c r="F191" i="1" s="1"/>
  <c r="D182" i="1"/>
  <c r="E182" i="1"/>
  <c r="F182" i="1" s="1"/>
  <c r="D168" i="1"/>
  <c r="E168" i="1" s="1"/>
  <c r="F168" i="1" s="1"/>
  <c r="D161" i="1"/>
  <c r="E161" i="1" s="1"/>
  <c r="F161" i="1" s="1"/>
  <c r="D152" i="1"/>
  <c r="E152" i="1"/>
  <c r="F152" i="1" s="1"/>
  <c r="D136" i="1"/>
  <c r="E136" i="1" s="1"/>
  <c r="F136" i="1" s="1"/>
  <c r="D119" i="1"/>
  <c r="E119" i="1" s="1"/>
  <c r="F119" i="1" s="1"/>
  <c r="D113" i="1"/>
  <c r="E113" i="1" s="1"/>
  <c r="F113" i="1" s="1"/>
  <c r="D104" i="1"/>
  <c r="E104" i="1" s="1"/>
  <c r="F104" i="1" s="1"/>
  <c r="D90" i="1"/>
  <c r="E90" i="1" s="1"/>
  <c r="F90" i="1" s="1"/>
  <c r="D86" i="1"/>
  <c r="E86" i="1" s="1"/>
  <c r="F86" i="1" s="1"/>
  <c r="D77" i="1"/>
  <c r="E77" i="1" s="1"/>
  <c r="F77" i="1" s="1"/>
  <c r="D72" i="1"/>
  <c r="E72" i="1" s="1"/>
  <c r="F72" i="1" s="1"/>
  <c r="D63" i="1"/>
  <c r="E63" i="1" s="1"/>
  <c r="F63" i="1" s="1"/>
  <c r="D59" i="1"/>
  <c r="E59" i="1" s="1"/>
  <c r="F59" i="1" s="1"/>
  <c r="D50" i="1"/>
  <c r="E50" i="1"/>
  <c r="F50" i="1" s="1"/>
  <c r="D47" i="1"/>
  <c r="E47" i="1" s="1"/>
  <c r="F47" i="1" s="1"/>
  <c r="D38" i="1"/>
  <c r="E38" i="1" s="1"/>
  <c r="F38" i="1" s="1"/>
  <c r="D35" i="1"/>
  <c r="E35" i="1" s="1"/>
  <c r="F35" i="1" s="1"/>
  <c r="D26" i="1"/>
  <c r="E26" i="1" s="1"/>
  <c r="F26" i="1" s="1"/>
  <c r="D20" i="1"/>
  <c r="E20" i="1" s="1"/>
  <c r="F20" i="1" s="1"/>
  <c r="D11" i="1"/>
  <c r="E11" i="1" s="1"/>
  <c r="F11" i="1" s="1"/>
  <c r="E7" i="1"/>
  <c r="F7" i="1" s="1"/>
  <c r="G542" i="1" l="1"/>
  <c r="H542" i="1" s="1"/>
  <c r="E469" i="1"/>
  <c r="F469" i="1" s="1"/>
  <c r="E468" i="1"/>
  <c r="F468" i="1" s="1"/>
  <c r="E467" i="1"/>
  <c r="F467" i="1" s="1"/>
  <c r="E466" i="1"/>
  <c r="F466" i="1" s="1"/>
  <c r="E465" i="1"/>
  <c r="F465" i="1" s="1"/>
  <c r="E464" i="1"/>
  <c r="F464" i="1" s="1"/>
  <c r="F472" i="1" s="1"/>
  <c r="G463" i="1" s="1"/>
  <c r="H463" i="1" s="1"/>
  <c r="E455" i="1"/>
  <c r="F455" i="1" s="1"/>
  <c r="E454" i="1"/>
  <c r="F454" i="1" s="1"/>
  <c r="E453" i="1"/>
  <c r="F453" i="1" s="1"/>
  <c r="E452" i="1"/>
  <c r="F452" i="1" s="1"/>
  <c r="E451" i="1"/>
  <c r="F451" i="1" s="1"/>
  <c r="E442" i="1"/>
  <c r="F442" i="1" s="1"/>
  <c r="E441" i="1"/>
  <c r="F441" i="1" s="1"/>
  <c r="E440" i="1"/>
  <c r="F440" i="1" s="1"/>
  <c r="E439" i="1"/>
  <c r="F439" i="1" s="1"/>
  <c r="E438" i="1"/>
  <c r="F438" i="1" s="1"/>
  <c r="E499" i="1"/>
  <c r="F499" i="1" s="1"/>
  <c r="E498" i="1"/>
  <c r="F498" i="1" s="1"/>
  <c r="E497" i="1"/>
  <c r="F497" i="1" s="1"/>
  <c r="E496" i="1"/>
  <c r="F496" i="1" s="1"/>
  <c r="E495" i="1"/>
  <c r="F495" i="1" s="1"/>
  <c r="E494" i="1"/>
  <c r="F494" i="1" s="1"/>
  <c r="E493" i="1"/>
  <c r="F493" i="1" s="1"/>
  <c r="E484" i="1"/>
  <c r="F484" i="1" s="1"/>
  <c r="E483" i="1"/>
  <c r="F483" i="1" s="1"/>
  <c r="E482" i="1"/>
  <c r="F482" i="1" s="1"/>
  <c r="E481" i="1"/>
  <c r="F481" i="1" s="1"/>
  <c r="E480" i="1"/>
  <c r="F480" i="1" s="1"/>
  <c r="E479" i="1"/>
  <c r="F479" i="1" s="1"/>
  <c r="E478" i="1"/>
  <c r="F478" i="1" s="1"/>
  <c r="F502" i="1" l="1"/>
  <c r="G492" i="1" s="1"/>
  <c r="H492" i="1" s="1"/>
  <c r="F445" i="1"/>
  <c r="G437" i="1" s="1"/>
  <c r="H437" i="1" s="1"/>
  <c r="F458" i="1"/>
  <c r="G450" i="1" s="1"/>
  <c r="H450" i="1" s="1"/>
  <c r="F487" i="1"/>
  <c r="G477" i="1" s="1"/>
  <c r="H477" i="1" s="1"/>
  <c r="D354" i="1" l="1"/>
  <c r="D355" i="1"/>
  <c r="E355" i="1" s="1"/>
  <c r="F355" i="1" s="1"/>
  <c r="D356" i="1"/>
  <c r="E356" i="1" s="1"/>
  <c r="F356" i="1" s="1"/>
  <c r="D357" i="1"/>
  <c r="E357" i="1" s="1"/>
  <c r="F357" i="1" s="1"/>
  <c r="D358" i="1"/>
  <c r="E358" i="1" s="1"/>
  <c r="F358" i="1" s="1"/>
  <c r="D359" i="1"/>
  <c r="E359" i="1" s="1"/>
  <c r="F359" i="1" s="1"/>
  <c r="D360" i="1"/>
  <c r="E360" i="1" s="1"/>
  <c r="F360" i="1" s="1"/>
  <c r="D361" i="1"/>
  <c r="E361" i="1" s="1"/>
  <c r="F361" i="1" s="1"/>
  <c r="D362" i="1"/>
  <c r="E362" i="1" s="1"/>
  <c r="F362" i="1" s="1"/>
  <c r="D363" i="1"/>
  <c r="E363" i="1" s="1"/>
  <c r="F363" i="1" s="1"/>
  <c r="E364" i="1"/>
  <c r="F364" i="1" s="1"/>
  <c r="D365" i="1"/>
  <c r="E365" i="1" s="1"/>
  <c r="F365" i="1" s="1"/>
  <c r="D366" i="1"/>
  <c r="E366" i="1" s="1"/>
  <c r="F366" i="1" s="1"/>
  <c r="D367" i="1"/>
  <c r="E367" i="1" s="1"/>
  <c r="F367" i="1" s="1"/>
  <c r="D368" i="1"/>
  <c r="E368" i="1" s="1"/>
  <c r="F368" i="1" s="1"/>
  <c r="D352" i="1"/>
  <c r="D369" i="1"/>
  <c r="E369" i="1" s="1"/>
  <c r="F369" i="1" s="1"/>
  <c r="D338" i="1"/>
  <c r="E338" i="1" s="1"/>
  <c r="F338" i="1" s="1"/>
  <c r="D339" i="1"/>
  <c r="D340" i="1"/>
  <c r="E340" i="1" s="1"/>
  <c r="F340" i="1" s="1"/>
  <c r="D341" i="1"/>
  <c r="E341" i="1" s="1"/>
  <c r="F341" i="1" s="1"/>
  <c r="D342" i="1"/>
  <c r="E342" i="1" s="1"/>
  <c r="F342" i="1" s="1"/>
  <c r="D343" i="1"/>
  <c r="E343" i="1" s="1"/>
  <c r="F343" i="1" s="1"/>
  <c r="D337" i="1"/>
  <c r="D327" i="1"/>
  <c r="E327" i="1" s="1"/>
  <c r="F327" i="1" s="1"/>
  <c r="D325" i="1"/>
  <c r="E325" i="1" s="1"/>
  <c r="F325" i="1" s="1"/>
  <c r="D326" i="1"/>
  <c r="E326" i="1" s="1"/>
  <c r="F326" i="1" s="1"/>
  <c r="D324" i="1"/>
  <c r="E324" i="1" s="1"/>
  <c r="F324" i="1" s="1"/>
  <c r="D308" i="1"/>
  <c r="E308" i="1" s="1"/>
  <c r="F308" i="1" s="1"/>
  <c r="D309" i="1"/>
  <c r="E309" i="1" s="1"/>
  <c r="F309" i="1" s="1"/>
  <c r="D310" i="1"/>
  <c r="E310" i="1" s="1"/>
  <c r="F310" i="1" s="1"/>
  <c r="D311" i="1"/>
  <c r="E311" i="1" s="1"/>
  <c r="F311" i="1" s="1"/>
  <c r="D312" i="1"/>
  <c r="E312" i="1" s="1"/>
  <c r="F312" i="1" s="1"/>
  <c r="D313" i="1"/>
  <c r="E313" i="1" s="1"/>
  <c r="F313" i="1" s="1"/>
  <c r="D314" i="1"/>
  <c r="E314" i="1" s="1"/>
  <c r="F314" i="1" s="1"/>
  <c r="D307" i="1"/>
  <c r="E307" i="1" s="1"/>
  <c r="F307" i="1" s="1"/>
  <c r="D293" i="1"/>
  <c r="E293" i="1" s="1"/>
  <c r="F293" i="1" s="1"/>
  <c r="D294" i="1"/>
  <c r="E294" i="1" s="1"/>
  <c r="F294" i="1" s="1"/>
  <c r="D295" i="1"/>
  <c r="E295" i="1" s="1"/>
  <c r="F295" i="1" s="1"/>
  <c r="D296" i="1"/>
  <c r="E296" i="1" s="1"/>
  <c r="F296" i="1" s="1"/>
  <c r="D297" i="1"/>
  <c r="E297" i="1" s="1"/>
  <c r="F297" i="1" s="1"/>
  <c r="D298" i="1"/>
  <c r="E298" i="1" s="1"/>
  <c r="F298" i="1" s="1"/>
  <c r="D292" i="1"/>
  <c r="D279" i="1"/>
  <c r="E279" i="1" s="1"/>
  <c r="F279" i="1" s="1"/>
  <c r="D280" i="1"/>
  <c r="E280" i="1" s="1"/>
  <c r="F280" i="1" s="1"/>
  <c r="D281" i="1"/>
  <c r="E281" i="1" s="1"/>
  <c r="F281" i="1" s="1"/>
  <c r="D282" i="1"/>
  <c r="E282" i="1" s="1"/>
  <c r="F282" i="1" s="1"/>
  <c r="D278" i="1"/>
  <c r="D266" i="1"/>
  <c r="E266" i="1" s="1"/>
  <c r="F266" i="1" s="1"/>
  <c r="D267" i="1"/>
  <c r="E267" i="1" s="1"/>
  <c r="F267" i="1" s="1"/>
  <c r="D265" i="1"/>
  <c r="D251" i="1"/>
  <c r="E251" i="1" s="1"/>
  <c r="F251" i="1" s="1"/>
  <c r="D252" i="1"/>
  <c r="E252" i="1" s="1"/>
  <c r="F252" i="1" s="1"/>
  <c r="D253" i="1"/>
  <c r="E253" i="1" s="1"/>
  <c r="F253" i="1" s="1"/>
  <c r="D254" i="1"/>
  <c r="E254" i="1" s="1"/>
  <c r="F254" i="1" s="1"/>
  <c r="D250" i="1"/>
  <c r="E250" i="1" s="1"/>
  <c r="F250" i="1" s="1"/>
  <c r="D237" i="1"/>
  <c r="E237" i="1" s="1"/>
  <c r="F237" i="1" s="1"/>
  <c r="D238" i="1"/>
  <c r="E238" i="1" s="1"/>
  <c r="F238" i="1" s="1"/>
  <c r="D239" i="1"/>
  <c r="E239" i="1" s="1"/>
  <c r="F239" i="1" s="1"/>
  <c r="D240" i="1"/>
  <c r="E240" i="1" s="1"/>
  <c r="F240" i="1" s="1"/>
  <c r="D236" i="1"/>
  <c r="E236" i="1" s="1"/>
  <c r="F236" i="1" s="1"/>
  <c r="D223" i="1"/>
  <c r="E223" i="1" s="1"/>
  <c r="F223" i="1" s="1"/>
  <c r="D224" i="1"/>
  <c r="E224" i="1" s="1"/>
  <c r="F224" i="1" s="1"/>
  <c r="D225" i="1"/>
  <c r="E225" i="1" s="1"/>
  <c r="F225" i="1" s="1"/>
  <c r="D222" i="1"/>
  <c r="E222" i="1" s="1"/>
  <c r="F222" i="1" s="1"/>
  <c r="D207" i="1"/>
  <c r="E207" i="1" s="1"/>
  <c r="F207" i="1" s="1"/>
  <c r="D208" i="1"/>
  <c r="E208" i="1" s="1"/>
  <c r="F208" i="1" s="1"/>
  <c r="D209" i="1"/>
  <c r="E209" i="1" s="1"/>
  <c r="F209" i="1" s="1"/>
  <c r="D210" i="1"/>
  <c r="E210" i="1" s="1"/>
  <c r="F210" i="1" s="1"/>
  <c r="D211" i="1"/>
  <c r="E211" i="1" s="1"/>
  <c r="F211" i="1" s="1"/>
  <c r="D206" i="1"/>
  <c r="E206" i="1" s="1"/>
  <c r="F206" i="1" s="1"/>
  <c r="D193" i="1"/>
  <c r="E193" i="1" s="1"/>
  <c r="F193" i="1" s="1"/>
  <c r="D194" i="1"/>
  <c r="E194" i="1" s="1"/>
  <c r="F194" i="1" s="1"/>
  <c r="D195" i="1"/>
  <c r="E195" i="1" s="1"/>
  <c r="F195" i="1" s="1"/>
  <c r="D196" i="1"/>
  <c r="E196" i="1" s="1"/>
  <c r="F196" i="1" s="1"/>
  <c r="D192" i="1"/>
  <c r="E192" i="1" s="1"/>
  <c r="F192" i="1" s="1"/>
  <c r="D181" i="1"/>
  <c r="E181" i="1" s="1"/>
  <c r="F181" i="1" s="1"/>
  <c r="D178" i="1"/>
  <c r="E178" i="1" s="1"/>
  <c r="F178" i="1" s="1"/>
  <c r="D179" i="1"/>
  <c r="E179" i="1" s="1"/>
  <c r="F179" i="1" s="1"/>
  <c r="D180" i="1"/>
  <c r="E180" i="1" s="1"/>
  <c r="F180" i="1" s="1"/>
  <c r="D177" i="1"/>
  <c r="E177" i="1" s="1"/>
  <c r="F177" i="1" s="1"/>
  <c r="D163" i="1"/>
  <c r="E163" i="1" s="1"/>
  <c r="F163" i="1" s="1"/>
  <c r="D164" i="1"/>
  <c r="E164" i="1" s="1"/>
  <c r="F164" i="1" s="1"/>
  <c r="D165" i="1"/>
  <c r="E165" i="1" s="1"/>
  <c r="F165" i="1" s="1"/>
  <c r="D166" i="1"/>
  <c r="E166" i="1" s="1"/>
  <c r="F166" i="1" s="1"/>
  <c r="D167" i="1"/>
  <c r="E167" i="1" s="1"/>
  <c r="F167" i="1" s="1"/>
  <c r="D162" i="1"/>
  <c r="E162" i="1" s="1"/>
  <c r="F162" i="1" s="1"/>
  <c r="D146" i="1"/>
  <c r="E146" i="1" s="1"/>
  <c r="F146" i="1" s="1"/>
  <c r="D147" i="1"/>
  <c r="E147" i="1" s="1"/>
  <c r="F147" i="1" s="1"/>
  <c r="D148" i="1"/>
  <c r="E148" i="1" s="1"/>
  <c r="F148" i="1" s="1"/>
  <c r="D149" i="1"/>
  <c r="E149" i="1" s="1"/>
  <c r="F149" i="1" s="1"/>
  <c r="D150" i="1"/>
  <c r="E150" i="1" s="1"/>
  <c r="F150" i="1" s="1"/>
  <c r="D151" i="1"/>
  <c r="E151" i="1" s="1"/>
  <c r="F151" i="1" s="1"/>
  <c r="D145" i="1"/>
  <c r="E145" i="1" s="1"/>
  <c r="F145" i="1" s="1"/>
  <c r="D129" i="1"/>
  <c r="E129" i="1" s="1"/>
  <c r="F129" i="1" s="1"/>
  <c r="D130" i="1"/>
  <c r="E130" i="1" s="1"/>
  <c r="F130" i="1" s="1"/>
  <c r="D131" i="1"/>
  <c r="E131" i="1" s="1"/>
  <c r="F131" i="1" s="1"/>
  <c r="D132" i="1"/>
  <c r="E132" i="1" s="1"/>
  <c r="F132" i="1" s="1"/>
  <c r="D133" i="1"/>
  <c r="E133" i="1" s="1"/>
  <c r="F133" i="1" s="1"/>
  <c r="D134" i="1"/>
  <c r="E134" i="1" s="1"/>
  <c r="F134" i="1" s="1"/>
  <c r="D135" i="1"/>
  <c r="E135" i="1" s="1"/>
  <c r="F135" i="1" s="1"/>
  <c r="D128" i="1"/>
  <c r="E128" i="1" s="1"/>
  <c r="F128" i="1" s="1"/>
  <c r="D115" i="1"/>
  <c r="E115" i="1" s="1"/>
  <c r="F115" i="1" s="1"/>
  <c r="D116" i="1"/>
  <c r="E116" i="1" s="1"/>
  <c r="F116" i="1" s="1"/>
  <c r="D117" i="1"/>
  <c r="E117" i="1" s="1"/>
  <c r="F117" i="1" s="1"/>
  <c r="D118" i="1"/>
  <c r="E118" i="1" s="1"/>
  <c r="F118" i="1" s="1"/>
  <c r="D114" i="1"/>
  <c r="D100" i="1"/>
  <c r="E100" i="1" s="1"/>
  <c r="F100" i="1" s="1"/>
  <c r="D101" i="1"/>
  <c r="E101" i="1" s="1"/>
  <c r="F101" i="1" s="1"/>
  <c r="D102" i="1"/>
  <c r="E102" i="1" s="1"/>
  <c r="F102" i="1" s="1"/>
  <c r="D103" i="1"/>
  <c r="E103" i="1" s="1"/>
  <c r="F103" i="1" s="1"/>
  <c r="D99" i="1"/>
  <c r="D88" i="1"/>
  <c r="E88" i="1" s="1"/>
  <c r="F88" i="1" s="1"/>
  <c r="D89" i="1"/>
  <c r="E89" i="1" s="1"/>
  <c r="F89" i="1" s="1"/>
  <c r="D87" i="1"/>
  <c r="D73" i="1"/>
  <c r="E73" i="1" s="1"/>
  <c r="F73" i="1" s="1"/>
  <c r="E414" i="1"/>
  <c r="F414" i="1" s="1"/>
  <c r="E413" i="1"/>
  <c r="F413" i="1" s="1"/>
  <c r="E412" i="1"/>
  <c r="F412" i="1" s="1"/>
  <c r="E411" i="1"/>
  <c r="F411" i="1" s="1"/>
  <c r="E410" i="1"/>
  <c r="F410" i="1" s="1"/>
  <c r="E409" i="1"/>
  <c r="F409" i="1" s="1"/>
  <c r="E426" i="1"/>
  <c r="F426" i="1" s="1"/>
  <c r="E427" i="1"/>
  <c r="F427" i="1" s="1"/>
  <c r="E428" i="1"/>
  <c r="F428" i="1" s="1"/>
  <c r="E429" i="1"/>
  <c r="F429" i="1" s="1"/>
  <c r="E425" i="1"/>
  <c r="F425" i="1" s="1"/>
  <c r="E393" i="1"/>
  <c r="F393" i="1" s="1"/>
  <c r="E394" i="1"/>
  <c r="F394" i="1" s="1"/>
  <c r="E395" i="1"/>
  <c r="F395" i="1" s="1"/>
  <c r="E396" i="1"/>
  <c r="F396" i="1" s="1"/>
  <c r="E397" i="1"/>
  <c r="F397" i="1" s="1"/>
  <c r="E398" i="1"/>
  <c r="F398" i="1" s="1"/>
  <c r="E399" i="1"/>
  <c r="F399" i="1" s="1"/>
  <c r="D76" i="1"/>
  <c r="E76" i="1" s="1"/>
  <c r="F76" i="1" s="1"/>
  <c r="D75" i="1"/>
  <c r="E75" i="1" s="1"/>
  <c r="F75" i="1" s="1"/>
  <c r="D74" i="1"/>
  <c r="E74" i="1" s="1"/>
  <c r="F74" i="1" s="1"/>
  <c r="D61" i="1"/>
  <c r="E61" i="1" s="1"/>
  <c r="F61" i="1" s="1"/>
  <c r="D62" i="1"/>
  <c r="E62" i="1" s="1"/>
  <c r="F62" i="1" s="1"/>
  <c r="D60" i="1"/>
  <c r="E60" i="1" s="1"/>
  <c r="F60" i="1" s="1"/>
  <c r="D49" i="1"/>
  <c r="D48" i="1"/>
  <c r="E48" i="1" s="1"/>
  <c r="F48" i="1" s="1"/>
  <c r="D37" i="1"/>
  <c r="E37" i="1" s="1"/>
  <c r="F37" i="1" s="1"/>
  <c r="D36" i="1"/>
  <c r="E36" i="1" s="1"/>
  <c r="F36" i="1" s="1"/>
  <c r="D25" i="1"/>
  <c r="D24" i="1"/>
  <c r="D23" i="1"/>
  <c r="D22" i="1"/>
  <c r="D9" i="1"/>
  <c r="D10" i="1"/>
  <c r="E384" i="1"/>
  <c r="F384" i="1" s="1"/>
  <c r="E383" i="1"/>
  <c r="F383" i="1" s="1"/>
  <c r="E382" i="1"/>
  <c r="F382" i="1" s="1"/>
  <c r="E381" i="1"/>
  <c r="F381" i="1" s="1"/>
  <c r="E380" i="1"/>
  <c r="F380" i="1" s="1"/>
  <c r="E379" i="1"/>
  <c r="F379" i="1" s="1"/>
  <c r="E378" i="1"/>
  <c r="F378" i="1" s="1"/>
  <c r="E352" i="1"/>
  <c r="F352" i="1" s="1"/>
  <c r="E353" i="1"/>
  <c r="F353" i="1" s="1"/>
  <c r="E354" i="1"/>
  <c r="F354" i="1" s="1"/>
  <c r="E339" i="1"/>
  <c r="F339" i="1" s="1"/>
  <c r="E337" i="1"/>
  <c r="F337" i="1" s="1"/>
  <c r="E292" i="1"/>
  <c r="F292" i="1" s="1"/>
  <c r="E278" i="1"/>
  <c r="F278" i="1" s="1"/>
  <c r="E265" i="1"/>
  <c r="F265" i="1" s="1"/>
  <c r="E114" i="1"/>
  <c r="F114" i="1" s="1"/>
  <c r="E99" i="1"/>
  <c r="F99" i="1" s="1"/>
  <c r="E87" i="1"/>
  <c r="F87" i="1" s="1"/>
  <c r="E49" i="1"/>
  <c r="F49" i="1" s="1"/>
  <c r="F418" i="1" l="1"/>
  <c r="G408" i="1" s="1"/>
  <c r="H408" i="1" s="1"/>
  <c r="F432" i="1"/>
  <c r="G424" i="1" s="1"/>
  <c r="H424" i="1" s="1"/>
  <c r="F403" i="1"/>
  <c r="F387" i="1"/>
  <c r="G377" i="1" s="1"/>
  <c r="H377" i="1" s="1"/>
  <c r="F372" i="1"/>
  <c r="G351" i="1" s="1"/>
  <c r="H351" i="1" s="1"/>
  <c r="F185" i="1"/>
  <c r="G176" i="1" s="1"/>
  <c r="H176" i="1" s="1"/>
  <c r="F271" i="1"/>
  <c r="G264" i="1" s="1"/>
  <c r="H264" i="1" s="1"/>
  <c r="F346" i="1"/>
  <c r="G336" i="1" s="1"/>
  <c r="H336" i="1" s="1"/>
  <c r="F331" i="1"/>
  <c r="G323" i="1" s="1"/>
  <c r="H323" i="1" s="1"/>
  <c r="F317" i="1"/>
  <c r="G306" i="1" s="1"/>
  <c r="H306" i="1" s="1"/>
  <c r="F301" i="1"/>
  <c r="G291" i="1" s="1"/>
  <c r="H291" i="1" s="1"/>
  <c r="F286" i="1"/>
  <c r="G277" i="1" s="1"/>
  <c r="H277" i="1" s="1"/>
  <c r="F258" i="1"/>
  <c r="G249" i="1" s="1"/>
  <c r="H249" i="1" s="1"/>
  <c r="F244" i="1"/>
  <c r="G235" i="1" s="1"/>
  <c r="H235" i="1" s="1"/>
  <c r="F229" i="1"/>
  <c r="G221" i="1" s="1"/>
  <c r="H221" i="1" s="1"/>
  <c r="F215" i="1"/>
  <c r="G205" i="1" s="1"/>
  <c r="H205" i="1" s="1"/>
  <c r="F200" i="1"/>
  <c r="G191" i="1" s="1"/>
  <c r="H191" i="1" s="1"/>
  <c r="F171" i="1"/>
  <c r="G161" i="1" s="1"/>
  <c r="H161" i="1" s="1"/>
  <c r="F53" i="1"/>
  <c r="G47" i="1" s="1"/>
  <c r="H47" i="1" s="1"/>
  <c r="F80" i="1"/>
  <c r="G72" i="1" s="1"/>
  <c r="H72" i="1" s="1"/>
  <c r="F41" i="1"/>
  <c r="G35" i="1" s="1"/>
  <c r="H35" i="1" s="1"/>
  <c r="F155" i="1"/>
  <c r="G144" i="1" s="1"/>
  <c r="H144" i="1" s="1"/>
  <c r="F139" i="1"/>
  <c r="G127" i="1" s="1"/>
  <c r="H127" i="1" s="1"/>
  <c r="F122" i="1"/>
  <c r="G113" i="1" s="1"/>
  <c r="H113" i="1" s="1"/>
  <c r="F107" i="1"/>
  <c r="G98" i="1" s="1"/>
  <c r="H98" i="1" s="1"/>
  <c r="F93" i="1"/>
  <c r="G86" i="1" s="1"/>
  <c r="H86" i="1" s="1"/>
  <c r="F66" i="1"/>
  <c r="E22" i="1"/>
  <c r="F22" i="1" s="1"/>
  <c r="E23" i="1"/>
  <c r="F23" i="1" s="1"/>
  <c r="E24" i="1"/>
  <c r="F24" i="1" s="1"/>
  <c r="E25" i="1"/>
  <c r="F25" i="1" s="1"/>
  <c r="E21" i="1"/>
  <c r="F21" i="1" s="1"/>
  <c r="G59" i="1" l="1"/>
  <c r="H59" i="1" s="1"/>
  <c r="F29" i="1"/>
  <c r="G20" i="1" s="1"/>
  <c r="H20" i="1" s="1"/>
  <c r="G392" i="1"/>
  <c r="H392" i="1" s="1"/>
  <c r="E8" i="1"/>
  <c r="F8" i="1" s="1"/>
  <c r="E9" i="1"/>
  <c r="F9" i="1" s="1"/>
  <c r="E10" i="1"/>
  <c r="F10" i="1" s="1"/>
  <c r="F14" i="1" l="1"/>
  <c r="G7" i="1" l="1"/>
  <c r="H7" i="1" s="1"/>
</calcChain>
</file>

<file path=xl/comments1.xml><?xml version="1.0" encoding="utf-8"?>
<comments xmlns="http://schemas.openxmlformats.org/spreadsheetml/2006/main">
  <authors>
    <author>Author</author>
  </authors>
  <commentList>
    <comment ref="F1" authorId="0" shapeId="0">
      <text>
        <r>
          <rPr>
            <b/>
            <sz val="9"/>
            <color indexed="81"/>
            <rFont val="Tahoma"/>
            <charset val="1"/>
          </rPr>
          <t>Author:</t>
        </r>
        <r>
          <rPr>
            <sz val="9"/>
            <color indexed="81"/>
            <rFont val="Tahoma"/>
            <charset val="1"/>
          </rPr>
          <t xml:space="preserve">
Note: This lat/lon is for a location on the Stamm unit of Antioch Dunes NWR. These lat/lons have been retained in this spreadsheet, but they do not represent the actual location of Pollard walks. </t>
        </r>
      </text>
    </comment>
  </commentList>
</comments>
</file>

<file path=xl/comments2.xml><?xml version="1.0" encoding="utf-8"?>
<comments xmlns="http://schemas.openxmlformats.org/spreadsheetml/2006/main">
  <authors>
    <author>mhayes</author>
  </authors>
  <commentList>
    <comment ref="H1" authorId="0" shapeId="0">
      <text>
        <r>
          <rPr>
            <b/>
            <sz val="9"/>
            <color indexed="81"/>
            <rFont val="Tahoma"/>
            <charset val="1"/>
          </rPr>
          <t>mhayes:</t>
        </r>
        <r>
          <rPr>
            <sz val="9"/>
            <color indexed="81"/>
            <rFont val="Tahoma"/>
            <charset val="1"/>
          </rPr>
          <t xml:space="preserve">
r is average residence time for males and females. This value is not currently known, but we have what appear to be reasonably good estimates from Arnold and Powell (1983), which suggests that average residence times for males and females during their study were in the range of 8.85 days. See my handwritten notes and calculations on Arnold and Powell (1983, page 118). For the 2020 LMB 5-yr review Angela and I decided to use 8.85 for r. I suspect this value may be a little high for what residence time is now for LMB, in part because the population is so small predation experienced by individuals in the population may be higher. Susan thinks residence time is lower, and I believe Jana Johnson's captive propagation results suggests lower r in captivity. For this analysis, I will use r = 6.0</t>
        </r>
      </text>
    </comment>
    <comment ref="H2" authorId="0" shapeId="0">
      <text>
        <r>
          <rPr>
            <b/>
            <sz val="9"/>
            <color indexed="81"/>
            <rFont val="Tahoma"/>
            <charset val="1"/>
          </rPr>
          <t>mhayes:</t>
        </r>
        <r>
          <rPr>
            <sz val="9"/>
            <color indexed="81"/>
            <rFont val="Tahoma"/>
            <charset val="1"/>
          </rPr>
          <t xml:space="preserve">
This is detection probability = 0.5. See the most recent 5-yr review for LMB (Service 2020) for a detailed discussion of p.
</t>
        </r>
      </text>
    </comment>
    <comment ref="D5" authorId="0" shapeId="0">
      <text>
        <r>
          <rPr>
            <b/>
            <sz val="9"/>
            <color indexed="81"/>
            <rFont val="Tahoma"/>
            <charset val="1"/>
          </rPr>
          <t>mhayes:</t>
        </r>
        <r>
          <rPr>
            <sz val="9"/>
            <color indexed="81"/>
            <rFont val="Tahoma"/>
            <charset val="1"/>
          </rPr>
          <t xml:space="preserve">
This is the difference between the date the surveys before and after were conducted. </t>
        </r>
      </text>
    </comment>
  </commentList>
</comments>
</file>

<file path=xl/comments3.xml><?xml version="1.0" encoding="utf-8"?>
<comments xmlns="http://schemas.openxmlformats.org/spreadsheetml/2006/main">
  <authors>
    <author>Author</author>
  </authors>
  <commentList>
    <comment ref="A1" authorId="0" shapeId="0">
      <text>
        <r>
          <rPr>
            <b/>
            <sz val="9"/>
            <color indexed="81"/>
            <rFont val="Tahoma"/>
            <family val="2"/>
          </rPr>
          <t>Author:</t>
        </r>
        <r>
          <rPr>
            <sz val="9"/>
            <color indexed="81"/>
            <rFont val="Tahoma"/>
            <charset val="1"/>
          </rPr>
          <t xml:space="preserve">
See the most recent 5-yr review for this data (Service 2020)</t>
        </r>
      </text>
    </comment>
    <comment ref="B3" authorId="0" shapeId="0">
      <text>
        <r>
          <rPr>
            <b/>
            <sz val="9"/>
            <color indexed="81"/>
            <rFont val="Tahoma"/>
            <family val="2"/>
          </rPr>
          <t>Author:</t>
        </r>
        <r>
          <rPr>
            <sz val="9"/>
            <color indexed="81"/>
            <rFont val="Tahoma"/>
            <charset val="1"/>
          </rPr>
          <t xml:space="preserve">
These females were not captured but were reared offspring of the females collected in the previous year. They were the result of the only individuals successfully mated in captivity, which produced the only captive-bred individuals released into the wild.
Note: Since these 14 individuals were from 2007/8 stock, then at least the following eggs must have hatched in that year: 30 larvae released + 30 adults released + 14 adults retained = 74. Confirm that this is correct, if possible.</t>
        </r>
      </text>
    </comment>
  </commentList>
</comments>
</file>

<file path=xl/sharedStrings.xml><?xml version="1.0" encoding="utf-8"?>
<sst xmlns="http://schemas.openxmlformats.org/spreadsheetml/2006/main" count="2548" uniqueCount="69">
  <si>
    <t>Count</t>
  </si>
  <si>
    <t>Date Diff.</t>
  </si>
  <si>
    <t>Day Diff./2</t>
  </si>
  <si>
    <t>n*t</t>
  </si>
  <si>
    <t>Week</t>
  </si>
  <si>
    <t>Date</t>
  </si>
  <si>
    <t>Sum</t>
  </si>
  <si>
    <t>Sum/r</t>
  </si>
  <si>
    <t>-</t>
  </si>
  <si>
    <t>N</t>
  </si>
  <si>
    <t xml:space="preserve">r = </t>
  </si>
  <si>
    <t xml:space="preserve">p = </t>
  </si>
  <si>
    <t>rf</t>
  </si>
  <si>
    <t>Year</t>
  </si>
  <si>
    <t>NS</t>
  </si>
  <si>
    <t xml:space="preserve">These calculations only use Pollard walk results, and not group survey results. </t>
  </si>
  <si>
    <t xml:space="preserve">Note: See Susan's email from 10/5/2022. </t>
  </si>
  <si>
    <t>She reports 7 LMB's seen on Pollard walks in 2020</t>
  </si>
  <si>
    <t xml:space="preserve">But I don’t know the dates, so I'm dispersing the observations </t>
  </si>
  <si>
    <t>across the survey period, for the time being.</t>
  </si>
  <si>
    <t>Add the corrected numbers once we get them form her.</t>
  </si>
  <si>
    <t>She reports 4 LMB's seen on Pollard walks in 2021</t>
  </si>
  <si>
    <t>She reports 2 LMB's seen on Pollard walks in 2022</t>
  </si>
  <si>
    <t>Species</t>
  </si>
  <si>
    <t>Comm_name</t>
  </si>
  <si>
    <t>State</t>
  </si>
  <si>
    <t>County</t>
  </si>
  <si>
    <t>Site</t>
  </si>
  <si>
    <t>Gen_lat</t>
  </si>
  <si>
    <t>Gen_long</t>
  </si>
  <si>
    <t>Raw_count</t>
  </si>
  <si>
    <t>Method</t>
  </si>
  <si>
    <t>Source</t>
  </si>
  <si>
    <t>Source_contact</t>
  </si>
  <si>
    <t>Apodemia mormo langei</t>
  </si>
  <si>
    <t>Langes metalmark</t>
  </si>
  <si>
    <t>California</t>
  </si>
  <si>
    <t>Contra Costa</t>
  </si>
  <si>
    <t>CA</t>
  </si>
  <si>
    <t>Modified Pollard</t>
  </si>
  <si>
    <t>USFWS</t>
  </si>
  <si>
    <t>Mark Hayes</t>
  </si>
  <si>
    <t>Adults captured</t>
  </si>
  <si>
    <t>Eggs produced</t>
  </si>
  <si>
    <t>Ave eggs/individual</t>
  </si>
  <si>
    <t>Eggs hatched</t>
  </si>
  <si>
    <t>Proportion hatched</t>
  </si>
  <si>
    <t>Larvae released</t>
  </si>
  <si>
    <t>Pupae released</t>
  </si>
  <si>
    <t>Adults released</t>
  </si>
  <si>
    <t>Total released</t>
  </si>
  <si>
    <t>2007-8</t>
  </si>
  <si>
    <r>
      <t>&gt;</t>
    </r>
    <r>
      <rPr>
        <sz val="11"/>
        <color theme="1"/>
        <rFont val="Calibri"/>
        <family val="2"/>
        <scheme val="minor"/>
      </rPr>
      <t>74</t>
    </r>
  </si>
  <si>
    <t>2008-9</t>
  </si>
  <si>
    <t>2009-10</t>
  </si>
  <si>
    <t>2010-11</t>
  </si>
  <si>
    <t>2011-12</t>
  </si>
  <si>
    <t>2012-23</t>
  </si>
  <si>
    <t>&gt;43</t>
  </si>
  <si>
    <t>2013-14</t>
  </si>
  <si>
    <t>2014-15</t>
  </si>
  <si>
    <t>2015-16</t>
  </si>
  <si>
    <t>2016-17</t>
  </si>
  <si>
    <t>2017-18</t>
  </si>
  <si>
    <t>2018-19</t>
  </si>
  <si>
    <t>Ave</t>
  </si>
  <si>
    <t xml:space="preserve">The Moorpark college captive propagation program took place from 2007-2019. </t>
  </si>
  <si>
    <t>USFWS is currently engaged in planning for a second possible phase of captive propagation</t>
  </si>
  <si>
    <t xml:space="preserve">using Mormon metalmarks and possibly LMB, if there are enough individuals in the future.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</si>
</sst>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00000"/>
    <numFmt numFmtId="165" formatCode="0.0"/>
  </numFmts>
  <fonts count="9" x14ac:knownFonts="1">
    <font>
      <sz val="11"/>
      <color theme="1"/>
      <name val="Calibri"/>
      <family val="2"/>
      <scheme val="minor"/>
    </font>
    <font>
      <sz val="10"/>
      <color rgb="FF500050"/>
      <name val="Arial"/>
      <family val="2"/>
    </font>
    <font>
      <sz val="10"/>
      <name val="Arial"/>
      <family val="2"/>
    </font>
    <font>
      <sz val="9"/>
      <color indexed="81"/>
      <name val="Tahoma"/>
      <charset val="1"/>
    </font>
    <font>
      <b/>
      <sz val="9"/>
      <color indexed="81"/>
      <name val="Tahoma"/>
      <charset val="1"/>
    </font>
    <font>
      <sz val="11"/>
      <name val="Calibri"/>
      <family val="2"/>
      <scheme val="minor"/>
    </font>
    <font>
      <b/>
      <sz val="11"/>
      <color theme="1"/>
      <name val="Calibri"/>
      <family val="2"/>
      <scheme val="minor"/>
    </font>
    <font>
      <u/>
      <sz val="11"/>
      <color theme="1"/>
      <name val="Calibri"/>
      <family val="2"/>
      <scheme val="minor"/>
    </font>
    <font>
      <b/>
      <sz val="9"/>
      <color indexed="81"/>
      <name val="Tahoma"/>
      <family val="2"/>
    </font>
  </fonts>
  <fills count="3">
    <fill>
      <patternFill patternType="none"/>
    </fill>
    <fill>
      <patternFill patternType="gray125"/>
    </fill>
    <fill>
      <patternFill patternType="solid">
        <fgColor theme="0"/>
        <bgColor indexed="64"/>
      </patternFill>
    </fill>
  </fills>
  <borders count="3">
    <border>
      <left/>
      <right/>
      <top/>
      <bottom/>
      <diagonal/>
    </border>
    <border>
      <left style="medium">
        <color indexed="64"/>
      </left>
      <right style="medium">
        <color indexed="64"/>
      </right>
      <top style="medium">
        <color indexed="64"/>
      </top>
      <bottom style="medium">
        <color indexed="64"/>
      </bottom>
      <diagonal/>
    </border>
    <border>
      <left/>
      <right/>
      <top/>
      <bottom style="thin">
        <color indexed="64"/>
      </bottom>
      <diagonal/>
    </border>
  </borders>
  <cellStyleXfs count="1">
    <xf numFmtId="0" fontId="0" fillId="0" borderId="0"/>
  </cellStyleXfs>
  <cellXfs count="26">
    <xf numFmtId="0" fontId="0" fillId="0" borderId="0" xfId="0"/>
    <xf numFmtId="14" fontId="0" fillId="0" borderId="0" xfId="0" applyNumberFormat="1"/>
    <xf numFmtId="0" fontId="0" fillId="0" borderId="1" xfId="0" applyBorder="1"/>
    <xf numFmtId="0" fontId="0" fillId="0" borderId="0" xfId="0" applyBorder="1"/>
    <xf numFmtId="0" fontId="1" fillId="0" borderId="0" xfId="0" applyFont="1"/>
    <xf numFmtId="14" fontId="2" fillId="0" borderId="0" xfId="0" applyNumberFormat="1" applyFont="1" applyAlignment="1">
      <alignment horizontal="center"/>
    </xf>
    <xf numFmtId="14" fontId="2" fillId="0" borderId="0" xfId="0" applyNumberFormat="1" applyFont="1"/>
    <xf numFmtId="0" fontId="0" fillId="2" borderId="1" xfId="0" applyFill="1" applyBorder="1"/>
    <xf numFmtId="0" fontId="0" fillId="0" borderId="0" xfId="0" applyAlignment="1">
      <alignment horizontal="center"/>
    </xf>
    <xf numFmtId="1" fontId="0" fillId="0" borderId="0" xfId="0" applyNumberFormat="1" applyAlignment="1">
      <alignment horizontal="center"/>
    </xf>
    <xf numFmtId="0" fontId="0" fillId="0" borderId="0" xfId="0" applyFont="1"/>
    <xf numFmtId="164" fontId="0" fillId="0" borderId="0" xfId="0" applyNumberFormat="1" applyFont="1"/>
    <xf numFmtId="164" fontId="0" fillId="0" borderId="0" xfId="0" applyNumberFormat="1" applyFont="1" applyAlignment="1">
      <alignment horizontal="left"/>
    </xf>
    <xf numFmtId="14" fontId="0" fillId="0" borderId="0" xfId="0" applyNumberFormat="1" applyFont="1" applyAlignment="1">
      <alignment horizontal="left"/>
    </xf>
    <xf numFmtId="0" fontId="0" fillId="0" borderId="0" xfId="0" applyFont="1" applyAlignment="1">
      <alignment horizontal="left"/>
    </xf>
    <xf numFmtId="14" fontId="5" fillId="0" borderId="0" xfId="0" applyNumberFormat="1" applyFont="1" applyAlignment="1">
      <alignment horizontal="left"/>
    </xf>
    <xf numFmtId="0" fontId="6" fillId="0" borderId="2" xfId="0" applyFont="1" applyBorder="1" applyAlignment="1">
      <alignment horizontal="center"/>
    </xf>
    <xf numFmtId="0" fontId="6" fillId="0" borderId="2" xfId="0" applyFont="1" applyBorder="1" applyAlignment="1">
      <alignment horizontal="center" wrapText="1"/>
    </xf>
    <xf numFmtId="0" fontId="6" fillId="0" borderId="2" xfId="0" applyFont="1" applyFill="1" applyBorder="1" applyAlignment="1">
      <alignment horizontal="center" wrapText="1"/>
    </xf>
    <xf numFmtId="165" fontId="0" fillId="0" borderId="0" xfId="0" applyNumberFormat="1"/>
    <xf numFmtId="0" fontId="7" fillId="0" borderId="0" xfId="0" applyFont="1" applyBorder="1" applyAlignment="1">
      <alignment horizontal="right"/>
    </xf>
    <xf numFmtId="2" fontId="0" fillId="0" borderId="0" xfId="0" applyNumberFormat="1"/>
    <xf numFmtId="0" fontId="0" fillId="0" borderId="0" xfId="0" applyAlignment="1">
      <alignment horizontal="right"/>
    </xf>
    <xf numFmtId="0" fontId="0" fillId="0" borderId="2" xfId="0" applyBorder="1"/>
    <xf numFmtId="165" fontId="0" fillId="0" borderId="2" xfId="0" applyNumberFormat="1" applyBorder="1"/>
    <xf numFmtId="2" fontId="0" fillId="0" borderId="2" xfId="0" applyNumberForma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423"/>
  <sheetViews>
    <sheetView workbookViewId="0">
      <selection activeCell="I6" sqref="I6"/>
    </sheetView>
  </sheetViews>
  <sheetFormatPr defaultColWidth="8.81640625" defaultRowHeight="14.5" x14ac:dyDescent="0.35"/>
  <cols>
    <col min="1" max="1" width="12.6328125" customWidth="1"/>
    <col min="2" max="2" width="14.6328125" customWidth="1"/>
    <col min="3" max="3" width="9.453125" bestFit="1" customWidth="1"/>
    <col min="9" max="9" width="9.6328125" bestFit="1" customWidth="1"/>
    <col min="10" max="10" width="10.6328125" bestFit="1" customWidth="1"/>
    <col min="11" max="11" width="16.81640625" customWidth="1"/>
    <col min="12" max="12" width="13.453125" bestFit="1" customWidth="1"/>
    <col min="13" max="13" width="15.453125" customWidth="1"/>
  </cols>
  <sheetData>
    <row r="1" spans="1:13" x14ac:dyDescent="0.35">
      <c r="A1" s="10" t="s">
        <v>23</v>
      </c>
      <c r="B1" s="10" t="s">
        <v>24</v>
      </c>
      <c r="C1" s="10" t="s">
        <v>25</v>
      </c>
      <c r="D1" s="10" t="s">
        <v>26</v>
      </c>
      <c r="E1" s="10" t="s">
        <v>27</v>
      </c>
      <c r="F1" s="11" t="s">
        <v>28</v>
      </c>
      <c r="G1" s="12" t="s">
        <v>29</v>
      </c>
      <c r="H1" s="10" t="s">
        <v>13</v>
      </c>
      <c r="I1" s="13" t="s">
        <v>5</v>
      </c>
      <c r="J1" s="14" t="s">
        <v>30</v>
      </c>
      <c r="K1" s="10" t="s">
        <v>31</v>
      </c>
      <c r="L1" s="10" t="s">
        <v>32</v>
      </c>
      <c r="M1" s="10" t="s">
        <v>33</v>
      </c>
    </row>
    <row r="2" spans="1:13" x14ac:dyDescent="0.35">
      <c r="A2" t="s">
        <v>34</v>
      </c>
      <c r="B2" t="s">
        <v>35</v>
      </c>
      <c r="C2" t="s">
        <v>36</v>
      </c>
      <c r="D2" t="s">
        <v>37</v>
      </c>
      <c r="E2" t="s">
        <v>38</v>
      </c>
      <c r="F2">
        <v>38.015801000000003</v>
      </c>
      <c r="G2">
        <v>-121.795545</v>
      </c>
      <c r="H2">
        <v>1986</v>
      </c>
      <c r="I2" s="1">
        <v>31644</v>
      </c>
      <c r="J2">
        <v>25</v>
      </c>
      <c r="K2" t="s">
        <v>39</v>
      </c>
      <c r="L2" t="s">
        <v>40</v>
      </c>
      <c r="M2" t="s">
        <v>41</v>
      </c>
    </row>
    <row r="3" spans="1:13" x14ac:dyDescent="0.35">
      <c r="A3" t="s">
        <v>34</v>
      </c>
      <c r="B3" t="s">
        <v>35</v>
      </c>
      <c r="C3" t="s">
        <v>36</v>
      </c>
      <c r="D3" t="s">
        <v>37</v>
      </c>
      <c r="E3" t="s">
        <v>38</v>
      </c>
      <c r="F3">
        <v>38.015801000000003</v>
      </c>
      <c r="G3">
        <v>-121.795545</v>
      </c>
      <c r="H3">
        <v>1986</v>
      </c>
      <c r="I3" s="1">
        <v>31646</v>
      </c>
      <c r="J3">
        <v>32</v>
      </c>
      <c r="K3" t="s">
        <v>39</v>
      </c>
      <c r="L3" t="s">
        <v>40</v>
      </c>
      <c r="M3" t="s">
        <v>41</v>
      </c>
    </row>
    <row r="4" spans="1:13" x14ac:dyDescent="0.35">
      <c r="A4" t="s">
        <v>34</v>
      </c>
      <c r="B4" t="s">
        <v>35</v>
      </c>
      <c r="C4" t="s">
        <v>36</v>
      </c>
      <c r="D4" t="s">
        <v>37</v>
      </c>
      <c r="E4" t="s">
        <v>38</v>
      </c>
      <c r="F4">
        <v>38.015801000000003</v>
      </c>
      <c r="G4">
        <v>-121.795545</v>
      </c>
      <c r="H4">
        <v>1986</v>
      </c>
      <c r="I4" s="1">
        <v>31652</v>
      </c>
      <c r="J4">
        <v>72</v>
      </c>
      <c r="K4" t="s">
        <v>39</v>
      </c>
      <c r="L4" t="s">
        <v>40</v>
      </c>
      <c r="M4" t="s">
        <v>41</v>
      </c>
    </row>
    <row r="5" spans="1:13" x14ac:dyDescent="0.35">
      <c r="A5" t="s">
        <v>34</v>
      </c>
      <c r="B5" t="s">
        <v>35</v>
      </c>
      <c r="C5" t="s">
        <v>36</v>
      </c>
      <c r="D5" t="s">
        <v>37</v>
      </c>
      <c r="E5" t="s">
        <v>38</v>
      </c>
      <c r="F5">
        <v>38.015801000000003</v>
      </c>
      <c r="G5">
        <v>-121.795545</v>
      </c>
      <c r="H5">
        <v>1986</v>
      </c>
      <c r="I5" s="1">
        <v>31660</v>
      </c>
      <c r="J5">
        <v>14</v>
      </c>
      <c r="K5" t="s">
        <v>39</v>
      </c>
      <c r="L5" t="s">
        <v>40</v>
      </c>
      <c r="M5" t="s">
        <v>41</v>
      </c>
    </row>
    <row r="6" spans="1:13" x14ac:dyDescent="0.35">
      <c r="A6" t="s">
        <v>34</v>
      </c>
      <c r="B6" t="s">
        <v>35</v>
      </c>
      <c r="C6" t="s">
        <v>36</v>
      </c>
      <c r="D6" t="s">
        <v>37</v>
      </c>
      <c r="E6" t="s">
        <v>38</v>
      </c>
      <c r="F6">
        <v>38.015801000000003</v>
      </c>
      <c r="G6">
        <v>-121.795545</v>
      </c>
      <c r="H6">
        <v>1986</v>
      </c>
      <c r="I6" s="1">
        <v>31677</v>
      </c>
      <c r="J6">
        <v>1</v>
      </c>
      <c r="K6" t="s">
        <v>39</v>
      </c>
      <c r="L6" t="s">
        <v>40</v>
      </c>
      <c r="M6" t="s">
        <v>41</v>
      </c>
    </row>
    <row r="7" spans="1:13" x14ac:dyDescent="0.35">
      <c r="A7" t="s">
        <v>34</v>
      </c>
      <c r="B7" t="s">
        <v>35</v>
      </c>
      <c r="C7" t="s">
        <v>36</v>
      </c>
      <c r="D7" t="s">
        <v>37</v>
      </c>
      <c r="E7" t="s">
        <v>38</v>
      </c>
      <c r="F7">
        <v>38.015801000000003</v>
      </c>
      <c r="G7">
        <v>-121.795545</v>
      </c>
      <c r="H7">
        <v>1987</v>
      </c>
      <c r="I7" s="15">
        <v>31987</v>
      </c>
      <c r="J7">
        <v>1</v>
      </c>
      <c r="K7" t="s">
        <v>39</v>
      </c>
      <c r="L7" t="s">
        <v>40</v>
      </c>
      <c r="M7" t="s">
        <v>41</v>
      </c>
    </row>
    <row r="8" spans="1:13" x14ac:dyDescent="0.35">
      <c r="A8" t="s">
        <v>34</v>
      </c>
      <c r="B8" t="s">
        <v>35</v>
      </c>
      <c r="C8" t="s">
        <v>36</v>
      </c>
      <c r="D8" t="s">
        <v>37</v>
      </c>
      <c r="E8" t="s">
        <v>38</v>
      </c>
      <c r="F8">
        <v>38.015801000000003</v>
      </c>
      <c r="G8">
        <v>-121.795545</v>
      </c>
      <c r="H8">
        <v>1987</v>
      </c>
      <c r="I8" s="15">
        <v>31995</v>
      </c>
      <c r="J8">
        <v>10</v>
      </c>
      <c r="K8" t="s">
        <v>39</v>
      </c>
      <c r="L8" t="s">
        <v>40</v>
      </c>
      <c r="M8" t="s">
        <v>41</v>
      </c>
    </row>
    <row r="9" spans="1:13" x14ac:dyDescent="0.35">
      <c r="A9" t="s">
        <v>34</v>
      </c>
      <c r="B9" t="s">
        <v>35</v>
      </c>
      <c r="C9" t="s">
        <v>36</v>
      </c>
      <c r="D9" t="s">
        <v>37</v>
      </c>
      <c r="E9" t="s">
        <v>38</v>
      </c>
      <c r="F9">
        <v>38.015801000000003</v>
      </c>
      <c r="G9">
        <v>-121.795545</v>
      </c>
      <c r="H9">
        <v>1987</v>
      </c>
      <c r="I9" s="15">
        <v>32001</v>
      </c>
      <c r="J9">
        <v>15</v>
      </c>
      <c r="K9" t="s">
        <v>39</v>
      </c>
      <c r="L9" t="s">
        <v>40</v>
      </c>
      <c r="M9" t="s">
        <v>41</v>
      </c>
    </row>
    <row r="10" spans="1:13" x14ac:dyDescent="0.35">
      <c r="A10" t="s">
        <v>34</v>
      </c>
      <c r="B10" t="s">
        <v>35</v>
      </c>
      <c r="C10" t="s">
        <v>36</v>
      </c>
      <c r="D10" t="s">
        <v>37</v>
      </c>
      <c r="E10" t="s">
        <v>38</v>
      </c>
      <c r="F10">
        <v>38.015801000000003</v>
      </c>
      <c r="G10">
        <v>-121.795545</v>
      </c>
      <c r="H10">
        <v>1987</v>
      </c>
      <c r="I10" s="15">
        <v>32009</v>
      </c>
      <c r="J10">
        <v>85</v>
      </c>
      <c r="K10" t="s">
        <v>39</v>
      </c>
      <c r="L10" t="s">
        <v>40</v>
      </c>
      <c r="M10" t="s">
        <v>41</v>
      </c>
    </row>
    <row r="11" spans="1:13" x14ac:dyDescent="0.35">
      <c r="A11" t="s">
        <v>34</v>
      </c>
      <c r="B11" t="s">
        <v>35</v>
      </c>
      <c r="C11" t="s">
        <v>36</v>
      </c>
      <c r="D11" t="s">
        <v>37</v>
      </c>
      <c r="E11" t="s">
        <v>38</v>
      </c>
      <c r="F11">
        <v>38.015801000000003</v>
      </c>
      <c r="G11">
        <v>-121.795545</v>
      </c>
      <c r="H11">
        <v>1987</v>
      </c>
      <c r="I11" s="15">
        <v>32016</v>
      </c>
      <c r="J11">
        <v>217</v>
      </c>
      <c r="K11" t="s">
        <v>39</v>
      </c>
      <c r="L11" t="s">
        <v>40</v>
      </c>
      <c r="M11" t="s">
        <v>41</v>
      </c>
    </row>
    <row r="12" spans="1:13" x14ac:dyDescent="0.35">
      <c r="A12" t="s">
        <v>34</v>
      </c>
      <c r="B12" t="s">
        <v>35</v>
      </c>
      <c r="C12" t="s">
        <v>36</v>
      </c>
      <c r="D12" t="s">
        <v>37</v>
      </c>
      <c r="E12" t="s">
        <v>38</v>
      </c>
      <c r="F12">
        <v>38.015801000000003</v>
      </c>
      <c r="G12">
        <v>-121.795545</v>
      </c>
      <c r="H12">
        <v>1987</v>
      </c>
      <c r="I12" s="15">
        <v>32023</v>
      </c>
      <c r="J12">
        <v>152</v>
      </c>
      <c r="K12" t="s">
        <v>39</v>
      </c>
      <c r="L12" t="s">
        <v>40</v>
      </c>
      <c r="M12" t="s">
        <v>41</v>
      </c>
    </row>
    <row r="13" spans="1:13" x14ac:dyDescent="0.35">
      <c r="A13" t="s">
        <v>34</v>
      </c>
      <c r="B13" t="s">
        <v>35</v>
      </c>
      <c r="C13" t="s">
        <v>36</v>
      </c>
      <c r="D13" t="s">
        <v>37</v>
      </c>
      <c r="E13" t="s">
        <v>38</v>
      </c>
      <c r="F13">
        <v>38.015801000000003</v>
      </c>
      <c r="G13">
        <v>-121.795545</v>
      </c>
      <c r="H13">
        <v>1987</v>
      </c>
      <c r="I13" s="15">
        <v>32037</v>
      </c>
      <c r="J13">
        <v>29</v>
      </c>
      <c r="K13" t="s">
        <v>39</v>
      </c>
      <c r="L13" t="s">
        <v>40</v>
      </c>
      <c r="M13" t="s">
        <v>41</v>
      </c>
    </row>
    <row r="14" spans="1:13" x14ac:dyDescent="0.35">
      <c r="A14" t="s">
        <v>34</v>
      </c>
      <c r="B14" t="s">
        <v>35</v>
      </c>
      <c r="C14" t="s">
        <v>36</v>
      </c>
      <c r="D14" t="s">
        <v>37</v>
      </c>
      <c r="E14" t="s">
        <v>38</v>
      </c>
      <c r="F14">
        <v>38.015801000000003</v>
      </c>
      <c r="G14">
        <v>-121.795545</v>
      </c>
      <c r="H14">
        <v>1988</v>
      </c>
      <c r="I14" s="15">
        <v>32365</v>
      </c>
      <c r="J14">
        <v>35</v>
      </c>
      <c r="K14" t="s">
        <v>39</v>
      </c>
      <c r="L14" t="s">
        <v>40</v>
      </c>
      <c r="M14" t="s">
        <v>41</v>
      </c>
    </row>
    <row r="15" spans="1:13" x14ac:dyDescent="0.35">
      <c r="A15" t="s">
        <v>34</v>
      </c>
      <c r="B15" t="s">
        <v>35</v>
      </c>
      <c r="C15" t="s">
        <v>36</v>
      </c>
      <c r="D15" t="s">
        <v>37</v>
      </c>
      <c r="E15" t="s">
        <v>38</v>
      </c>
      <c r="F15">
        <v>38.015801000000003</v>
      </c>
      <c r="G15">
        <v>-121.795545</v>
      </c>
      <c r="H15">
        <v>1988</v>
      </c>
      <c r="I15" s="15">
        <v>32372</v>
      </c>
      <c r="J15">
        <v>279</v>
      </c>
      <c r="K15" t="s">
        <v>39</v>
      </c>
      <c r="L15" t="s">
        <v>40</v>
      </c>
      <c r="M15" t="s">
        <v>41</v>
      </c>
    </row>
    <row r="16" spans="1:13" x14ac:dyDescent="0.35">
      <c r="A16" t="s">
        <v>34</v>
      </c>
      <c r="B16" t="s">
        <v>35</v>
      </c>
      <c r="C16" t="s">
        <v>36</v>
      </c>
      <c r="D16" t="s">
        <v>37</v>
      </c>
      <c r="E16" t="s">
        <v>38</v>
      </c>
      <c r="F16">
        <v>38.015801000000003</v>
      </c>
      <c r="G16">
        <v>-121.795545</v>
      </c>
      <c r="H16">
        <v>1988</v>
      </c>
      <c r="I16" s="15">
        <v>32379</v>
      </c>
      <c r="J16">
        <v>495</v>
      </c>
      <c r="K16" t="s">
        <v>39</v>
      </c>
      <c r="L16" t="s">
        <v>40</v>
      </c>
      <c r="M16" t="s">
        <v>41</v>
      </c>
    </row>
    <row r="17" spans="1:13" x14ac:dyDescent="0.35">
      <c r="A17" t="s">
        <v>34</v>
      </c>
      <c r="B17" t="s">
        <v>35</v>
      </c>
      <c r="C17" t="s">
        <v>36</v>
      </c>
      <c r="D17" t="s">
        <v>37</v>
      </c>
      <c r="E17" t="s">
        <v>38</v>
      </c>
      <c r="F17">
        <v>38.015801000000003</v>
      </c>
      <c r="G17">
        <v>-121.795545</v>
      </c>
      <c r="H17">
        <v>1988</v>
      </c>
      <c r="I17" s="15">
        <v>32386</v>
      </c>
      <c r="J17">
        <v>345</v>
      </c>
      <c r="K17" t="s">
        <v>39</v>
      </c>
      <c r="L17" t="s">
        <v>40</v>
      </c>
      <c r="M17" t="s">
        <v>41</v>
      </c>
    </row>
    <row r="18" spans="1:13" x14ac:dyDescent="0.35">
      <c r="A18" t="s">
        <v>34</v>
      </c>
      <c r="B18" t="s">
        <v>35</v>
      </c>
      <c r="C18" t="s">
        <v>36</v>
      </c>
      <c r="D18" t="s">
        <v>37</v>
      </c>
      <c r="E18" t="s">
        <v>38</v>
      </c>
      <c r="F18">
        <v>38.015801000000003</v>
      </c>
      <c r="G18">
        <v>-121.795545</v>
      </c>
      <c r="H18">
        <v>1989</v>
      </c>
      <c r="I18" s="15">
        <v>32728</v>
      </c>
      <c r="J18">
        <v>43</v>
      </c>
      <c r="K18" t="s">
        <v>39</v>
      </c>
      <c r="L18" t="s">
        <v>40</v>
      </c>
      <c r="M18" t="s">
        <v>41</v>
      </c>
    </row>
    <row r="19" spans="1:13" x14ac:dyDescent="0.35">
      <c r="A19" t="s">
        <v>34</v>
      </c>
      <c r="B19" t="s">
        <v>35</v>
      </c>
      <c r="C19" t="s">
        <v>36</v>
      </c>
      <c r="D19" t="s">
        <v>37</v>
      </c>
      <c r="E19" t="s">
        <v>38</v>
      </c>
      <c r="F19">
        <v>38.015801000000003</v>
      </c>
      <c r="G19">
        <v>-121.795545</v>
      </c>
      <c r="H19">
        <v>1989</v>
      </c>
      <c r="I19" s="15">
        <v>32736</v>
      </c>
      <c r="J19">
        <v>197</v>
      </c>
      <c r="K19" t="s">
        <v>39</v>
      </c>
      <c r="L19" t="s">
        <v>40</v>
      </c>
      <c r="M19" t="s">
        <v>41</v>
      </c>
    </row>
    <row r="20" spans="1:13" x14ac:dyDescent="0.35">
      <c r="A20" t="s">
        <v>34</v>
      </c>
      <c r="B20" t="s">
        <v>35</v>
      </c>
      <c r="C20" t="s">
        <v>36</v>
      </c>
      <c r="D20" t="s">
        <v>37</v>
      </c>
      <c r="E20" t="s">
        <v>38</v>
      </c>
      <c r="F20">
        <v>38.015801000000003</v>
      </c>
      <c r="G20">
        <v>-121.795545</v>
      </c>
      <c r="H20">
        <v>1989</v>
      </c>
      <c r="I20" s="15">
        <v>32743</v>
      </c>
      <c r="J20">
        <v>559</v>
      </c>
      <c r="K20" t="s">
        <v>39</v>
      </c>
      <c r="L20" t="s">
        <v>40</v>
      </c>
      <c r="M20" t="s">
        <v>41</v>
      </c>
    </row>
    <row r="21" spans="1:13" x14ac:dyDescent="0.35">
      <c r="A21" t="s">
        <v>34</v>
      </c>
      <c r="B21" t="s">
        <v>35</v>
      </c>
      <c r="C21" t="s">
        <v>36</v>
      </c>
      <c r="D21" t="s">
        <v>37</v>
      </c>
      <c r="E21" t="s">
        <v>38</v>
      </c>
      <c r="F21">
        <v>38.015801000000003</v>
      </c>
      <c r="G21">
        <v>-121.795545</v>
      </c>
      <c r="H21">
        <v>1989</v>
      </c>
      <c r="I21" s="15">
        <v>32751</v>
      </c>
      <c r="J21">
        <v>455</v>
      </c>
      <c r="K21" t="s">
        <v>39</v>
      </c>
      <c r="L21" t="s">
        <v>40</v>
      </c>
      <c r="M21" t="s">
        <v>41</v>
      </c>
    </row>
    <row r="22" spans="1:13" x14ac:dyDescent="0.35">
      <c r="A22" t="s">
        <v>34</v>
      </c>
      <c r="B22" t="s">
        <v>35</v>
      </c>
      <c r="C22" t="s">
        <v>36</v>
      </c>
      <c r="D22" t="s">
        <v>37</v>
      </c>
      <c r="E22" t="s">
        <v>38</v>
      </c>
      <c r="F22">
        <v>38.015801000000003</v>
      </c>
      <c r="G22">
        <v>-121.795545</v>
      </c>
      <c r="H22">
        <v>1990</v>
      </c>
      <c r="I22" s="15">
        <v>33094</v>
      </c>
      <c r="J22">
        <v>78</v>
      </c>
      <c r="K22" t="s">
        <v>39</v>
      </c>
      <c r="L22" t="s">
        <v>40</v>
      </c>
      <c r="M22" t="s">
        <v>41</v>
      </c>
    </row>
    <row r="23" spans="1:13" x14ac:dyDescent="0.35">
      <c r="A23" t="s">
        <v>34</v>
      </c>
      <c r="B23" t="s">
        <v>35</v>
      </c>
      <c r="C23" t="s">
        <v>36</v>
      </c>
      <c r="D23" t="s">
        <v>37</v>
      </c>
      <c r="E23" t="s">
        <v>38</v>
      </c>
      <c r="F23">
        <v>38.015801000000003</v>
      </c>
      <c r="G23">
        <v>-121.795545</v>
      </c>
      <c r="H23">
        <v>1990</v>
      </c>
      <c r="I23" s="15">
        <v>33101</v>
      </c>
      <c r="J23">
        <v>405</v>
      </c>
      <c r="K23" t="s">
        <v>39</v>
      </c>
      <c r="L23" t="s">
        <v>40</v>
      </c>
      <c r="M23" t="s">
        <v>41</v>
      </c>
    </row>
    <row r="24" spans="1:13" x14ac:dyDescent="0.35">
      <c r="A24" t="s">
        <v>34</v>
      </c>
      <c r="B24" t="s">
        <v>35</v>
      </c>
      <c r="C24" t="s">
        <v>36</v>
      </c>
      <c r="D24" t="s">
        <v>37</v>
      </c>
      <c r="E24" t="s">
        <v>38</v>
      </c>
      <c r="F24">
        <v>38.015801000000003</v>
      </c>
      <c r="G24">
        <v>-121.795545</v>
      </c>
      <c r="H24">
        <v>1990</v>
      </c>
      <c r="I24" s="15">
        <v>33108</v>
      </c>
      <c r="J24">
        <v>1089</v>
      </c>
      <c r="K24" t="s">
        <v>39</v>
      </c>
      <c r="L24" t="s">
        <v>40</v>
      </c>
      <c r="M24" t="s">
        <v>41</v>
      </c>
    </row>
    <row r="25" spans="1:13" x14ac:dyDescent="0.35">
      <c r="A25" t="s">
        <v>34</v>
      </c>
      <c r="B25" t="s">
        <v>35</v>
      </c>
      <c r="C25" t="s">
        <v>36</v>
      </c>
      <c r="D25" t="s">
        <v>37</v>
      </c>
      <c r="E25" t="s">
        <v>38</v>
      </c>
      <c r="F25">
        <v>38.015801000000003</v>
      </c>
      <c r="G25">
        <v>-121.795545</v>
      </c>
      <c r="H25">
        <v>1990</v>
      </c>
      <c r="I25" s="15">
        <v>33115</v>
      </c>
      <c r="J25">
        <v>740</v>
      </c>
      <c r="K25" t="s">
        <v>39</v>
      </c>
      <c r="L25" t="s">
        <v>40</v>
      </c>
      <c r="M25" t="s">
        <v>41</v>
      </c>
    </row>
    <row r="26" spans="1:13" x14ac:dyDescent="0.35">
      <c r="A26" t="s">
        <v>34</v>
      </c>
      <c r="B26" t="s">
        <v>35</v>
      </c>
      <c r="C26" t="s">
        <v>36</v>
      </c>
      <c r="D26" t="s">
        <v>37</v>
      </c>
      <c r="E26" t="s">
        <v>38</v>
      </c>
      <c r="F26">
        <v>38.015801000000003</v>
      </c>
      <c r="G26">
        <v>-121.795545</v>
      </c>
      <c r="H26">
        <v>1990</v>
      </c>
      <c r="I26" s="15">
        <v>33121</v>
      </c>
      <c r="J26">
        <v>49</v>
      </c>
      <c r="K26" t="s">
        <v>39</v>
      </c>
      <c r="L26" t="s">
        <v>40</v>
      </c>
      <c r="M26" t="s">
        <v>41</v>
      </c>
    </row>
    <row r="27" spans="1:13" x14ac:dyDescent="0.35">
      <c r="A27" t="s">
        <v>34</v>
      </c>
      <c r="B27" t="s">
        <v>35</v>
      </c>
      <c r="C27" t="s">
        <v>36</v>
      </c>
      <c r="D27" t="s">
        <v>37</v>
      </c>
      <c r="E27" t="s">
        <v>38</v>
      </c>
      <c r="F27">
        <v>38.015801000000003</v>
      </c>
      <c r="G27">
        <v>-121.795545</v>
      </c>
      <c r="H27">
        <v>1991</v>
      </c>
      <c r="I27" s="15">
        <v>33458</v>
      </c>
      <c r="J27">
        <v>24</v>
      </c>
      <c r="K27" t="s">
        <v>39</v>
      </c>
      <c r="L27" t="s">
        <v>40</v>
      </c>
      <c r="M27" t="s">
        <v>41</v>
      </c>
    </row>
    <row r="28" spans="1:13" x14ac:dyDescent="0.35">
      <c r="A28" t="s">
        <v>34</v>
      </c>
      <c r="B28" t="s">
        <v>35</v>
      </c>
      <c r="C28" t="s">
        <v>36</v>
      </c>
      <c r="D28" t="s">
        <v>37</v>
      </c>
      <c r="E28" t="s">
        <v>38</v>
      </c>
      <c r="F28">
        <v>38.015801000000003</v>
      </c>
      <c r="G28">
        <v>-121.795545</v>
      </c>
      <c r="H28">
        <v>1991</v>
      </c>
      <c r="I28" s="15">
        <v>33465</v>
      </c>
      <c r="J28">
        <v>350</v>
      </c>
      <c r="K28" t="s">
        <v>39</v>
      </c>
      <c r="L28" t="s">
        <v>40</v>
      </c>
      <c r="M28" t="s">
        <v>41</v>
      </c>
    </row>
    <row r="29" spans="1:13" x14ac:dyDescent="0.35">
      <c r="A29" t="s">
        <v>34</v>
      </c>
      <c r="B29" t="s">
        <v>35</v>
      </c>
      <c r="C29" t="s">
        <v>36</v>
      </c>
      <c r="D29" t="s">
        <v>37</v>
      </c>
      <c r="E29" t="s">
        <v>38</v>
      </c>
      <c r="F29">
        <v>38.015801000000003</v>
      </c>
      <c r="G29">
        <v>-121.795545</v>
      </c>
      <c r="H29">
        <v>1991</v>
      </c>
      <c r="I29" s="15">
        <v>33472</v>
      </c>
      <c r="J29">
        <v>1430</v>
      </c>
      <c r="K29" t="s">
        <v>39</v>
      </c>
      <c r="L29" t="s">
        <v>40</v>
      </c>
      <c r="M29" t="s">
        <v>41</v>
      </c>
    </row>
    <row r="30" spans="1:13" x14ac:dyDescent="0.35">
      <c r="A30" t="s">
        <v>34</v>
      </c>
      <c r="B30" t="s">
        <v>35</v>
      </c>
      <c r="C30" t="s">
        <v>36</v>
      </c>
      <c r="D30" t="s">
        <v>37</v>
      </c>
      <c r="E30" t="s">
        <v>38</v>
      </c>
      <c r="F30">
        <v>38.015801000000003</v>
      </c>
      <c r="G30">
        <v>-121.795545</v>
      </c>
      <c r="H30">
        <v>1991</v>
      </c>
      <c r="I30" s="15">
        <v>33478</v>
      </c>
      <c r="J30">
        <v>1698</v>
      </c>
      <c r="K30" t="s">
        <v>39</v>
      </c>
      <c r="L30" t="s">
        <v>40</v>
      </c>
      <c r="M30" t="s">
        <v>41</v>
      </c>
    </row>
    <row r="31" spans="1:13" x14ac:dyDescent="0.35">
      <c r="A31" t="s">
        <v>34</v>
      </c>
      <c r="B31" t="s">
        <v>35</v>
      </c>
      <c r="C31" t="s">
        <v>36</v>
      </c>
      <c r="D31" t="s">
        <v>37</v>
      </c>
      <c r="E31" t="s">
        <v>38</v>
      </c>
      <c r="F31">
        <v>38.015801000000003</v>
      </c>
      <c r="G31">
        <v>-121.795545</v>
      </c>
      <c r="H31">
        <v>1991</v>
      </c>
      <c r="I31" s="15">
        <v>33486</v>
      </c>
      <c r="J31">
        <v>394</v>
      </c>
      <c r="K31" t="s">
        <v>39</v>
      </c>
      <c r="L31" t="s">
        <v>40</v>
      </c>
      <c r="M31" t="s">
        <v>41</v>
      </c>
    </row>
    <row r="32" spans="1:13" x14ac:dyDescent="0.35">
      <c r="A32" t="s">
        <v>34</v>
      </c>
      <c r="B32" t="s">
        <v>35</v>
      </c>
      <c r="C32" t="s">
        <v>36</v>
      </c>
      <c r="D32" t="s">
        <v>37</v>
      </c>
      <c r="E32" t="s">
        <v>38</v>
      </c>
      <c r="F32">
        <v>38.015801000000003</v>
      </c>
      <c r="G32">
        <v>-121.795545</v>
      </c>
      <c r="H32">
        <v>1991</v>
      </c>
      <c r="I32" s="15">
        <v>33493</v>
      </c>
      <c r="J32">
        <v>3</v>
      </c>
      <c r="K32" t="s">
        <v>39</v>
      </c>
      <c r="L32" t="s">
        <v>40</v>
      </c>
      <c r="M32" t="s">
        <v>41</v>
      </c>
    </row>
    <row r="33" spans="1:13" x14ac:dyDescent="0.35">
      <c r="A33" t="s">
        <v>34</v>
      </c>
      <c r="B33" t="s">
        <v>35</v>
      </c>
      <c r="C33" t="s">
        <v>36</v>
      </c>
      <c r="D33" t="s">
        <v>37</v>
      </c>
      <c r="E33" t="s">
        <v>38</v>
      </c>
      <c r="F33">
        <v>38.015801000000003</v>
      </c>
      <c r="G33">
        <v>-121.795545</v>
      </c>
      <c r="H33">
        <v>1992</v>
      </c>
      <c r="I33" s="15">
        <v>33822</v>
      </c>
      <c r="J33">
        <v>320</v>
      </c>
      <c r="K33" t="s">
        <v>39</v>
      </c>
      <c r="L33" t="s">
        <v>40</v>
      </c>
      <c r="M33" t="s">
        <v>41</v>
      </c>
    </row>
    <row r="34" spans="1:13" x14ac:dyDescent="0.35">
      <c r="A34" t="s">
        <v>34</v>
      </c>
      <c r="B34" t="s">
        <v>35</v>
      </c>
      <c r="C34" t="s">
        <v>36</v>
      </c>
      <c r="D34" t="s">
        <v>37</v>
      </c>
      <c r="E34" t="s">
        <v>38</v>
      </c>
      <c r="F34">
        <v>38.015801000000003</v>
      </c>
      <c r="G34">
        <v>-121.795545</v>
      </c>
      <c r="H34">
        <v>1992</v>
      </c>
      <c r="I34" s="15">
        <v>33829</v>
      </c>
      <c r="J34">
        <v>367</v>
      </c>
      <c r="K34" t="s">
        <v>39</v>
      </c>
      <c r="L34" t="s">
        <v>40</v>
      </c>
      <c r="M34" t="s">
        <v>41</v>
      </c>
    </row>
    <row r="35" spans="1:13" x14ac:dyDescent="0.35">
      <c r="A35" t="s">
        <v>34</v>
      </c>
      <c r="B35" t="s">
        <v>35</v>
      </c>
      <c r="C35" t="s">
        <v>36</v>
      </c>
      <c r="D35" t="s">
        <v>37</v>
      </c>
      <c r="E35" t="s">
        <v>38</v>
      </c>
      <c r="F35">
        <v>38.015801000000003</v>
      </c>
      <c r="G35">
        <v>-121.795545</v>
      </c>
      <c r="H35">
        <v>1992</v>
      </c>
      <c r="I35" s="15">
        <v>33836</v>
      </c>
      <c r="J35">
        <v>602</v>
      </c>
      <c r="K35" t="s">
        <v>39</v>
      </c>
      <c r="L35" t="s">
        <v>40</v>
      </c>
      <c r="M35" t="s">
        <v>41</v>
      </c>
    </row>
    <row r="36" spans="1:13" x14ac:dyDescent="0.35">
      <c r="A36" t="s">
        <v>34</v>
      </c>
      <c r="B36" t="s">
        <v>35</v>
      </c>
      <c r="C36" t="s">
        <v>36</v>
      </c>
      <c r="D36" t="s">
        <v>37</v>
      </c>
      <c r="E36" t="s">
        <v>38</v>
      </c>
      <c r="F36">
        <v>38.015801000000003</v>
      </c>
      <c r="G36">
        <v>-121.795545</v>
      </c>
      <c r="H36">
        <v>1992</v>
      </c>
      <c r="I36" s="15">
        <v>33843</v>
      </c>
      <c r="J36">
        <v>489</v>
      </c>
      <c r="K36" t="s">
        <v>39</v>
      </c>
      <c r="L36" t="s">
        <v>40</v>
      </c>
      <c r="M36" t="s">
        <v>41</v>
      </c>
    </row>
    <row r="37" spans="1:13" x14ac:dyDescent="0.35">
      <c r="A37" t="s">
        <v>34</v>
      </c>
      <c r="B37" t="s">
        <v>35</v>
      </c>
      <c r="C37" t="s">
        <v>36</v>
      </c>
      <c r="D37" t="s">
        <v>37</v>
      </c>
      <c r="E37" t="s">
        <v>38</v>
      </c>
      <c r="F37">
        <v>38.015801000000003</v>
      </c>
      <c r="G37">
        <v>-121.795545</v>
      </c>
      <c r="H37">
        <v>1992</v>
      </c>
      <c r="I37" s="15">
        <v>33850</v>
      </c>
      <c r="J37">
        <v>144</v>
      </c>
      <c r="K37" t="s">
        <v>39</v>
      </c>
      <c r="L37" t="s">
        <v>40</v>
      </c>
      <c r="M37" t="s">
        <v>41</v>
      </c>
    </row>
    <row r="38" spans="1:13" x14ac:dyDescent="0.35">
      <c r="A38" t="s">
        <v>34</v>
      </c>
      <c r="B38" t="s">
        <v>35</v>
      </c>
      <c r="C38" t="s">
        <v>36</v>
      </c>
      <c r="D38" t="s">
        <v>37</v>
      </c>
      <c r="E38" t="s">
        <v>38</v>
      </c>
      <c r="F38">
        <v>38.015801000000003</v>
      </c>
      <c r="G38">
        <v>-121.795545</v>
      </c>
      <c r="H38">
        <v>1993</v>
      </c>
      <c r="I38" s="15">
        <v>34186</v>
      </c>
      <c r="J38">
        <v>0</v>
      </c>
      <c r="K38" t="s">
        <v>39</v>
      </c>
      <c r="L38" t="s">
        <v>40</v>
      </c>
      <c r="M38" t="s">
        <v>41</v>
      </c>
    </row>
    <row r="39" spans="1:13" x14ac:dyDescent="0.35">
      <c r="A39" t="s">
        <v>34</v>
      </c>
      <c r="B39" t="s">
        <v>35</v>
      </c>
      <c r="C39" t="s">
        <v>36</v>
      </c>
      <c r="D39" t="s">
        <v>37</v>
      </c>
      <c r="E39" t="s">
        <v>38</v>
      </c>
      <c r="F39">
        <v>38.015801000000003</v>
      </c>
      <c r="G39">
        <v>-121.795545</v>
      </c>
      <c r="H39">
        <v>1993</v>
      </c>
      <c r="I39" s="15">
        <v>34193</v>
      </c>
      <c r="J39">
        <v>44</v>
      </c>
      <c r="K39" t="s">
        <v>39</v>
      </c>
      <c r="L39" t="s">
        <v>40</v>
      </c>
      <c r="M39" t="s">
        <v>41</v>
      </c>
    </row>
    <row r="40" spans="1:13" x14ac:dyDescent="0.35">
      <c r="A40" t="s">
        <v>34</v>
      </c>
      <c r="B40" t="s">
        <v>35</v>
      </c>
      <c r="C40" t="s">
        <v>36</v>
      </c>
      <c r="D40" t="s">
        <v>37</v>
      </c>
      <c r="E40" t="s">
        <v>38</v>
      </c>
      <c r="F40">
        <v>38.015801000000003</v>
      </c>
      <c r="G40">
        <v>-121.795545</v>
      </c>
      <c r="H40">
        <v>1993</v>
      </c>
      <c r="I40" s="15">
        <v>34200</v>
      </c>
      <c r="J40">
        <v>328</v>
      </c>
      <c r="K40" t="s">
        <v>39</v>
      </c>
      <c r="L40" t="s">
        <v>40</v>
      </c>
      <c r="M40" t="s">
        <v>41</v>
      </c>
    </row>
    <row r="41" spans="1:13" x14ac:dyDescent="0.35">
      <c r="A41" t="s">
        <v>34</v>
      </c>
      <c r="B41" t="s">
        <v>35</v>
      </c>
      <c r="C41" t="s">
        <v>36</v>
      </c>
      <c r="D41" t="s">
        <v>37</v>
      </c>
      <c r="E41" t="s">
        <v>38</v>
      </c>
      <c r="F41">
        <v>38.015801000000003</v>
      </c>
      <c r="G41">
        <v>-121.795545</v>
      </c>
      <c r="H41">
        <v>1993</v>
      </c>
      <c r="I41" s="15">
        <v>34207</v>
      </c>
      <c r="J41">
        <v>860</v>
      </c>
      <c r="K41" t="s">
        <v>39</v>
      </c>
      <c r="L41" t="s">
        <v>40</v>
      </c>
      <c r="M41" t="s">
        <v>41</v>
      </c>
    </row>
    <row r="42" spans="1:13" x14ac:dyDescent="0.35">
      <c r="A42" t="s">
        <v>34</v>
      </c>
      <c r="B42" t="s">
        <v>35</v>
      </c>
      <c r="C42" t="s">
        <v>36</v>
      </c>
      <c r="D42" t="s">
        <v>37</v>
      </c>
      <c r="E42" t="s">
        <v>38</v>
      </c>
      <c r="F42">
        <v>38.015801000000003</v>
      </c>
      <c r="G42">
        <v>-121.795545</v>
      </c>
      <c r="H42">
        <v>1993</v>
      </c>
      <c r="I42" s="15">
        <v>34214</v>
      </c>
      <c r="J42">
        <v>491</v>
      </c>
      <c r="K42" t="s">
        <v>39</v>
      </c>
      <c r="L42" t="s">
        <v>40</v>
      </c>
      <c r="M42" t="s">
        <v>41</v>
      </c>
    </row>
    <row r="43" spans="1:13" x14ac:dyDescent="0.35">
      <c r="A43" t="s">
        <v>34</v>
      </c>
      <c r="B43" t="s">
        <v>35</v>
      </c>
      <c r="C43" t="s">
        <v>36</v>
      </c>
      <c r="D43" t="s">
        <v>37</v>
      </c>
      <c r="E43" t="s">
        <v>38</v>
      </c>
      <c r="F43">
        <v>38.015801000000003</v>
      </c>
      <c r="G43">
        <v>-121.795545</v>
      </c>
      <c r="H43">
        <v>1993</v>
      </c>
      <c r="I43" s="15">
        <v>34221</v>
      </c>
      <c r="J43">
        <v>183</v>
      </c>
      <c r="K43" t="s">
        <v>39</v>
      </c>
      <c r="L43" t="s">
        <v>40</v>
      </c>
      <c r="M43" t="s">
        <v>41</v>
      </c>
    </row>
    <row r="44" spans="1:13" x14ac:dyDescent="0.35">
      <c r="A44" t="s">
        <v>34</v>
      </c>
      <c r="B44" t="s">
        <v>35</v>
      </c>
      <c r="C44" t="s">
        <v>36</v>
      </c>
      <c r="D44" t="s">
        <v>37</v>
      </c>
      <c r="E44" t="s">
        <v>38</v>
      </c>
      <c r="F44">
        <v>38.015801000000003</v>
      </c>
      <c r="G44">
        <v>-121.795545</v>
      </c>
      <c r="H44">
        <v>1994</v>
      </c>
      <c r="I44" s="15">
        <v>34543</v>
      </c>
      <c r="J44">
        <v>2</v>
      </c>
      <c r="K44" t="s">
        <v>39</v>
      </c>
      <c r="L44" t="s">
        <v>40</v>
      </c>
      <c r="M44" t="s">
        <v>41</v>
      </c>
    </row>
    <row r="45" spans="1:13" x14ac:dyDescent="0.35">
      <c r="A45" t="s">
        <v>34</v>
      </c>
      <c r="B45" t="s">
        <v>35</v>
      </c>
      <c r="C45" t="s">
        <v>36</v>
      </c>
      <c r="D45" t="s">
        <v>37</v>
      </c>
      <c r="E45" t="s">
        <v>38</v>
      </c>
      <c r="F45">
        <v>38.015801000000003</v>
      </c>
      <c r="G45">
        <v>-121.795545</v>
      </c>
      <c r="H45">
        <v>1994</v>
      </c>
      <c r="I45" s="15">
        <v>34550</v>
      </c>
      <c r="J45">
        <v>4</v>
      </c>
      <c r="K45" t="s">
        <v>39</v>
      </c>
      <c r="L45" t="s">
        <v>40</v>
      </c>
      <c r="M45" t="s">
        <v>41</v>
      </c>
    </row>
    <row r="46" spans="1:13" x14ac:dyDescent="0.35">
      <c r="A46" t="s">
        <v>34</v>
      </c>
      <c r="B46" t="s">
        <v>35</v>
      </c>
      <c r="C46" t="s">
        <v>36</v>
      </c>
      <c r="D46" t="s">
        <v>37</v>
      </c>
      <c r="E46" t="s">
        <v>38</v>
      </c>
      <c r="F46">
        <v>38.015801000000003</v>
      </c>
      <c r="G46">
        <v>-121.795545</v>
      </c>
      <c r="H46">
        <v>1994</v>
      </c>
      <c r="I46" s="15">
        <v>34557</v>
      </c>
      <c r="J46">
        <v>55</v>
      </c>
      <c r="K46" t="s">
        <v>39</v>
      </c>
      <c r="L46" t="s">
        <v>40</v>
      </c>
      <c r="M46" t="s">
        <v>41</v>
      </c>
    </row>
    <row r="47" spans="1:13" x14ac:dyDescent="0.35">
      <c r="A47" t="s">
        <v>34</v>
      </c>
      <c r="B47" t="s">
        <v>35</v>
      </c>
      <c r="C47" t="s">
        <v>36</v>
      </c>
      <c r="D47" t="s">
        <v>37</v>
      </c>
      <c r="E47" t="s">
        <v>38</v>
      </c>
      <c r="F47">
        <v>38.015801000000003</v>
      </c>
      <c r="G47">
        <v>-121.795545</v>
      </c>
      <c r="H47">
        <v>1994</v>
      </c>
      <c r="I47" s="15">
        <v>34564</v>
      </c>
      <c r="J47">
        <v>761</v>
      </c>
      <c r="K47" t="s">
        <v>39</v>
      </c>
      <c r="L47" t="s">
        <v>40</v>
      </c>
      <c r="M47" t="s">
        <v>41</v>
      </c>
    </row>
    <row r="48" spans="1:13" x14ac:dyDescent="0.35">
      <c r="A48" t="s">
        <v>34</v>
      </c>
      <c r="B48" t="s">
        <v>35</v>
      </c>
      <c r="C48" t="s">
        <v>36</v>
      </c>
      <c r="D48" t="s">
        <v>37</v>
      </c>
      <c r="E48" t="s">
        <v>38</v>
      </c>
      <c r="F48">
        <v>38.015801000000003</v>
      </c>
      <c r="G48">
        <v>-121.795545</v>
      </c>
      <c r="H48">
        <v>1994</v>
      </c>
      <c r="I48" s="15">
        <v>34571</v>
      </c>
      <c r="J48">
        <v>838</v>
      </c>
      <c r="K48" t="s">
        <v>39</v>
      </c>
      <c r="L48" t="s">
        <v>40</v>
      </c>
      <c r="M48" t="s">
        <v>41</v>
      </c>
    </row>
    <row r="49" spans="1:13" x14ac:dyDescent="0.35">
      <c r="A49" t="s">
        <v>34</v>
      </c>
      <c r="B49" t="s">
        <v>35</v>
      </c>
      <c r="C49" t="s">
        <v>36</v>
      </c>
      <c r="D49" t="s">
        <v>37</v>
      </c>
      <c r="E49" t="s">
        <v>38</v>
      </c>
      <c r="F49">
        <v>38.015801000000003</v>
      </c>
      <c r="G49">
        <v>-121.795545</v>
      </c>
      <c r="H49">
        <v>1994</v>
      </c>
      <c r="I49" s="15">
        <v>34578</v>
      </c>
      <c r="J49">
        <v>621</v>
      </c>
      <c r="K49" t="s">
        <v>39</v>
      </c>
      <c r="L49" t="s">
        <v>40</v>
      </c>
      <c r="M49" t="s">
        <v>41</v>
      </c>
    </row>
    <row r="50" spans="1:13" x14ac:dyDescent="0.35">
      <c r="A50" t="s">
        <v>34</v>
      </c>
      <c r="B50" t="s">
        <v>35</v>
      </c>
      <c r="C50" t="s">
        <v>36</v>
      </c>
      <c r="D50" t="s">
        <v>37</v>
      </c>
      <c r="E50" t="s">
        <v>38</v>
      </c>
      <c r="F50">
        <v>38.015801000000003</v>
      </c>
      <c r="G50">
        <v>-121.795545</v>
      </c>
      <c r="H50">
        <v>1994</v>
      </c>
      <c r="I50" s="15">
        <v>34585</v>
      </c>
      <c r="J50">
        <v>180</v>
      </c>
      <c r="K50" t="s">
        <v>39</v>
      </c>
      <c r="L50" t="s">
        <v>40</v>
      </c>
      <c r="M50" t="s">
        <v>41</v>
      </c>
    </row>
    <row r="51" spans="1:13" x14ac:dyDescent="0.35">
      <c r="A51" t="s">
        <v>34</v>
      </c>
      <c r="B51" t="s">
        <v>35</v>
      </c>
      <c r="C51" t="s">
        <v>36</v>
      </c>
      <c r="D51" t="s">
        <v>37</v>
      </c>
      <c r="E51" t="s">
        <v>38</v>
      </c>
      <c r="F51">
        <v>38.015801000000003</v>
      </c>
      <c r="G51">
        <v>-121.795545</v>
      </c>
      <c r="H51">
        <v>1995</v>
      </c>
      <c r="I51" s="15">
        <v>34907</v>
      </c>
      <c r="J51">
        <v>0</v>
      </c>
      <c r="K51" t="s">
        <v>39</v>
      </c>
      <c r="L51" t="s">
        <v>40</v>
      </c>
      <c r="M51" t="s">
        <v>41</v>
      </c>
    </row>
    <row r="52" spans="1:13" x14ac:dyDescent="0.35">
      <c r="A52" t="s">
        <v>34</v>
      </c>
      <c r="B52" t="s">
        <v>35</v>
      </c>
      <c r="C52" t="s">
        <v>36</v>
      </c>
      <c r="D52" t="s">
        <v>37</v>
      </c>
      <c r="E52" t="s">
        <v>38</v>
      </c>
      <c r="F52">
        <v>38.015801000000003</v>
      </c>
      <c r="G52">
        <v>-121.795545</v>
      </c>
      <c r="H52">
        <v>1995</v>
      </c>
      <c r="I52" s="15">
        <v>34914</v>
      </c>
      <c r="J52">
        <v>0</v>
      </c>
      <c r="K52" t="s">
        <v>39</v>
      </c>
      <c r="L52" t="s">
        <v>40</v>
      </c>
      <c r="M52" t="s">
        <v>41</v>
      </c>
    </row>
    <row r="53" spans="1:13" x14ac:dyDescent="0.35">
      <c r="A53" t="s">
        <v>34</v>
      </c>
      <c r="B53" t="s">
        <v>35</v>
      </c>
      <c r="C53" t="s">
        <v>36</v>
      </c>
      <c r="D53" t="s">
        <v>37</v>
      </c>
      <c r="E53" t="s">
        <v>38</v>
      </c>
      <c r="F53">
        <v>38.015801000000003</v>
      </c>
      <c r="G53">
        <v>-121.795545</v>
      </c>
      <c r="H53">
        <v>1995</v>
      </c>
      <c r="I53" s="15">
        <v>34921</v>
      </c>
      <c r="J53">
        <v>9</v>
      </c>
      <c r="K53" t="s">
        <v>39</v>
      </c>
      <c r="L53" t="s">
        <v>40</v>
      </c>
      <c r="M53" t="s">
        <v>41</v>
      </c>
    </row>
    <row r="54" spans="1:13" x14ac:dyDescent="0.35">
      <c r="A54" t="s">
        <v>34</v>
      </c>
      <c r="B54" t="s">
        <v>35</v>
      </c>
      <c r="C54" t="s">
        <v>36</v>
      </c>
      <c r="D54" t="s">
        <v>37</v>
      </c>
      <c r="E54" t="s">
        <v>38</v>
      </c>
      <c r="F54">
        <v>38.015801000000003</v>
      </c>
      <c r="G54">
        <v>-121.795545</v>
      </c>
      <c r="H54">
        <v>1995</v>
      </c>
      <c r="I54" s="15">
        <v>34928</v>
      </c>
      <c r="J54">
        <v>150</v>
      </c>
      <c r="K54" t="s">
        <v>39</v>
      </c>
      <c r="L54" t="s">
        <v>40</v>
      </c>
      <c r="M54" t="s">
        <v>41</v>
      </c>
    </row>
    <row r="55" spans="1:13" x14ac:dyDescent="0.35">
      <c r="A55" t="s">
        <v>34</v>
      </c>
      <c r="B55" t="s">
        <v>35</v>
      </c>
      <c r="C55" t="s">
        <v>36</v>
      </c>
      <c r="D55" t="s">
        <v>37</v>
      </c>
      <c r="E55" t="s">
        <v>38</v>
      </c>
      <c r="F55">
        <v>38.015801000000003</v>
      </c>
      <c r="G55">
        <v>-121.795545</v>
      </c>
      <c r="H55">
        <v>1995</v>
      </c>
      <c r="I55" s="15">
        <v>34935</v>
      </c>
      <c r="J55">
        <v>703</v>
      </c>
      <c r="K55" t="s">
        <v>39</v>
      </c>
      <c r="L55" t="s">
        <v>40</v>
      </c>
      <c r="M55" t="s">
        <v>41</v>
      </c>
    </row>
    <row r="56" spans="1:13" x14ac:dyDescent="0.35">
      <c r="A56" t="s">
        <v>34</v>
      </c>
      <c r="B56" t="s">
        <v>35</v>
      </c>
      <c r="C56" t="s">
        <v>36</v>
      </c>
      <c r="D56" t="s">
        <v>37</v>
      </c>
      <c r="E56" t="s">
        <v>38</v>
      </c>
      <c r="F56">
        <v>38.015801000000003</v>
      </c>
      <c r="G56">
        <v>-121.795545</v>
      </c>
      <c r="H56">
        <v>1995</v>
      </c>
      <c r="I56" s="15">
        <v>34942</v>
      </c>
      <c r="J56">
        <v>678</v>
      </c>
      <c r="K56" t="s">
        <v>39</v>
      </c>
      <c r="L56" t="s">
        <v>40</v>
      </c>
      <c r="M56" t="s">
        <v>41</v>
      </c>
    </row>
    <row r="57" spans="1:13" x14ac:dyDescent="0.35">
      <c r="A57" t="s">
        <v>34</v>
      </c>
      <c r="B57" t="s">
        <v>35</v>
      </c>
      <c r="C57" t="s">
        <v>36</v>
      </c>
      <c r="D57" t="s">
        <v>37</v>
      </c>
      <c r="E57" t="s">
        <v>38</v>
      </c>
      <c r="F57">
        <v>38.015801000000003</v>
      </c>
      <c r="G57">
        <v>-121.795545</v>
      </c>
      <c r="H57">
        <v>1995</v>
      </c>
      <c r="I57" s="15">
        <v>34949</v>
      </c>
      <c r="J57">
        <v>434</v>
      </c>
      <c r="K57" t="s">
        <v>39</v>
      </c>
      <c r="L57" t="s">
        <v>40</v>
      </c>
      <c r="M57" t="s">
        <v>41</v>
      </c>
    </row>
    <row r="58" spans="1:13" x14ac:dyDescent="0.35">
      <c r="A58" t="s">
        <v>34</v>
      </c>
      <c r="B58" t="s">
        <v>35</v>
      </c>
      <c r="C58" t="s">
        <v>36</v>
      </c>
      <c r="D58" t="s">
        <v>37</v>
      </c>
      <c r="E58" t="s">
        <v>38</v>
      </c>
      <c r="F58">
        <v>38.015801000000003</v>
      </c>
      <c r="G58">
        <v>-121.795545</v>
      </c>
      <c r="H58">
        <v>1995</v>
      </c>
      <c r="I58" s="15">
        <v>34956</v>
      </c>
      <c r="J58">
        <v>123</v>
      </c>
      <c r="K58" t="s">
        <v>39</v>
      </c>
      <c r="L58" t="s">
        <v>40</v>
      </c>
      <c r="M58" t="s">
        <v>41</v>
      </c>
    </row>
    <row r="59" spans="1:13" x14ac:dyDescent="0.35">
      <c r="A59" t="s">
        <v>34</v>
      </c>
      <c r="B59" t="s">
        <v>35</v>
      </c>
      <c r="C59" t="s">
        <v>36</v>
      </c>
      <c r="D59" t="s">
        <v>37</v>
      </c>
      <c r="E59" t="s">
        <v>38</v>
      </c>
      <c r="F59">
        <v>38.015801000000003</v>
      </c>
      <c r="G59">
        <v>-121.795545</v>
      </c>
      <c r="H59">
        <v>1995</v>
      </c>
      <c r="I59" s="15">
        <v>34963</v>
      </c>
      <c r="J59">
        <v>27</v>
      </c>
      <c r="K59" t="s">
        <v>39</v>
      </c>
      <c r="L59" t="s">
        <v>40</v>
      </c>
      <c r="M59" t="s">
        <v>41</v>
      </c>
    </row>
    <row r="60" spans="1:13" x14ac:dyDescent="0.35">
      <c r="A60" t="s">
        <v>34</v>
      </c>
      <c r="B60" t="s">
        <v>35</v>
      </c>
      <c r="C60" t="s">
        <v>36</v>
      </c>
      <c r="D60" t="s">
        <v>37</v>
      </c>
      <c r="E60" t="s">
        <v>38</v>
      </c>
      <c r="F60">
        <v>38.015801000000003</v>
      </c>
      <c r="G60">
        <v>-121.795545</v>
      </c>
      <c r="H60">
        <v>1996</v>
      </c>
      <c r="I60" s="15">
        <v>35278</v>
      </c>
      <c r="J60">
        <v>7</v>
      </c>
      <c r="K60" t="s">
        <v>39</v>
      </c>
      <c r="L60" t="s">
        <v>40</v>
      </c>
      <c r="M60" t="s">
        <v>41</v>
      </c>
    </row>
    <row r="61" spans="1:13" x14ac:dyDescent="0.35">
      <c r="A61" t="s">
        <v>34</v>
      </c>
      <c r="B61" t="s">
        <v>35</v>
      </c>
      <c r="C61" t="s">
        <v>36</v>
      </c>
      <c r="D61" t="s">
        <v>37</v>
      </c>
      <c r="E61" t="s">
        <v>38</v>
      </c>
      <c r="F61">
        <v>38.015801000000003</v>
      </c>
      <c r="G61">
        <v>-121.795545</v>
      </c>
      <c r="H61">
        <v>1996</v>
      </c>
      <c r="I61" s="15">
        <v>35285</v>
      </c>
      <c r="J61">
        <v>58</v>
      </c>
      <c r="K61" t="s">
        <v>39</v>
      </c>
      <c r="L61" t="s">
        <v>40</v>
      </c>
      <c r="M61" t="s">
        <v>41</v>
      </c>
    </row>
    <row r="62" spans="1:13" x14ac:dyDescent="0.35">
      <c r="A62" t="s">
        <v>34</v>
      </c>
      <c r="B62" t="s">
        <v>35</v>
      </c>
      <c r="C62" t="s">
        <v>36</v>
      </c>
      <c r="D62" t="s">
        <v>37</v>
      </c>
      <c r="E62" t="s">
        <v>38</v>
      </c>
      <c r="F62">
        <v>38.015801000000003</v>
      </c>
      <c r="G62">
        <v>-121.795545</v>
      </c>
      <c r="H62">
        <v>1996</v>
      </c>
      <c r="I62" s="15">
        <v>35292</v>
      </c>
      <c r="J62">
        <v>709</v>
      </c>
      <c r="K62" t="s">
        <v>39</v>
      </c>
      <c r="L62" t="s">
        <v>40</v>
      </c>
      <c r="M62" t="s">
        <v>41</v>
      </c>
    </row>
    <row r="63" spans="1:13" x14ac:dyDescent="0.35">
      <c r="A63" t="s">
        <v>34</v>
      </c>
      <c r="B63" t="s">
        <v>35</v>
      </c>
      <c r="C63" t="s">
        <v>36</v>
      </c>
      <c r="D63" t="s">
        <v>37</v>
      </c>
      <c r="E63" t="s">
        <v>38</v>
      </c>
      <c r="F63">
        <v>38.015801000000003</v>
      </c>
      <c r="G63">
        <v>-121.795545</v>
      </c>
      <c r="H63">
        <v>1996</v>
      </c>
      <c r="I63" s="15">
        <v>35299</v>
      </c>
      <c r="J63">
        <v>1150</v>
      </c>
      <c r="K63" t="s">
        <v>39</v>
      </c>
      <c r="L63" t="s">
        <v>40</v>
      </c>
      <c r="M63" t="s">
        <v>41</v>
      </c>
    </row>
    <row r="64" spans="1:13" x14ac:dyDescent="0.35">
      <c r="A64" t="s">
        <v>34</v>
      </c>
      <c r="B64" t="s">
        <v>35</v>
      </c>
      <c r="C64" t="s">
        <v>36</v>
      </c>
      <c r="D64" t="s">
        <v>37</v>
      </c>
      <c r="E64" t="s">
        <v>38</v>
      </c>
      <c r="F64">
        <v>38.015801000000003</v>
      </c>
      <c r="G64">
        <v>-121.795545</v>
      </c>
      <c r="H64">
        <v>1996</v>
      </c>
      <c r="I64" s="15">
        <v>35306</v>
      </c>
      <c r="J64">
        <v>1001</v>
      </c>
      <c r="K64" t="s">
        <v>39</v>
      </c>
      <c r="L64" t="s">
        <v>40</v>
      </c>
      <c r="M64" t="s">
        <v>41</v>
      </c>
    </row>
    <row r="65" spans="1:13" x14ac:dyDescent="0.35">
      <c r="A65" t="s">
        <v>34</v>
      </c>
      <c r="B65" t="s">
        <v>35</v>
      </c>
      <c r="C65" t="s">
        <v>36</v>
      </c>
      <c r="D65" t="s">
        <v>37</v>
      </c>
      <c r="E65" t="s">
        <v>38</v>
      </c>
      <c r="F65">
        <v>38.015801000000003</v>
      </c>
      <c r="G65">
        <v>-121.795545</v>
      </c>
      <c r="H65">
        <v>1996</v>
      </c>
      <c r="I65" s="15">
        <v>35313</v>
      </c>
      <c r="J65">
        <v>725</v>
      </c>
      <c r="K65" t="s">
        <v>39</v>
      </c>
      <c r="L65" t="s">
        <v>40</v>
      </c>
      <c r="M65" t="s">
        <v>41</v>
      </c>
    </row>
    <row r="66" spans="1:13" x14ac:dyDescent="0.35">
      <c r="A66" t="s">
        <v>34</v>
      </c>
      <c r="B66" t="s">
        <v>35</v>
      </c>
      <c r="C66" t="s">
        <v>36</v>
      </c>
      <c r="D66" t="s">
        <v>37</v>
      </c>
      <c r="E66" t="s">
        <v>38</v>
      </c>
      <c r="F66">
        <v>38.015801000000003</v>
      </c>
      <c r="G66">
        <v>-121.795545</v>
      </c>
      <c r="H66">
        <v>1996</v>
      </c>
      <c r="I66" s="15">
        <v>35320</v>
      </c>
      <c r="J66">
        <v>249</v>
      </c>
      <c r="K66" t="s">
        <v>39</v>
      </c>
      <c r="L66" t="s">
        <v>40</v>
      </c>
      <c r="M66" t="s">
        <v>41</v>
      </c>
    </row>
    <row r="67" spans="1:13" x14ac:dyDescent="0.35">
      <c r="A67" t="s">
        <v>34</v>
      </c>
      <c r="B67" t="s">
        <v>35</v>
      </c>
      <c r="C67" t="s">
        <v>36</v>
      </c>
      <c r="D67" t="s">
        <v>37</v>
      </c>
      <c r="E67" t="s">
        <v>38</v>
      </c>
      <c r="F67">
        <v>38.015801000000003</v>
      </c>
      <c r="G67">
        <v>-121.795545</v>
      </c>
      <c r="H67">
        <v>1996</v>
      </c>
      <c r="I67" s="15">
        <v>35327</v>
      </c>
      <c r="J67">
        <v>62</v>
      </c>
      <c r="K67" t="s">
        <v>39</v>
      </c>
      <c r="L67" t="s">
        <v>40</v>
      </c>
      <c r="M67" t="s">
        <v>41</v>
      </c>
    </row>
    <row r="68" spans="1:13" x14ac:dyDescent="0.35">
      <c r="A68" t="s">
        <v>34</v>
      </c>
      <c r="B68" t="s">
        <v>35</v>
      </c>
      <c r="C68" t="s">
        <v>36</v>
      </c>
      <c r="D68" t="s">
        <v>37</v>
      </c>
      <c r="E68" t="s">
        <v>38</v>
      </c>
      <c r="F68">
        <v>38.015801000000003</v>
      </c>
      <c r="G68">
        <v>-121.795545</v>
      </c>
      <c r="H68">
        <v>1997</v>
      </c>
      <c r="I68" s="15">
        <v>35642</v>
      </c>
      <c r="J68">
        <v>550</v>
      </c>
      <c r="K68" t="s">
        <v>39</v>
      </c>
      <c r="L68" t="s">
        <v>40</v>
      </c>
      <c r="M68" t="s">
        <v>41</v>
      </c>
    </row>
    <row r="69" spans="1:13" x14ac:dyDescent="0.35">
      <c r="A69" t="s">
        <v>34</v>
      </c>
      <c r="B69" t="s">
        <v>35</v>
      </c>
      <c r="C69" t="s">
        <v>36</v>
      </c>
      <c r="D69" t="s">
        <v>37</v>
      </c>
      <c r="E69" t="s">
        <v>38</v>
      </c>
      <c r="F69">
        <v>38.015801000000003</v>
      </c>
      <c r="G69">
        <v>-121.795545</v>
      </c>
      <c r="H69">
        <v>1997</v>
      </c>
      <c r="I69" s="15">
        <v>35649</v>
      </c>
      <c r="J69">
        <v>1348</v>
      </c>
      <c r="K69" t="s">
        <v>39</v>
      </c>
      <c r="L69" t="s">
        <v>40</v>
      </c>
      <c r="M69" t="s">
        <v>41</v>
      </c>
    </row>
    <row r="70" spans="1:13" x14ac:dyDescent="0.35">
      <c r="A70" t="s">
        <v>34</v>
      </c>
      <c r="B70" t="s">
        <v>35</v>
      </c>
      <c r="C70" t="s">
        <v>36</v>
      </c>
      <c r="D70" t="s">
        <v>37</v>
      </c>
      <c r="E70" t="s">
        <v>38</v>
      </c>
      <c r="F70">
        <v>38.015801000000003</v>
      </c>
      <c r="G70">
        <v>-121.795545</v>
      </c>
      <c r="H70">
        <v>1997</v>
      </c>
      <c r="I70" s="15">
        <v>35656</v>
      </c>
      <c r="J70">
        <v>2090</v>
      </c>
      <c r="K70" t="s">
        <v>39</v>
      </c>
      <c r="L70" t="s">
        <v>40</v>
      </c>
      <c r="M70" t="s">
        <v>41</v>
      </c>
    </row>
    <row r="71" spans="1:13" x14ac:dyDescent="0.35">
      <c r="A71" t="s">
        <v>34</v>
      </c>
      <c r="B71" t="s">
        <v>35</v>
      </c>
      <c r="C71" t="s">
        <v>36</v>
      </c>
      <c r="D71" t="s">
        <v>37</v>
      </c>
      <c r="E71" t="s">
        <v>38</v>
      </c>
      <c r="F71">
        <v>38.015801000000003</v>
      </c>
      <c r="G71">
        <v>-121.795545</v>
      </c>
      <c r="H71">
        <v>1997</v>
      </c>
      <c r="I71" s="15">
        <v>35663</v>
      </c>
      <c r="J71">
        <v>1860</v>
      </c>
      <c r="K71" t="s">
        <v>39</v>
      </c>
      <c r="L71" t="s">
        <v>40</v>
      </c>
      <c r="M71" t="s">
        <v>41</v>
      </c>
    </row>
    <row r="72" spans="1:13" x14ac:dyDescent="0.35">
      <c r="A72" t="s">
        <v>34</v>
      </c>
      <c r="B72" t="s">
        <v>35</v>
      </c>
      <c r="C72" t="s">
        <v>36</v>
      </c>
      <c r="D72" t="s">
        <v>37</v>
      </c>
      <c r="E72" t="s">
        <v>38</v>
      </c>
      <c r="F72">
        <v>38.015801000000003</v>
      </c>
      <c r="G72">
        <v>-121.795545</v>
      </c>
      <c r="H72">
        <v>1997</v>
      </c>
      <c r="I72" s="15">
        <v>35670</v>
      </c>
      <c r="J72">
        <v>1723</v>
      </c>
      <c r="K72" t="s">
        <v>39</v>
      </c>
      <c r="L72" t="s">
        <v>40</v>
      </c>
      <c r="M72" t="s">
        <v>41</v>
      </c>
    </row>
    <row r="73" spans="1:13" x14ac:dyDescent="0.35">
      <c r="A73" t="s">
        <v>34</v>
      </c>
      <c r="B73" t="s">
        <v>35</v>
      </c>
      <c r="C73" t="s">
        <v>36</v>
      </c>
      <c r="D73" t="s">
        <v>37</v>
      </c>
      <c r="E73" t="s">
        <v>38</v>
      </c>
      <c r="F73">
        <v>38.015801000000003</v>
      </c>
      <c r="G73">
        <v>-121.795545</v>
      </c>
      <c r="H73">
        <v>1997</v>
      </c>
      <c r="I73" s="15">
        <v>35677</v>
      </c>
      <c r="J73">
        <v>1406</v>
      </c>
      <c r="K73" t="s">
        <v>39</v>
      </c>
      <c r="L73" t="s">
        <v>40</v>
      </c>
      <c r="M73" t="s">
        <v>41</v>
      </c>
    </row>
    <row r="74" spans="1:13" x14ac:dyDescent="0.35">
      <c r="A74" t="s">
        <v>34</v>
      </c>
      <c r="B74" t="s">
        <v>35</v>
      </c>
      <c r="C74" t="s">
        <v>36</v>
      </c>
      <c r="D74" t="s">
        <v>37</v>
      </c>
      <c r="E74" t="s">
        <v>38</v>
      </c>
      <c r="F74">
        <v>38.015801000000003</v>
      </c>
      <c r="G74">
        <v>-121.795545</v>
      </c>
      <c r="H74">
        <v>1997</v>
      </c>
      <c r="I74" s="15">
        <v>35684</v>
      </c>
      <c r="J74">
        <v>398</v>
      </c>
      <c r="K74" t="s">
        <v>39</v>
      </c>
      <c r="L74" t="s">
        <v>40</v>
      </c>
      <c r="M74" t="s">
        <v>41</v>
      </c>
    </row>
    <row r="75" spans="1:13" x14ac:dyDescent="0.35">
      <c r="A75" t="s">
        <v>34</v>
      </c>
      <c r="B75" t="s">
        <v>35</v>
      </c>
      <c r="C75" t="s">
        <v>36</v>
      </c>
      <c r="D75" t="s">
        <v>37</v>
      </c>
      <c r="E75" t="s">
        <v>38</v>
      </c>
      <c r="F75">
        <v>38.015801000000003</v>
      </c>
      <c r="G75">
        <v>-121.795545</v>
      </c>
      <c r="H75">
        <v>1997</v>
      </c>
      <c r="I75" s="15">
        <v>35691</v>
      </c>
      <c r="J75">
        <v>92</v>
      </c>
      <c r="K75" t="s">
        <v>39</v>
      </c>
      <c r="L75" t="s">
        <v>40</v>
      </c>
      <c r="M75" t="s">
        <v>41</v>
      </c>
    </row>
    <row r="76" spans="1:13" x14ac:dyDescent="0.35">
      <c r="A76" t="s">
        <v>34</v>
      </c>
      <c r="B76" t="s">
        <v>35</v>
      </c>
      <c r="C76" t="s">
        <v>36</v>
      </c>
      <c r="D76" t="s">
        <v>37</v>
      </c>
      <c r="E76" t="s">
        <v>38</v>
      </c>
      <c r="F76">
        <v>38.015801000000003</v>
      </c>
      <c r="G76">
        <v>-121.795545</v>
      </c>
      <c r="H76">
        <v>1998</v>
      </c>
      <c r="I76" s="1">
        <v>36020</v>
      </c>
      <c r="J76">
        <v>26</v>
      </c>
      <c r="K76" t="s">
        <v>39</v>
      </c>
      <c r="L76" t="s">
        <v>40</v>
      </c>
      <c r="M76" t="s">
        <v>41</v>
      </c>
    </row>
    <row r="77" spans="1:13" x14ac:dyDescent="0.35">
      <c r="A77" t="s">
        <v>34</v>
      </c>
      <c r="B77" t="s">
        <v>35</v>
      </c>
      <c r="C77" t="s">
        <v>36</v>
      </c>
      <c r="D77" t="s">
        <v>37</v>
      </c>
      <c r="E77" t="s">
        <v>38</v>
      </c>
      <c r="F77">
        <v>38.015801000000003</v>
      </c>
      <c r="G77">
        <v>-121.795545</v>
      </c>
      <c r="H77">
        <v>1998</v>
      </c>
      <c r="I77" s="1">
        <v>36027</v>
      </c>
      <c r="J77">
        <v>419</v>
      </c>
      <c r="K77" t="s">
        <v>39</v>
      </c>
      <c r="L77" t="s">
        <v>40</v>
      </c>
      <c r="M77" t="s">
        <v>41</v>
      </c>
    </row>
    <row r="78" spans="1:13" x14ac:dyDescent="0.35">
      <c r="A78" t="s">
        <v>34</v>
      </c>
      <c r="B78" t="s">
        <v>35</v>
      </c>
      <c r="C78" t="s">
        <v>36</v>
      </c>
      <c r="D78" t="s">
        <v>37</v>
      </c>
      <c r="E78" t="s">
        <v>38</v>
      </c>
      <c r="F78">
        <v>38.015801000000003</v>
      </c>
      <c r="G78">
        <v>-121.795545</v>
      </c>
      <c r="H78">
        <v>1998</v>
      </c>
      <c r="I78" s="1">
        <v>36034</v>
      </c>
      <c r="J78">
        <v>1462</v>
      </c>
      <c r="K78" t="s">
        <v>39</v>
      </c>
      <c r="L78" t="s">
        <v>40</v>
      </c>
      <c r="M78" t="s">
        <v>41</v>
      </c>
    </row>
    <row r="79" spans="1:13" x14ac:dyDescent="0.35">
      <c r="A79" t="s">
        <v>34</v>
      </c>
      <c r="B79" t="s">
        <v>35</v>
      </c>
      <c r="C79" t="s">
        <v>36</v>
      </c>
      <c r="D79" t="s">
        <v>37</v>
      </c>
      <c r="E79" t="s">
        <v>38</v>
      </c>
      <c r="F79">
        <v>38.015801000000003</v>
      </c>
      <c r="G79">
        <v>-121.795545</v>
      </c>
      <c r="H79">
        <v>1998</v>
      </c>
      <c r="I79" s="1">
        <v>36041</v>
      </c>
      <c r="J79">
        <v>1275</v>
      </c>
      <c r="K79" t="s">
        <v>39</v>
      </c>
      <c r="L79" t="s">
        <v>40</v>
      </c>
      <c r="M79" t="s">
        <v>41</v>
      </c>
    </row>
    <row r="80" spans="1:13" x14ac:dyDescent="0.35">
      <c r="A80" t="s">
        <v>34</v>
      </c>
      <c r="B80" t="s">
        <v>35</v>
      </c>
      <c r="C80" t="s">
        <v>36</v>
      </c>
      <c r="D80" t="s">
        <v>37</v>
      </c>
      <c r="E80" t="s">
        <v>38</v>
      </c>
      <c r="F80">
        <v>38.015801000000003</v>
      </c>
      <c r="G80">
        <v>-121.795545</v>
      </c>
      <c r="H80">
        <v>1998</v>
      </c>
      <c r="I80" s="1">
        <v>36048</v>
      </c>
      <c r="J80">
        <v>566</v>
      </c>
      <c r="K80" t="s">
        <v>39</v>
      </c>
      <c r="L80" t="s">
        <v>40</v>
      </c>
      <c r="M80" t="s">
        <v>41</v>
      </c>
    </row>
    <row r="81" spans="1:13" x14ac:dyDescent="0.35">
      <c r="A81" t="s">
        <v>34</v>
      </c>
      <c r="B81" t="s">
        <v>35</v>
      </c>
      <c r="C81" t="s">
        <v>36</v>
      </c>
      <c r="D81" t="s">
        <v>37</v>
      </c>
      <c r="E81" t="s">
        <v>38</v>
      </c>
      <c r="F81">
        <v>38.015801000000003</v>
      </c>
      <c r="G81">
        <v>-121.795545</v>
      </c>
      <c r="H81">
        <v>1998</v>
      </c>
      <c r="I81" s="1">
        <v>36055</v>
      </c>
      <c r="J81">
        <v>64</v>
      </c>
      <c r="K81" t="s">
        <v>39</v>
      </c>
      <c r="L81" t="s">
        <v>40</v>
      </c>
      <c r="M81" t="s">
        <v>41</v>
      </c>
    </row>
    <row r="82" spans="1:13" x14ac:dyDescent="0.35">
      <c r="A82" t="s">
        <v>34</v>
      </c>
      <c r="B82" t="s">
        <v>35</v>
      </c>
      <c r="C82" t="s">
        <v>36</v>
      </c>
      <c r="D82" t="s">
        <v>37</v>
      </c>
      <c r="E82" t="s">
        <v>38</v>
      </c>
      <c r="F82">
        <v>38.015801000000003</v>
      </c>
      <c r="G82">
        <v>-121.795545</v>
      </c>
      <c r="H82">
        <v>1999</v>
      </c>
      <c r="I82" s="15">
        <v>36377</v>
      </c>
      <c r="J82">
        <v>5</v>
      </c>
      <c r="K82" t="s">
        <v>39</v>
      </c>
      <c r="L82" t="s">
        <v>40</v>
      </c>
      <c r="M82" t="s">
        <v>41</v>
      </c>
    </row>
    <row r="83" spans="1:13" x14ac:dyDescent="0.35">
      <c r="A83" t="s">
        <v>34</v>
      </c>
      <c r="B83" t="s">
        <v>35</v>
      </c>
      <c r="C83" t="s">
        <v>36</v>
      </c>
      <c r="D83" t="s">
        <v>37</v>
      </c>
      <c r="E83" t="s">
        <v>38</v>
      </c>
      <c r="F83">
        <v>38.015801000000003</v>
      </c>
      <c r="G83">
        <v>-121.795545</v>
      </c>
      <c r="H83">
        <v>1999</v>
      </c>
      <c r="I83" s="15">
        <v>36384</v>
      </c>
      <c r="J83">
        <v>122</v>
      </c>
      <c r="K83" t="s">
        <v>39</v>
      </c>
      <c r="L83" t="s">
        <v>40</v>
      </c>
      <c r="M83" t="s">
        <v>41</v>
      </c>
    </row>
    <row r="84" spans="1:13" x14ac:dyDescent="0.35">
      <c r="A84" t="s">
        <v>34</v>
      </c>
      <c r="B84" t="s">
        <v>35</v>
      </c>
      <c r="C84" t="s">
        <v>36</v>
      </c>
      <c r="D84" t="s">
        <v>37</v>
      </c>
      <c r="E84" t="s">
        <v>38</v>
      </c>
      <c r="F84">
        <v>38.015801000000003</v>
      </c>
      <c r="G84">
        <v>-121.795545</v>
      </c>
      <c r="H84">
        <v>1999</v>
      </c>
      <c r="I84" s="15">
        <v>36391</v>
      </c>
      <c r="J84">
        <v>781</v>
      </c>
      <c r="K84" t="s">
        <v>39</v>
      </c>
      <c r="L84" t="s">
        <v>40</v>
      </c>
      <c r="M84" t="s">
        <v>41</v>
      </c>
    </row>
    <row r="85" spans="1:13" x14ac:dyDescent="0.35">
      <c r="A85" t="s">
        <v>34</v>
      </c>
      <c r="B85" t="s">
        <v>35</v>
      </c>
      <c r="C85" t="s">
        <v>36</v>
      </c>
      <c r="D85" t="s">
        <v>37</v>
      </c>
      <c r="E85" t="s">
        <v>38</v>
      </c>
      <c r="F85">
        <v>38.015801000000003</v>
      </c>
      <c r="G85">
        <v>-121.795545</v>
      </c>
      <c r="H85">
        <v>1999</v>
      </c>
      <c r="I85" s="15">
        <v>36398</v>
      </c>
      <c r="J85">
        <v>2173</v>
      </c>
      <c r="K85" t="s">
        <v>39</v>
      </c>
      <c r="L85" t="s">
        <v>40</v>
      </c>
      <c r="M85" t="s">
        <v>41</v>
      </c>
    </row>
    <row r="86" spans="1:13" x14ac:dyDescent="0.35">
      <c r="A86" t="s">
        <v>34</v>
      </c>
      <c r="B86" t="s">
        <v>35</v>
      </c>
      <c r="C86" t="s">
        <v>36</v>
      </c>
      <c r="D86" t="s">
        <v>37</v>
      </c>
      <c r="E86" t="s">
        <v>38</v>
      </c>
      <c r="F86">
        <v>38.015801000000003</v>
      </c>
      <c r="G86">
        <v>-121.795545</v>
      </c>
      <c r="H86">
        <v>1999</v>
      </c>
      <c r="I86" s="15">
        <v>36405</v>
      </c>
      <c r="J86">
        <v>1237</v>
      </c>
      <c r="K86" t="s">
        <v>39</v>
      </c>
      <c r="L86" t="s">
        <v>40</v>
      </c>
      <c r="M86" t="s">
        <v>41</v>
      </c>
    </row>
    <row r="87" spans="1:13" x14ac:dyDescent="0.35">
      <c r="A87" t="s">
        <v>34</v>
      </c>
      <c r="B87" t="s">
        <v>35</v>
      </c>
      <c r="C87" t="s">
        <v>36</v>
      </c>
      <c r="D87" t="s">
        <v>37</v>
      </c>
      <c r="E87" t="s">
        <v>38</v>
      </c>
      <c r="F87">
        <v>38.015801000000003</v>
      </c>
      <c r="G87">
        <v>-121.795545</v>
      </c>
      <c r="H87">
        <v>1999</v>
      </c>
      <c r="I87" s="15">
        <v>36412</v>
      </c>
      <c r="J87">
        <v>265</v>
      </c>
      <c r="K87" t="s">
        <v>39</v>
      </c>
      <c r="L87" t="s">
        <v>40</v>
      </c>
      <c r="M87" t="s">
        <v>41</v>
      </c>
    </row>
    <row r="88" spans="1:13" x14ac:dyDescent="0.35">
      <c r="A88" t="s">
        <v>34</v>
      </c>
      <c r="B88" t="s">
        <v>35</v>
      </c>
      <c r="C88" t="s">
        <v>36</v>
      </c>
      <c r="D88" t="s">
        <v>37</v>
      </c>
      <c r="E88" t="s">
        <v>38</v>
      </c>
      <c r="F88">
        <v>38.015801000000003</v>
      </c>
      <c r="G88">
        <v>-121.795545</v>
      </c>
      <c r="H88">
        <v>1999</v>
      </c>
      <c r="I88" s="15">
        <v>36419</v>
      </c>
      <c r="J88">
        <v>92</v>
      </c>
      <c r="K88" t="s">
        <v>39</v>
      </c>
      <c r="L88" t="s">
        <v>40</v>
      </c>
      <c r="M88" t="s">
        <v>41</v>
      </c>
    </row>
    <row r="89" spans="1:13" x14ac:dyDescent="0.35">
      <c r="A89" t="s">
        <v>34</v>
      </c>
      <c r="B89" t="s">
        <v>35</v>
      </c>
      <c r="C89" t="s">
        <v>36</v>
      </c>
      <c r="D89" t="s">
        <v>37</v>
      </c>
      <c r="E89" t="s">
        <v>38</v>
      </c>
      <c r="F89">
        <v>38.015801000000003</v>
      </c>
      <c r="G89">
        <v>-121.795545</v>
      </c>
      <c r="H89">
        <v>2000</v>
      </c>
      <c r="I89" s="1">
        <v>36741</v>
      </c>
      <c r="J89">
        <v>3</v>
      </c>
      <c r="K89" t="s">
        <v>39</v>
      </c>
      <c r="L89" t="s">
        <v>40</v>
      </c>
      <c r="M89" t="s">
        <v>41</v>
      </c>
    </row>
    <row r="90" spans="1:13" x14ac:dyDescent="0.35">
      <c r="A90" t="s">
        <v>34</v>
      </c>
      <c r="B90" t="s">
        <v>35</v>
      </c>
      <c r="C90" t="s">
        <v>36</v>
      </c>
      <c r="D90" t="s">
        <v>37</v>
      </c>
      <c r="E90" t="s">
        <v>38</v>
      </c>
      <c r="F90">
        <v>38.015801000000003</v>
      </c>
      <c r="G90">
        <v>-121.795545</v>
      </c>
      <c r="H90">
        <v>2000</v>
      </c>
      <c r="I90" s="1">
        <v>36748</v>
      </c>
      <c r="J90">
        <v>34</v>
      </c>
      <c r="K90" t="s">
        <v>39</v>
      </c>
      <c r="L90" t="s">
        <v>40</v>
      </c>
      <c r="M90" t="s">
        <v>41</v>
      </c>
    </row>
    <row r="91" spans="1:13" x14ac:dyDescent="0.35">
      <c r="A91" t="s">
        <v>34</v>
      </c>
      <c r="B91" t="s">
        <v>35</v>
      </c>
      <c r="C91" t="s">
        <v>36</v>
      </c>
      <c r="D91" t="s">
        <v>37</v>
      </c>
      <c r="E91" t="s">
        <v>38</v>
      </c>
      <c r="F91">
        <v>38.015801000000003</v>
      </c>
      <c r="G91">
        <v>-121.795545</v>
      </c>
      <c r="H91">
        <v>2000</v>
      </c>
      <c r="I91" s="1">
        <v>36755</v>
      </c>
      <c r="J91">
        <v>835</v>
      </c>
      <c r="K91" t="s">
        <v>39</v>
      </c>
      <c r="L91" t="s">
        <v>40</v>
      </c>
      <c r="M91" t="s">
        <v>41</v>
      </c>
    </row>
    <row r="92" spans="1:13" x14ac:dyDescent="0.35">
      <c r="A92" t="s">
        <v>34</v>
      </c>
      <c r="B92" t="s">
        <v>35</v>
      </c>
      <c r="C92" t="s">
        <v>36</v>
      </c>
      <c r="D92" t="s">
        <v>37</v>
      </c>
      <c r="E92" t="s">
        <v>38</v>
      </c>
      <c r="F92">
        <v>38.015801000000003</v>
      </c>
      <c r="G92">
        <v>-121.795545</v>
      </c>
      <c r="H92">
        <v>2000</v>
      </c>
      <c r="I92" s="1">
        <v>36762</v>
      </c>
      <c r="J92">
        <v>1251</v>
      </c>
      <c r="K92" t="s">
        <v>39</v>
      </c>
      <c r="L92" t="s">
        <v>40</v>
      </c>
      <c r="M92" t="s">
        <v>41</v>
      </c>
    </row>
    <row r="93" spans="1:13" x14ac:dyDescent="0.35">
      <c r="A93" t="s">
        <v>34</v>
      </c>
      <c r="B93" t="s">
        <v>35</v>
      </c>
      <c r="C93" t="s">
        <v>36</v>
      </c>
      <c r="D93" t="s">
        <v>37</v>
      </c>
      <c r="E93" t="s">
        <v>38</v>
      </c>
      <c r="F93">
        <v>38.015801000000003</v>
      </c>
      <c r="G93">
        <v>-121.795545</v>
      </c>
      <c r="H93">
        <v>2000</v>
      </c>
      <c r="I93" s="1">
        <v>36769</v>
      </c>
      <c r="J93">
        <v>1071</v>
      </c>
      <c r="K93" t="s">
        <v>39</v>
      </c>
      <c r="L93" t="s">
        <v>40</v>
      </c>
      <c r="M93" t="s">
        <v>41</v>
      </c>
    </row>
    <row r="94" spans="1:13" x14ac:dyDescent="0.35">
      <c r="A94" t="s">
        <v>34</v>
      </c>
      <c r="B94" t="s">
        <v>35</v>
      </c>
      <c r="C94" t="s">
        <v>36</v>
      </c>
      <c r="D94" t="s">
        <v>37</v>
      </c>
      <c r="E94" t="s">
        <v>38</v>
      </c>
      <c r="F94">
        <v>38.015801000000003</v>
      </c>
      <c r="G94">
        <v>-121.795545</v>
      </c>
      <c r="H94">
        <v>2000</v>
      </c>
      <c r="I94" s="1">
        <v>36776</v>
      </c>
      <c r="J94">
        <v>814</v>
      </c>
      <c r="K94" t="s">
        <v>39</v>
      </c>
      <c r="L94" t="s">
        <v>40</v>
      </c>
      <c r="M94" t="s">
        <v>41</v>
      </c>
    </row>
    <row r="95" spans="1:13" x14ac:dyDescent="0.35">
      <c r="A95" t="s">
        <v>34</v>
      </c>
      <c r="B95" t="s">
        <v>35</v>
      </c>
      <c r="C95" t="s">
        <v>36</v>
      </c>
      <c r="D95" t="s">
        <v>37</v>
      </c>
      <c r="E95" t="s">
        <v>38</v>
      </c>
      <c r="F95">
        <v>38.015801000000003</v>
      </c>
      <c r="G95">
        <v>-121.795545</v>
      </c>
      <c r="H95">
        <v>2000</v>
      </c>
      <c r="I95" s="1">
        <v>36783</v>
      </c>
      <c r="J95">
        <v>179</v>
      </c>
      <c r="K95" t="s">
        <v>39</v>
      </c>
      <c r="L95" t="s">
        <v>40</v>
      </c>
      <c r="M95" t="s">
        <v>41</v>
      </c>
    </row>
    <row r="96" spans="1:13" x14ac:dyDescent="0.35">
      <c r="A96" t="s">
        <v>34</v>
      </c>
      <c r="B96" t="s">
        <v>35</v>
      </c>
      <c r="C96" t="s">
        <v>36</v>
      </c>
      <c r="D96" t="s">
        <v>37</v>
      </c>
      <c r="E96" t="s">
        <v>38</v>
      </c>
      <c r="F96">
        <v>38.015801000000003</v>
      </c>
      <c r="G96">
        <v>-121.795545</v>
      </c>
      <c r="H96">
        <v>2001</v>
      </c>
      <c r="I96" s="15">
        <v>37105</v>
      </c>
      <c r="J96">
        <v>2</v>
      </c>
      <c r="K96" t="s">
        <v>39</v>
      </c>
      <c r="L96" t="s">
        <v>40</v>
      </c>
      <c r="M96" t="s">
        <v>41</v>
      </c>
    </row>
    <row r="97" spans="1:13" x14ac:dyDescent="0.35">
      <c r="A97" t="s">
        <v>34</v>
      </c>
      <c r="B97" t="s">
        <v>35</v>
      </c>
      <c r="C97" t="s">
        <v>36</v>
      </c>
      <c r="D97" t="s">
        <v>37</v>
      </c>
      <c r="E97" t="s">
        <v>38</v>
      </c>
      <c r="F97">
        <v>38.015801000000003</v>
      </c>
      <c r="G97">
        <v>-121.795545</v>
      </c>
      <c r="H97">
        <v>2001</v>
      </c>
      <c r="I97" s="15">
        <v>37112</v>
      </c>
      <c r="J97">
        <v>38</v>
      </c>
      <c r="K97" t="s">
        <v>39</v>
      </c>
      <c r="L97" t="s">
        <v>40</v>
      </c>
      <c r="M97" t="s">
        <v>41</v>
      </c>
    </row>
    <row r="98" spans="1:13" x14ac:dyDescent="0.35">
      <c r="A98" t="s">
        <v>34</v>
      </c>
      <c r="B98" t="s">
        <v>35</v>
      </c>
      <c r="C98" t="s">
        <v>36</v>
      </c>
      <c r="D98" t="s">
        <v>37</v>
      </c>
      <c r="E98" t="s">
        <v>38</v>
      </c>
      <c r="F98">
        <v>38.015801000000003</v>
      </c>
      <c r="G98">
        <v>-121.795545</v>
      </c>
      <c r="H98">
        <v>2001</v>
      </c>
      <c r="I98" s="15">
        <v>37119</v>
      </c>
      <c r="J98">
        <v>407</v>
      </c>
      <c r="K98" t="s">
        <v>39</v>
      </c>
      <c r="L98" t="s">
        <v>40</v>
      </c>
      <c r="M98" t="s">
        <v>41</v>
      </c>
    </row>
    <row r="99" spans="1:13" x14ac:dyDescent="0.35">
      <c r="A99" t="s">
        <v>34</v>
      </c>
      <c r="B99" t="s">
        <v>35</v>
      </c>
      <c r="C99" t="s">
        <v>36</v>
      </c>
      <c r="D99" t="s">
        <v>37</v>
      </c>
      <c r="E99" t="s">
        <v>38</v>
      </c>
      <c r="F99">
        <v>38.015801000000003</v>
      </c>
      <c r="G99">
        <v>-121.795545</v>
      </c>
      <c r="H99">
        <v>2001</v>
      </c>
      <c r="I99" s="15">
        <v>37126</v>
      </c>
      <c r="J99">
        <v>704</v>
      </c>
      <c r="K99" t="s">
        <v>39</v>
      </c>
      <c r="L99" t="s">
        <v>40</v>
      </c>
      <c r="M99" t="s">
        <v>41</v>
      </c>
    </row>
    <row r="100" spans="1:13" x14ac:dyDescent="0.35">
      <c r="A100" t="s">
        <v>34</v>
      </c>
      <c r="B100" t="s">
        <v>35</v>
      </c>
      <c r="C100" t="s">
        <v>36</v>
      </c>
      <c r="D100" t="s">
        <v>37</v>
      </c>
      <c r="E100" t="s">
        <v>38</v>
      </c>
      <c r="F100">
        <v>38.015801000000003</v>
      </c>
      <c r="G100">
        <v>-121.795545</v>
      </c>
      <c r="H100">
        <v>2001</v>
      </c>
      <c r="I100" s="15">
        <v>37133</v>
      </c>
      <c r="J100">
        <v>384</v>
      </c>
      <c r="K100" t="s">
        <v>39</v>
      </c>
      <c r="L100" t="s">
        <v>40</v>
      </c>
      <c r="M100" t="s">
        <v>41</v>
      </c>
    </row>
    <row r="101" spans="1:13" x14ac:dyDescent="0.35">
      <c r="A101" t="s">
        <v>34</v>
      </c>
      <c r="B101" t="s">
        <v>35</v>
      </c>
      <c r="C101" t="s">
        <v>36</v>
      </c>
      <c r="D101" t="s">
        <v>37</v>
      </c>
      <c r="E101" t="s">
        <v>38</v>
      </c>
      <c r="F101">
        <v>38.015801000000003</v>
      </c>
      <c r="G101">
        <v>-121.795545</v>
      </c>
      <c r="H101">
        <v>2001</v>
      </c>
      <c r="I101" s="15">
        <v>37140</v>
      </c>
      <c r="J101">
        <v>221</v>
      </c>
      <c r="K101" t="s">
        <v>39</v>
      </c>
      <c r="L101" t="s">
        <v>40</v>
      </c>
      <c r="M101" t="s">
        <v>41</v>
      </c>
    </row>
    <row r="102" spans="1:13" x14ac:dyDescent="0.35">
      <c r="A102" t="s">
        <v>34</v>
      </c>
      <c r="B102" t="s">
        <v>35</v>
      </c>
      <c r="C102" t="s">
        <v>36</v>
      </c>
      <c r="D102" t="s">
        <v>37</v>
      </c>
      <c r="E102" t="s">
        <v>38</v>
      </c>
      <c r="F102">
        <v>38.015801000000003</v>
      </c>
      <c r="G102">
        <v>-121.795545</v>
      </c>
      <c r="H102">
        <v>2002</v>
      </c>
      <c r="I102" s="15">
        <v>37469</v>
      </c>
      <c r="J102">
        <v>1</v>
      </c>
      <c r="K102" t="s">
        <v>39</v>
      </c>
      <c r="L102" t="s">
        <v>40</v>
      </c>
      <c r="M102" t="s">
        <v>41</v>
      </c>
    </row>
    <row r="103" spans="1:13" x14ac:dyDescent="0.35">
      <c r="A103" t="s">
        <v>34</v>
      </c>
      <c r="B103" t="s">
        <v>35</v>
      </c>
      <c r="C103" t="s">
        <v>36</v>
      </c>
      <c r="D103" t="s">
        <v>37</v>
      </c>
      <c r="E103" t="s">
        <v>38</v>
      </c>
      <c r="F103">
        <v>38.015801000000003</v>
      </c>
      <c r="G103">
        <v>-121.795545</v>
      </c>
      <c r="H103">
        <v>2002</v>
      </c>
      <c r="I103" s="15">
        <v>37476</v>
      </c>
      <c r="J103">
        <v>2</v>
      </c>
      <c r="K103" t="s">
        <v>39</v>
      </c>
      <c r="L103" t="s">
        <v>40</v>
      </c>
      <c r="M103" t="s">
        <v>41</v>
      </c>
    </row>
    <row r="104" spans="1:13" x14ac:dyDescent="0.35">
      <c r="A104" t="s">
        <v>34</v>
      </c>
      <c r="B104" t="s">
        <v>35</v>
      </c>
      <c r="C104" t="s">
        <v>36</v>
      </c>
      <c r="D104" t="s">
        <v>37</v>
      </c>
      <c r="E104" t="s">
        <v>38</v>
      </c>
      <c r="F104">
        <v>38.015801000000003</v>
      </c>
      <c r="G104">
        <v>-121.795545</v>
      </c>
      <c r="H104">
        <v>2002</v>
      </c>
      <c r="I104" s="15">
        <v>37484</v>
      </c>
      <c r="J104">
        <v>95</v>
      </c>
      <c r="K104" t="s">
        <v>39</v>
      </c>
      <c r="L104" t="s">
        <v>40</v>
      </c>
      <c r="M104" t="s">
        <v>41</v>
      </c>
    </row>
    <row r="105" spans="1:13" x14ac:dyDescent="0.35">
      <c r="A105" t="s">
        <v>34</v>
      </c>
      <c r="B105" t="s">
        <v>35</v>
      </c>
      <c r="C105" t="s">
        <v>36</v>
      </c>
      <c r="D105" t="s">
        <v>37</v>
      </c>
      <c r="E105" t="s">
        <v>38</v>
      </c>
      <c r="F105">
        <v>38.015801000000003</v>
      </c>
      <c r="G105">
        <v>-121.795545</v>
      </c>
      <c r="H105">
        <v>2002</v>
      </c>
      <c r="I105" s="15">
        <v>37490</v>
      </c>
      <c r="J105">
        <v>413</v>
      </c>
      <c r="K105" t="s">
        <v>39</v>
      </c>
      <c r="L105" t="s">
        <v>40</v>
      </c>
      <c r="M105" t="s">
        <v>41</v>
      </c>
    </row>
    <row r="106" spans="1:13" x14ac:dyDescent="0.35">
      <c r="A106" t="s">
        <v>34</v>
      </c>
      <c r="B106" t="s">
        <v>35</v>
      </c>
      <c r="C106" t="s">
        <v>36</v>
      </c>
      <c r="D106" t="s">
        <v>37</v>
      </c>
      <c r="E106" t="s">
        <v>38</v>
      </c>
      <c r="F106">
        <v>38.015801000000003</v>
      </c>
      <c r="G106">
        <v>-121.795545</v>
      </c>
      <c r="H106">
        <v>2002</v>
      </c>
      <c r="I106" s="15">
        <v>37497</v>
      </c>
      <c r="J106">
        <v>435</v>
      </c>
      <c r="K106" t="s">
        <v>39</v>
      </c>
      <c r="L106" t="s">
        <v>40</v>
      </c>
      <c r="M106" t="s">
        <v>41</v>
      </c>
    </row>
    <row r="107" spans="1:13" x14ac:dyDescent="0.35">
      <c r="A107" t="s">
        <v>34</v>
      </c>
      <c r="B107" t="s">
        <v>35</v>
      </c>
      <c r="C107" t="s">
        <v>36</v>
      </c>
      <c r="D107" t="s">
        <v>37</v>
      </c>
      <c r="E107" t="s">
        <v>38</v>
      </c>
      <c r="F107">
        <v>38.015801000000003</v>
      </c>
      <c r="G107">
        <v>-121.795545</v>
      </c>
      <c r="H107">
        <v>2002</v>
      </c>
      <c r="I107" s="15">
        <v>37504</v>
      </c>
      <c r="J107">
        <v>363</v>
      </c>
      <c r="K107" t="s">
        <v>39</v>
      </c>
      <c r="L107" t="s">
        <v>40</v>
      </c>
      <c r="M107" t="s">
        <v>41</v>
      </c>
    </row>
    <row r="108" spans="1:13" x14ac:dyDescent="0.35">
      <c r="A108" t="s">
        <v>34</v>
      </c>
      <c r="B108" t="s">
        <v>35</v>
      </c>
      <c r="C108" t="s">
        <v>36</v>
      </c>
      <c r="D108" t="s">
        <v>37</v>
      </c>
      <c r="E108" t="s">
        <v>38</v>
      </c>
      <c r="F108">
        <v>38.015801000000003</v>
      </c>
      <c r="G108">
        <v>-121.795545</v>
      </c>
      <c r="H108">
        <v>2002</v>
      </c>
      <c r="I108" s="15">
        <v>37511</v>
      </c>
      <c r="J108">
        <v>80</v>
      </c>
      <c r="K108" t="s">
        <v>39</v>
      </c>
      <c r="L108" t="s">
        <v>40</v>
      </c>
      <c r="M108" t="s">
        <v>41</v>
      </c>
    </row>
    <row r="109" spans="1:13" x14ac:dyDescent="0.35">
      <c r="A109" t="s">
        <v>34</v>
      </c>
      <c r="B109" t="s">
        <v>35</v>
      </c>
      <c r="C109" t="s">
        <v>36</v>
      </c>
      <c r="D109" t="s">
        <v>37</v>
      </c>
      <c r="E109" t="s">
        <v>38</v>
      </c>
      <c r="F109">
        <v>38.015801000000003</v>
      </c>
      <c r="G109">
        <v>-121.795545</v>
      </c>
      <c r="H109">
        <v>2003</v>
      </c>
      <c r="I109" s="15">
        <v>37847</v>
      </c>
      <c r="J109">
        <v>15</v>
      </c>
      <c r="K109" t="s">
        <v>39</v>
      </c>
      <c r="L109" t="s">
        <v>40</v>
      </c>
      <c r="M109" t="s">
        <v>41</v>
      </c>
    </row>
    <row r="110" spans="1:13" x14ac:dyDescent="0.35">
      <c r="A110" t="s">
        <v>34</v>
      </c>
      <c r="B110" t="s">
        <v>35</v>
      </c>
      <c r="C110" t="s">
        <v>36</v>
      </c>
      <c r="D110" t="s">
        <v>37</v>
      </c>
      <c r="E110" t="s">
        <v>38</v>
      </c>
      <c r="F110">
        <v>38.015801000000003</v>
      </c>
      <c r="G110">
        <v>-121.795545</v>
      </c>
      <c r="H110">
        <v>2003</v>
      </c>
      <c r="I110" s="15">
        <v>37854</v>
      </c>
      <c r="J110">
        <v>253</v>
      </c>
      <c r="K110" t="s">
        <v>39</v>
      </c>
      <c r="L110" t="s">
        <v>40</v>
      </c>
      <c r="M110" t="s">
        <v>41</v>
      </c>
    </row>
    <row r="111" spans="1:13" x14ac:dyDescent="0.35">
      <c r="A111" t="s">
        <v>34</v>
      </c>
      <c r="B111" t="s">
        <v>35</v>
      </c>
      <c r="C111" t="s">
        <v>36</v>
      </c>
      <c r="D111" t="s">
        <v>37</v>
      </c>
      <c r="E111" t="s">
        <v>38</v>
      </c>
      <c r="F111">
        <v>38.015801000000003</v>
      </c>
      <c r="G111">
        <v>-121.795545</v>
      </c>
      <c r="H111">
        <v>2003</v>
      </c>
      <c r="I111" s="15">
        <v>37860</v>
      </c>
      <c r="J111">
        <v>489</v>
      </c>
      <c r="K111" t="s">
        <v>39</v>
      </c>
      <c r="L111" t="s">
        <v>40</v>
      </c>
      <c r="M111" t="s">
        <v>41</v>
      </c>
    </row>
    <row r="112" spans="1:13" x14ac:dyDescent="0.35">
      <c r="A112" t="s">
        <v>34</v>
      </c>
      <c r="B112" t="s">
        <v>35</v>
      </c>
      <c r="C112" t="s">
        <v>36</v>
      </c>
      <c r="D112" t="s">
        <v>37</v>
      </c>
      <c r="E112" t="s">
        <v>38</v>
      </c>
      <c r="F112">
        <v>38.015801000000003</v>
      </c>
      <c r="G112">
        <v>-121.795545</v>
      </c>
      <c r="H112">
        <v>2003</v>
      </c>
      <c r="I112" s="15">
        <v>37868</v>
      </c>
      <c r="J112">
        <v>425</v>
      </c>
      <c r="K112" t="s">
        <v>39</v>
      </c>
      <c r="L112" t="s">
        <v>40</v>
      </c>
      <c r="M112" t="s">
        <v>41</v>
      </c>
    </row>
    <row r="113" spans="1:13" x14ac:dyDescent="0.35">
      <c r="A113" t="s">
        <v>34</v>
      </c>
      <c r="B113" t="s">
        <v>35</v>
      </c>
      <c r="C113" t="s">
        <v>36</v>
      </c>
      <c r="D113" t="s">
        <v>37</v>
      </c>
      <c r="E113" t="s">
        <v>38</v>
      </c>
      <c r="F113">
        <v>38.015801000000003</v>
      </c>
      <c r="G113">
        <v>-121.795545</v>
      </c>
      <c r="H113">
        <v>2003</v>
      </c>
      <c r="I113" s="15">
        <v>37874</v>
      </c>
      <c r="J113">
        <v>171</v>
      </c>
      <c r="K113" t="s">
        <v>39</v>
      </c>
      <c r="L113" t="s">
        <v>40</v>
      </c>
      <c r="M113" t="s">
        <v>41</v>
      </c>
    </row>
    <row r="114" spans="1:13" x14ac:dyDescent="0.35">
      <c r="A114" t="s">
        <v>34</v>
      </c>
      <c r="B114" t="s">
        <v>35</v>
      </c>
      <c r="C114" t="s">
        <v>36</v>
      </c>
      <c r="D114" t="s">
        <v>37</v>
      </c>
      <c r="E114" t="s">
        <v>38</v>
      </c>
      <c r="F114">
        <v>38.015801000000003</v>
      </c>
      <c r="G114">
        <v>-121.795545</v>
      </c>
      <c r="H114">
        <v>2003</v>
      </c>
      <c r="I114" s="15">
        <v>37882</v>
      </c>
      <c r="J114">
        <v>4</v>
      </c>
      <c r="K114" t="s">
        <v>39</v>
      </c>
      <c r="L114" t="s">
        <v>40</v>
      </c>
      <c r="M114" t="s">
        <v>41</v>
      </c>
    </row>
    <row r="115" spans="1:13" x14ac:dyDescent="0.35">
      <c r="A115" t="s">
        <v>34</v>
      </c>
      <c r="B115" t="s">
        <v>35</v>
      </c>
      <c r="C115" t="s">
        <v>36</v>
      </c>
      <c r="D115" t="s">
        <v>37</v>
      </c>
      <c r="E115" t="s">
        <v>38</v>
      </c>
      <c r="F115">
        <v>38.015801000000003</v>
      </c>
      <c r="G115">
        <v>-121.795545</v>
      </c>
      <c r="H115">
        <v>2004</v>
      </c>
      <c r="I115" s="15">
        <v>38211</v>
      </c>
      <c r="J115">
        <v>46</v>
      </c>
      <c r="K115" t="s">
        <v>39</v>
      </c>
      <c r="L115" t="s">
        <v>40</v>
      </c>
      <c r="M115" t="s">
        <v>41</v>
      </c>
    </row>
    <row r="116" spans="1:13" x14ac:dyDescent="0.35">
      <c r="A116" t="s">
        <v>34</v>
      </c>
      <c r="B116" t="s">
        <v>35</v>
      </c>
      <c r="C116" t="s">
        <v>36</v>
      </c>
      <c r="D116" t="s">
        <v>37</v>
      </c>
      <c r="E116" t="s">
        <v>38</v>
      </c>
      <c r="F116">
        <v>38.015801000000003</v>
      </c>
      <c r="G116">
        <v>-121.795545</v>
      </c>
      <c r="H116">
        <v>2004</v>
      </c>
      <c r="I116" s="15">
        <v>38218</v>
      </c>
      <c r="J116">
        <v>176</v>
      </c>
      <c r="K116" t="s">
        <v>39</v>
      </c>
      <c r="L116" t="s">
        <v>40</v>
      </c>
      <c r="M116" t="s">
        <v>41</v>
      </c>
    </row>
    <row r="117" spans="1:13" x14ac:dyDescent="0.35">
      <c r="A117" t="s">
        <v>34</v>
      </c>
      <c r="B117" t="s">
        <v>35</v>
      </c>
      <c r="C117" t="s">
        <v>36</v>
      </c>
      <c r="D117" t="s">
        <v>37</v>
      </c>
      <c r="E117" t="s">
        <v>38</v>
      </c>
      <c r="F117">
        <v>38.015801000000003</v>
      </c>
      <c r="G117">
        <v>-121.795545</v>
      </c>
      <c r="H117">
        <v>2004</v>
      </c>
      <c r="I117" s="15">
        <v>38225</v>
      </c>
      <c r="J117">
        <v>397</v>
      </c>
      <c r="K117" t="s">
        <v>39</v>
      </c>
      <c r="L117" t="s">
        <v>40</v>
      </c>
      <c r="M117" t="s">
        <v>41</v>
      </c>
    </row>
    <row r="118" spans="1:13" x14ac:dyDescent="0.35">
      <c r="A118" t="s">
        <v>34</v>
      </c>
      <c r="B118" t="s">
        <v>35</v>
      </c>
      <c r="C118" t="s">
        <v>36</v>
      </c>
      <c r="D118" t="s">
        <v>37</v>
      </c>
      <c r="E118" t="s">
        <v>38</v>
      </c>
      <c r="F118">
        <v>38.015801000000003</v>
      </c>
      <c r="G118">
        <v>-121.795545</v>
      </c>
      <c r="H118">
        <v>2004</v>
      </c>
      <c r="I118" s="15">
        <v>38232</v>
      </c>
      <c r="J118">
        <v>379</v>
      </c>
      <c r="K118" t="s">
        <v>39</v>
      </c>
      <c r="L118" t="s">
        <v>40</v>
      </c>
      <c r="M118" t="s">
        <v>41</v>
      </c>
    </row>
    <row r="119" spans="1:13" x14ac:dyDescent="0.35">
      <c r="A119" t="s">
        <v>34</v>
      </c>
      <c r="B119" t="s">
        <v>35</v>
      </c>
      <c r="C119" t="s">
        <v>36</v>
      </c>
      <c r="D119" t="s">
        <v>37</v>
      </c>
      <c r="E119" t="s">
        <v>38</v>
      </c>
      <c r="F119">
        <v>38.015801000000003</v>
      </c>
      <c r="G119">
        <v>-121.795545</v>
      </c>
      <c r="H119">
        <v>2004</v>
      </c>
      <c r="I119" s="15">
        <v>38239</v>
      </c>
      <c r="J119">
        <v>82</v>
      </c>
      <c r="K119" t="s">
        <v>39</v>
      </c>
      <c r="L119" t="s">
        <v>40</v>
      </c>
      <c r="M119" t="s">
        <v>41</v>
      </c>
    </row>
    <row r="120" spans="1:13" x14ac:dyDescent="0.35">
      <c r="A120" t="s">
        <v>34</v>
      </c>
      <c r="B120" t="s">
        <v>35</v>
      </c>
      <c r="C120" t="s">
        <v>36</v>
      </c>
      <c r="D120" t="s">
        <v>37</v>
      </c>
      <c r="E120" t="s">
        <v>38</v>
      </c>
      <c r="F120">
        <v>38.015801000000003</v>
      </c>
      <c r="G120">
        <v>-121.795545</v>
      </c>
      <c r="H120">
        <v>2005</v>
      </c>
      <c r="I120" s="15">
        <v>38575</v>
      </c>
      <c r="J120">
        <v>2</v>
      </c>
      <c r="K120" t="s">
        <v>39</v>
      </c>
      <c r="L120" t="s">
        <v>40</v>
      </c>
      <c r="M120" t="s">
        <v>41</v>
      </c>
    </row>
    <row r="121" spans="1:13" x14ac:dyDescent="0.35">
      <c r="A121" t="s">
        <v>34</v>
      </c>
      <c r="B121" t="s">
        <v>35</v>
      </c>
      <c r="C121" t="s">
        <v>36</v>
      </c>
      <c r="D121" t="s">
        <v>37</v>
      </c>
      <c r="E121" t="s">
        <v>38</v>
      </c>
      <c r="F121">
        <v>38.015801000000003</v>
      </c>
      <c r="G121">
        <v>-121.795545</v>
      </c>
      <c r="H121">
        <v>2005</v>
      </c>
      <c r="I121" s="15">
        <v>38582</v>
      </c>
      <c r="J121">
        <v>30</v>
      </c>
      <c r="K121" t="s">
        <v>39</v>
      </c>
      <c r="L121" t="s">
        <v>40</v>
      </c>
      <c r="M121" t="s">
        <v>41</v>
      </c>
    </row>
    <row r="122" spans="1:13" x14ac:dyDescent="0.35">
      <c r="A122" t="s">
        <v>34</v>
      </c>
      <c r="B122" t="s">
        <v>35</v>
      </c>
      <c r="C122" t="s">
        <v>36</v>
      </c>
      <c r="D122" t="s">
        <v>37</v>
      </c>
      <c r="E122" t="s">
        <v>38</v>
      </c>
      <c r="F122">
        <v>38.015801000000003</v>
      </c>
      <c r="G122">
        <v>-121.795545</v>
      </c>
      <c r="H122">
        <v>2005</v>
      </c>
      <c r="I122" s="15">
        <v>38589</v>
      </c>
      <c r="J122">
        <v>128</v>
      </c>
      <c r="K122" t="s">
        <v>39</v>
      </c>
      <c r="L122" t="s">
        <v>40</v>
      </c>
      <c r="M122" t="s">
        <v>41</v>
      </c>
    </row>
    <row r="123" spans="1:13" x14ac:dyDescent="0.35">
      <c r="A123" t="s">
        <v>34</v>
      </c>
      <c r="B123" t="s">
        <v>35</v>
      </c>
      <c r="C123" t="s">
        <v>36</v>
      </c>
      <c r="D123" t="s">
        <v>37</v>
      </c>
      <c r="E123" t="s">
        <v>38</v>
      </c>
      <c r="F123">
        <v>38.015801000000003</v>
      </c>
      <c r="G123">
        <v>-121.795545</v>
      </c>
      <c r="H123">
        <v>2005</v>
      </c>
      <c r="I123" s="15">
        <v>38596</v>
      </c>
      <c r="J123">
        <v>218</v>
      </c>
      <c r="K123" t="s">
        <v>39</v>
      </c>
      <c r="L123" t="s">
        <v>40</v>
      </c>
      <c r="M123" t="s">
        <v>41</v>
      </c>
    </row>
    <row r="124" spans="1:13" x14ac:dyDescent="0.35">
      <c r="A124" t="s">
        <v>34</v>
      </c>
      <c r="B124" t="s">
        <v>35</v>
      </c>
      <c r="C124" t="s">
        <v>36</v>
      </c>
      <c r="D124" t="s">
        <v>37</v>
      </c>
      <c r="E124" t="s">
        <v>38</v>
      </c>
      <c r="F124">
        <v>38.015801000000003</v>
      </c>
      <c r="G124">
        <v>-121.795545</v>
      </c>
      <c r="H124">
        <v>2005</v>
      </c>
      <c r="I124" s="15">
        <v>38603</v>
      </c>
      <c r="J124">
        <v>162</v>
      </c>
      <c r="K124" t="s">
        <v>39</v>
      </c>
      <c r="L124" t="s">
        <v>40</v>
      </c>
      <c r="M124" t="s">
        <v>41</v>
      </c>
    </row>
    <row r="125" spans="1:13" x14ac:dyDescent="0.35">
      <c r="A125" t="s">
        <v>34</v>
      </c>
      <c r="B125" t="s">
        <v>35</v>
      </c>
      <c r="C125" t="s">
        <v>36</v>
      </c>
      <c r="D125" t="s">
        <v>37</v>
      </c>
      <c r="E125" t="s">
        <v>38</v>
      </c>
      <c r="F125">
        <v>38.015801000000003</v>
      </c>
      <c r="G125">
        <v>-121.795545</v>
      </c>
      <c r="H125">
        <v>2005</v>
      </c>
      <c r="I125" s="15">
        <v>38610</v>
      </c>
      <c r="J125">
        <v>57</v>
      </c>
      <c r="K125" t="s">
        <v>39</v>
      </c>
      <c r="L125" t="s">
        <v>40</v>
      </c>
      <c r="M125" t="s">
        <v>41</v>
      </c>
    </row>
    <row r="126" spans="1:13" x14ac:dyDescent="0.35">
      <c r="A126" t="s">
        <v>34</v>
      </c>
      <c r="B126" t="s">
        <v>35</v>
      </c>
      <c r="C126" t="s">
        <v>36</v>
      </c>
      <c r="D126" t="s">
        <v>37</v>
      </c>
      <c r="E126" t="s">
        <v>38</v>
      </c>
      <c r="F126">
        <v>38.015801000000003</v>
      </c>
      <c r="G126">
        <v>-121.795545</v>
      </c>
      <c r="H126">
        <v>2005</v>
      </c>
      <c r="I126" s="15">
        <v>38617</v>
      </c>
      <c r="J126">
        <v>2</v>
      </c>
      <c r="K126" t="s">
        <v>39</v>
      </c>
      <c r="L126" t="s">
        <v>40</v>
      </c>
      <c r="M126" t="s">
        <v>41</v>
      </c>
    </row>
    <row r="127" spans="1:13" x14ac:dyDescent="0.35">
      <c r="A127" t="s">
        <v>34</v>
      </c>
      <c r="B127" t="s">
        <v>35</v>
      </c>
      <c r="C127" t="s">
        <v>36</v>
      </c>
      <c r="D127" t="s">
        <v>37</v>
      </c>
      <c r="E127" t="s">
        <v>38</v>
      </c>
      <c r="F127">
        <v>38.015801000000003</v>
      </c>
      <c r="G127">
        <v>-121.795545</v>
      </c>
      <c r="H127">
        <v>2006</v>
      </c>
      <c r="I127" s="15">
        <v>38945</v>
      </c>
      <c r="J127">
        <v>2</v>
      </c>
      <c r="K127" t="s">
        <v>39</v>
      </c>
      <c r="L127" t="s">
        <v>40</v>
      </c>
      <c r="M127" t="s">
        <v>41</v>
      </c>
    </row>
    <row r="128" spans="1:13" x14ac:dyDescent="0.35">
      <c r="A128" t="s">
        <v>34</v>
      </c>
      <c r="B128" t="s">
        <v>35</v>
      </c>
      <c r="C128" t="s">
        <v>36</v>
      </c>
      <c r="D128" t="s">
        <v>37</v>
      </c>
      <c r="E128" t="s">
        <v>38</v>
      </c>
      <c r="F128">
        <v>38.015801000000003</v>
      </c>
      <c r="G128">
        <v>-121.795545</v>
      </c>
      <c r="H128">
        <v>2006</v>
      </c>
      <c r="I128" s="15">
        <v>38952</v>
      </c>
      <c r="J128">
        <v>15</v>
      </c>
      <c r="K128" t="s">
        <v>39</v>
      </c>
      <c r="L128" t="s">
        <v>40</v>
      </c>
      <c r="M128" t="s">
        <v>41</v>
      </c>
    </row>
    <row r="129" spans="1:13" x14ac:dyDescent="0.35">
      <c r="A129" t="s">
        <v>34</v>
      </c>
      <c r="B129" t="s">
        <v>35</v>
      </c>
      <c r="C129" t="s">
        <v>36</v>
      </c>
      <c r="D129" t="s">
        <v>37</v>
      </c>
      <c r="E129" t="s">
        <v>38</v>
      </c>
      <c r="F129">
        <v>38.015801000000003</v>
      </c>
      <c r="G129">
        <v>-121.795545</v>
      </c>
      <c r="H129">
        <v>2006</v>
      </c>
      <c r="I129" s="15">
        <v>38959</v>
      </c>
      <c r="J129">
        <v>39</v>
      </c>
      <c r="K129" t="s">
        <v>39</v>
      </c>
      <c r="L129" t="s">
        <v>40</v>
      </c>
      <c r="M129" t="s">
        <v>41</v>
      </c>
    </row>
    <row r="130" spans="1:13" x14ac:dyDescent="0.35">
      <c r="A130" t="s">
        <v>34</v>
      </c>
      <c r="B130" t="s">
        <v>35</v>
      </c>
      <c r="C130" t="s">
        <v>36</v>
      </c>
      <c r="D130" t="s">
        <v>37</v>
      </c>
      <c r="E130" t="s">
        <v>38</v>
      </c>
      <c r="F130">
        <v>38.015801000000003</v>
      </c>
      <c r="G130">
        <v>-121.795545</v>
      </c>
      <c r="H130">
        <v>2006</v>
      </c>
      <c r="I130" s="15">
        <v>38966</v>
      </c>
      <c r="J130">
        <v>31</v>
      </c>
      <c r="K130" t="s">
        <v>39</v>
      </c>
      <c r="L130" t="s">
        <v>40</v>
      </c>
      <c r="M130" t="s">
        <v>41</v>
      </c>
    </row>
    <row r="131" spans="1:13" x14ac:dyDescent="0.35">
      <c r="A131" t="s">
        <v>34</v>
      </c>
      <c r="B131" t="s">
        <v>35</v>
      </c>
      <c r="C131" t="s">
        <v>36</v>
      </c>
      <c r="D131" t="s">
        <v>37</v>
      </c>
      <c r="E131" t="s">
        <v>38</v>
      </c>
      <c r="F131">
        <v>38.015801000000003</v>
      </c>
      <c r="G131">
        <v>-121.795545</v>
      </c>
      <c r="H131">
        <v>2006</v>
      </c>
      <c r="I131" s="15">
        <v>38973</v>
      </c>
      <c r="J131">
        <v>26</v>
      </c>
      <c r="K131" t="s">
        <v>39</v>
      </c>
      <c r="L131" t="s">
        <v>40</v>
      </c>
      <c r="M131" t="s">
        <v>41</v>
      </c>
    </row>
    <row r="132" spans="1:13" x14ac:dyDescent="0.35">
      <c r="A132" t="s">
        <v>34</v>
      </c>
      <c r="B132" t="s">
        <v>35</v>
      </c>
      <c r="C132" t="s">
        <v>36</v>
      </c>
      <c r="D132" t="s">
        <v>37</v>
      </c>
      <c r="E132" t="s">
        <v>38</v>
      </c>
      <c r="F132">
        <v>38.015801000000003</v>
      </c>
      <c r="G132">
        <v>-121.795545</v>
      </c>
      <c r="H132">
        <v>2006</v>
      </c>
      <c r="I132" s="15">
        <v>38980</v>
      </c>
      <c r="J132">
        <v>9</v>
      </c>
      <c r="K132" t="s">
        <v>39</v>
      </c>
      <c r="L132" t="s">
        <v>40</v>
      </c>
      <c r="M132" t="s">
        <v>41</v>
      </c>
    </row>
    <row r="133" spans="1:13" x14ac:dyDescent="0.35">
      <c r="A133" t="s">
        <v>34</v>
      </c>
      <c r="B133" t="s">
        <v>35</v>
      </c>
      <c r="C133" t="s">
        <v>36</v>
      </c>
      <c r="D133" t="s">
        <v>37</v>
      </c>
      <c r="E133" t="s">
        <v>38</v>
      </c>
      <c r="F133">
        <v>38.015801000000003</v>
      </c>
      <c r="G133">
        <v>-121.795545</v>
      </c>
      <c r="H133">
        <v>2006</v>
      </c>
      <c r="I133" s="15">
        <v>38987</v>
      </c>
      <c r="J133">
        <v>3</v>
      </c>
      <c r="K133" t="s">
        <v>39</v>
      </c>
      <c r="L133" t="s">
        <v>40</v>
      </c>
      <c r="M133" t="s">
        <v>41</v>
      </c>
    </row>
    <row r="134" spans="1:13" x14ac:dyDescent="0.35">
      <c r="A134" t="s">
        <v>34</v>
      </c>
      <c r="B134" t="s">
        <v>35</v>
      </c>
      <c r="C134" t="s">
        <v>36</v>
      </c>
      <c r="D134" t="s">
        <v>37</v>
      </c>
      <c r="E134" t="s">
        <v>38</v>
      </c>
      <c r="F134">
        <v>38.015801000000003</v>
      </c>
      <c r="G134">
        <v>-121.795545</v>
      </c>
      <c r="H134">
        <v>2007</v>
      </c>
      <c r="I134" s="15">
        <v>39295</v>
      </c>
      <c r="J134">
        <v>0</v>
      </c>
      <c r="K134" t="s">
        <v>39</v>
      </c>
      <c r="L134" t="s">
        <v>40</v>
      </c>
      <c r="M134" t="s">
        <v>41</v>
      </c>
    </row>
    <row r="135" spans="1:13" x14ac:dyDescent="0.35">
      <c r="A135" t="s">
        <v>34</v>
      </c>
      <c r="B135" t="s">
        <v>35</v>
      </c>
      <c r="C135" t="s">
        <v>36</v>
      </c>
      <c r="D135" t="s">
        <v>37</v>
      </c>
      <c r="E135" t="s">
        <v>38</v>
      </c>
      <c r="F135">
        <v>38.015801000000003</v>
      </c>
      <c r="G135">
        <v>-121.795545</v>
      </c>
      <c r="H135">
        <v>2007</v>
      </c>
      <c r="I135" s="15">
        <v>39302</v>
      </c>
      <c r="J135">
        <v>0</v>
      </c>
      <c r="K135" t="s">
        <v>39</v>
      </c>
      <c r="L135" t="s">
        <v>40</v>
      </c>
      <c r="M135" t="s">
        <v>41</v>
      </c>
    </row>
    <row r="136" spans="1:13" x14ac:dyDescent="0.35">
      <c r="A136" t="s">
        <v>34</v>
      </c>
      <c r="B136" t="s">
        <v>35</v>
      </c>
      <c r="C136" t="s">
        <v>36</v>
      </c>
      <c r="D136" t="s">
        <v>37</v>
      </c>
      <c r="E136" t="s">
        <v>38</v>
      </c>
      <c r="F136">
        <v>38.015801000000003</v>
      </c>
      <c r="G136">
        <v>-121.795545</v>
      </c>
      <c r="H136">
        <v>2007</v>
      </c>
      <c r="I136" s="15">
        <v>39309</v>
      </c>
      <c r="J136">
        <v>12</v>
      </c>
      <c r="K136" t="s">
        <v>39</v>
      </c>
      <c r="L136" t="s">
        <v>40</v>
      </c>
      <c r="M136" t="s">
        <v>41</v>
      </c>
    </row>
    <row r="137" spans="1:13" x14ac:dyDescent="0.35">
      <c r="A137" t="s">
        <v>34</v>
      </c>
      <c r="B137" t="s">
        <v>35</v>
      </c>
      <c r="C137" t="s">
        <v>36</v>
      </c>
      <c r="D137" t="s">
        <v>37</v>
      </c>
      <c r="E137" t="s">
        <v>38</v>
      </c>
      <c r="F137">
        <v>38.015801000000003</v>
      </c>
      <c r="G137">
        <v>-121.795545</v>
      </c>
      <c r="H137">
        <v>2007</v>
      </c>
      <c r="I137" s="15">
        <v>39316</v>
      </c>
      <c r="J137">
        <v>40</v>
      </c>
      <c r="K137" t="s">
        <v>39</v>
      </c>
      <c r="L137" t="s">
        <v>40</v>
      </c>
      <c r="M137" t="s">
        <v>41</v>
      </c>
    </row>
    <row r="138" spans="1:13" x14ac:dyDescent="0.35">
      <c r="A138" t="s">
        <v>34</v>
      </c>
      <c r="B138" t="s">
        <v>35</v>
      </c>
      <c r="C138" t="s">
        <v>36</v>
      </c>
      <c r="D138" t="s">
        <v>37</v>
      </c>
      <c r="E138" t="s">
        <v>38</v>
      </c>
      <c r="F138">
        <v>38.015801000000003</v>
      </c>
      <c r="G138">
        <v>-121.795545</v>
      </c>
      <c r="H138">
        <v>2007</v>
      </c>
      <c r="I138" s="15">
        <v>39323</v>
      </c>
      <c r="J138">
        <v>72</v>
      </c>
      <c r="K138" t="s">
        <v>39</v>
      </c>
      <c r="L138" t="s">
        <v>40</v>
      </c>
      <c r="M138" t="s">
        <v>41</v>
      </c>
    </row>
    <row r="139" spans="1:13" x14ac:dyDescent="0.35">
      <c r="A139" t="s">
        <v>34</v>
      </c>
      <c r="B139" t="s">
        <v>35</v>
      </c>
      <c r="C139" t="s">
        <v>36</v>
      </c>
      <c r="D139" t="s">
        <v>37</v>
      </c>
      <c r="E139" t="s">
        <v>38</v>
      </c>
      <c r="F139">
        <v>38.015801000000003</v>
      </c>
      <c r="G139">
        <v>-121.795545</v>
      </c>
      <c r="H139">
        <v>2007</v>
      </c>
      <c r="I139" s="15">
        <v>39330</v>
      </c>
      <c r="J139">
        <v>34</v>
      </c>
      <c r="K139" t="s">
        <v>39</v>
      </c>
      <c r="L139" t="s">
        <v>40</v>
      </c>
      <c r="M139" t="s">
        <v>41</v>
      </c>
    </row>
    <row r="140" spans="1:13" x14ac:dyDescent="0.35">
      <c r="A140" t="s">
        <v>34</v>
      </c>
      <c r="B140" t="s">
        <v>35</v>
      </c>
      <c r="C140" t="s">
        <v>36</v>
      </c>
      <c r="D140" t="s">
        <v>37</v>
      </c>
      <c r="E140" t="s">
        <v>38</v>
      </c>
      <c r="F140">
        <v>38.015801000000003</v>
      </c>
      <c r="G140">
        <v>-121.795545</v>
      </c>
      <c r="H140">
        <v>2007</v>
      </c>
      <c r="I140" s="15">
        <v>39337</v>
      </c>
      <c r="J140">
        <v>12</v>
      </c>
      <c r="K140" t="s">
        <v>39</v>
      </c>
      <c r="L140" t="s">
        <v>40</v>
      </c>
      <c r="M140" t="s">
        <v>41</v>
      </c>
    </row>
    <row r="141" spans="1:13" x14ac:dyDescent="0.35">
      <c r="A141" t="s">
        <v>34</v>
      </c>
      <c r="B141" t="s">
        <v>35</v>
      </c>
      <c r="C141" t="s">
        <v>36</v>
      </c>
      <c r="D141" t="s">
        <v>37</v>
      </c>
      <c r="E141" t="s">
        <v>38</v>
      </c>
      <c r="F141">
        <v>38.015801000000003</v>
      </c>
      <c r="G141">
        <v>-121.795545</v>
      </c>
      <c r="H141">
        <v>2007</v>
      </c>
      <c r="I141" s="15">
        <v>39344</v>
      </c>
      <c r="J141">
        <v>1</v>
      </c>
      <c r="K141" t="s">
        <v>39</v>
      </c>
      <c r="L141" t="s">
        <v>40</v>
      </c>
      <c r="M141" t="s">
        <v>41</v>
      </c>
    </row>
    <row r="142" spans="1:13" x14ac:dyDescent="0.35">
      <c r="A142" t="s">
        <v>34</v>
      </c>
      <c r="B142" t="s">
        <v>35</v>
      </c>
      <c r="C142" t="s">
        <v>36</v>
      </c>
      <c r="D142" t="s">
        <v>37</v>
      </c>
      <c r="E142" t="s">
        <v>38</v>
      </c>
      <c r="F142">
        <v>38.015801000000003</v>
      </c>
      <c r="G142">
        <v>-121.795545</v>
      </c>
      <c r="H142">
        <v>2008</v>
      </c>
      <c r="I142" s="1">
        <v>39666</v>
      </c>
      <c r="J142">
        <v>4</v>
      </c>
      <c r="K142" t="s">
        <v>39</v>
      </c>
      <c r="L142" t="s">
        <v>40</v>
      </c>
      <c r="M142" t="s">
        <v>41</v>
      </c>
    </row>
    <row r="143" spans="1:13" x14ac:dyDescent="0.35">
      <c r="A143" t="s">
        <v>34</v>
      </c>
      <c r="B143" t="s">
        <v>35</v>
      </c>
      <c r="C143" t="s">
        <v>36</v>
      </c>
      <c r="D143" t="s">
        <v>37</v>
      </c>
      <c r="E143" t="s">
        <v>38</v>
      </c>
      <c r="F143">
        <v>38.015801000000003</v>
      </c>
      <c r="G143">
        <v>-121.795545</v>
      </c>
      <c r="H143">
        <v>2008</v>
      </c>
      <c r="I143" s="1">
        <v>39674</v>
      </c>
      <c r="J143">
        <v>49</v>
      </c>
      <c r="K143" t="s">
        <v>39</v>
      </c>
      <c r="L143" t="s">
        <v>40</v>
      </c>
      <c r="M143" t="s">
        <v>41</v>
      </c>
    </row>
    <row r="144" spans="1:13" x14ac:dyDescent="0.35">
      <c r="A144" t="s">
        <v>34</v>
      </c>
      <c r="B144" t="s">
        <v>35</v>
      </c>
      <c r="C144" t="s">
        <v>36</v>
      </c>
      <c r="D144" t="s">
        <v>37</v>
      </c>
      <c r="E144" t="s">
        <v>38</v>
      </c>
      <c r="F144">
        <v>38.015801000000003</v>
      </c>
      <c r="G144">
        <v>-121.795545</v>
      </c>
      <c r="H144">
        <v>2008</v>
      </c>
      <c r="I144" s="1">
        <v>39680</v>
      </c>
      <c r="J144">
        <v>116</v>
      </c>
      <c r="K144" t="s">
        <v>39</v>
      </c>
      <c r="L144" t="s">
        <v>40</v>
      </c>
      <c r="M144" t="s">
        <v>41</v>
      </c>
    </row>
    <row r="145" spans="1:13" x14ac:dyDescent="0.35">
      <c r="A145" t="s">
        <v>34</v>
      </c>
      <c r="B145" t="s">
        <v>35</v>
      </c>
      <c r="C145" t="s">
        <v>36</v>
      </c>
      <c r="D145" t="s">
        <v>37</v>
      </c>
      <c r="E145" t="s">
        <v>38</v>
      </c>
      <c r="F145">
        <v>38.015801000000003</v>
      </c>
      <c r="G145">
        <v>-121.795545</v>
      </c>
      <c r="H145">
        <v>2008</v>
      </c>
      <c r="I145" s="1">
        <v>39687</v>
      </c>
      <c r="J145">
        <v>107</v>
      </c>
      <c r="K145" t="s">
        <v>39</v>
      </c>
      <c r="L145" t="s">
        <v>40</v>
      </c>
      <c r="M145" t="s">
        <v>41</v>
      </c>
    </row>
    <row r="146" spans="1:13" x14ac:dyDescent="0.35">
      <c r="A146" t="s">
        <v>34</v>
      </c>
      <c r="B146" t="s">
        <v>35</v>
      </c>
      <c r="C146" t="s">
        <v>36</v>
      </c>
      <c r="D146" t="s">
        <v>37</v>
      </c>
      <c r="E146" t="s">
        <v>38</v>
      </c>
      <c r="F146">
        <v>38.015801000000003</v>
      </c>
      <c r="G146">
        <v>-121.795545</v>
      </c>
      <c r="H146">
        <v>2008</v>
      </c>
      <c r="I146" s="1">
        <v>39694</v>
      </c>
      <c r="J146">
        <v>44</v>
      </c>
      <c r="K146" t="s">
        <v>39</v>
      </c>
      <c r="L146" t="s">
        <v>40</v>
      </c>
      <c r="M146" t="s">
        <v>41</v>
      </c>
    </row>
    <row r="147" spans="1:13" x14ac:dyDescent="0.35">
      <c r="A147" t="s">
        <v>34</v>
      </c>
      <c r="B147" t="s">
        <v>35</v>
      </c>
      <c r="C147" t="s">
        <v>36</v>
      </c>
      <c r="D147" t="s">
        <v>37</v>
      </c>
      <c r="E147" t="s">
        <v>38</v>
      </c>
      <c r="F147">
        <v>38.015801000000003</v>
      </c>
      <c r="G147">
        <v>-121.795545</v>
      </c>
      <c r="H147">
        <v>2008</v>
      </c>
      <c r="I147" s="1">
        <v>39701</v>
      </c>
      <c r="J147">
        <v>11</v>
      </c>
      <c r="K147" t="s">
        <v>39</v>
      </c>
      <c r="L147" t="s">
        <v>40</v>
      </c>
      <c r="M147" t="s">
        <v>41</v>
      </c>
    </row>
    <row r="148" spans="1:13" x14ac:dyDescent="0.35">
      <c r="A148" t="s">
        <v>34</v>
      </c>
      <c r="B148" t="s">
        <v>35</v>
      </c>
      <c r="C148" t="s">
        <v>36</v>
      </c>
      <c r="D148" t="s">
        <v>37</v>
      </c>
      <c r="E148" t="s">
        <v>38</v>
      </c>
      <c r="F148">
        <v>38.015801000000003</v>
      </c>
      <c r="G148">
        <v>-121.795545</v>
      </c>
      <c r="H148">
        <v>2009</v>
      </c>
      <c r="I148" s="1">
        <v>40038</v>
      </c>
      <c r="J148">
        <v>6</v>
      </c>
      <c r="K148" t="s">
        <v>39</v>
      </c>
      <c r="L148" t="s">
        <v>40</v>
      </c>
      <c r="M148" t="s">
        <v>41</v>
      </c>
    </row>
    <row r="149" spans="1:13" x14ac:dyDescent="0.35">
      <c r="A149" t="s">
        <v>34</v>
      </c>
      <c r="B149" t="s">
        <v>35</v>
      </c>
      <c r="C149" t="s">
        <v>36</v>
      </c>
      <c r="D149" t="s">
        <v>37</v>
      </c>
      <c r="E149" t="s">
        <v>38</v>
      </c>
      <c r="F149">
        <v>38.015801000000003</v>
      </c>
      <c r="G149">
        <v>-121.795545</v>
      </c>
      <c r="H149">
        <v>2009</v>
      </c>
      <c r="I149" s="1">
        <v>40044</v>
      </c>
      <c r="J149">
        <v>37</v>
      </c>
      <c r="K149" t="s">
        <v>39</v>
      </c>
      <c r="L149" t="s">
        <v>40</v>
      </c>
      <c r="M149" t="s">
        <v>41</v>
      </c>
    </row>
    <row r="150" spans="1:13" x14ac:dyDescent="0.35">
      <c r="A150" t="s">
        <v>34</v>
      </c>
      <c r="B150" t="s">
        <v>35</v>
      </c>
      <c r="C150" t="s">
        <v>36</v>
      </c>
      <c r="D150" t="s">
        <v>37</v>
      </c>
      <c r="E150" t="s">
        <v>38</v>
      </c>
      <c r="F150">
        <v>38.015801000000003</v>
      </c>
      <c r="G150">
        <v>-121.795545</v>
      </c>
      <c r="H150">
        <v>2009</v>
      </c>
      <c r="I150" s="1">
        <v>40051</v>
      </c>
      <c r="J150">
        <v>42</v>
      </c>
      <c r="K150" t="s">
        <v>39</v>
      </c>
      <c r="L150" t="s">
        <v>40</v>
      </c>
      <c r="M150" t="s">
        <v>41</v>
      </c>
    </row>
    <row r="151" spans="1:13" x14ac:dyDescent="0.35">
      <c r="A151" t="s">
        <v>34</v>
      </c>
      <c r="B151" t="s">
        <v>35</v>
      </c>
      <c r="C151" t="s">
        <v>36</v>
      </c>
      <c r="D151" t="s">
        <v>37</v>
      </c>
      <c r="E151" t="s">
        <v>38</v>
      </c>
      <c r="F151">
        <v>38.015801000000003</v>
      </c>
      <c r="G151">
        <v>-121.795545</v>
      </c>
      <c r="H151">
        <v>2009</v>
      </c>
      <c r="I151" s="1">
        <v>40058</v>
      </c>
      <c r="J151">
        <v>15</v>
      </c>
      <c r="K151" t="s">
        <v>39</v>
      </c>
      <c r="L151" t="s">
        <v>40</v>
      </c>
      <c r="M151" t="s">
        <v>41</v>
      </c>
    </row>
    <row r="152" spans="1:13" x14ac:dyDescent="0.35">
      <c r="A152" t="s">
        <v>34</v>
      </c>
      <c r="B152" t="s">
        <v>35</v>
      </c>
      <c r="C152" t="s">
        <v>36</v>
      </c>
      <c r="D152" t="s">
        <v>37</v>
      </c>
      <c r="E152" t="s">
        <v>38</v>
      </c>
      <c r="F152">
        <v>38.015801000000003</v>
      </c>
      <c r="G152">
        <v>-121.795545</v>
      </c>
      <c r="H152">
        <v>2009</v>
      </c>
      <c r="I152" s="1">
        <v>40065</v>
      </c>
      <c r="J152">
        <v>6</v>
      </c>
      <c r="K152" t="s">
        <v>39</v>
      </c>
      <c r="L152" t="s">
        <v>40</v>
      </c>
      <c r="M152" t="s">
        <v>41</v>
      </c>
    </row>
    <row r="153" spans="1:13" x14ac:dyDescent="0.35">
      <c r="A153" t="s">
        <v>34</v>
      </c>
      <c r="B153" t="s">
        <v>35</v>
      </c>
      <c r="C153" t="s">
        <v>36</v>
      </c>
      <c r="D153" t="s">
        <v>37</v>
      </c>
      <c r="E153" t="s">
        <v>38</v>
      </c>
      <c r="F153">
        <v>38.015801000000003</v>
      </c>
      <c r="G153">
        <v>-121.795545</v>
      </c>
      <c r="H153">
        <v>2009</v>
      </c>
      <c r="I153" s="1">
        <v>40072</v>
      </c>
      <c r="J153">
        <v>2</v>
      </c>
      <c r="K153" t="s">
        <v>39</v>
      </c>
      <c r="L153" t="s">
        <v>40</v>
      </c>
      <c r="M153" t="s">
        <v>41</v>
      </c>
    </row>
    <row r="154" spans="1:13" x14ac:dyDescent="0.35">
      <c r="A154" t="s">
        <v>34</v>
      </c>
      <c r="B154" t="s">
        <v>35</v>
      </c>
      <c r="C154" t="s">
        <v>36</v>
      </c>
      <c r="D154" t="s">
        <v>37</v>
      </c>
      <c r="E154" t="s">
        <v>38</v>
      </c>
      <c r="F154">
        <v>38.015801000000003</v>
      </c>
      <c r="G154">
        <v>-121.795545</v>
      </c>
      <c r="H154">
        <v>2009</v>
      </c>
      <c r="I154" s="1">
        <v>40079</v>
      </c>
      <c r="J154">
        <v>2</v>
      </c>
      <c r="K154" t="s">
        <v>39</v>
      </c>
      <c r="L154" t="s">
        <v>40</v>
      </c>
      <c r="M154" t="s">
        <v>41</v>
      </c>
    </row>
    <row r="155" spans="1:13" x14ac:dyDescent="0.35">
      <c r="A155" t="s">
        <v>34</v>
      </c>
      <c r="B155" t="s">
        <v>35</v>
      </c>
      <c r="C155" t="s">
        <v>36</v>
      </c>
      <c r="D155" t="s">
        <v>37</v>
      </c>
      <c r="E155" t="s">
        <v>38</v>
      </c>
      <c r="F155">
        <v>38.015801000000003</v>
      </c>
      <c r="G155">
        <v>-121.795545</v>
      </c>
      <c r="H155">
        <v>2010</v>
      </c>
      <c r="I155" s="1">
        <v>40395</v>
      </c>
      <c r="J155">
        <v>0</v>
      </c>
      <c r="K155" t="s">
        <v>39</v>
      </c>
      <c r="L155" t="s">
        <v>40</v>
      </c>
      <c r="M155" t="s">
        <v>41</v>
      </c>
    </row>
    <row r="156" spans="1:13" x14ac:dyDescent="0.35">
      <c r="A156" t="s">
        <v>34</v>
      </c>
      <c r="B156" t="s">
        <v>35</v>
      </c>
      <c r="C156" t="s">
        <v>36</v>
      </c>
      <c r="D156" t="s">
        <v>37</v>
      </c>
      <c r="E156" t="s">
        <v>38</v>
      </c>
      <c r="F156">
        <v>38.015801000000003</v>
      </c>
      <c r="G156">
        <v>-121.795545</v>
      </c>
      <c r="H156">
        <v>2010</v>
      </c>
      <c r="I156" s="1">
        <v>40401</v>
      </c>
      <c r="J156">
        <v>0</v>
      </c>
      <c r="K156" t="s">
        <v>39</v>
      </c>
      <c r="L156" t="s">
        <v>40</v>
      </c>
      <c r="M156" t="s">
        <v>41</v>
      </c>
    </row>
    <row r="157" spans="1:13" x14ac:dyDescent="0.35">
      <c r="A157" t="s">
        <v>34</v>
      </c>
      <c r="B157" t="s">
        <v>35</v>
      </c>
      <c r="C157" t="s">
        <v>36</v>
      </c>
      <c r="D157" t="s">
        <v>37</v>
      </c>
      <c r="E157" t="s">
        <v>38</v>
      </c>
      <c r="F157">
        <v>38.015801000000003</v>
      </c>
      <c r="G157">
        <v>-121.795545</v>
      </c>
      <c r="H157">
        <v>2010</v>
      </c>
      <c r="I157" s="1">
        <v>40402</v>
      </c>
      <c r="J157">
        <v>0</v>
      </c>
      <c r="K157" t="s">
        <v>39</v>
      </c>
      <c r="L157" t="s">
        <v>40</v>
      </c>
      <c r="M157" t="s">
        <v>41</v>
      </c>
    </row>
    <row r="158" spans="1:13" x14ac:dyDescent="0.35">
      <c r="A158" t="s">
        <v>34</v>
      </c>
      <c r="B158" t="s">
        <v>35</v>
      </c>
      <c r="C158" t="s">
        <v>36</v>
      </c>
      <c r="D158" t="s">
        <v>37</v>
      </c>
      <c r="E158" t="s">
        <v>38</v>
      </c>
      <c r="F158">
        <v>38.015801000000003</v>
      </c>
      <c r="G158">
        <v>-121.795545</v>
      </c>
      <c r="H158">
        <v>2010</v>
      </c>
      <c r="I158" s="1">
        <v>40407</v>
      </c>
      <c r="J158">
        <v>1</v>
      </c>
      <c r="K158" t="s">
        <v>39</v>
      </c>
      <c r="L158" t="s">
        <v>40</v>
      </c>
      <c r="M158" t="s">
        <v>41</v>
      </c>
    </row>
    <row r="159" spans="1:13" x14ac:dyDescent="0.35">
      <c r="A159" t="s">
        <v>34</v>
      </c>
      <c r="B159" t="s">
        <v>35</v>
      </c>
      <c r="C159" t="s">
        <v>36</v>
      </c>
      <c r="D159" t="s">
        <v>37</v>
      </c>
      <c r="E159" t="s">
        <v>38</v>
      </c>
      <c r="F159">
        <v>38.015801000000003</v>
      </c>
      <c r="G159">
        <v>-121.795545</v>
      </c>
      <c r="H159">
        <v>2010</v>
      </c>
      <c r="I159" s="1">
        <v>40409</v>
      </c>
      <c r="J159">
        <v>5</v>
      </c>
      <c r="K159" t="s">
        <v>39</v>
      </c>
      <c r="L159" t="s">
        <v>40</v>
      </c>
      <c r="M159" t="s">
        <v>41</v>
      </c>
    </row>
    <row r="160" spans="1:13" x14ac:dyDescent="0.35">
      <c r="A160" t="s">
        <v>34</v>
      </c>
      <c r="B160" t="s">
        <v>35</v>
      </c>
      <c r="C160" t="s">
        <v>36</v>
      </c>
      <c r="D160" t="s">
        <v>37</v>
      </c>
      <c r="E160" t="s">
        <v>38</v>
      </c>
      <c r="F160">
        <v>38.015801000000003</v>
      </c>
      <c r="G160">
        <v>-121.795545</v>
      </c>
      <c r="H160">
        <v>2010</v>
      </c>
      <c r="I160" s="1">
        <v>40415</v>
      </c>
      <c r="J160">
        <v>4</v>
      </c>
      <c r="K160" t="s">
        <v>39</v>
      </c>
      <c r="L160" t="s">
        <v>40</v>
      </c>
      <c r="M160" t="s">
        <v>41</v>
      </c>
    </row>
    <row r="161" spans="1:13" x14ac:dyDescent="0.35">
      <c r="A161" t="s">
        <v>34</v>
      </c>
      <c r="B161" t="s">
        <v>35</v>
      </c>
      <c r="C161" t="s">
        <v>36</v>
      </c>
      <c r="D161" t="s">
        <v>37</v>
      </c>
      <c r="E161" t="s">
        <v>38</v>
      </c>
      <c r="F161">
        <v>38.015801000000003</v>
      </c>
      <c r="G161">
        <v>-121.795545</v>
      </c>
      <c r="H161">
        <v>2010</v>
      </c>
      <c r="I161" s="1">
        <v>40416</v>
      </c>
      <c r="J161">
        <v>22</v>
      </c>
      <c r="K161" t="s">
        <v>39</v>
      </c>
      <c r="L161" t="s">
        <v>40</v>
      </c>
      <c r="M161" t="s">
        <v>41</v>
      </c>
    </row>
    <row r="162" spans="1:13" x14ac:dyDescent="0.35">
      <c r="A162" t="s">
        <v>34</v>
      </c>
      <c r="B162" t="s">
        <v>35</v>
      </c>
      <c r="C162" t="s">
        <v>36</v>
      </c>
      <c r="D162" t="s">
        <v>37</v>
      </c>
      <c r="E162" t="s">
        <v>38</v>
      </c>
      <c r="F162">
        <v>38.015801000000003</v>
      </c>
      <c r="G162">
        <v>-121.795545</v>
      </c>
      <c r="H162">
        <v>2010</v>
      </c>
      <c r="I162" s="1">
        <v>40422</v>
      </c>
      <c r="J162">
        <v>5</v>
      </c>
      <c r="K162" t="s">
        <v>39</v>
      </c>
      <c r="L162" t="s">
        <v>40</v>
      </c>
      <c r="M162" t="s">
        <v>41</v>
      </c>
    </row>
    <row r="163" spans="1:13" x14ac:dyDescent="0.35">
      <c r="A163" t="s">
        <v>34</v>
      </c>
      <c r="B163" t="s">
        <v>35</v>
      </c>
      <c r="C163" t="s">
        <v>36</v>
      </c>
      <c r="D163" t="s">
        <v>37</v>
      </c>
      <c r="E163" t="s">
        <v>38</v>
      </c>
      <c r="F163">
        <v>38.015801000000003</v>
      </c>
      <c r="G163">
        <v>-121.795545</v>
      </c>
      <c r="H163">
        <v>2010</v>
      </c>
      <c r="I163" s="1">
        <v>40423</v>
      </c>
      <c r="J163">
        <v>23</v>
      </c>
      <c r="K163" t="s">
        <v>39</v>
      </c>
      <c r="L163" t="s">
        <v>40</v>
      </c>
      <c r="M163" t="s">
        <v>41</v>
      </c>
    </row>
    <row r="164" spans="1:13" x14ac:dyDescent="0.35">
      <c r="A164" t="s">
        <v>34</v>
      </c>
      <c r="B164" t="s">
        <v>35</v>
      </c>
      <c r="C164" t="s">
        <v>36</v>
      </c>
      <c r="D164" t="s">
        <v>37</v>
      </c>
      <c r="E164" t="s">
        <v>38</v>
      </c>
      <c r="F164">
        <v>38.015801000000003</v>
      </c>
      <c r="G164">
        <v>-121.795545</v>
      </c>
      <c r="H164">
        <v>2010</v>
      </c>
      <c r="I164" s="1">
        <v>40430</v>
      </c>
      <c r="J164">
        <v>21</v>
      </c>
      <c r="K164" t="s">
        <v>39</v>
      </c>
      <c r="L164" t="s">
        <v>40</v>
      </c>
      <c r="M164" t="s">
        <v>41</v>
      </c>
    </row>
    <row r="165" spans="1:13" x14ac:dyDescent="0.35">
      <c r="A165" t="s">
        <v>34</v>
      </c>
      <c r="B165" t="s">
        <v>35</v>
      </c>
      <c r="C165" t="s">
        <v>36</v>
      </c>
      <c r="D165" t="s">
        <v>37</v>
      </c>
      <c r="E165" t="s">
        <v>38</v>
      </c>
      <c r="F165">
        <v>38.015801000000003</v>
      </c>
      <c r="G165">
        <v>-121.795545</v>
      </c>
      <c r="H165">
        <v>2010</v>
      </c>
      <c r="I165" s="1">
        <v>40436</v>
      </c>
      <c r="J165">
        <v>1</v>
      </c>
      <c r="K165" t="s">
        <v>39</v>
      </c>
      <c r="L165" t="s">
        <v>40</v>
      </c>
      <c r="M165" t="s">
        <v>41</v>
      </c>
    </row>
    <row r="166" spans="1:13" x14ac:dyDescent="0.35">
      <c r="A166" t="s">
        <v>34</v>
      </c>
      <c r="B166" t="s">
        <v>35</v>
      </c>
      <c r="C166" t="s">
        <v>36</v>
      </c>
      <c r="D166" t="s">
        <v>37</v>
      </c>
      <c r="E166" t="s">
        <v>38</v>
      </c>
      <c r="F166">
        <v>38.015801000000003</v>
      </c>
      <c r="G166">
        <v>-121.795545</v>
      </c>
      <c r="H166">
        <v>2010</v>
      </c>
      <c r="I166" s="1">
        <v>40437</v>
      </c>
      <c r="J166">
        <v>7</v>
      </c>
      <c r="K166" t="s">
        <v>39</v>
      </c>
      <c r="L166" t="s">
        <v>40</v>
      </c>
      <c r="M166" t="s">
        <v>41</v>
      </c>
    </row>
    <row r="167" spans="1:13" x14ac:dyDescent="0.35">
      <c r="A167" t="s">
        <v>34</v>
      </c>
      <c r="B167" t="s">
        <v>35</v>
      </c>
      <c r="C167" t="s">
        <v>36</v>
      </c>
      <c r="D167" t="s">
        <v>37</v>
      </c>
      <c r="E167" t="s">
        <v>38</v>
      </c>
      <c r="F167">
        <v>38.015801000000003</v>
      </c>
      <c r="G167">
        <v>-121.795545</v>
      </c>
      <c r="H167">
        <v>2010</v>
      </c>
      <c r="I167" s="1">
        <v>40443</v>
      </c>
      <c r="J167">
        <v>1</v>
      </c>
      <c r="K167" t="s">
        <v>39</v>
      </c>
      <c r="L167" t="s">
        <v>40</v>
      </c>
      <c r="M167" t="s">
        <v>41</v>
      </c>
    </row>
    <row r="168" spans="1:13" x14ac:dyDescent="0.35">
      <c r="A168" t="s">
        <v>34</v>
      </c>
      <c r="B168" t="s">
        <v>35</v>
      </c>
      <c r="C168" t="s">
        <v>36</v>
      </c>
      <c r="D168" t="s">
        <v>37</v>
      </c>
      <c r="E168" t="s">
        <v>38</v>
      </c>
      <c r="F168">
        <v>38.015801000000003</v>
      </c>
      <c r="G168">
        <v>-121.795545</v>
      </c>
      <c r="H168">
        <v>2010</v>
      </c>
      <c r="I168" s="1">
        <v>40444</v>
      </c>
      <c r="J168">
        <v>3</v>
      </c>
      <c r="K168" t="s">
        <v>39</v>
      </c>
      <c r="L168" t="s">
        <v>40</v>
      </c>
      <c r="M168" t="s">
        <v>41</v>
      </c>
    </row>
    <row r="169" spans="1:13" x14ac:dyDescent="0.35">
      <c r="A169" t="s">
        <v>34</v>
      </c>
      <c r="B169" t="s">
        <v>35</v>
      </c>
      <c r="C169" t="s">
        <v>36</v>
      </c>
      <c r="D169" t="s">
        <v>37</v>
      </c>
      <c r="E169" t="s">
        <v>38</v>
      </c>
      <c r="F169">
        <v>38.015801000000003</v>
      </c>
      <c r="G169">
        <v>-121.795545</v>
      </c>
      <c r="H169">
        <v>2010</v>
      </c>
      <c r="I169" s="1">
        <v>40450</v>
      </c>
      <c r="J169">
        <v>1</v>
      </c>
      <c r="K169" t="s">
        <v>39</v>
      </c>
      <c r="L169" t="s">
        <v>40</v>
      </c>
      <c r="M169" t="s">
        <v>41</v>
      </c>
    </row>
    <row r="170" spans="1:13" x14ac:dyDescent="0.35">
      <c r="A170" t="s">
        <v>34</v>
      </c>
      <c r="B170" t="s">
        <v>35</v>
      </c>
      <c r="C170" t="s">
        <v>36</v>
      </c>
      <c r="D170" t="s">
        <v>37</v>
      </c>
      <c r="E170" t="s">
        <v>38</v>
      </c>
      <c r="F170">
        <v>38.015801000000003</v>
      </c>
      <c r="G170">
        <v>-121.795545</v>
      </c>
      <c r="H170">
        <v>2010</v>
      </c>
      <c r="I170" s="1">
        <v>40451</v>
      </c>
      <c r="J170">
        <v>0</v>
      </c>
      <c r="K170" t="s">
        <v>39</v>
      </c>
      <c r="L170" t="s">
        <v>40</v>
      </c>
      <c r="M170" t="s">
        <v>41</v>
      </c>
    </row>
    <row r="171" spans="1:13" x14ac:dyDescent="0.35">
      <c r="A171" t="s">
        <v>34</v>
      </c>
      <c r="B171" t="s">
        <v>35</v>
      </c>
      <c r="C171" t="s">
        <v>36</v>
      </c>
      <c r="D171" t="s">
        <v>37</v>
      </c>
      <c r="E171" t="s">
        <v>38</v>
      </c>
      <c r="F171">
        <v>38.015801000000003</v>
      </c>
      <c r="G171">
        <v>-121.795545</v>
      </c>
      <c r="H171">
        <v>2010</v>
      </c>
      <c r="I171" s="1">
        <v>40457</v>
      </c>
      <c r="J171">
        <v>1</v>
      </c>
      <c r="K171" t="s">
        <v>39</v>
      </c>
      <c r="L171" t="s">
        <v>40</v>
      </c>
      <c r="M171" t="s">
        <v>41</v>
      </c>
    </row>
    <row r="172" spans="1:13" x14ac:dyDescent="0.35">
      <c r="A172" t="s">
        <v>34</v>
      </c>
      <c r="B172" t="s">
        <v>35</v>
      </c>
      <c r="C172" t="s">
        <v>36</v>
      </c>
      <c r="D172" t="s">
        <v>37</v>
      </c>
      <c r="E172" t="s">
        <v>38</v>
      </c>
      <c r="F172">
        <v>38.015801000000003</v>
      </c>
      <c r="G172">
        <v>-121.795545</v>
      </c>
      <c r="H172">
        <v>2010</v>
      </c>
      <c r="I172" s="1">
        <v>40458</v>
      </c>
      <c r="J172">
        <v>0</v>
      </c>
      <c r="K172" t="s">
        <v>39</v>
      </c>
      <c r="L172" t="s">
        <v>40</v>
      </c>
      <c r="M172" t="s">
        <v>41</v>
      </c>
    </row>
    <row r="173" spans="1:13" x14ac:dyDescent="0.35">
      <c r="A173" t="s">
        <v>34</v>
      </c>
      <c r="B173" t="s">
        <v>35</v>
      </c>
      <c r="C173" t="s">
        <v>36</v>
      </c>
      <c r="D173" t="s">
        <v>37</v>
      </c>
      <c r="E173" t="s">
        <v>38</v>
      </c>
      <c r="F173">
        <v>38.015801000000003</v>
      </c>
      <c r="G173">
        <v>-121.795545</v>
      </c>
      <c r="H173">
        <v>2011</v>
      </c>
      <c r="I173" s="1">
        <v>40765</v>
      </c>
      <c r="J173">
        <v>0</v>
      </c>
      <c r="K173" t="s">
        <v>39</v>
      </c>
      <c r="L173" t="s">
        <v>40</v>
      </c>
      <c r="M173" t="s">
        <v>41</v>
      </c>
    </row>
    <row r="174" spans="1:13" x14ac:dyDescent="0.35">
      <c r="A174" t="s">
        <v>34</v>
      </c>
      <c r="B174" t="s">
        <v>35</v>
      </c>
      <c r="C174" t="s">
        <v>36</v>
      </c>
      <c r="D174" t="s">
        <v>37</v>
      </c>
      <c r="E174" t="s">
        <v>38</v>
      </c>
      <c r="F174">
        <v>38.015801000000003</v>
      </c>
      <c r="G174">
        <v>-121.795545</v>
      </c>
      <c r="H174">
        <v>2011</v>
      </c>
      <c r="I174" s="1">
        <v>40771</v>
      </c>
      <c r="J174">
        <v>0</v>
      </c>
      <c r="K174" t="s">
        <v>39</v>
      </c>
      <c r="L174" t="s">
        <v>40</v>
      </c>
      <c r="M174" t="s">
        <v>41</v>
      </c>
    </row>
    <row r="175" spans="1:13" x14ac:dyDescent="0.35">
      <c r="A175" t="s">
        <v>34</v>
      </c>
      <c r="B175" t="s">
        <v>35</v>
      </c>
      <c r="C175" t="s">
        <v>36</v>
      </c>
      <c r="D175" t="s">
        <v>37</v>
      </c>
      <c r="E175" t="s">
        <v>38</v>
      </c>
      <c r="F175">
        <v>38.015801000000003</v>
      </c>
      <c r="G175">
        <v>-121.795545</v>
      </c>
      <c r="H175">
        <v>2011</v>
      </c>
      <c r="I175" s="1">
        <v>40779</v>
      </c>
      <c r="J175">
        <v>8</v>
      </c>
      <c r="K175" t="s">
        <v>39</v>
      </c>
      <c r="L175" t="s">
        <v>40</v>
      </c>
      <c r="M175" t="s">
        <v>41</v>
      </c>
    </row>
    <row r="176" spans="1:13" x14ac:dyDescent="0.35">
      <c r="A176" t="s">
        <v>34</v>
      </c>
      <c r="B176" t="s">
        <v>35</v>
      </c>
      <c r="C176" t="s">
        <v>36</v>
      </c>
      <c r="D176" t="s">
        <v>37</v>
      </c>
      <c r="E176" t="s">
        <v>38</v>
      </c>
      <c r="F176">
        <v>38.015801000000003</v>
      </c>
      <c r="G176">
        <v>-121.795545</v>
      </c>
      <c r="H176">
        <v>2011</v>
      </c>
      <c r="I176" s="1">
        <v>40786</v>
      </c>
      <c r="J176">
        <v>24</v>
      </c>
      <c r="K176" t="s">
        <v>39</v>
      </c>
      <c r="L176" t="s">
        <v>40</v>
      </c>
      <c r="M176" t="s">
        <v>41</v>
      </c>
    </row>
    <row r="177" spans="1:13" x14ac:dyDescent="0.35">
      <c r="A177" t="s">
        <v>34</v>
      </c>
      <c r="B177" t="s">
        <v>35</v>
      </c>
      <c r="C177" t="s">
        <v>36</v>
      </c>
      <c r="D177" t="s">
        <v>37</v>
      </c>
      <c r="E177" t="s">
        <v>38</v>
      </c>
      <c r="F177">
        <v>38.015801000000003</v>
      </c>
      <c r="G177">
        <v>-121.795545</v>
      </c>
      <c r="H177">
        <v>2011</v>
      </c>
      <c r="I177" s="1">
        <v>40793</v>
      </c>
      <c r="J177">
        <v>25</v>
      </c>
      <c r="K177" t="s">
        <v>39</v>
      </c>
      <c r="L177" t="s">
        <v>40</v>
      </c>
      <c r="M177" t="s">
        <v>41</v>
      </c>
    </row>
    <row r="178" spans="1:13" x14ac:dyDescent="0.35">
      <c r="A178" t="s">
        <v>34</v>
      </c>
      <c r="B178" t="s">
        <v>35</v>
      </c>
      <c r="C178" t="s">
        <v>36</v>
      </c>
      <c r="D178" t="s">
        <v>37</v>
      </c>
      <c r="E178" t="s">
        <v>38</v>
      </c>
      <c r="F178">
        <v>38.015801000000003</v>
      </c>
      <c r="G178">
        <v>-121.795545</v>
      </c>
      <c r="H178">
        <v>2011</v>
      </c>
      <c r="I178" s="1">
        <v>40800</v>
      </c>
      <c r="J178">
        <v>8</v>
      </c>
      <c r="K178" t="s">
        <v>39</v>
      </c>
      <c r="L178" t="s">
        <v>40</v>
      </c>
      <c r="M178" t="s">
        <v>41</v>
      </c>
    </row>
    <row r="179" spans="1:13" x14ac:dyDescent="0.35">
      <c r="A179" t="s">
        <v>34</v>
      </c>
      <c r="B179" t="s">
        <v>35</v>
      </c>
      <c r="C179" t="s">
        <v>36</v>
      </c>
      <c r="D179" t="s">
        <v>37</v>
      </c>
      <c r="E179" t="s">
        <v>38</v>
      </c>
      <c r="F179">
        <v>38.015801000000003</v>
      </c>
      <c r="G179">
        <v>-121.795545</v>
      </c>
      <c r="H179">
        <v>2011</v>
      </c>
      <c r="I179" s="1">
        <v>40807</v>
      </c>
      <c r="J179">
        <v>2</v>
      </c>
      <c r="K179" t="s">
        <v>39</v>
      </c>
      <c r="L179" t="s">
        <v>40</v>
      </c>
      <c r="M179" t="s">
        <v>41</v>
      </c>
    </row>
    <row r="180" spans="1:13" x14ac:dyDescent="0.35">
      <c r="A180" t="s">
        <v>34</v>
      </c>
      <c r="B180" t="s">
        <v>35</v>
      </c>
      <c r="C180" t="s">
        <v>36</v>
      </c>
      <c r="D180" t="s">
        <v>37</v>
      </c>
      <c r="E180" t="s">
        <v>38</v>
      </c>
      <c r="F180">
        <v>38.015801000000003</v>
      </c>
      <c r="G180">
        <v>-121.795545</v>
      </c>
      <c r="H180">
        <v>2012</v>
      </c>
      <c r="I180" s="1">
        <v>41130</v>
      </c>
      <c r="J180">
        <v>2</v>
      </c>
      <c r="K180" t="s">
        <v>39</v>
      </c>
      <c r="L180" t="s">
        <v>40</v>
      </c>
      <c r="M180" t="s">
        <v>41</v>
      </c>
    </row>
    <row r="181" spans="1:13" x14ac:dyDescent="0.35">
      <c r="A181" t="s">
        <v>34</v>
      </c>
      <c r="B181" t="s">
        <v>35</v>
      </c>
      <c r="C181" t="s">
        <v>36</v>
      </c>
      <c r="D181" t="s">
        <v>37</v>
      </c>
      <c r="E181" t="s">
        <v>38</v>
      </c>
      <c r="F181">
        <v>38.015801000000003</v>
      </c>
      <c r="G181">
        <v>-121.795545</v>
      </c>
      <c r="H181">
        <v>2012</v>
      </c>
      <c r="I181" s="1">
        <v>41137</v>
      </c>
      <c r="J181">
        <v>14</v>
      </c>
      <c r="K181" t="s">
        <v>39</v>
      </c>
      <c r="L181" t="s">
        <v>40</v>
      </c>
      <c r="M181" t="s">
        <v>41</v>
      </c>
    </row>
    <row r="182" spans="1:13" x14ac:dyDescent="0.35">
      <c r="A182" t="s">
        <v>34</v>
      </c>
      <c r="B182" t="s">
        <v>35</v>
      </c>
      <c r="C182" t="s">
        <v>36</v>
      </c>
      <c r="D182" t="s">
        <v>37</v>
      </c>
      <c r="E182" t="s">
        <v>38</v>
      </c>
      <c r="F182">
        <v>38.015801000000003</v>
      </c>
      <c r="G182">
        <v>-121.795545</v>
      </c>
      <c r="H182">
        <v>2012</v>
      </c>
      <c r="I182" s="1">
        <v>41144</v>
      </c>
      <c r="J182">
        <v>23</v>
      </c>
      <c r="K182" t="s">
        <v>39</v>
      </c>
      <c r="L182" t="s">
        <v>40</v>
      </c>
      <c r="M182" t="s">
        <v>41</v>
      </c>
    </row>
    <row r="183" spans="1:13" x14ac:dyDescent="0.35">
      <c r="A183" t="s">
        <v>34</v>
      </c>
      <c r="B183" t="s">
        <v>35</v>
      </c>
      <c r="C183" t="s">
        <v>36</v>
      </c>
      <c r="D183" t="s">
        <v>37</v>
      </c>
      <c r="E183" t="s">
        <v>38</v>
      </c>
      <c r="F183">
        <v>38.015801000000003</v>
      </c>
      <c r="G183">
        <v>-121.795545</v>
      </c>
      <c r="H183">
        <v>2012</v>
      </c>
      <c r="I183" s="1">
        <v>41151</v>
      </c>
      <c r="J183">
        <v>21</v>
      </c>
      <c r="K183" t="s">
        <v>39</v>
      </c>
      <c r="L183" t="s">
        <v>40</v>
      </c>
      <c r="M183" t="s">
        <v>41</v>
      </c>
    </row>
    <row r="184" spans="1:13" x14ac:dyDescent="0.35">
      <c r="A184" t="s">
        <v>34</v>
      </c>
      <c r="B184" t="s">
        <v>35</v>
      </c>
      <c r="C184" t="s">
        <v>36</v>
      </c>
      <c r="D184" t="s">
        <v>37</v>
      </c>
      <c r="E184" t="s">
        <v>38</v>
      </c>
      <c r="F184">
        <v>38.015801000000003</v>
      </c>
      <c r="G184">
        <v>-121.795545</v>
      </c>
      <c r="H184">
        <v>2012</v>
      </c>
      <c r="I184" s="1">
        <v>41158</v>
      </c>
      <c r="J184">
        <v>17</v>
      </c>
      <c r="K184" t="s">
        <v>39</v>
      </c>
      <c r="L184" t="s">
        <v>40</v>
      </c>
      <c r="M184" t="s">
        <v>41</v>
      </c>
    </row>
    <row r="185" spans="1:13" x14ac:dyDescent="0.35">
      <c r="A185" t="s">
        <v>34</v>
      </c>
      <c r="B185" t="s">
        <v>35</v>
      </c>
      <c r="C185" t="s">
        <v>36</v>
      </c>
      <c r="D185" t="s">
        <v>37</v>
      </c>
      <c r="E185" t="s">
        <v>38</v>
      </c>
      <c r="F185">
        <v>38.015801000000003</v>
      </c>
      <c r="G185">
        <v>-121.795545</v>
      </c>
      <c r="H185">
        <v>2012</v>
      </c>
      <c r="I185" s="1">
        <v>41165</v>
      </c>
      <c r="J185">
        <v>7</v>
      </c>
      <c r="K185" t="s">
        <v>39</v>
      </c>
      <c r="L185" t="s">
        <v>40</v>
      </c>
      <c r="M185" t="s">
        <v>41</v>
      </c>
    </row>
    <row r="186" spans="1:13" x14ac:dyDescent="0.35">
      <c r="A186" t="s">
        <v>34</v>
      </c>
      <c r="B186" t="s">
        <v>35</v>
      </c>
      <c r="C186" t="s">
        <v>36</v>
      </c>
      <c r="D186" t="s">
        <v>37</v>
      </c>
      <c r="E186" t="s">
        <v>38</v>
      </c>
      <c r="F186">
        <v>38.015801000000003</v>
      </c>
      <c r="G186">
        <v>-121.795545</v>
      </c>
      <c r="H186">
        <v>2012</v>
      </c>
      <c r="I186" s="1">
        <v>41172</v>
      </c>
      <c r="J186">
        <v>1</v>
      </c>
      <c r="K186" t="s">
        <v>39</v>
      </c>
      <c r="L186" t="s">
        <v>40</v>
      </c>
      <c r="M186" t="s">
        <v>41</v>
      </c>
    </row>
    <row r="187" spans="1:13" x14ac:dyDescent="0.35">
      <c r="A187" t="s">
        <v>34</v>
      </c>
      <c r="B187" t="s">
        <v>35</v>
      </c>
      <c r="C187" t="s">
        <v>36</v>
      </c>
      <c r="D187" t="s">
        <v>37</v>
      </c>
      <c r="E187" t="s">
        <v>38</v>
      </c>
      <c r="F187">
        <v>38.015801000000003</v>
      </c>
      <c r="G187">
        <v>-121.795545</v>
      </c>
      <c r="H187">
        <v>2012</v>
      </c>
      <c r="I187" s="1">
        <v>41179</v>
      </c>
      <c r="J187">
        <v>1</v>
      </c>
      <c r="K187" t="s">
        <v>39</v>
      </c>
      <c r="L187" t="s">
        <v>40</v>
      </c>
      <c r="M187" t="s">
        <v>41</v>
      </c>
    </row>
    <row r="188" spans="1:13" x14ac:dyDescent="0.35">
      <c r="A188" t="s">
        <v>34</v>
      </c>
      <c r="B188" t="s">
        <v>35</v>
      </c>
      <c r="C188" t="s">
        <v>36</v>
      </c>
      <c r="D188" t="s">
        <v>37</v>
      </c>
      <c r="E188" t="s">
        <v>38</v>
      </c>
      <c r="F188">
        <v>38.015801000000003</v>
      </c>
      <c r="G188">
        <v>-121.795545</v>
      </c>
      <c r="H188">
        <v>2013</v>
      </c>
      <c r="I188" s="1">
        <v>41494</v>
      </c>
      <c r="J188">
        <v>5</v>
      </c>
      <c r="K188" t="s">
        <v>39</v>
      </c>
      <c r="L188" t="s">
        <v>40</v>
      </c>
      <c r="M188" t="s">
        <v>41</v>
      </c>
    </row>
    <row r="189" spans="1:13" x14ac:dyDescent="0.35">
      <c r="A189" t="s">
        <v>34</v>
      </c>
      <c r="B189" t="s">
        <v>35</v>
      </c>
      <c r="C189" t="s">
        <v>36</v>
      </c>
      <c r="D189" t="s">
        <v>37</v>
      </c>
      <c r="E189" t="s">
        <v>38</v>
      </c>
      <c r="F189">
        <v>38.015801000000003</v>
      </c>
      <c r="G189">
        <v>-121.795545</v>
      </c>
      <c r="H189">
        <v>2013</v>
      </c>
      <c r="I189" s="1">
        <v>41501</v>
      </c>
      <c r="J189">
        <v>6</v>
      </c>
      <c r="K189" t="s">
        <v>39</v>
      </c>
      <c r="L189" t="s">
        <v>40</v>
      </c>
      <c r="M189" t="s">
        <v>41</v>
      </c>
    </row>
    <row r="190" spans="1:13" x14ac:dyDescent="0.35">
      <c r="A190" t="s">
        <v>34</v>
      </c>
      <c r="B190" t="s">
        <v>35</v>
      </c>
      <c r="C190" t="s">
        <v>36</v>
      </c>
      <c r="D190" t="s">
        <v>37</v>
      </c>
      <c r="E190" t="s">
        <v>38</v>
      </c>
      <c r="F190">
        <v>38.015801000000003</v>
      </c>
      <c r="G190">
        <v>-121.795545</v>
      </c>
      <c r="H190">
        <v>2013</v>
      </c>
      <c r="I190" s="1">
        <v>41508</v>
      </c>
      <c r="J190">
        <v>26</v>
      </c>
      <c r="K190" t="s">
        <v>39</v>
      </c>
      <c r="L190" t="s">
        <v>40</v>
      </c>
      <c r="M190" t="s">
        <v>41</v>
      </c>
    </row>
    <row r="191" spans="1:13" x14ac:dyDescent="0.35">
      <c r="A191" t="s">
        <v>34</v>
      </c>
      <c r="B191" t="s">
        <v>35</v>
      </c>
      <c r="C191" t="s">
        <v>36</v>
      </c>
      <c r="D191" t="s">
        <v>37</v>
      </c>
      <c r="E191" t="s">
        <v>38</v>
      </c>
      <c r="F191">
        <v>38.015801000000003</v>
      </c>
      <c r="G191">
        <v>-121.795545</v>
      </c>
      <c r="H191">
        <v>2013</v>
      </c>
      <c r="I191" s="1">
        <v>41515</v>
      </c>
      <c r="J191">
        <v>28</v>
      </c>
      <c r="K191" t="s">
        <v>39</v>
      </c>
      <c r="L191" t="s">
        <v>40</v>
      </c>
      <c r="M191" t="s">
        <v>41</v>
      </c>
    </row>
    <row r="192" spans="1:13" x14ac:dyDescent="0.35">
      <c r="A192" t="s">
        <v>34</v>
      </c>
      <c r="B192" t="s">
        <v>35</v>
      </c>
      <c r="C192" t="s">
        <v>36</v>
      </c>
      <c r="D192" t="s">
        <v>37</v>
      </c>
      <c r="E192" t="s">
        <v>38</v>
      </c>
      <c r="F192">
        <v>38.015801000000003</v>
      </c>
      <c r="G192">
        <v>-121.795545</v>
      </c>
      <c r="H192">
        <v>2013</v>
      </c>
      <c r="I192" s="1">
        <v>41522</v>
      </c>
      <c r="J192">
        <v>10</v>
      </c>
      <c r="K192" t="s">
        <v>39</v>
      </c>
      <c r="L192" t="s">
        <v>40</v>
      </c>
      <c r="M192" t="s">
        <v>41</v>
      </c>
    </row>
    <row r="193" spans="1:13" x14ac:dyDescent="0.35">
      <c r="A193" t="s">
        <v>34</v>
      </c>
      <c r="B193" t="s">
        <v>35</v>
      </c>
      <c r="C193" t="s">
        <v>36</v>
      </c>
      <c r="D193" t="s">
        <v>37</v>
      </c>
      <c r="E193" t="s">
        <v>38</v>
      </c>
      <c r="F193">
        <v>38.015801000000003</v>
      </c>
      <c r="G193">
        <v>-121.795545</v>
      </c>
      <c r="H193">
        <v>2013</v>
      </c>
      <c r="I193" s="1">
        <v>41529</v>
      </c>
      <c r="J193">
        <v>2</v>
      </c>
      <c r="K193" t="s">
        <v>39</v>
      </c>
      <c r="L193" t="s">
        <v>40</v>
      </c>
      <c r="M193" t="s">
        <v>41</v>
      </c>
    </row>
    <row r="194" spans="1:13" x14ac:dyDescent="0.35">
      <c r="A194" t="s">
        <v>34</v>
      </c>
      <c r="B194" t="s">
        <v>35</v>
      </c>
      <c r="C194" t="s">
        <v>36</v>
      </c>
      <c r="D194" t="s">
        <v>37</v>
      </c>
      <c r="E194" t="s">
        <v>38</v>
      </c>
      <c r="F194">
        <v>38.015801000000003</v>
      </c>
      <c r="G194">
        <v>-121.795545</v>
      </c>
      <c r="H194">
        <v>2013</v>
      </c>
      <c r="I194" s="1">
        <v>41536</v>
      </c>
      <c r="J194">
        <v>1</v>
      </c>
      <c r="K194" t="s">
        <v>39</v>
      </c>
      <c r="L194" t="s">
        <v>40</v>
      </c>
      <c r="M194" t="s">
        <v>41</v>
      </c>
    </row>
    <row r="195" spans="1:13" x14ac:dyDescent="0.35">
      <c r="A195" t="s">
        <v>34</v>
      </c>
      <c r="B195" t="s">
        <v>35</v>
      </c>
      <c r="C195" t="s">
        <v>36</v>
      </c>
      <c r="D195" t="s">
        <v>37</v>
      </c>
      <c r="E195" t="s">
        <v>38</v>
      </c>
      <c r="F195">
        <v>38.015801000000003</v>
      </c>
      <c r="G195">
        <v>-121.795545</v>
      </c>
      <c r="H195">
        <v>2014</v>
      </c>
      <c r="I195" s="1">
        <v>41858</v>
      </c>
      <c r="J195">
        <v>4</v>
      </c>
      <c r="K195" t="s">
        <v>39</v>
      </c>
      <c r="L195" t="s">
        <v>40</v>
      </c>
      <c r="M195" t="s">
        <v>41</v>
      </c>
    </row>
    <row r="196" spans="1:13" x14ac:dyDescent="0.35">
      <c r="A196" t="s">
        <v>34</v>
      </c>
      <c r="B196" t="s">
        <v>35</v>
      </c>
      <c r="C196" t="s">
        <v>36</v>
      </c>
      <c r="D196" t="s">
        <v>37</v>
      </c>
      <c r="E196" t="s">
        <v>38</v>
      </c>
      <c r="F196">
        <v>38.015801000000003</v>
      </c>
      <c r="G196">
        <v>-121.795545</v>
      </c>
      <c r="H196">
        <v>2014</v>
      </c>
      <c r="I196" s="1">
        <v>41865</v>
      </c>
      <c r="J196">
        <v>20</v>
      </c>
      <c r="K196" t="s">
        <v>39</v>
      </c>
      <c r="L196" t="s">
        <v>40</v>
      </c>
      <c r="M196" t="s">
        <v>41</v>
      </c>
    </row>
    <row r="197" spans="1:13" x14ac:dyDescent="0.35">
      <c r="A197" t="s">
        <v>34</v>
      </c>
      <c r="B197" t="s">
        <v>35</v>
      </c>
      <c r="C197" t="s">
        <v>36</v>
      </c>
      <c r="D197" t="s">
        <v>37</v>
      </c>
      <c r="E197" t="s">
        <v>38</v>
      </c>
      <c r="F197">
        <v>38.015801000000003</v>
      </c>
      <c r="G197">
        <v>-121.795545</v>
      </c>
      <c r="H197">
        <v>2014</v>
      </c>
      <c r="I197" s="1">
        <v>41872</v>
      </c>
      <c r="J197">
        <v>42</v>
      </c>
      <c r="K197" t="s">
        <v>39</v>
      </c>
      <c r="L197" t="s">
        <v>40</v>
      </c>
      <c r="M197" t="s">
        <v>41</v>
      </c>
    </row>
    <row r="198" spans="1:13" x14ac:dyDescent="0.35">
      <c r="A198" t="s">
        <v>34</v>
      </c>
      <c r="B198" t="s">
        <v>35</v>
      </c>
      <c r="C198" t="s">
        <v>36</v>
      </c>
      <c r="D198" t="s">
        <v>37</v>
      </c>
      <c r="E198" t="s">
        <v>38</v>
      </c>
      <c r="F198">
        <v>38.015801000000003</v>
      </c>
      <c r="G198">
        <v>-121.795545</v>
      </c>
      <c r="H198">
        <v>2014</v>
      </c>
      <c r="I198" s="1">
        <v>41879</v>
      </c>
      <c r="J198">
        <v>44</v>
      </c>
      <c r="K198" t="s">
        <v>39</v>
      </c>
      <c r="L198" t="s">
        <v>40</v>
      </c>
      <c r="M198" t="s">
        <v>41</v>
      </c>
    </row>
    <row r="199" spans="1:13" x14ac:dyDescent="0.35">
      <c r="A199" t="s">
        <v>34</v>
      </c>
      <c r="B199" t="s">
        <v>35</v>
      </c>
      <c r="C199" t="s">
        <v>36</v>
      </c>
      <c r="D199" t="s">
        <v>37</v>
      </c>
      <c r="E199" t="s">
        <v>38</v>
      </c>
      <c r="F199">
        <v>38.015801000000003</v>
      </c>
      <c r="G199">
        <v>-121.795545</v>
      </c>
      <c r="H199">
        <v>2014</v>
      </c>
      <c r="I199" s="1">
        <v>41886</v>
      </c>
      <c r="J199">
        <v>20</v>
      </c>
      <c r="K199" t="s">
        <v>39</v>
      </c>
      <c r="L199" t="s">
        <v>40</v>
      </c>
      <c r="M199" t="s">
        <v>41</v>
      </c>
    </row>
    <row r="200" spans="1:13" x14ac:dyDescent="0.35">
      <c r="A200" t="s">
        <v>34</v>
      </c>
      <c r="B200" t="s">
        <v>35</v>
      </c>
      <c r="C200" t="s">
        <v>36</v>
      </c>
      <c r="D200" t="s">
        <v>37</v>
      </c>
      <c r="E200" t="s">
        <v>38</v>
      </c>
      <c r="F200">
        <v>38.015801000000003</v>
      </c>
      <c r="G200">
        <v>-121.795545</v>
      </c>
      <c r="H200">
        <v>2014</v>
      </c>
      <c r="I200" s="1">
        <v>41893</v>
      </c>
      <c r="J200">
        <v>4</v>
      </c>
      <c r="K200" t="s">
        <v>39</v>
      </c>
      <c r="L200" t="s">
        <v>40</v>
      </c>
      <c r="M200" t="s">
        <v>41</v>
      </c>
    </row>
    <row r="201" spans="1:13" x14ac:dyDescent="0.35">
      <c r="A201" t="s">
        <v>34</v>
      </c>
      <c r="B201" t="s">
        <v>35</v>
      </c>
      <c r="C201" t="s">
        <v>36</v>
      </c>
      <c r="D201" t="s">
        <v>37</v>
      </c>
      <c r="E201" t="s">
        <v>38</v>
      </c>
      <c r="F201">
        <v>38.015801000000003</v>
      </c>
      <c r="G201">
        <v>-121.795545</v>
      </c>
      <c r="H201">
        <v>2015</v>
      </c>
      <c r="I201" s="1">
        <v>42227</v>
      </c>
      <c r="J201">
        <v>2</v>
      </c>
      <c r="K201" t="s">
        <v>39</v>
      </c>
      <c r="L201" t="s">
        <v>40</v>
      </c>
      <c r="M201" t="s">
        <v>41</v>
      </c>
    </row>
    <row r="202" spans="1:13" x14ac:dyDescent="0.35">
      <c r="A202" t="s">
        <v>34</v>
      </c>
      <c r="B202" t="s">
        <v>35</v>
      </c>
      <c r="C202" t="s">
        <v>36</v>
      </c>
      <c r="D202" t="s">
        <v>37</v>
      </c>
      <c r="E202" t="s">
        <v>38</v>
      </c>
      <c r="F202">
        <v>38.015801000000003</v>
      </c>
      <c r="G202">
        <v>-121.795545</v>
      </c>
      <c r="H202">
        <v>2015</v>
      </c>
      <c r="I202" s="1">
        <v>42234</v>
      </c>
      <c r="J202">
        <v>5</v>
      </c>
      <c r="K202" t="s">
        <v>39</v>
      </c>
      <c r="L202" t="s">
        <v>40</v>
      </c>
      <c r="M202" t="s">
        <v>41</v>
      </c>
    </row>
    <row r="203" spans="1:13" x14ac:dyDescent="0.35">
      <c r="A203" t="s">
        <v>34</v>
      </c>
      <c r="B203" t="s">
        <v>35</v>
      </c>
      <c r="C203" t="s">
        <v>36</v>
      </c>
      <c r="D203" t="s">
        <v>37</v>
      </c>
      <c r="E203" t="s">
        <v>38</v>
      </c>
      <c r="F203">
        <v>38.015801000000003</v>
      </c>
      <c r="G203">
        <v>-121.795545</v>
      </c>
      <c r="H203">
        <v>2015</v>
      </c>
      <c r="I203" s="1">
        <v>42240</v>
      </c>
      <c r="J203">
        <v>11</v>
      </c>
      <c r="K203" t="s">
        <v>39</v>
      </c>
      <c r="L203" t="s">
        <v>40</v>
      </c>
      <c r="M203" t="s">
        <v>41</v>
      </c>
    </row>
    <row r="204" spans="1:13" x14ac:dyDescent="0.35">
      <c r="A204" t="s">
        <v>34</v>
      </c>
      <c r="B204" t="s">
        <v>35</v>
      </c>
      <c r="C204" t="s">
        <v>36</v>
      </c>
      <c r="D204" t="s">
        <v>37</v>
      </c>
      <c r="E204" t="s">
        <v>38</v>
      </c>
      <c r="F204">
        <v>38.015801000000003</v>
      </c>
      <c r="G204">
        <v>-121.795545</v>
      </c>
      <c r="H204">
        <v>2015</v>
      </c>
      <c r="I204" s="1">
        <v>42248</v>
      </c>
      <c r="J204">
        <v>7</v>
      </c>
      <c r="K204" t="s">
        <v>39</v>
      </c>
      <c r="L204" t="s">
        <v>40</v>
      </c>
      <c r="M204" t="s">
        <v>41</v>
      </c>
    </row>
    <row r="205" spans="1:13" x14ac:dyDescent="0.35">
      <c r="A205" t="s">
        <v>34</v>
      </c>
      <c r="B205" t="s">
        <v>35</v>
      </c>
      <c r="C205" t="s">
        <v>36</v>
      </c>
      <c r="D205" t="s">
        <v>37</v>
      </c>
      <c r="E205" t="s">
        <v>38</v>
      </c>
      <c r="F205">
        <v>38.015801000000003</v>
      </c>
      <c r="G205">
        <v>-121.795545</v>
      </c>
      <c r="H205">
        <v>2015</v>
      </c>
      <c r="I205" s="1">
        <v>42254</v>
      </c>
      <c r="J205">
        <v>7</v>
      </c>
      <c r="K205" t="s">
        <v>39</v>
      </c>
      <c r="L205" t="s">
        <v>40</v>
      </c>
      <c r="M205" t="s">
        <v>41</v>
      </c>
    </row>
    <row r="206" spans="1:13" x14ac:dyDescent="0.35">
      <c r="A206" t="s">
        <v>34</v>
      </c>
      <c r="B206" t="s">
        <v>35</v>
      </c>
      <c r="C206" t="s">
        <v>36</v>
      </c>
      <c r="D206" t="s">
        <v>37</v>
      </c>
      <c r="E206" t="s">
        <v>38</v>
      </c>
      <c r="F206">
        <v>38.015801000000003</v>
      </c>
      <c r="G206">
        <v>-121.795545</v>
      </c>
      <c r="H206">
        <v>2016</v>
      </c>
      <c r="I206" s="1">
        <v>42591</v>
      </c>
      <c r="J206">
        <v>1</v>
      </c>
      <c r="K206" t="s">
        <v>39</v>
      </c>
      <c r="L206" t="s">
        <v>40</v>
      </c>
      <c r="M206" t="s">
        <v>41</v>
      </c>
    </row>
    <row r="207" spans="1:13" x14ac:dyDescent="0.35">
      <c r="A207" t="s">
        <v>34</v>
      </c>
      <c r="B207" t="s">
        <v>35</v>
      </c>
      <c r="C207" t="s">
        <v>36</v>
      </c>
      <c r="D207" t="s">
        <v>37</v>
      </c>
      <c r="E207" t="s">
        <v>38</v>
      </c>
      <c r="F207">
        <v>38.015801000000003</v>
      </c>
      <c r="G207">
        <v>-121.795545</v>
      </c>
      <c r="H207">
        <v>2016</v>
      </c>
      <c r="I207" s="1">
        <v>42599</v>
      </c>
      <c r="J207">
        <v>7</v>
      </c>
      <c r="K207" t="s">
        <v>39</v>
      </c>
      <c r="L207" t="s">
        <v>40</v>
      </c>
      <c r="M207" t="s">
        <v>41</v>
      </c>
    </row>
    <row r="208" spans="1:13" x14ac:dyDescent="0.35">
      <c r="A208" t="s">
        <v>34</v>
      </c>
      <c r="B208" t="s">
        <v>35</v>
      </c>
      <c r="C208" t="s">
        <v>36</v>
      </c>
      <c r="D208" t="s">
        <v>37</v>
      </c>
      <c r="E208" t="s">
        <v>38</v>
      </c>
      <c r="F208">
        <v>38.015801000000003</v>
      </c>
      <c r="G208">
        <v>-121.795545</v>
      </c>
      <c r="H208">
        <v>2016</v>
      </c>
      <c r="I208" s="1">
        <v>42606</v>
      </c>
      <c r="J208">
        <v>6</v>
      </c>
      <c r="K208" t="s">
        <v>39</v>
      </c>
      <c r="L208" t="s">
        <v>40</v>
      </c>
      <c r="M208" t="s">
        <v>41</v>
      </c>
    </row>
    <row r="209" spans="1:13" x14ac:dyDescent="0.35">
      <c r="A209" t="s">
        <v>34</v>
      </c>
      <c r="B209" t="s">
        <v>35</v>
      </c>
      <c r="C209" t="s">
        <v>36</v>
      </c>
      <c r="D209" t="s">
        <v>37</v>
      </c>
      <c r="E209" t="s">
        <v>38</v>
      </c>
      <c r="F209">
        <v>38.015801000000003</v>
      </c>
      <c r="G209">
        <v>-121.795545</v>
      </c>
      <c r="H209">
        <v>2016</v>
      </c>
      <c r="I209" s="1">
        <v>42613</v>
      </c>
      <c r="J209">
        <v>9</v>
      </c>
      <c r="K209" t="s">
        <v>39</v>
      </c>
      <c r="L209" t="s">
        <v>40</v>
      </c>
      <c r="M209" t="s">
        <v>41</v>
      </c>
    </row>
    <row r="210" spans="1:13" x14ac:dyDescent="0.35">
      <c r="A210" t="s">
        <v>34</v>
      </c>
      <c r="B210" t="s">
        <v>35</v>
      </c>
      <c r="C210" t="s">
        <v>36</v>
      </c>
      <c r="D210" t="s">
        <v>37</v>
      </c>
      <c r="E210" t="s">
        <v>38</v>
      </c>
      <c r="F210">
        <v>38.015801000000003</v>
      </c>
      <c r="G210">
        <v>-121.795545</v>
      </c>
      <c r="H210">
        <v>2016</v>
      </c>
      <c r="I210" s="1">
        <v>42620</v>
      </c>
      <c r="J210">
        <v>2</v>
      </c>
      <c r="K210" t="s">
        <v>39</v>
      </c>
      <c r="L210" t="s">
        <v>40</v>
      </c>
      <c r="M210" t="s">
        <v>41</v>
      </c>
    </row>
    <row r="211" spans="1:13" x14ac:dyDescent="0.35">
      <c r="A211" t="s">
        <v>34</v>
      </c>
      <c r="B211" t="s">
        <v>35</v>
      </c>
      <c r="C211" t="s">
        <v>36</v>
      </c>
      <c r="D211" t="s">
        <v>37</v>
      </c>
      <c r="E211" t="s">
        <v>38</v>
      </c>
      <c r="F211">
        <v>38.015801000000003</v>
      </c>
      <c r="G211">
        <v>-121.795545</v>
      </c>
      <c r="H211">
        <v>2017</v>
      </c>
      <c r="I211" s="1">
        <v>42956</v>
      </c>
      <c r="J211">
        <v>0</v>
      </c>
      <c r="K211" t="s">
        <v>39</v>
      </c>
      <c r="L211" t="s">
        <v>40</v>
      </c>
      <c r="M211" t="s">
        <v>41</v>
      </c>
    </row>
    <row r="212" spans="1:13" x14ac:dyDescent="0.35">
      <c r="A212" t="s">
        <v>34</v>
      </c>
      <c r="B212" t="s">
        <v>35</v>
      </c>
      <c r="C212" t="s">
        <v>36</v>
      </c>
      <c r="D212" t="s">
        <v>37</v>
      </c>
      <c r="E212" t="s">
        <v>38</v>
      </c>
      <c r="F212">
        <v>38.015801000000003</v>
      </c>
      <c r="G212">
        <v>-121.795545</v>
      </c>
      <c r="H212">
        <v>2017</v>
      </c>
      <c r="I212" s="1">
        <v>42962</v>
      </c>
      <c r="J212">
        <v>3</v>
      </c>
      <c r="K212" t="s">
        <v>39</v>
      </c>
      <c r="L212" t="s">
        <v>40</v>
      </c>
      <c r="M212" t="s">
        <v>41</v>
      </c>
    </row>
    <row r="213" spans="1:13" x14ac:dyDescent="0.35">
      <c r="A213" t="s">
        <v>34</v>
      </c>
      <c r="B213" t="s">
        <v>35</v>
      </c>
      <c r="C213" t="s">
        <v>36</v>
      </c>
      <c r="D213" t="s">
        <v>37</v>
      </c>
      <c r="E213" t="s">
        <v>38</v>
      </c>
      <c r="F213">
        <v>38.015801000000003</v>
      </c>
      <c r="G213">
        <v>-121.795545</v>
      </c>
      <c r="H213">
        <v>2017</v>
      </c>
      <c r="I213" s="1">
        <v>42970</v>
      </c>
      <c r="J213">
        <v>11</v>
      </c>
      <c r="K213" t="s">
        <v>39</v>
      </c>
      <c r="L213" t="s">
        <v>40</v>
      </c>
      <c r="M213" t="s">
        <v>41</v>
      </c>
    </row>
    <row r="214" spans="1:13" x14ac:dyDescent="0.35">
      <c r="A214" t="s">
        <v>34</v>
      </c>
      <c r="B214" t="s">
        <v>35</v>
      </c>
      <c r="C214" t="s">
        <v>36</v>
      </c>
      <c r="D214" t="s">
        <v>37</v>
      </c>
      <c r="E214" t="s">
        <v>38</v>
      </c>
      <c r="F214">
        <v>38.015801000000003</v>
      </c>
      <c r="G214">
        <v>-121.795545</v>
      </c>
      <c r="H214">
        <v>2017</v>
      </c>
      <c r="I214" s="1">
        <v>42976</v>
      </c>
      <c r="J214">
        <v>9</v>
      </c>
      <c r="K214" t="s">
        <v>39</v>
      </c>
      <c r="L214" t="s">
        <v>40</v>
      </c>
      <c r="M214" t="s">
        <v>41</v>
      </c>
    </row>
    <row r="215" spans="1:13" x14ac:dyDescent="0.35">
      <c r="A215" t="s">
        <v>34</v>
      </c>
      <c r="B215" t="s">
        <v>35</v>
      </c>
      <c r="C215" t="s">
        <v>36</v>
      </c>
      <c r="D215" t="s">
        <v>37</v>
      </c>
      <c r="E215" t="s">
        <v>38</v>
      </c>
      <c r="F215">
        <v>38.015801000000003</v>
      </c>
      <c r="G215">
        <v>-121.795545</v>
      </c>
      <c r="H215">
        <v>2017</v>
      </c>
      <c r="I215" s="1">
        <v>42984</v>
      </c>
      <c r="J215">
        <v>3</v>
      </c>
      <c r="K215" t="s">
        <v>39</v>
      </c>
      <c r="L215" t="s">
        <v>40</v>
      </c>
      <c r="M215" t="s">
        <v>41</v>
      </c>
    </row>
    <row r="216" spans="1:13" x14ac:dyDescent="0.35">
      <c r="A216" t="s">
        <v>34</v>
      </c>
      <c r="B216" t="s">
        <v>35</v>
      </c>
      <c r="C216" t="s">
        <v>36</v>
      </c>
      <c r="D216" t="s">
        <v>37</v>
      </c>
      <c r="E216" t="s">
        <v>38</v>
      </c>
      <c r="F216">
        <v>38.015801000000003</v>
      </c>
      <c r="G216">
        <v>-121.795545</v>
      </c>
      <c r="H216">
        <v>2017</v>
      </c>
      <c r="I216" s="1">
        <v>42990</v>
      </c>
      <c r="J216">
        <v>0</v>
      </c>
      <c r="K216" t="s">
        <v>39</v>
      </c>
      <c r="L216" t="s">
        <v>40</v>
      </c>
      <c r="M216" t="s">
        <v>41</v>
      </c>
    </row>
    <row r="217" spans="1:13" x14ac:dyDescent="0.35">
      <c r="A217" t="s">
        <v>34</v>
      </c>
      <c r="B217" t="s">
        <v>35</v>
      </c>
      <c r="C217" t="s">
        <v>36</v>
      </c>
      <c r="D217" t="s">
        <v>37</v>
      </c>
      <c r="E217" t="s">
        <v>38</v>
      </c>
      <c r="F217">
        <v>38.015801000000003</v>
      </c>
      <c r="G217">
        <v>-121.795545</v>
      </c>
      <c r="H217">
        <v>2018</v>
      </c>
      <c r="I217" s="1">
        <v>43319</v>
      </c>
      <c r="J217">
        <v>0</v>
      </c>
      <c r="K217" t="s">
        <v>39</v>
      </c>
      <c r="L217" t="s">
        <v>40</v>
      </c>
      <c r="M217" t="s">
        <v>41</v>
      </c>
    </row>
    <row r="218" spans="1:13" x14ac:dyDescent="0.35">
      <c r="A218" t="s">
        <v>34</v>
      </c>
      <c r="B218" t="s">
        <v>35</v>
      </c>
      <c r="C218" t="s">
        <v>36</v>
      </c>
      <c r="D218" t="s">
        <v>37</v>
      </c>
      <c r="E218" t="s">
        <v>38</v>
      </c>
      <c r="F218">
        <v>38.015801000000003</v>
      </c>
      <c r="G218">
        <v>-121.795545</v>
      </c>
      <c r="H218">
        <v>2018</v>
      </c>
      <c r="I218" s="1">
        <v>43327</v>
      </c>
      <c r="J218">
        <v>0</v>
      </c>
      <c r="K218" t="s">
        <v>39</v>
      </c>
      <c r="L218" t="s">
        <v>40</v>
      </c>
      <c r="M218" t="s">
        <v>41</v>
      </c>
    </row>
    <row r="219" spans="1:13" x14ac:dyDescent="0.35">
      <c r="A219" t="s">
        <v>34</v>
      </c>
      <c r="B219" t="s">
        <v>35</v>
      </c>
      <c r="C219" t="s">
        <v>36</v>
      </c>
      <c r="D219" t="s">
        <v>37</v>
      </c>
      <c r="E219" t="s">
        <v>38</v>
      </c>
      <c r="F219">
        <v>38.015801000000003</v>
      </c>
      <c r="G219">
        <v>-121.795545</v>
      </c>
      <c r="H219">
        <v>2018</v>
      </c>
      <c r="I219" s="1">
        <v>43334</v>
      </c>
      <c r="J219">
        <v>2</v>
      </c>
      <c r="K219" t="s">
        <v>39</v>
      </c>
      <c r="L219" t="s">
        <v>40</v>
      </c>
      <c r="M219" t="s">
        <v>41</v>
      </c>
    </row>
    <row r="220" spans="1:13" x14ac:dyDescent="0.35">
      <c r="A220" t="s">
        <v>34</v>
      </c>
      <c r="B220" t="s">
        <v>35</v>
      </c>
      <c r="C220" t="s">
        <v>36</v>
      </c>
      <c r="D220" t="s">
        <v>37</v>
      </c>
      <c r="E220" t="s">
        <v>38</v>
      </c>
      <c r="F220">
        <v>38.015801000000003</v>
      </c>
      <c r="G220">
        <v>-121.795545</v>
      </c>
      <c r="H220">
        <v>2018</v>
      </c>
      <c r="I220" s="1">
        <v>43341</v>
      </c>
      <c r="J220">
        <v>5</v>
      </c>
      <c r="K220" t="s">
        <v>39</v>
      </c>
      <c r="L220" t="s">
        <v>40</v>
      </c>
      <c r="M220" t="s">
        <v>41</v>
      </c>
    </row>
    <row r="221" spans="1:13" x14ac:dyDescent="0.35">
      <c r="A221" t="s">
        <v>34</v>
      </c>
      <c r="B221" t="s">
        <v>35</v>
      </c>
      <c r="C221" t="s">
        <v>36</v>
      </c>
      <c r="D221" t="s">
        <v>37</v>
      </c>
      <c r="E221" t="s">
        <v>38</v>
      </c>
      <c r="F221">
        <v>38.015801000000003</v>
      </c>
      <c r="G221">
        <v>-121.795545</v>
      </c>
      <c r="H221">
        <v>2018</v>
      </c>
      <c r="I221" s="1">
        <v>43347</v>
      </c>
      <c r="J221">
        <v>0</v>
      </c>
      <c r="K221" t="s">
        <v>39</v>
      </c>
      <c r="L221" t="s">
        <v>40</v>
      </c>
      <c r="M221" t="s">
        <v>41</v>
      </c>
    </row>
    <row r="222" spans="1:13" x14ac:dyDescent="0.35">
      <c r="A222" t="s">
        <v>34</v>
      </c>
      <c r="B222" t="s">
        <v>35</v>
      </c>
      <c r="C222" t="s">
        <v>36</v>
      </c>
      <c r="D222" t="s">
        <v>37</v>
      </c>
      <c r="E222" t="s">
        <v>38</v>
      </c>
      <c r="F222">
        <v>38.015801000000003</v>
      </c>
      <c r="G222">
        <v>-121.795545</v>
      </c>
      <c r="H222">
        <v>2018</v>
      </c>
      <c r="I222" s="1">
        <v>43355</v>
      </c>
      <c r="J222">
        <v>2</v>
      </c>
      <c r="K222" t="s">
        <v>39</v>
      </c>
      <c r="L222" t="s">
        <v>40</v>
      </c>
      <c r="M222" t="s">
        <v>41</v>
      </c>
    </row>
    <row r="223" spans="1:13" x14ac:dyDescent="0.35">
      <c r="A223" t="s">
        <v>34</v>
      </c>
      <c r="B223" t="s">
        <v>35</v>
      </c>
      <c r="C223" t="s">
        <v>36</v>
      </c>
      <c r="D223" t="s">
        <v>37</v>
      </c>
      <c r="E223" t="s">
        <v>38</v>
      </c>
      <c r="F223">
        <v>38.015801000000003</v>
      </c>
      <c r="G223">
        <v>-121.795545</v>
      </c>
      <c r="H223">
        <v>2018</v>
      </c>
      <c r="I223" s="1">
        <v>43362</v>
      </c>
      <c r="J223">
        <v>0</v>
      </c>
      <c r="K223" t="s">
        <v>39</v>
      </c>
      <c r="L223" t="s">
        <v>40</v>
      </c>
      <c r="M223" t="s">
        <v>41</v>
      </c>
    </row>
    <row r="224" spans="1:13" x14ac:dyDescent="0.35">
      <c r="A224" t="s">
        <v>34</v>
      </c>
      <c r="B224" t="s">
        <v>35</v>
      </c>
      <c r="C224" t="s">
        <v>36</v>
      </c>
      <c r="D224" t="s">
        <v>37</v>
      </c>
      <c r="E224" t="s">
        <v>38</v>
      </c>
      <c r="F224">
        <v>38.015801000000003</v>
      </c>
      <c r="G224">
        <v>-121.795545</v>
      </c>
      <c r="H224">
        <v>2019</v>
      </c>
      <c r="I224" s="1">
        <v>43684</v>
      </c>
      <c r="J224">
        <v>0</v>
      </c>
      <c r="K224" t="s">
        <v>39</v>
      </c>
      <c r="L224" t="s">
        <v>40</v>
      </c>
      <c r="M224" t="s">
        <v>41</v>
      </c>
    </row>
    <row r="225" spans="1:13" x14ac:dyDescent="0.35">
      <c r="A225" t="s">
        <v>34</v>
      </c>
      <c r="B225" t="s">
        <v>35</v>
      </c>
      <c r="C225" t="s">
        <v>36</v>
      </c>
      <c r="D225" t="s">
        <v>37</v>
      </c>
      <c r="E225" t="s">
        <v>38</v>
      </c>
      <c r="F225">
        <v>38.015801000000003</v>
      </c>
      <c r="G225">
        <v>-121.795545</v>
      </c>
      <c r="H225">
        <v>2019</v>
      </c>
      <c r="I225" s="1">
        <v>43691</v>
      </c>
      <c r="J225">
        <v>0</v>
      </c>
      <c r="K225" t="s">
        <v>39</v>
      </c>
      <c r="L225" t="s">
        <v>40</v>
      </c>
      <c r="M225" t="s">
        <v>41</v>
      </c>
    </row>
    <row r="226" spans="1:13" x14ac:dyDescent="0.35">
      <c r="A226" t="s">
        <v>34</v>
      </c>
      <c r="B226" t="s">
        <v>35</v>
      </c>
      <c r="C226" t="s">
        <v>36</v>
      </c>
      <c r="D226" t="s">
        <v>37</v>
      </c>
      <c r="E226" t="s">
        <v>38</v>
      </c>
      <c r="F226">
        <v>38.015801000000003</v>
      </c>
      <c r="G226">
        <v>-121.795545</v>
      </c>
      <c r="H226">
        <v>2019</v>
      </c>
      <c r="I226" s="1">
        <v>43698</v>
      </c>
      <c r="J226">
        <v>2</v>
      </c>
      <c r="K226" t="s">
        <v>39</v>
      </c>
      <c r="L226" t="s">
        <v>40</v>
      </c>
      <c r="M226" t="s">
        <v>41</v>
      </c>
    </row>
    <row r="227" spans="1:13" x14ac:dyDescent="0.35">
      <c r="A227" t="s">
        <v>34</v>
      </c>
      <c r="B227" t="s">
        <v>35</v>
      </c>
      <c r="C227" t="s">
        <v>36</v>
      </c>
      <c r="D227" t="s">
        <v>37</v>
      </c>
      <c r="E227" t="s">
        <v>38</v>
      </c>
      <c r="F227">
        <v>38.015801000000003</v>
      </c>
      <c r="G227">
        <v>-121.795545</v>
      </c>
      <c r="H227">
        <v>2019</v>
      </c>
      <c r="I227" s="1">
        <v>43705</v>
      </c>
      <c r="J227">
        <v>2</v>
      </c>
      <c r="K227" t="s">
        <v>39</v>
      </c>
      <c r="L227" t="s">
        <v>40</v>
      </c>
      <c r="M227" t="s">
        <v>41</v>
      </c>
    </row>
    <row r="228" spans="1:13" x14ac:dyDescent="0.35">
      <c r="A228" t="s">
        <v>34</v>
      </c>
      <c r="B228" t="s">
        <v>35</v>
      </c>
      <c r="C228" t="s">
        <v>36</v>
      </c>
      <c r="D228" t="s">
        <v>37</v>
      </c>
      <c r="E228" t="s">
        <v>38</v>
      </c>
      <c r="F228">
        <v>38.015801000000003</v>
      </c>
      <c r="G228">
        <v>-121.795545</v>
      </c>
      <c r="H228">
        <v>2019</v>
      </c>
      <c r="I228" s="1">
        <v>43712</v>
      </c>
      <c r="J228">
        <v>0</v>
      </c>
      <c r="K228" t="s">
        <v>39</v>
      </c>
      <c r="L228" t="s">
        <v>40</v>
      </c>
      <c r="M228" t="s">
        <v>41</v>
      </c>
    </row>
    <row r="229" spans="1:13" x14ac:dyDescent="0.35">
      <c r="A229" t="s">
        <v>34</v>
      </c>
      <c r="B229" t="s">
        <v>35</v>
      </c>
      <c r="C229" t="s">
        <v>36</v>
      </c>
      <c r="D229" t="s">
        <v>37</v>
      </c>
      <c r="E229" t="s">
        <v>38</v>
      </c>
      <c r="F229">
        <v>38.015801000000003</v>
      </c>
      <c r="G229">
        <v>-121.795545</v>
      </c>
      <c r="H229">
        <v>2019</v>
      </c>
      <c r="I229" s="1">
        <v>43719</v>
      </c>
      <c r="J229">
        <v>1</v>
      </c>
      <c r="K229" t="s">
        <v>39</v>
      </c>
      <c r="L229" t="s">
        <v>40</v>
      </c>
      <c r="M229" t="s">
        <v>41</v>
      </c>
    </row>
    <row r="230" spans="1:13" x14ac:dyDescent="0.35">
      <c r="A230" t="s">
        <v>34</v>
      </c>
      <c r="B230" t="s">
        <v>35</v>
      </c>
      <c r="C230" t="s">
        <v>36</v>
      </c>
      <c r="D230" t="s">
        <v>37</v>
      </c>
      <c r="E230" t="s">
        <v>38</v>
      </c>
      <c r="F230">
        <v>38.015801000000003</v>
      </c>
      <c r="G230">
        <v>-121.795545</v>
      </c>
      <c r="H230">
        <v>2019</v>
      </c>
      <c r="I230" s="1">
        <v>43726</v>
      </c>
      <c r="J230">
        <v>0</v>
      </c>
      <c r="K230" t="s">
        <v>39</v>
      </c>
      <c r="L230" t="s">
        <v>40</v>
      </c>
      <c r="M230" t="s">
        <v>41</v>
      </c>
    </row>
    <row r="231" spans="1:13" x14ac:dyDescent="0.35">
      <c r="A231" t="s">
        <v>34</v>
      </c>
      <c r="B231" t="s">
        <v>35</v>
      </c>
      <c r="C231" t="s">
        <v>36</v>
      </c>
      <c r="D231" t="s">
        <v>37</v>
      </c>
      <c r="E231" t="s">
        <v>38</v>
      </c>
      <c r="F231">
        <v>38.015801000000003</v>
      </c>
      <c r="G231">
        <v>-121.795545</v>
      </c>
      <c r="H231">
        <v>2020</v>
      </c>
      <c r="I231" s="1">
        <v>44057</v>
      </c>
      <c r="J231">
        <v>1</v>
      </c>
      <c r="K231" t="s">
        <v>39</v>
      </c>
      <c r="L231" t="s">
        <v>40</v>
      </c>
      <c r="M231" t="s">
        <v>41</v>
      </c>
    </row>
    <row r="232" spans="1:13" x14ac:dyDescent="0.35">
      <c r="A232" t="s">
        <v>34</v>
      </c>
      <c r="B232" t="s">
        <v>35</v>
      </c>
      <c r="C232" t="s">
        <v>36</v>
      </c>
      <c r="D232" t="s">
        <v>37</v>
      </c>
      <c r="E232" t="s">
        <v>38</v>
      </c>
      <c r="F232">
        <v>38.015801000000003</v>
      </c>
      <c r="G232">
        <v>-121.795545</v>
      </c>
      <c r="H232">
        <v>2020</v>
      </c>
      <c r="I232" s="1">
        <v>44064</v>
      </c>
      <c r="J232">
        <v>1</v>
      </c>
      <c r="K232" t="s">
        <v>39</v>
      </c>
      <c r="L232" t="s">
        <v>40</v>
      </c>
      <c r="M232" t="s">
        <v>41</v>
      </c>
    </row>
    <row r="233" spans="1:13" x14ac:dyDescent="0.35">
      <c r="A233" t="s">
        <v>34</v>
      </c>
      <c r="B233" t="s">
        <v>35</v>
      </c>
      <c r="C233" t="s">
        <v>36</v>
      </c>
      <c r="D233" t="s">
        <v>37</v>
      </c>
      <c r="E233" t="s">
        <v>38</v>
      </c>
      <c r="F233">
        <v>38.015801000000003</v>
      </c>
      <c r="G233">
        <v>-121.795545</v>
      </c>
      <c r="H233">
        <v>2020</v>
      </c>
      <c r="I233" s="1">
        <v>44071</v>
      </c>
      <c r="J233">
        <v>2</v>
      </c>
      <c r="K233" t="s">
        <v>39</v>
      </c>
      <c r="L233" t="s">
        <v>40</v>
      </c>
      <c r="M233" t="s">
        <v>41</v>
      </c>
    </row>
    <row r="234" spans="1:13" x14ac:dyDescent="0.35">
      <c r="A234" t="s">
        <v>34</v>
      </c>
      <c r="B234" t="s">
        <v>35</v>
      </c>
      <c r="C234" t="s">
        <v>36</v>
      </c>
      <c r="D234" t="s">
        <v>37</v>
      </c>
      <c r="E234" t="s">
        <v>38</v>
      </c>
      <c r="F234">
        <v>38.015801000000003</v>
      </c>
      <c r="G234">
        <v>-121.795545</v>
      </c>
      <c r="H234">
        <v>2020</v>
      </c>
      <c r="I234" s="1">
        <v>44078</v>
      </c>
      <c r="J234">
        <v>2</v>
      </c>
      <c r="K234" t="s">
        <v>39</v>
      </c>
      <c r="L234" t="s">
        <v>40</v>
      </c>
      <c r="M234" t="s">
        <v>41</v>
      </c>
    </row>
    <row r="235" spans="1:13" x14ac:dyDescent="0.35">
      <c r="A235" t="s">
        <v>34</v>
      </c>
      <c r="B235" t="s">
        <v>35</v>
      </c>
      <c r="C235" t="s">
        <v>36</v>
      </c>
      <c r="D235" t="s">
        <v>37</v>
      </c>
      <c r="E235" t="s">
        <v>38</v>
      </c>
      <c r="F235">
        <v>38.015801000000003</v>
      </c>
      <c r="G235">
        <v>-121.795545</v>
      </c>
      <c r="H235">
        <v>2020</v>
      </c>
      <c r="I235" s="1">
        <v>44085</v>
      </c>
      <c r="J235">
        <v>1</v>
      </c>
      <c r="K235" t="s">
        <v>39</v>
      </c>
      <c r="L235" t="s">
        <v>40</v>
      </c>
      <c r="M235" t="s">
        <v>41</v>
      </c>
    </row>
    <row r="236" spans="1:13" x14ac:dyDescent="0.35">
      <c r="A236" t="s">
        <v>34</v>
      </c>
      <c r="B236" t="s">
        <v>35</v>
      </c>
      <c r="C236" t="s">
        <v>36</v>
      </c>
      <c r="D236" t="s">
        <v>37</v>
      </c>
      <c r="E236" t="s">
        <v>38</v>
      </c>
      <c r="F236">
        <v>38.015801000000003</v>
      </c>
      <c r="G236">
        <v>-121.795545</v>
      </c>
      <c r="H236">
        <v>2021</v>
      </c>
      <c r="I236" s="1">
        <v>44412</v>
      </c>
      <c r="J236">
        <v>0</v>
      </c>
      <c r="K236" t="s">
        <v>39</v>
      </c>
      <c r="L236" t="s">
        <v>40</v>
      </c>
      <c r="M236" t="s">
        <v>41</v>
      </c>
    </row>
    <row r="237" spans="1:13" x14ac:dyDescent="0.35">
      <c r="A237" t="s">
        <v>34</v>
      </c>
      <c r="B237" t="s">
        <v>35</v>
      </c>
      <c r="C237" t="s">
        <v>36</v>
      </c>
      <c r="D237" t="s">
        <v>37</v>
      </c>
      <c r="E237" t="s">
        <v>38</v>
      </c>
      <c r="F237">
        <v>38.015801000000003</v>
      </c>
      <c r="G237">
        <v>-121.795545</v>
      </c>
      <c r="H237">
        <v>2021</v>
      </c>
      <c r="I237" s="1">
        <v>44419</v>
      </c>
      <c r="J237">
        <v>1</v>
      </c>
      <c r="K237" t="s">
        <v>39</v>
      </c>
      <c r="L237" t="s">
        <v>40</v>
      </c>
      <c r="M237" t="s">
        <v>41</v>
      </c>
    </row>
    <row r="238" spans="1:13" x14ac:dyDescent="0.35">
      <c r="A238" t="s">
        <v>34</v>
      </c>
      <c r="B238" t="s">
        <v>35</v>
      </c>
      <c r="C238" t="s">
        <v>36</v>
      </c>
      <c r="D238" t="s">
        <v>37</v>
      </c>
      <c r="E238" t="s">
        <v>38</v>
      </c>
      <c r="F238">
        <v>38.015801000000003</v>
      </c>
      <c r="G238">
        <v>-121.795545</v>
      </c>
      <c r="H238">
        <v>2021</v>
      </c>
      <c r="I238" s="1">
        <v>44426</v>
      </c>
      <c r="J238">
        <v>2</v>
      </c>
      <c r="K238" t="s">
        <v>39</v>
      </c>
      <c r="L238" t="s">
        <v>40</v>
      </c>
      <c r="M238" t="s">
        <v>41</v>
      </c>
    </row>
    <row r="239" spans="1:13" x14ac:dyDescent="0.35">
      <c r="A239" t="s">
        <v>34</v>
      </c>
      <c r="B239" t="s">
        <v>35</v>
      </c>
      <c r="C239" t="s">
        <v>36</v>
      </c>
      <c r="D239" t="s">
        <v>37</v>
      </c>
      <c r="E239" t="s">
        <v>38</v>
      </c>
      <c r="F239">
        <v>38.015801000000003</v>
      </c>
      <c r="G239">
        <v>-121.795545</v>
      </c>
      <c r="H239">
        <v>2021</v>
      </c>
      <c r="I239" s="1">
        <v>44433</v>
      </c>
      <c r="J239">
        <v>1</v>
      </c>
      <c r="K239" t="s">
        <v>39</v>
      </c>
      <c r="L239" t="s">
        <v>40</v>
      </c>
      <c r="M239" t="s">
        <v>41</v>
      </c>
    </row>
    <row r="240" spans="1:13" x14ac:dyDescent="0.35">
      <c r="A240" t="s">
        <v>34</v>
      </c>
      <c r="B240" t="s">
        <v>35</v>
      </c>
      <c r="C240" t="s">
        <v>36</v>
      </c>
      <c r="D240" t="s">
        <v>37</v>
      </c>
      <c r="E240" t="s">
        <v>38</v>
      </c>
      <c r="F240">
        <v>38.015801000000003</v>
      </c>
      <c r="G240">
        <v>-121.795545</v>
      </c>
      <c r="H240">
        <v>2021</v>
      </c>
      <c r="I240" s="1">
        <v>44440</v>
      </c>
      <c r="J240">
        <v>0</v>
      </c>
      <c r="K240" t="s">
        <v>39</v>
      </c>
      <c r="L240" t="s">
        <v>40</v>
      </c>
      <c r="M240" t="s">
        <v>41</v>
      </c>
    </row>
    <row r="241" spans="1:13" x14ac:dyDescent="0.35">
      <c r="A241" t="s">
        <v>34</v>
      </c>
      <c r="B241" t="s">
        <v>35</v>
      </c>
      <c r="C241" t="s">
        <v>36</v>
      </c>
      <c r="D241" t="s">
        <v>37</v>
      </c>
      <c r="E241" t="s">
        <v>38</v>
      </c>
      <c r="F241">
        <v>38.015801000000003</v>
      </c>
      <c r="G241">
        <v>-121.795545</v>
      </c>
      <c r="H241">
        <v>2021</v>
      </c>
      <c r="I241" s="1">
        <v>44447</v>
      </c>
      <c r="J241">
        <v>0</v>
      </c>
      <c r="K241" t="s">
        <v>39</v>
      </c>
      <c r="L241" t="s">
        <v>40</v>
      </c>
      <c r="M241" t="s">
        <v>41</v>
      </c>
    </row>
    <row r="242" spans="1:13" x14ac:dyDescent="0.35">
      <c r="A242" t="s">
        <v>34</v>
      </c>
      <c r="B242" t="s">
        <v>35</v>
      </c>
      <c r="C242" t="s">
        <v>36</v>
      </c>
      <c r="D242" t="s">
        <v>37</v>
      </c>
      <c r="E242" t="s">
        <v>38</v>
      </c>
      <c r="F242">
        <v>38.015801000000003</v>
      </c>
      <c r="G242">
        <v>-121.795545</v>
      </c>
      <c r="H242">
        <v>2021</v>
      </c>
      <c r="I242" s="1">
        <v>44449</v>
      </c>
      <c r="J242">
        <v>0</v>
      </c>
      <c r="K242" t="s">
        <v>39</v>
      </c>
      <c r="L242" t="s">
        <v>40</v>
      </c>
      <c r="M242" t="s">
        <v>41</v>
      </c>
    </row>
    <row r="243" spans="1:13" x14ac:dyDescent="0.35">
      <c r="A243" t="s">
        <v>34</v>
      </c>
      <c r="B243" t="s">
        <v>35</v>
      </c>
      <c r="C243" t="s">
        <v>36</v>
      </c>
      <c r="D243" t="s">
        <v>37</v>
      </c>
      <c r="E243" t="s">
        <v>38</v>
      </c>
      <c r="F243">
        <v>38.015801000000003</v>
      </c>
      <c r="G243">
        <v>-121.795545</v>
      </c>
      <c r="H243">
        <v>2022</v>
      </c>
      <c r="I243" s="1">
        <v>44784</v>
      </c>
      <c r="J243">
        <v>0</v>
      </c>
      <c r="K243" t="s">
        <v>39</v>
      </c>
      <c r="L243" t="s">
        <v>40</v>
      </c>
      <c r="M243" t="s">
        <v>41</v>
      </c>
    </row>
    <row r="244" spans="1:13" x14ac:dyDescent="0.35">
      <c r="A244" t="s">
        <v>34</v>
      </c>
      <c r="B244" t="s">
        <v>35</v>
      </c>
      <c r="C244" t="s">
        <v>36</v>
      </c>
      <c r="D244" t="s">
        <v>37</v>
      </c>
      <c r="E244" t="s">
        <v>38</v>
      </c>
      <c r="F244">
        <v>38.015801000000003</v>
      </c>
      <c r="G244">
        <v>-121.795545</v>
      </c>
      <c r="H244">
        <v>2022</v>
      </c>
      <c r="I244" s="1">
        <v>44791</v>
      </c>
      <c r="J244">
        <v>0</v>
      </c>
      <c r="K244" t="s">
        <v>39</v>
      </c>
      <c r="L244" t="s">
        <v>40</v>
      </c>
      <c r="M244" t="s">
        <v>41</v>
      </c>
    </row>
    <row r="245" spans="1:13" x14ac:dyDescent="0.35">
      <c r="A245" t="s">
        <v>34</v>
      </c>
      <c r="B245" t="s">
        <v>35</v>
      </c>
      <c r="C245" t="s">
        <v>36</v>
      </c>
      <c r="D245" t="s">
        <v>37</v>
      </c>
      <c r="E245" t="s">
        <v>38</v>
      </c>
      <c r="F245">
        <v>38.015801000000003</v>
      </c>
      <c r="G245">
        <v>-121.795545</v>
      </c>
      <c r="H245">
        <v>2022</v>
      </c>
      <c r="I245" s="1">
        <v>44798</v>
      </c>
      <c r="J245">
        <v>1</v>
      </c>
      <c r="K245" t="s">
        <v>39</v>
      </c>
      <c r="L245" t="s">
        <v>40</v>
      </c>
      <c r="M245" t="s">
        <v>41</v>
      </c>
    </row>
    <row r="246" spans="1:13" x14ac:dyDescent="0.35">
      <c r="A246" t="s">
        <v>34</v>
      </c>
      <c r="B246" t="s">
        <v>35</v>
      </c>
      <c r="C246" t="s">
        <v>36</v>
      </c>
      <c r="D246" t="s">
        <v>37</v>
      </c>
      <c r="E246" t="s">
        <v>38</v>
      </c>
      <c r="F246">
        <v>38.015801000000003</v>
      </c>
      <c r="G246">
        <v>-121.795545</v>
      </c>
      <c r="H246">
        <v>2022</v>
      </c>
      <c r="I246" s="1">
        <v>44805</v>
      </c>
      <c r="J246">
        <v>1</v>
      </c>
      <c r="K246" t="s">
        <v>39</v>
      </c>
      <c r="L246" t="s">
        <v>40</v>
      </c>
      <c r="M246" t="s">
        <v>41</v>
      </c>
    </row>
    <row r="247" spans="1:13" x14ac:dyDescent="0.35">
      <c r="A247" t="s">
        <v>34</v>
      </c>
      <c r="B247" t="s">
        <v>35</v>
      </c>
      <c r="C247" t="s">
        <v>36</v>
      </c>
      <c r="D247" t="s">
        <v>37</v>
      </c>
      <c r="E247" t="s">
        <v>38</v>
      </c>
      <c r="F247">
        <v>38.015801000000003</v>
      </c>
      <c r="G247">
        <v>-121.795545</v>
      </c>
      <c r="H247">
        <v>2022</v>
      </c>
      <c r="I247" s="1">
        <v>44812</v>
      </c>
      <c r="J247">
        <v>0</v>
      </c>
      <c r="K247" t="s">
        <v>39</v>
      </c>
      <c r="L247" t="s">
        <v>40</v>
      </c>
      <c r="M247" t="s">
        <v>41</v>
      </c>
    </row>
    <row r="248" spans="1:13" x14ac:dyDescent="0.35">
      <c r="A248" t="s">
        <v>34</v>
      </c>
      <c r="B248" t="s">
        <v>35</v>
      </c>
      <c r="C248" t="s">
        <v>36</v>
      </c>
      <c r="D248" t="s">
        <v>37</v>
      </c>
      <c r="E248" t="s">
        <v>38</v>
      </c>
      <c r="F248">
        <v>38.015801000000003</v>
      </c>
      <c r="G248">
        <v>-121.795545</v>
      </c>
      <c r="H248">
        <v>2022</v>
      </c>
      <c r="I248" s="1">
        <v>44816</v>
      </c>
      <c r="J248">
        <v>0</v>
      </c>
      <c r="K248" t="s">
        <v>39</v>
      </c>
      <c r="L248" t="s">
        <v>40</v>
      </c>
      <c r="M248" t="s">
        <v>41</v>
      </c>
    </row>
    <row r="249" spans="1:13" x14ac:dyDescent="0.35">
      <c r="I249" s="1"/>
    </row>
    <row r="250" spans="1:13" x14ac:dyDescent="0.35">
      <c r="I250" s="1"/>
    </row>
    <row r="251" spans="1:13" x14ac:dyDescent="0.35">
      <c r="I251" s="1"/>
    </row>
    <row r="252" spans="1:13" x14ac:dyDescent="0.35">
      <c r="I252" s="1"/>
    </row>
    <row r="253" spans="1:13" x14ac:dyDescent="0.35">
      <c r="I253" s="1"/>
    </row>
    <row r="254" spans="1:13" x14ac:dyDescent="0.35">
      <c r="I254" s="1"/>
    </row>
    <row r="255" spans="1:13" x14ac:dyDescent="0.35">
      <c r="I255" s="1"/>
    </row>
    <row r="256" spans="1:13" x14ac:dyDescent="0.35">
      <c r="I256" s="1"/>
    </row>
    <row r="257" spans="9:9" x14ac:dyDescent="0.35">
      <c r="I257" s="1"/>
    </row>
    <row r="258" spans="9:9" x14ac:dyDescent="0.35">
      <c r="I258" s="1"/>
    </row>
    <row r="259" spans="9:9" x14ac:dyDescent="0.35">
      <c r="I259" s="1"/>
    </row>
    <row r="260" spans="9:9" x14ac:dyDescent="0.35">
      <c r="I260" s="1"/>
    </row>
    <row r="261" spans="9:9" x14ac:dyDescent="0.35">
      <c r="I261" s="1"/>
    </row>
    <row r="262" spans="9:9" x14ac:dyDescent="0.35">
      <c r="I262" s="1"/>
    </row>
    <row r="263" spans="9:9" x14ac:dyDescent="0.35">
      <c r="I263" s="1"/>
    </row>
    <row r="264" spans="9:9" x14ac:dyDescent="0.35">
      <c r="I264" s="1"/>
    </row>
    <row r="265" spans="9:9" x14ac:dyDescent="0.35">
      <c r="I265" s="1"/>
    </row>
    <row r="266" spans="9:9" x14ac:dyDescent="0.35">
      <c r="I266" s="1"/>
    </row>
    <row r="267" spans="9:9" x14ac:dyDescent="0.35">
      <c r="I267" s="1"/>
    </row>
    <row r="268" spans="9:9" x14ac:dyDescent="0.35">
      <c r="I268" s="1"/>
    </row>
    <row r="269" spans="9:9" x14ac:dyDescent="0.35">
      <c r="I269" s="1"/>
    </row>
    <row r="270" spans="9:9" x14ac:dyDescent="0.35">
      <c r="I270" s="1"/>
    </row>
    <row r="271" spans="9:9" x14ac:dyDescent="0.35">
      <c r="I271" s="1"/>
    </row>
    <row r="272" spans="9:9" x14ac:dyDescent="0.35">
      <c r="I272" s="1"/>
    </row>
    <row r="273" spans="9:9" x14ac:dyDescent="0.35">
      <c r="I273" s="1"/>
    </row>
    <row r="274" spans="9:9" x14ac:dyDescent="0.35">
      <c r="I274" s="1"/>
    </row>
    <row r="275" spans="9:9" x14ac:dyDescent="0.35">
      <c r="I275" s="1"/>
    </row>
    <row r="276" spans="9:9" x14ac:dyDescent="0.35">
      <c r="I276" s="1"/>
    </row>
    <row r="277" spans="9:9" x14ac:dyDescent="0.35">
      <c r="I277" s="1"/>
    </row>
    <row r="278" spans="9:9" x14ac:dyDescent="0.35">
      <c r="I278" s="1"/>
    </row>
    <row r="279" spans="9:9" x14ac:dyDescent="0.35">
      <c r="I279" s="1"/>
    </row>
    <row r="280" spans="9:9" x14ac:dyDescent="0.35">
      <c r="I280" s="1"/>
    </row>
    <row r="281" spans="9:9" x14ac:dyDescent="0.35">
      <c r="I281" s="1"/>
    </row>
    <row r="282" spans="9:9" x14ac:dyDescent="0.35">
      <c r="I282" s="1"/>
    </row>
    <row r="283" spans="9:9" x14ac:dyDescent="0.35">
      <c r="I283" s="1"/>
    </row>
    <row r="284" spans="9:9" x14ac:dyDescent="0.35">
      <c r="I284" s="1"/>
    </row>
    <row r="285" spans="9:9" x14ac:dyDescent="0.35">
      <c r="I285" s="1"/>
    </row>
    <row r="286" spans="9:9" x14ac:dyDescent="0.35">
      <c r="I286" s="1"/>
    </row>
    <row r="287" spans="9:9" x14ac:dyDescent="0.35">
      <c r="I287" s="1"/>
    </row>
    <row r="288" spans="9:9" x14ac:dyDescent="0.35">
      <c r="I288" s="1"/>
    </row>
    <row r="289" spans="9:9" x14ac:dyDescent="0.35">
      <c r="I289" s="1"/>
    </row>
    <row r="290" spans="9:9" x14ac:dyDescent="0.35">
      <c r="I290" s="1"/>
    </row>
    <row r="291" spans="9:9" x14ac:dyDescent="0.35">
      <c r="I291" s="1"/>
    </row>
    <row r="292" spans="9:9" x14ac:dyDescent="0.35">
      <c r="I292" s="1"/>
    </row>
    <row r="293" spans="9:9" x14ac:dyDescent="0.35">
      <c r="I293" s="1"/>
    </row>
    <row r="294" spans="9:9" x14ac:dyDescent="0.35">
      <c r="I294" s="1"/>
    </row>
    <row r="295" spans="9:9" x14ac:dyDescent="0.35">
      <c r="I295" s="1"/>
    </row>
    <row r="296" spans="9:9" x14ac:dyDescent="0.35">
      <c r="I296" s="1"/>
    </row>
    <row r="297" spans="9:9" x14ac:dyDescent="0.35">
      <c r="I297" s="1"/>
    </row>
    <row r="298" spans="9:9" x14ac:dyDescent="0.35">
      <c r="I298" s="1"/>
    </row>
    <row r="299" spans="9:9" x14ac:dyDescent="0.35">
      <c r="I299" s="1"/>
    </row>
    <row r="300" spans="9:9" x14ac:dyDescent="0.35">
      <c r="I300" s="1"/>
    </row>
    <row r="301" spans="9:9" x14ac:dyDescent="0.35">
      <c r="I301" s="1"/>
    </row>
    <row r="302" spans="9:9" x14ac:dyDescent="0.35">
      <c r="I302" s="1"/>
    </row>
    <row r="303" spans="9:9" x14ac:dyDescent="0.35">
      <c r="I303" s="1"/>
    </row>
    <row r="304" spans="9:9" x14ac:dyDescent="0.35">
      <c r="I304" s="1"/>
    </row>
    <row r="305" spans="9:9" x14ac:dyDescent="0.35">
      <c r="I305" s="1"/>
    </row>
    <row r="306" spans="9:9" x14ac:dyDescent="0.35">
      <c r="I306" s="1"/>
    </row>
    <row r="307" spans="9:9" x14ac:dyDescent="0.35">
      <c r="I307" s="1"/>
    </row>
    <row r="308" spans="9:9" x14ac:dyDescent="0.35">
      <c r="I308" s="1"/>
    </row>
    <row r="309" spans="9:9" x14ac:dyDescent="0.35">
      <c r="I309" s="1"/>
    </row>
    <row r="310" spans="9:9" x14ac:dyDescent="0.35">
      <c r="I310" s="1"/>
    </row>
    <row r="311" spans="9:9" x14ac:dyDescent="0.35">
      <c r="I311" s="1"/>
    </row>
    <row r="312" spans="9:9" x14ac:dyDescent="0.35">
      <c r="I312" s="1"/>
    </row>
    <row r="313" spans="9:9" x14ac:dyDescent="0.35">
      <c r="I313" s="1"/>
    </row>
    <row r="314" spans="9:9" x14ac:dyDescent="0.35">
      <c r="I314" s="1"/>
    </row>
    <row r="315" spans="9:9" x14ac:dyDescent="0.35">
      <c r="I315" s="1"/>
    </row>
    <row r="316" spans="9:9" x14ac:dyDescent="0.35">
      <c r="I316" s="1"/>
    </row>
    <row r="317" spans="9:9" x14ac:dyDescent="0.35">
      <c r="I317" s="1"/>
    </row>
    <row r="318" spans="9:9" x14ac:dyDescent="0.35">
      <c r="I318" s="1"/>
    </row>
    <row r="319" spans="9:9" x14ac:dyDescent="0.35">
      <c r="I319" s="1"/>
    </row>
    <row r="320" spans="9:9" x14ac:dyDescent="0.35">
      <c r="I320" s="1"/>
    </row>
    <row r="321" spans="9:9" x14ac:dyDescent="0.35">
      <c r="I321" s="1"/>
    </row>
    <row r="322" spans="9:9" x14ac:dyDescent="0.35">
      <c r="I322" s="1"/>
    </row>
    <row r="323" spans="9:9" x14ac:dyDescent="0.35">
      <c r="I323" s="1"/>
    </row>
    <row r="324" spans="9:9" x14ac:dyDescent="0.35">
      <c r="I324" s="1"/>
    </row>
    <row r="325" spans="9:9" x14ac:dyDescent="0.35">
      <c r="I325" s="1"/>
    </row>
    <row r="326" spans="9:9" x14ac:dyDescent="0.35">
      <c r="I326" s="1"/>
    </row>
    <row r="327" spans="9:9" x14ac:dyDescent="0.35">
      <c r="I327" s="1"/>
    </row>
    <row r="328" spans="9:9" x14ac:dyDescent="0.35">
      <c r="I328" s="1"/>
    </row>
    <row r="329" spans="9:9" x14ac:dyDescent="0.35">
      <c r="I329" s="1"/>
    </row>
    <row r="330" spans="9:9" x14ac:dyDescent="0.35">
      <c r="I330" s="1"/>
    </row>
    <row r="331" spans="9:9" x14ac:dyDescent="0.35">
      <c r="I331" s="1"/>
    </row>
    <row r="332" spans="9:9" x14ac:dyDescent="0.35">
      <c r="I332" s="1"/>
    </row>
    <row r="333" spans="9:9" x14ac:dyDescent="0.35">
      <c r="I333" s="1"/>
    </row>
    <row r="334" spans="9:9" x14ac:dyDescent="0.35">
      <c r="I334" s="1"/>
    </row>
    <row r="335" spans="9:9" x14ac:dyDescent="0.35">
      <c r="I335" s="1"/>
    </row>
    <row r="336" spans="9:9" x14ac:dyDescent="0.35">
      <c r="I336" s="1"/>
    </row>
    <row r="337" spans="9:9" x14ac:dyDescent="0.35">
      <c r="I337" s="1"/>
    </row>
    <row r="338" spans="9:9" x14ac:dyDescent="0.35">
      <c r="I338" s="1"/>
    </row>
    <row r="339" spans="9:9" x14ac:dyDescent="0.35">
      <c r="I339" s="1"/>
    </row>
    <row r="340" spans="9:9" x14ac:dyDescent="0.35">
      <c r="I340" s="1"/>
    </row>
    <row r="341" spans="9:9" x14ac:dyDescent="0.35">
      <c r="I341" s="1"/>
    </row>
    <row r="342" spans="9:9" x14ac:dyDescent="0.35">
      <c r="I342" s="1"/>
    </row>
    <row r="343" spans="9:9" x14ac:dyDescent="0.35">
      <c r="I343" s="1"/>
    </row>
    <row r="344" spans="9:9" x14ac:dyDescent="0.35">
      <c r="I344" s="1"/>
    </row>
    <row r="345" spans="9:9" x14ac:dyDescent="0.35">
      <c r="I345" s="1"/>
    </row>
    <row r="346" spans="9:9" x14ac:dyDescent="0.35">
      <c r="I346" s="1"/>
    </row>
    <row r="347" spans="9:9" x14ac:dyDescent="0.35">
      <c r="I347" s="1"/>
    </row>
    <row r="348" spans="9:9" x14ac:dyDescent="0.35">
      <c r="I348" s="1"/>
    </row>
    <row r="349" spans="9:9" x14ac:dyDescent="0.35">
      <c r="I349" s="1"/>
    </row>
    <row r="350" spans="9:9" x14ac:dyDescent="0.35">
      <c r="I350" s="1"/>
    </row>
    <row r="351" spans="9:9" x14ac:dyDescent="0.35">
      <c r="I351" s="1"/>
    </row>
    <row r="352" spans="9:9" x14ac:dyDescent="0.35">
      <c r="I352" s="1"/>
    </row>
    <row r="353" spans="9:9" x14ac:dyDescent="0.35">
      <c r="I353" s="1"/>
    </row>
    <row r="354" spans="9:9" x14ac:dyDescent="0.35">
      <c r="I354" s="1"/>
    </row>
    <row r="355" spans="9:9" x14ac:dyDescent="0.35">
      <c r="I355" s="1"/>
    </row>
    <row r="356" spans="9:9" x14ac:dyDescent="0.35">
      <c r="I356" s="1"/>
    </row>
    <row r="357" spans="9:9" x14ac:dyDescent="0.35">
      <c r="I357" s="1"/>
    </row>
    <row r="358" spans="9:9" x14ac:dyDescent="0.35">
      <c r="I358" s="1"/>
    </row>
    <row r="359" spans="9:9" x14ac:dyDescent="0.35">
      <c r="I359" s="1"/>
    </row>
    <row r="360" spans="9:9" x14ac:dyDescent="0.35">
      <c r="I360" s="1"/>
    </row>
    <row r="361" spans="9:9" x14ac:dyDescent="0.35">
      <c r="I361" s="1"/>
    </row>
    <row r="362" spans="9:9" x14ac:dyDescent="0.35">
      <c r="I362" s="1"/>
    </row>
    <row r="363" spans="9:9" x14ac:dyDescent="0.35">
      <c r="I363" s="1"/>
    </row>
    <row r="364" spans="9:9" x14ac:dyDescent="0.35">
      <c r="I364" s="1"/>
    </row>
    <row r="365" spans="9:9" x14ac:dyDescent="0.35">
      <c r="I365" s="1"/>
    </row>
    <row r="366" spans="9:9" x14ac:dyDescent="0.35">
      <c r="I366" s="1"/>
    </row>
    <row r="367" spans="9:9" x14ac:dyDescent="0.35">
      <c r="I367" s="1"/>
    </row>
    <row r="368" spans="9:9" x14ac:dyDescent="0.35">
      <c r="I368" s="1"/>
    </row>
    <row r="369" spans="9:9" x14ac:dyDescent="0.35">
      <c r="I369" s="1"/>
    </row>
    <row r="370" spans="9:9" x14ac:dyDescent="0.35">
      <c r="I370" s="1"/>
    </row>
    <row r="371" spans="9:9" x14ac:dyDescent="0.35">
      <c r="I371" s="1"/>
    </row>
    <row r="372" spans="9:9" x14ac:dyDescent="0.35">
      <c r="I372" s="1"/>
    </row>
    <row r="373" spans="9:9" x14ac:dyDescent="0.35">
      <c r="I373" s="1"/>
    </row>
    <row r="374" spans="9:9" x14ac:dyDescent="0.35">
      <c r="I374" s="1"/>
    </row>
    <row r="375" spans="9:9" x14ac:dyDescent="0.35">
      <c r="I375" s="1"/>
    </row>
    <row r="376" spans="9:9" x14ac:dyDescent="0.35">
      <c r="I376" s="1"/>
    </row>
    <row r="377" spans="9:9" x14ac:dyDescent="0.35">
      <c r="I377" s="1"/>
    </row>
    <row r="378" spans="9:9" x14ac:dyDescent="0.35">
      <c r="I378" s="1"/>
    </row>
    <row r="379" spans="9:9" x14ac:dyDescent="0.35">
      <c r="I379" s="1"/>
    </row>
    <row r="380" spans="9:9" x14ac:dyDescent="0.35">
      <c r="I380" s="1"/>
    </row>
    <row r="381" spans="9:9" x14ac:dyDescent="0.35">
      <c r="I381" s="1"/>
    </row>
    <row r="382" spans="9:9" x14ac:dyDescent="0.35">
      <c r="I382" s="1"/>
    </row>
    <row r="383" spans="9:9" x14ac:dyDescent="0.35">
      <c r="I383" s="1"/>
    </row>
    <row r="384" spans="9:9" x14ac:dyDescent="0.35">
      <c r="I384" s="1"/>
    </row>
    <row r="385" spans="9:9" x14ac:dyDescent="0.35">
      <c r="I385" s="1"/>
    </row>
    <row r="386" spans="9:9" x14ac:dyDescent="0.35">
      <c r="I386" s="1"/>
    </row>
    <row r="387" spans="9:9" x14ac:dyDescent="0.35">
      <c r="I387" s="1"/>
    </row>
    <row r="388" spans="9:9" x14ac:dyDescent="0.35">
      <c r="I388" s="1"/>
    </row>
    <row r="389" spans="9:9" x14ac:dyDescent="0.35">
      <c r="I389" s="1"/>
    </row>
    <row r="390" spans="9:9" x14ac:dyDescent="0.35">
      <c r="I390" s="1"/>
    </row>
    <row r="391" spans="9:9" x14ac:dyDescent="0.35">
      <c r="I391" s="1"/>
    </row>
    <row r="392" spans="9:9" x14ac:dyDescent="0.35">
      <c r="I392" s="1"/>
    </row>
    <row r="393" spans="9:9" x14ac:dyDescent="0.35">
      <c r="I393" s="1"/>
    </row>
    <row r="394" spans="9:9" x14ac:dyDescent="0.35">
      <c r="I394" s="1"/>
    </row>
    <row r="395" spans="9:9" x14ac:dyDescent="0.35">
      <c r="I395" s="1"/>
    </row>
    <row r="396" spans="9:9" x14ac:dyDescent="0.35">
      <c r="I396" s="1"/>
    </row>
    <row r="397" spans="9:9" x14ac:dyDescent="0.35">
      <c r="I397" s="1"/>
    </row>
    <row r="398" spans="9:9" x14ac:dyDescent="0.35">
      <c r="I398" s="1"/>
    </row>
    <row r="399" spans="9:9" x14ac:dyDescent="0.35">
      <c r="I399" s="1"/>
    </row>
    <row r="400" spans="9:9" x14ac:dyDescent="0.35">
      <c r="I400" s="1"/>
    </row>
    <row r="401" spans="9:9" x14ac:dyDescent="0.35">
      <c r="I401" s="1"/>
    </row>
    <row r="402" spans="9:9" x14ac:dyDescent="0.35">
      <c r="I402" s="1"/>
    </row>
    <row r="403" spans="9:9" x14ac:dyDescent="0.35">
      <c r="I403" s="1"/>
    </row>
    <row r="404" spans="9:9" x14ac:dyDescent="0.35">
      <c r="I404" s="1"/>
    </row>
    <row r="405" spans="9:9" x14ac:dyDescent="0.35">
      <c r="I405" s="1"/>
    </row>
    <row r="406" spans="9:9" x14ac:dyDescent="0.35">
      <c r="I406" s="1"/>
    </row>
    <row r="407" spans="9:9" x14ac:dyDescent="0.35">
      <c r="I407" s="1"/>
    </row>
    <row r="408" spans="9:9" x14ac:dyDescent="0.35">
      <c r="I408" s="1"/>
    </row>
    <row r="409" spans="9:9" x14ac:dyDescent="0.35">
      <c r="I409" s="1"/>
    </row>
    <row r="410" spans="9:9" x14ac:dyDescent="0.35">
      <c r="I410" s="1"/>
    </row>
    <row r="411" spans="9:9" x14ac:dyDescent="0.35">
      <c r="I411" s="1"/>
    </row>
    <row r="412" spans="9:9" x14ac:dyDescent="0.35">
      <c r="I412" s="1"/>
    </row>
    <row r="413" spans="9:9" x14ac:dyDescent="0.35">
      <c r="I413" s="1"/>
    </row>
    <row r="414" spans="9:9" x14ac:dyDescent="0.35">
      <c r="I414" s="1"/>
    </row>
    <row r="415" spans="9:9" x14ac:dyDescent="0.35">
      <c r="I415" s="1"/>
    </row>
    <row r="416" spans="9:9" x14ac:dyDescent="0.35">
      <c r="I416" s="1"/>
    </row>
    <row r="417" spans="9:9" x14ac:dyDescent="0.35">
      <c r="I417" s="1"/>
    </row>
    <row r="418" spans="9:9" x14ac:dyDescent="0.35">
      <c r="I418" s="1"/>
    </row>
    <row r="419" spans="9:9" x14ac:dyDescent="0.35">
      <c r="I419" s="1"/>
    </row>
    <row r="420" spans="9:9" x14ac:dyDescent="0.35">
      <c r="I420" s="1"/>
    </row>
    <row r="421" spans="9:9" x14ac:dyDescent="0.35">
      <c r="I421" s="1"/>
    </row>
    <row r="422" spans="9:9" x14ac:dyDescent="0.35">
      <c r="I422" s="1"/>
    </row>
    <row r="423" spans="9:9" x14ac:dyDescent="0.35">
      <c r="I423" s="1"/>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546"/>
  <sheetViews>
    <sheetView zoomScaleNormal="100" workbookViewId="0">
      <selection activeCell="G13" sqref="G13"/>
    </sheetView>
  </sheetViews>
  <sheetFormatPr defaultRowHeight="14.5" x14ac:dyDescent="0.35"/>
  <cols>
    <col min="2" max="2" width="10.7265625" bestFit="1" customWidth="1"/>
    <col min="5" max="5" width="10.453125" bestFit="1" customWidth="1"/>
  </cols>
  <sheetData>
    <row r="1" spans="1:10" x14ac:dyDescent="0.35">
      <c r="F1" t="s">
        <v>12</v>
      </c>
      <c r="G1" t="s">
        <v>10</v>
      </c>
      <c r="H1">
        <v>6</v>
      </c>
      <c r="J1" t="s">
        <v>15</v>
      </c>
    </row>
    <row r="2" spans="1:10" ht="15" thickBot="1" x14ac:dyDescent="0.4">
      <c r="G2" t="s">
        <v>11</v>
      </c>
      <c r="H2">
        <v>0.5</v>
      </c>
    </row>
    <row r="3" spans="1:10" ht="15" thickBot="1" x14ac:dyDescent="0.4">
      <c r="A3" s="2">
        <v>1986</v>
      </c>
    </row>
    <row r="5" spans="1:10" x14ac:dyDescent="0.35">
      <c r="A5" t="s">
        <v>4</v>
      </c>
      <c r="B5" t="s">
        <v>5</v>
      </c>
      <c r="C5" t="s">
        <v>0</v>
      </c>
      <c r="D5" t="s">
        <v>1</v>
      </c>
      <c r="E5" t="s">
        <v>2</v>
      </c>
      <c r="F5" t="s">
        <v>3</v>
      </c>
      <c r="G5" t="s">
        <v>7</v>
      </c>
      <c r="H5" s="8" t="s">
        <v>9</v>
      </c>
    </row>
    <row r="6" spans="1:10" x14ac:dyDescent="0.35">
      <c r="A6" t="s">
        <v>14</v>
      </c>
      <c r="B6" s="1">
        <v>31637</v>
      </c>
      <c r="C6">
        <v>0</v>
      </c>
      <c r="D6" t="s">
        <v>8</v>
      </c>
      <c r="E6" t="s">
        <v>8</v>
      </c>
      <c r="F6">
        <v>0</v>
      </c>
      <c r="H6" s="8"/>
    </row>
    <row r="7" spans="1:10" x14ac:dyDescent="0.35">
      <c r="A7">
        <v>1</v>
      </c>
      <c r="B7" s="1">
        <v>31644</v>
      </c>
      <c r="C7">
        <v>25</v>
      </c>
      <c r="D7">
        <f>B8-B6</f>
        <v>9</v>
      </c>
      <c r="E7">
        <f>D7/2</f>
        <v>4.5</v>
      </c>
      <c r="F7">
        <f>C7*E7</f>
        <v>112.5</v>
      </c>
      <c r="G7">
        <f>F14/$H$1</f>
        <v>155.25</v>
      </c>
      <c r="H7" s="9">
        <f>G7/$H$2</f>
        <v>310.5</v>
      </c>
    </row>
    <row r="8" spans="1:10" x14ac:dyDescent="0.35">
      <c r="A8">
        <v>2</v>
      </c>
      <c r="B8" s="1">
        <v>31646</v>
      </c>
      <c r="C8">
        <v>32</v>
      </c>
      <c r="D8">
        <f>B9-B7</f>
        <v>8</v>
      </c>
      <c r="E8">
        <f>D8/2</f>
        <v>4</v>
      </c>
      <c r="F8">
        <f>C8*E8</f>
        <v>128</v>
      </c>
      <c r="H8" s="9"/>
    </row>
    <row r="9" spans="1:10" x14ac:dyDescent="0.35">
      <c r="A9">
        <v>3</v>
      </c>
      <c r="B9" s="1">
        <v>31652</v>
      </c>
      <c r="C9">
        <v>72</v>
      </c>
      <c r="D9">
        <f t="shared" ref="D9:D10" si="0">B10-B8</f>
        <v>14</v>
      </c>
      <c r="E9">
        <f t="shared" ref="E9:E10" si="1">D9/2</f>
        <v>7</v>
      </c>
      <c r="F9">
        <f t="shared" ref="F9:F10" si="2">C9*E9</f>
        <v>504</v>
      </c>
      <c r="H9" s="9"/>
    </row>
    <row r="10" spans="1:10" x14ac:dyDescent="0.35">
      <c r="A10">
        <v>4</v>
      </c>
      <c r="B10" s="1">
        <v>31660</v>
      </c>
      <c r="C10">
        <v>14</v>
      </c>
      <c r="D10">
        <f t="shared" si="0"/>
        <v>25</v>
      </c>
      <c r="E10">
        <f t="shared" si="1"/>
        <v>12.5</v>
      </c>
      <c r="F10">
        <f t="shared" si="2"/>
        <v>175</v>
      </c>
      <c r="H10" s="9"/>
    </row>
    <row r="11" spans="1:10" x14ac:dyDescent="0.35">
      <c r="A11">
        <v>5</v>
      </c>
      <c r="B11" s="1">
        <v>31677</v>
      </c>
      <c r="C11">
        <v>1</v>
      </c>
      <c r="D11">
        <f t="shared" ref="D11" si="3">B12-B10</f>
        <v>24</v>
      </c>
      <c r="E11">
        <f t="shared" ref="E11" si="4">D11/2</f>
        <v>12</v>
      </c>
      <c r="F11">
        <f t="shared" ref="F11" si="5">C11*E11</f>
        <v>12</v>
      </c>
      <c r="H11" s="9"/>
    </row>
    <row r="12" spans="1:10" x14ac:dyDescent="0.35">
      <c r="A12" t="s">
        <v>14</v>
      </c>
      <c r="B12" s="1">
        <v>31684</v>
      </c>
      <c r="C12">
        <v>0</v>
      </c>
      <c r="D12" t="s">
        <v>8</v>
      </c>
      <c r="E12" t="s">
        <v>8</v>
      </c>
      <c r="F12">
        <v>0</v>
      </c>
      <c r="H12" s="9"/>
    </row>
    <row r="13" spans="1:10" x14ac:dyDescent="0.35">
      <c r="H13" s="9"/>
    </row>
    <row r="14" spans="1:10" x14ac:dyDescent="0.35">
      <c r="E14" t="s">
        <v>6</v>
      </c>
      <c r="F14">
        <f>SUM(F6:F12)</f>
        <v>931.5</v>
      </c>
      <c r="H14" s="9"/>
    </row>
    <row r="15" spans="1:10" ht="15" thickBot="1" x14ac:dyDescent="0.4">
      <c r="H15" s="9"/>
    </row>
    <row r="16" spans="1:10" ht="15" thickBot="1" x14ac:dyDescent="0.4">
      <c r="A16" s="2">
        <v>1987</v>
      </c>
      <c r="H16" s="9"/>
    </row>
    <row r="17" spans="1:8" x14ac:dyDescent="0.35">
      <c r="H17" s="9"/>
    </row>
    <row r="18" spans="1:8" x14ac:dyDescent="0.35">
      <c r="A18" t="s">
        <v>4</v>
      </c>
      <c r="B18" t="s">
        <v>5</v>
      </c>
      <c r="C18" t="s">
        <v>0</v>
      </c>
      <c r="D18" t="s">
        <v>1</v>
      </c>
      <c r="E18" t="s">
        <v>2</v>
      </c>
      <c r="F18" t="s">
        <v>3</v>
      </c>
      <c r="G18" t="s">
        <v>7</v>
      </c>
      <c r="H18" s="9" t="s">
        <v>9</v>
      </c>
    </row>
    <row r="19" spans="1:8" x14ac:dyDescent="0.35">
      <c r="A19" t="s">
        <v>14</v>
      </c>
      <c r="B19" s="1">
        <v>31980</v>
      </c>
      <c r="C19">
        <v>0</v>
      </c>
      <c r="D19" t="s">
        <v>8</v>
      </c>
      <c r="E19" t="s">
        <v>8</v>
      </c>
      <c r="F19">
        <v>0</v>
      </c>
      <c r="H19" s="9"/>
    </row>
    <row r="20" spans="1:8" x14ac:dyDescent="0.35">
      <c r="A20">
        <v>1</v>
      </c>
      <c r="B20" s="1">
        <v>31987</v>
      </c>
      <c r="C20">
        <v>1</v>
      </c>
      <c r="D20">
        <f>B21-B19</f>
        <v>15</v>
      </c>
      <c r="E20">
        <f>D20/2</f>
        <v>7.5</v>
      </c>
      <c r="F20">
        <f>C20*E20</f>
        <v>7.5</v>
      </c>
      <c r="G20">
        <f>F29/$H$1</f>
        <v>706.58333333333337</v>
      </c>
      <c r="H20" s="9">
        <f>G20/$H$2</f>
        <v>1413.1666666666667</v>
      </c>
    </row>
    <row r="21" spans="1:8" x14ac:dyDescent="0.35">
      <c r="A21">
        <v>2</v>
      </c>
      <c r="B21" s="1">
        <v>31995</v>
      </c>
      <c r="C21">
        <v>10</v>
      </c>
      <c r="D21">
        <f>B22-B20</f>
        <v>14</v>
      </c>
      <c r="E21">
        <f>D21/2</f>
        <v>7</v>
      </c>
      <c r="F21">
        <f>C21*E21</f>
        <v>70</v>
      </c>
      <c r="H21" s="9"/>
    </row>
    <row r="22" spans="1:8" x14ac:dyDescent="0.35">
      <c r="A22">
        <v>3</v>
      </c>
      <c r="B22" s="1">
        <v>32001</v>
      </c>
      <c r="C22">
        <v>15</v>
      </c>
      <c r="D22">
        <f t="shared" ref="D22:D25" si="6">B23-B21</f>
        <v>14</v>
      </c>
      <c r="E22">
        <f t="shared" ref="E22:E25" si="7">D22/2</f>
        <v>7</v>
      </c>
      <c r="F22">
        <f t="shared" ref="F22:F26" si="8">C22*E22</f>
        <v>105</v>
      </c>
      <c r="H22" s="9"/>
    </row>
    <row r="23" spans="1:8" x14ac:dyDescent="0.35">
      <c r="A23">
        <v>4</v>
      </c>
      <c r="B23" s="1">
        <v>32009</v>
      </c>
      <c r="C23">
        <v>85</v>
      </c>
      <c r="D23">
        <f t="shared" si="6"/>
        <v>15</v>
      </c>
      <c r="E23">
        <f t="shared" si="7"/>
        <v>7.5</v>
      </c>
      <c r="F23">
        <f t="shared" si="8"/>
        <v>637.5</v>
      </c>
      <c r="H23" s="9"/>
    </row>
    <row r="24" spans="1:8" x14ac:dyDescent="0.35">
      <c r="A24">
        <v>5</v>
      </c>
      <c r="B24" s="1">
        <v>32016</v>
      </c>
      <c r="C24">
        <v>217</v>
      </c>
      <c r="D24">
        <f t="shared" si="6"/>
        <v>14</v>
      </c>
      <c r="E24">
        <f t="shared" si="7"/>
        <v>7</v>
      </c>
      <c r="F24">
        <f t="shared" si="8"/>
        <v>1519</v>
      </c>
      <c r="H24" s="9"/>
    </row>
    <row r="25" spans="1:8" x14ac:dyDescent="0.35">
      <c r="A25">
        <v>6</v>
      </c>
      <c r="B25" s="1">
        <v>32023</v>
      </c>
      <c r="C25">
        <v>152</v>
      </c>
      <c r="D25">
        <f t="shared" si="6"/>
        <v>21</v>
      </c>
      <c r="E25">
        <f t="shared" si="7"/>
        <v>10.5</v>
      </c>
      <c r="F25">
        <f t="shared" si="8"/>
        <v>1596</v>
      </c>
      <c r="H25" s="9"/>
    </row>
    <row r="26" spans="1:8" x14ac:dyDescent="0.35">
      <c r="A26">
        <v>7</v>
      </c>
      <c r="B26" s="1">
        <v>32037</v>
      </c>
      <c r="C26">
        <v>29</v>
      </c>
      <c r="D26">
        <f t="shared" ref="D26" si="9">B27-B25</f>
        <v>21</v>
      </c>
      <c r="E26">
        <f t="shared" ref="E26" si="10">D26/2</f>
        <v>10.5</v>
      </c>
      <c r="F26">
        <f t="shared" si="8"/>
        <v>304.5</v>
      </c>
      <c r="H26" s="9"/>
    </row>
    <row r="27" spans="1:8" x14ac:dyDescent="0.35">
      <c r="A27" t="s">
        <v>14</v>
      </c>
      <c r="B27" s="1">
        <v>32044</v>
      </c>
      <c r="C27">
        <v>0</v>
      </c>
      <c r="D27" t="s">
        <v>8</v>
      </c>
      <c r="E27" t="s">
        <v>8</v>
      </c>
      <c r="F27">
        <v>0</v>
      </c>
      <c r="H27" s="9"/>
    </row>
    <row r="28" spans="1:8" x14ac:dyDescent="0.35">
      <c r="H28" s="9"/>
    </row>
    <row r="29" spans="1:8" x14ac:dyDescent="0.35">
      <c r="E29" t="s">
        <v>6</v>
      </c>
      <c r="F29">
        <f>SUM(F19:F27)</f>
        <v>4239.5</v>
      </c>
      <c r="H29" s="9"/>
    </row>
    <row r="30" spans="1:8" ht="15" thickBot="1" x14ac:dyDescent="0.4">
      <c r="H30" s="9"/>
    </row>
    <row r="31" spans="1:8" ht="15" thickBot="1" x14ac:dyDescent="0.4">
      <c r="A31" s="2">
        <v>1988</v>
      </c>
      <c r="H31" s="9"/>
    </row>
    <row r="32" spans="1:8" x14ac:dyDescent="0.35">
      <c r="H32" s="9"/>
    </row>
    <row r="33" spans="1:8" x14ac:dyDescent="0.35">
      <c r="A33" t="s">
        <v>4</v>
      </c>
      <c r="B33" t="s">
        <v>5</v>
      </c>
      <c r="C33" t="s">
        <v>0</v>
      </c>
      <c r="D33" t="s">
        <v>1</v>
      </c>
      <c r="E33" t="s">
        <v>2</v>
      </c>
      <c r="F33" t="s">
        <v>3</v>
      </c>
      <c r="G33" t="s">
        <v>7</v>
      </c>
      <c r="H33" s="9" t="s">
        <v>9</v>
      </c>
    </row>
    <row r="34" spans="1:8" x14ac:dyDescent="0.35">
      <c r="A34" t="s">
        <v>14</v>
      </c>
      <c r="B34" s="1">
        <v>32358</v>
      </c>
      <c r="C34">
        <v>0</v>
      </c>
      <c r="D34" t="s">
        <v>8</v>
      </c>
      <c r="E34" t="s">
        <v>8</v>
      </c>
      <c r="F34">
        <v>0</v>
      </c>
      <c r="H34" s="9"/>
    </row>
    <row r="35" spans="1:8" x14ac:dyDescent="0.35">
      <c r="A35">
        <v>1</v>
      </c>
      <c r="B35" s="1">
        <v>32365</v>
      </c>
      <c r="C35">
        <v>35</v>
      </c>
      <c r="D35">
        <f>B36-B34</f>
        <v>14</v>
      </c>
      <c r="E35">
        <f>D35/2</f>
        <v>7</v>
      </c>
      <c r="F35">
        <f>C35*E35</f>
        <v>245</v>
      </c>
      <c r="G35">
        <f>F41/H1</f>
        <v>1346.3333333333333</v>
      </c>
      <c r="H35" s="9">
        <f>G35/H2</f>
        <v>2692.6666666666665</v>
      </c>
    </row>
    <row r="36" spans="1:8" x14ac:dyDescent="0.35">
      <c r="A36">
        <v>2</v>
      </c>
      <c r="B36" s="1">
        <v>32372</v>
      </c>
      <c r="C36">
        <v>279</v>
      </c>
      <c r="D36">
        <f>B37-B35</f>
        <v>14</v>
      </c>
      <c r="E36">
        <f>D36/2</f>
        <v>7</v>
      </c>
      <c r="F36">
        <f>C36*E36</f>
        <v>1953</v>
      </c>
      <c r="H36" s="9"/>
    </row>
    <row r="37" spans="1:8" x14ac:dyDescent="0.35">
      <c r="A37">
        <v>3</v>
      </c>
      <c r="B37" s="1">
        <v>32379</v>
      </c>
      <c r="C37">
        <v>495</v>
      </c>
      <c r="D37">
        <f>B38-B36</f>
        <v>14</v>
      </c>
      <c r="E37">
        <f t="shared" ref="E37" si="11">D37/2</f>
        <v>7</v>
      </c>
      <c r="F37">
        <f t="shared" ref="F37" si="12">C37*E37</f>
        <v>3465</v>
      </c>
      <c r="H37" s="9"/>
    </row>
    <row r="38" spans="1:8" x14ac:dyDescent="0.35">
      <c r="A38">
        <v>4</v>
      </c>
      <c r="B38" s="1">
        <v>32386</v>
      </c>
      <c r="C38">
        <v>345</v>
      </c>
      <c r="D38">
        <f>B39-B37</f>
        <v>14</v>
      </c>
      <c r="E38">
        <f t="shared" ref="E38" si="13">D38/2</f>
        <v>7</v>
      </c>
      <c r="F38">
        <f t="shared" ref="F38" si="14">C38*E38</f>
        <v>2415</v>
      </c>
      <c r="H38" s="9"/>
    </row>
    <row r="39" spans="1:8" x14ac:dyDescent="0.35">
      <c r="A39" t="s">
        <v>14</v>
      </c>
      <c r="B39" s="1">
        <v>32393</v>
      </c>
      <c r="C39">
        <v>0</v>
      </c>
      <c r="D39" t="s">
        <v>8</v>
      </c>
      <c r="E39" t="s">
        <v>8</v>
      </c>
      <c r="F39">
        <v>0</v>
      </c>
      <c r="H39" s="9"/>
    </row>
    <row r="40" spans="1:8" x14ac:dyDescent="0.35">
      <c r="H40" s="9"/>
    </row>
    <row r="41" spans="1:8" x14ac:dyDescent="0.35">
      <c r="E41" t="s">
        <v>6</v>
      </c>
      <c r="F41">
        <f>SUM(F34:F39)</f>
        <v>8078</v>
      </c>
      <c r="H41" s="9"/>
    </row>
    <row r="42" spans="1:8" ht="15" thickBot="1" x14ac:dyDescent="0.4">
      <c r="H42" s="9"/>
    </row>
    <row r="43" spans="1:8" ht="15" thickBot="1" x14ac:dyDescent="0.4">
      <c r="A43" s="2">
        <v>1989</v>
      </c>
      <c r="H43" s="9"/>
    </row>
    <row r="44" spans="1:8" x14ac:dyDescent="0.35">
      <c r="H44" s="9"/>
    </row>
    <row r="45" spans="1:8" x14ac:dyDescent="0.35">
      <c r="A45" t="s">
        <v>4</v>
      </c>
      <c r="B45" t="s">
        <v>5</v>
      </c>
      <c r="C45" t="s">
        <v>0</v>
      </c>
      <c r="D45" t="s">
        <v>1</v>
      </c>
      <c r="E45" t="s">
        <v>2</v>
      </c>
      <c r="F45" t="s">
        <v>3</v>
      </c>
      <c r="G45" t="s">
        <v>7</v>
      </c>
      <c r="H45" s="9" t="s">
        <v>9</v>
      </c>
    </row>
    <row r="46" spans="1:8" x14ac:dyDescent="0.35">
      <c r="A46" t="s">
        <v>14</v>
      </c>
      <c r="B46" s="1">
        <v>32721</v>
      </c>
      <c r="C46">
        <v>0</v>
      </c>
      <c r="D46" t="s">
        <v>8</v>
      </c>
      <c r="E46" t="s">
        <v>8</v>
      </c>
      <c r="F46">
        <v>0</v>
      </c>
      <c r="H46" s="9"/>
    </row>
    <row r="47" spans="1:8" x14ac:dyDescent="0.35">
      <c r="A47">
        <v>1</v>
      </c>
      <c r="B47" s="1">
        <v>32728</v>
      </c>
      <c r="C47">
        <v>43</v>
      </c>
      <c r="D47">
        <f>B48-B46</f>
        <v>15</v>
      </c>
      <c r="E47">
        <f>D47/2</f>
        <v>7.5</v>
      </c>
      <c r="F47">
        <f>C47*E47</f>
        <v>322.5</v>
      </c>
      <c r="G47">
        <f>F53/$H$1</f>
        <v>1567.5</v>
      </c>
      <c r="H47" s="9">
        <f>G47/$H$2</f>
        <v>3135</v>
      </c>
    </row>
    <row r="48" spans="1:8" x14ac:dyDescent="0.35">
      <c r="A48">
        <v>2</v>
      </c>
      <c r="B48" s="1">
        <v>32736</v>
      </c>
      <c r="C48">
        <v>197</v>
      </c>
      <c r="D48">
        <f>B49-B47</f>
        <v>15</v>
      </c>
      <c r="E48">
        <f>D48/2</f>
        <v>7.5</v>
      </c>
      <c r="F48">
        <f>C48*E48</f>
        <v>1477.5</v>
      </c>
      <c r="H48" s="9"/>
    </row>
    <row r="49" spans="1:8" x14ac:dyDescent="0.35">
      <c r="A49">
        <v>3</v>
      </c>
      <c r="B49" s="1">
        <v>32743</v>
      </c>
      <c r="C49">
        <v>559</v>
      </c>
      <c r="D49">
        <f>B50-B48</f>
        <v>15</v>
      </c>
      <c r="E49">
        <f t="shared" ref="E49" si="15">D49/2</f>
        <v>7.5</v>
      </c>
      <c r="F49">
        <f t="shared" ref="F49" si="16">C49*E49</f>
        <v>4192.5</v>
      </c>
      <c r="H49" s="9"/>
    </row>
    <row r="50" spans="1:8" x14ac:dyDescent="0.35">
      <c r="A50">
        <v>4</v>
      </c>
      <c r="B50" s="1">
        <v>32751</v>
      </c>
      <c r="C50">
        <v>455</v>
      </c>
      <c r="D50">
        <f>B51-B49</f>
        <v>15</v>
      </c>
      <c r="E50">
        <f t="shared" ref="E50" si="17">D50/2</f>
        <v>7.5</v>
      </c>
      <c r="F50">
        <f t="shared" ref="F50" si="18">C50*E50</f>
        <v>3412.5</v>
      </c>
      <c r="H50" s="9"/>
    </row>
    <row r="51" spans="1:8" x14ac:dyDescent="0.35">
      <c r="A51" t="s">
        <v>14</v>
      </c>
      <c r="B51" s="1">
        <v>32758</v>
      </c>
      <c r="C51">
        <v>0</v>
      </c>
      <c r="D51" t="s">
        <v>8</v>
      </c>
      <c r="E51" t="s">
        <v>8</v>
      </c>
      <c r="F51">
        <v>0</v>
      </c>
      <c r="H51" s="9"/>
    </row>
    <row r="52" spans="1:8" x14ac:dyDescent="0.35">
      <c r="H52" s="9"/>
    </row>
    <row r="53" spans="1:8" x14ac:dyDescent="0.35">
      <c r="E53" t="s">
        <v>6</v>
      </c>
      <c r="F53">
        <f>SUM(F46:F51)</f>
        <v>9405</v>
      </c>
      <c r="H53" s="9"/>
    </row>
    <row r="54" spans="1:8" ht="15" thickBot="1" x14ac:dyDescent="0.4">
      <c r="H54" s="9"/>
    </row>
    <row r="55" spans="1:8" ht="15" thickBot="1" x14ac:dyDescent="0.4">
      <c r="A55" s="2">
        <v>1990</v>
      </c>
      <c r="H55" s="9"/>
    </row>
    <row r="56" spans="1:8" x14ac:dyDescent="0.35">
      <c r="H56" s="9"/>
    </row>
    <row r="57" spans="1:8" x14ac:dyDescent="0.35">
      <c r="A57" t="s">
        <v>4</v>
      </c>
      <c r="B57" t="s">
        <v>5</v>
      </c>
      <c r="C57" t="s">
        <v>0</v>
      </c>
      <c r="D57" t="s">
        <v>1</v>
      </c>
      <c r="E57" t="s">
        <v>2</v>
      </c>
      <c r="F57" t="s">
        <v>3</v>
      </c>
      <c r="G57" t="s">
        <v>7</v>
      </c>
      <c r="H57" s="9" t="s">
        <v>9</v>
      </c>
    </row>
    <row r="58" spans="1:8" x14ac:dyDescent="0.35">
      <c r="A58" t="s">
        <v>14</v>
      </c>
      <c r="B58" s="1">
        <v>33087</v>
      </c>
      <c r="C58">
        <v>0</v>
      </c>
      <c r="D58" t="s">
        <v>8</v>
      </c>
      <c r="E58" t="s">
        <v>8</v>
      </c>
      <c r="F58">
        <v>0</v>
      </c>
      <c r="H58" s="9"/>
    </row>
    <row r="59" spans="1:8" x14ac:dyDescent="0.35">
      <c r="A59">
        <v>1</v>
      </c>
      <c r="B59" s="1">
        <v>33094</v>
      </c>
      <c r="C59">
        <v>78</v>
      </c>
      <c r="D59">
        <f>B60-B58</f>
        <v>14</v>
      </c>
      <c r="E59">
        <f>D59/2</f>
        <v>7</v>
      </c>
      <c r="F59">
        <f>C59*E59</f>
        <v>546</v>
      </c>
      <c r="G59">
        <f>F66/$H$1</f>
        <v>2688.75</v>
      </c>
      <c r="H59" s="9">
        <f>G59/$H$2</f>
        <v>5377.5</v>
      </c>
    </row>
    <row r="60" spans="1:8" x14ac:dyDescent="0.35">
      <c r="A60">
        <v>2</v>
      </c>
      <c r="B60" s="1">
        <v>33101</v>
      </c>
      <c r="C60">
        <v>405</v>
      </c>
      <c r="D60">
        <f>B61-B59</f>
        <v>14</v>
      </c>
      <c r="E60">
        <f>D60/2</f>
        <v>7</v>
      </c>
      <c r="F60">
        <f>C60*E60</f>
        <v>2835</v>
      </c>
      <c r="H60" s="9"/>
    </row>
    <row r="61" spans="1:8" x14ac:dyDescent="0.35">
      <c r="A61">
        <v>3</v>
      </c>
      <c r="B61" s="1">
        <v>33108</v>
      </c>
      <c r="C61">
        <v>1089</v>
      </c>
      <c r="D61">
        <f t="shared" ref="D61:D62" si="19">B62-B60</f>
        <v>14</v>
      </c>
      <c r="E61">
        <f t="shared" ref="E61:E62" si="20">D61/2</f>
        <v>7</v>
      </c>
      <c r="F61">
        <f>C61*E61</f>
        <v>7623</v>
      </c>
      <c r="H61" s="9"/>
    </row>
    <row r="62" spans="1:8" x14ac:dyDescent="0.35">
      <c r="A62">
        <v>4</v>
      </c>
      <c r="B62" s="1">
        <v>33115</v>
      </c>
      <c r="C62">
        <v>740</v>
      </c>
      <c r="D62">
        <f t="shared" si="19"/>
        <v>13</v>
      </c>
      <c r="E62">
        <f t="shared" si="20"/>
        <v>6.5</v>
      </c>
      <c r="F62">
        <f t="shared" ref="F62" si="21">C62*E62</f>
        <v>4810</v>
      </c>
      <c r="H62" s="9"/>
    </row>
    <row r="63" spans="1:8" x14ac:dyDescent="0.35">
      <c r="A63">
        <v>5</v>
      </c>
      <c r="B63" s="1">
        <v>33121</v>
      </c>
      <c r="C63">
        <v>49</v>
      </c>
      <c r="D63">
        <f t="shared" ref="D63" si="22">B64-B62</f>
        <v>13</v>
      </c>
      <c r="E63">
        <f t="shared" ref="E63" si="23">D63/2</f>
        <v>6.5</v>
      </c>
      <c r="F63">
        <f t="shared" ref="F63" si="24">C63*E63</f>
        <v>318.5</v>
      </c>
      <c r="H63" s="9"/>
    </row>
    <row r="64" spans="1:8" x14ac:dyDescent="0.35">
      <c r="A64" t="s">
        <v>14</v>
      </c>
      <c r="B64" s="1">
        <v>33128</v>
      </c>
      <c r="C64">
        <v>0</v>
      </c>
      <c r="D64" t="s">
        <v>8</v>
      </c>
      <c r="E64" t="s">
        <v>8</v>
      </c>
      <c r="F64">
        <v>0</v>
      </c>
      <c r="H64" s="9"/>
    </row>
    <row r="65" spans="1:8" x14ac:dyDescent="0.35">
      <c r="H65" s="9"/>
    </row>
    <row r="66" spans="1:8" x14ac:dyDescent="0.35">
      <c r="E66" t="s">
        <v>6</v>
      </c>
      <c r="F66">
        <f>SUM(F58:F64)</f>
        <v>16132.5</v>
      </c>
      <c r="H66" s="9"/>
    </row>
    <row r="67" spans="1:8" ht="15" thickBot="1" x14ac:dyDescent="0.4">
      <c r="H67" s="9"/>
    </row>
    <row r="68" spans="1:8" ht="15" thickBot="1" x14ac:dyDescent="0.4">
      <c r="A68" s="2">
        <v>1991</v>
      </c>
      <c r="H68" s="9"/>
    </row>
    <row r="69" spans="1:8" x14ac:dyDescent="0.35">
      <c r="H69" s="9"/>
    </row>
    <row r="70" spans="1:8" x14ac:dyDescent="0.35">
      <c r="A70" t="s">
        <v>4</v>
      </c>
      <c r="B70" t="s">
        <v>5</v>
      </c>
      <c r="C70" t="s">
        <v>0</v>
      </c>
      <c r="D70" t="s">
        <v>1</v>
      </c>
      <c r="E70" t="s">
        <v>2</v>
      </c>
      <c r="F70" t="s">
        <v>3</v>
      </c>
      <c r="G70" t="s">
        <v>7</v>
      </c>
      <c r="H70" s="9" t="s">
        <v>9</v>
      </c>
    </row>
    <row r="71" spans="1:8" x14ac:dyDescent="0.35">
      <c r="A71" t="s">
        <v>14</v>
      </c>
      <c r="B71" s="1">
        <v>33451</v>
      </c>
      <c r="C71">
        <v>0</v>
      </c>
      <c r="D71" t="s">
        <v>8</v>
      </c>
      <c r="E71" t="s">
        <v>8</v>
      </c>
      <c r="F71">
        <v>0</v>
      </c>
      <c r="H71" s="9"/>
    </row>
    <row r="72" spans="1:8" x14ac:dyDescent="0.35">
      <c r="A72">
        <v>1</v>
      </c>
      <c r="B72" s="1">
        <v>33458</v>
      </c>
      <c r="C72">
        <v>24</v>
      </c>
      <c r="D72">
        <f>B73-B71</f>
        <v>14</v>
      </c>
      <c r="E72">
        <f>D72/2</f>
        <v>7</v>
      </c>
      <c r="F72">
        <f>C72*E72</f>
        <v>168</v>
      </c>
      <c r="G72">
        <f>F80/$H$1</f>
        <v>4462.5</v>
      </c>
      <c r="H72" s="9">
        <f>G72/$H$2</f>
        <v>8925</v>
      </c>
    </row>
    <row r="73" spans="1:8" x14ac:dyDescent="0.35">
      <c r="A73">
        <v>2</v>
      </c>
      <c r="B73" s="1">
        <v>33465</v>
      </c>
      <c r="C73">
        <v>350</v>
      </c>
      <c r="D73">
        <f>B74-B72</f>
        <v>14</v>
      </c>
      <c r="E73">
        <f>D73/2</f>
        <v>7</v>
      </c>
      <c r="F73">
        <f>C73*E73</f>
        <v>2450</v>
      </c>
      <c r="H73" s="9"/>
    </row>
    <row r="74" spans="1:8" x14ac:dyDescent="0.35">
      <c r="A74">
        <v>3</v>
      </c>
      <c r="B74" s="1">
        <v>33472</v>
      </c>
      <c r="C74">
        <v>1430</v>
      </c>
      <c r="D74">
        <f t="shared" ref="D74:D76" si="25">B75-B73</f>
        <v>13</v>
      </c>
      <c r="E74">
        <f t="shared" ref="E74:E76" si="26">D74/2</f>
        <v>6.5</v>
      </c>
      <c r="F74">
        <f t="shared" ref="F74:F76" si="27">C74*E74</f>
        <v>9295</v>
      </c>
      <c r="H74" s="9"/>
    </row>
    <row r="75" spans="1:8" x14ac:dyDescent="0.35">
      <c r="A75">
        <v>4</v>
      </c>
      <c r="B75" s="1">
        <v>33478</v>
      </c>
      <c r="C75">
        <v>1698</v>
      </c>
      <c r="D75">
        <f t="shared" si="25"/>
        <v>14</v>
      </c>
      <c r="E75">
        <f t="shared" si="26"/>
        <v>7</v>
      </c>
      <c r="F75">
        <f t="shared" si="27"/>
        <v>11886</v>
      </c>
      <c r="H75" s="9"/>
    </row>
    <row r="76" spans="1:8" x14ac:dyDescent="0.35">
      <c r="A76">
        <v>5</v>
      </c>
      <c r="B76" s="1">
        <v>33486</v>
      </c>
      <c r="C76">
        <v>394</v>
      </c>
      <c r="D76">
        <f t="shared" si="25"/>
        <v>15</v>
      </c>
      <c r="E76">
        <f t="shared" si="26"/>
        <v>7.5</v>
      </c>
      <c r="F76">
        <f t="shared" si="27"/>
        <v>2955</v>
      </c>
      <c r="H76" s="9"/>
    </row>
    <row r="77" spans="1:8" x14ac:dyDescent="0.35">
      <c r="A77">
        <v>6</v>
      </c>
      <c r="B77" s="1">
        <v>33493</v>
      </c>
      <c r="C77">
        <v>3</v>
      </c>
      <c r="D77">
        <f t="shared" ref="D77" si="28">B78-B76</f>
        <v>14</v>
      </c>
      <c r="E77">
        <f t="shared" ref="E77" si="29">D77/2</f>
        <v>7</v>
      </c>
      <c r="F77">
        <f t="shared" ref="F77" si="30">C77*E77</f>
        <v>21</v>
      </c>
      <c r="H77" s="9"/>
    </row>
    <row r="78" spans="1:8" x14ac:dyDescent="0.35">
      <c r="A78" t="s">
        <v>14</v>
      </c>
      <c r="B78" s="1">
        <v>33500</v>
      </c>
      <c r="C78">
        <v>0</v>
      </c>
      <c r="D78" t="s">
        <v>8</v>
      </c>
      <c r="E78" t="s">
        <v>8</v>
      </c>
      <c r="F78">
        <v>0</v>
      </c>
      <c r="H78" s="9"/>
    </row>
    <row r="79" spans="1:8" x14ac:dyDescent="0.35">
      <c r="H79" s="9"/>
    </row>
    <row r="80" spans="1:8" x14ac:dyDescent="0.35">
      <c r="E80" t="s">
        <v>6</v>
      </c>
      <c r="F80">
        <f>SUM(F71:F78)</f>
        <v>26775</v>
      </c>
      <c r="H80" s="9"/>
    </row>
    <row r="81" spans="1:8" ht="15" thickBot="1" x14ac:dyDescent="0.4">
      <c r="H81" s="9"/>
    </row>
    <row r="82" spans="1:8" ht="15" thickBot="1" x14ac:dyDescent="0.4">
      <c r="A82" s="2">
        <v>1992</v>
      </c>
      <c r="H82" s="9"/>
    </row>
    <row r="83" spans="1:8" x14ac:dyDescent="0.35">
      <c r="H83" s="9"/>
    </row>
    <row r="84" spans="1:8" x14ac:dyDescent="0.35">
      <c r="A84" t="s">
        <v>4</v>
      </c>
      <c r="B84" t="s">
        <v>5</v>
      </c>
      <c r="C84" t="s">
        <v>0</v>
      </c>
      <c r="D84" t="s">
        <v>1</v>
      </c>
      <c r="E84" t="s">
        <v>2</v>
      </c>
      <c r="F84" t="s">
        <v>3</v>
      </c>
      <c r="G84" t="s">
        <v>7</v>
      </c>
      <c r="H84" s="9" t="s">
        <v>9</v>
      </c>
    </row>
    <row r="85" spans="1:8" x14ac:dyDescent="0.35">
      <c r="A85" t="s">
        <v>14</v>
      </c>
      <c r="B85" s="1">
        <v>33815</v>
      </c>
      <c r="C85">
        <v>0</v>
      </c>
      <c r="D85" t="s">
        <v>8</v>
      </c>
      <c r="E85" t="s">
        <v>8</v>
      </c>
      <c r="F85">
        <v>0</v>
      </c>
      <c r="H85" s="9"/>
    </row>
    <row r="86" spans="1:8" x14ac:dyDescent="0.35">
      <c r="A86">
        <v>1</v>
      </c>
      <c r="B86" s="1">
        <v>33822</v>
      </c>
      <c r="C86">
        <v>320</v>
      </c>
      <c r="D86">
        <f>B87-B85</f>
        <v>14</v>
      </c>
      <c r="E86">
        <f>D86/2</f>
        <v>7</v>
      </c>
      <c r="F86">
        <f>C86*E86</f>
        <v>2240</v>
      </c>
      <c r="G86">
        <f>F93/$H$1</f>
        <v>2242.3333333333335</v>
      </c>
      <c r="H86" s="9">
        <f>G86/$H$2</f>
        <v>4484.666666666667</v>
      </c>
    </row>
    <row r="87" spans="1:8" x14ac:dyDescent="0.35">
      <c r="A87">
        <v>2</v>
      </c>
      <c r="B87" s="1">
        <v>33829</v>
      </c>
      <c r="C87">
        <v>367</v>
      </c>
      <c r="D87">
        <f>B88-B86</f>
        <v>14</v>
      </c>
      <c r="E87">
        <f>D87/2</f>
        <v>7</v>
      </c>
      <c r="F87">
        <f>C87*E87</f>
        <v>2569</v>
      </c>
      <c r="H87" s="9"/>
    </row>
    <row r="88" spans="1:8" x14ac:dyDescent="0.35">
      <c r="A88">
        <v>3</v>
      </c>
      <c r="B88" s="1">
        <v>33836</v>
      </c>
      <c r="C88">
        <v>602</v>
      </c>
      <c r="D88">
        <f t="shared" ref="D88:D89" si="31">B89-B87</f>
        <v>14</v>
      </c>
      <c r="E88">
        <f t="shared" ref="E88:E89" si="32">D88/2</f>
        <v>7</v>
      </c>
      <c r="F88">
        <f>C88*E88</f>
        <v>4214</v>
      </c>
      <c r="H88" s="9"/>
    </row>
    <row r="89" spans="1:8" x14ac:dyDescent="0.35">
      <c r="A89">
        <v>4</v>
      </c>
      <c r="B89" s="1">
        <v>33843</v>
      </c>
      <c r="C89">
        <v>489</v>
      </c>
      <c r="D89">
        <f t="shared" si="31"/>
        <v>14</v>
      </c>
      <c r="E89">
        <f t="shared" si="32"/>
        <v>7</v>
      </c>
      <c r="F89">
        <f t="shared" ref="F89" si="33">C89*E89</f>
        <v>3423</v>
      </c>
      <c r="H89" s="9"/>
    </row>
    <row r="90" spans="1:8" x14ac:dyDescent="0.35">
      <c r="A90">
        <v>5</v>
      </c>
      <c r="B90" s="1">
        <v>33850</v>
      </c>
      <c r="C90">
        <v>144</v>
      </c>
      <c r="D90">
        <f t="shared" ref="D90" si="34">B91-B89</f>
        <v>14</v>
      </c>
      <c r="E90">
        <f t="shared" ref="E90" si="35">D90/2</f>
        <v>7</v>
      </c>
      <c r="F90">
        <f t="shared" ref="F90" si="36">C90*E90</f>
        <v>1008</v>
      </c>
      <c r="H90" s="9"/>
    </row>
    <row r="91" spans="1:8" x14ac:dyDescent="0.35">
      <c r="A91" t="s">
        <v>14</v>
      </c>
      <c r="B91" s="1">
        <v>33857</v>
      </c>
      <c r="C91">
        <v>0</v>
      </c>
      <c r="D91" t="s">
        <v>8</v>
      </c>
      <c r="E91" t="s">
        <v>8</v>
      </c>
      <c r="F91">
        <v>0</v>
      </c>
      <c r="H91" s="9"/>
    </row>
    <row r="92" spans="1:8" x14ac:dyDescent="0.35">
      <c r="H92" s="9"/>
    </row>
    <row r="93" spans="1:8" x14ac:dyDescent="0.35">
      <c r="E93" t="s">
        <v>6</v>
      </c>
      <c r="F93">
        <f>SUM(F85:F91)</f>
        <v>13454</v>
      </c>
      <c r="H93" s="9"/>
    </row>
    <row r="94" spans="1:8" ht="15" thickBot="1" x14ac:dyDescent="0.4">
      <c r="H94" s="9"/>
    </row>
    <row r="95" spans="1:8" ht="15" thickBot="1" x14ac:dyDescent="0.4">
      <c r="A95" s="2">
        <v>1993</v>
      </c>
      <c r="H95" s="9"/>
    </row>
    <row r="96" spans="1:8" x14ac:dyDescent="0.35">
      <c r="H96" s="9"/>
    </row>
    <row r="97" spans="1:8" x14ac:dyDescent="0.35">
      <c r="A97" t="s">
        <v>4</v>
      </c>
      <c r="B97" t="s">
        <v>5</v>
      </c>
      <c r="C97" t="s">
        <v>0</v>
      </c>
      <c r="D97" t="s">
        <v>1</v>
      </c>
      <c r="E97" t="s">
        <v>2</v>
      </c>
      <c r="F97" t="s">
        <v>3</v>
      </c>
      <c r="G97" t="s">
        <v>7</v>
      </c>
      <c r="H97" s="9" t="s">
        <v>9</v>
      </c>
    </row>
    <row r="98" spans="1:8" x14ac:dyDescent="0.35">
      <c r="A98">
        <v>1</v>
      </c>
      <c r="B98" s="1">
        <v>34180</v>
      </c>
      <c r="C98">
        <v>0</v>
      </c>
      <c r="D98" t="s">
        <v>8</v>
      </c>
      <c r="E98" t="s">
        <v>8</v>
      </c>
      <c r="F98">
        <v>0</v>
      </c>
      <c r="G98">
        <f>F107/$H$1</f>
        <v>2223.6666666666665</v>
      </c>
      <c r="H98" s="9">
        <f>G98/$H$2</f>
        <v>4447.333333333333</v>
      </c>
    </row>
    <row r="99" spans="1:8" x14ac:dyDescent="0.35">
      <c r="A99">
        <v>2</v>
      </c>
      <c r="B99" s="1">
        <v>34186</v>
      </c>
      <c r="C99">
        <v>0</v>
      </c>
      <c r="D99">
        <f>B100-B98</f>
        <v>13</v>
      </c>
      <c r="E99">
        <f>D99/2</f>
        <v>6.5</v>
      </c>
      <c r="F99">
        <f>C99*E99</f>
        <v>0</v>
      </c>
      <c r="H99" s="9"/>
    </row>
    <row r="100" spans="1:8" x14ac:dyDescent="0.35">
      <c r="A100">
        <v>3</v>
      </c>
      <c r="B100" s="1">
        <v>34193</v>
      </c>
      <c r="C100">
        <v>44</v>
      </c>
      <c r="D100">
        <f t="shared" ref="D100:D103" si="37">B101-B99</f>
        <v>14</v>
      </c>
      <c r="E100">
        <f t="shared" ref="E100:E103" si="38">D100/2</f>
        <v>7</v>
      </c>
      <c r="F100">
        <f t="shared" ref="F100:F103" si="39">C100*E100</f>
        <v>308</v>
      </c>
      <c r="H100" s="9"/>
    </row>
    <row r="101" spans="1:8" x14ac:dyDescent="0.35">
      <c r="A101">
        <v>4</v>
      </c>
      <c r="B101" s="1">
        <v>34200</v>
      </c>
      <c r="C101">
        <v>328</v>
      </c>
      <c r="D101">
        <f t="shared" si="37"/>
        <v>14</v>
      </c>
      <c r="E101">
        <f t="shared" si="38"/>
        <v>7</v>
      </c>
      <c r="F101">
        <f t="shared" si="39"/>
        <v>2296</v>
      </c>
      <c r="H101" s="9"/>
    </row>
    <row r="102" spans="1:8" x14ac:dyDescent="0.35">
      <c r="A102">
        <v>5</v>
      </c>
      <c r="B102" s="1">
        <v>34207</v>
      </c>
      <c r="C102">
        <v>860</v>
      </c>
      <c r="D102">
        <f t="shared" si="37"/>
        <v>14</v>
      </c>
      <c r="E102">
        <f t="shared" si="38"/>
        <v>7</v>
      </c>
      <c r="F102">
        <f t="shared" si="39"/>
        <v>6020</v>
      </c>
      <c r="H102" s="9"/>
    </row>
    <row r="103" spans="1:8" x14ac:dyDescent="0.35">
      <c r="A103">
        <v>6</v>
      </c>
      <c r="B103" s="1">
        <v>34214</v>
      </c>
      <c r="C103">
        <v>491</v>
      </c>
      <c r="D103">
        <f t="shared" si="37"/>
        <v>14</v>
      </c>
      <c r="E103">
        <f t="shared" si="38"/>
        <v>7</v>
      </c>
      <c r="F103">
        <f t="shared" si="39"/>
        <v>3437</v>
      </c>
      <c r="H103" s="9"/>
    </row>
    <row r="104" spans="1:8" x14ac:dyDescent="0.35">
      <c r="A104">
        <v>7</v>
      </c>
      <c r="B104" s="1">
        <v>34221</v>
      </c>
      <c r="C104">
        <v>183</v>
      </c>
      <c r="D104">
        <f t="shared" ref="D104" si="40">B105-B103</f>
        <v>14</v>
      </c>
      <c r="E104">
        <f t="shared" ref="E104" si="41">D104/2</f>
        <v>7</v>
      </c>
      <c r="F104">
        <f t="shared" ref="F104" si="42">C104*E104</f>
        <v>1281</v>
      </c>
      <c r="H104" s="9"/>
    </row>
    <row r="105" spans="1:8" x14ac:dyDescent="0.35">
      <c r="A105" t="s">
        <v>14</v>
      </c>
      <c r="B105" s="1">
        <v>34228</v>
      </c>
      <c r="C105">
        <v>0</v>
      </c>
      <c r="D105" t="s">
        <v>8</v>
      </c>
      <c r="E105" t="s">
        <v>8</v>
      </c>
      <c r="F105">
        <v>0</v>
      </c>
      <c r="H105" s="9"/>
    </row>
    <row r="106" spans="1:8" x14ac:dyDescent="0.35">
      <c r="H106" s="9"/>
    </row>
    <row r="107" spans="1:8" x14ac:dyDescent="0.35">
      <c r="E107" t="s">
        <v>6</v>
      </c>
      <c r="F107">
        <f>SUM(F98:F105)</f>
        <v>13342</v>
      </c>
      <c r="H107" s="9"/>
    </row>
    <row r="108" spans="1:8" ht="15" thickBot="1" x14ac:dyDescent="0.4">
      <c r="H108" s="9"/>
    </row>
    <row r="109" spans="1:8" ht="15" thickBot="1" x14ac:dyDescent="0.4">
      <c r="A109" s="2">
        <v>1994</v>
      </c>
      <c r="H109" s="9"/>
    </row>
    <row r="110" spans="1:8" x14ac:dyDescent="0.35">
      <c r="H110" s="9"/>
    </row>
    <row r="111" spans="1:8" x14ac:dyDescent="0.35">
      <c r="A111" t="s">
        <v>4</v>
      </c>
      <c r="B111" t="s">
        <v>5</v>
      </c>
      <c r="C111" t="s">
        <v>0</v>
      </c>
      <c r="D111" t="s">
        <v>1</v>
      </c>
      <c r="E111" t="s">
        <v>2</v>
      </c>
      <c r="F111" t="s">
        <v>3</v>
      </c>
      <c r="G111" t="s">
        <v>7</v>
      </c>
      <c r="H111" s="9" t="s">
        <v>9</v>
      </c>
    </row>
    <row r="112" spans="1:8" x14ac:dyDescent="0.35">
      <c r="A112" t="s">
        <v>14</v>
      </c>
      <c r="B112" s="1">
        <v>34536</v>
      </c>
      <c r="C112">
        <v>0</v>
      </c>
      <c r="D112" t="s">
        <v>8</v>
      </c>
      <c r="E112" t="s">
        <v>8</v>
      </c>
      <c r="F112">
        <v>0</v>
      </c>
      <c r="H112" s="9"/>
    </row>
    <row r="113" spans="1:8" x14ac:dyDescent="0.35">
      <c r="A113">
        <v>1</v>
      </c>
      <c r="B113" s="1">
        <v>34543</v>
      </c>
      <c r="C113">
        <v>2</v>
      </c>
      <c r="D113">
        <f>B114-B112</f>
        <v>14</v>
      </c>
      <c r="E113">
        <f>D113/2</f>
        <v>7</v>
      </c>
      <c r="F113">
        <f>C113*E113</f>
        <v>14</v>
      </c>
      <c r="G113">
        <f>F122/$H$1</f>
        <v>2871.1666666666665</v>
      </c>
      <c r="H113" s="9">
        <f>G113/$H$2</f>
        <v>5742.333333333333</v>
      </c>
    </row>
    <row r="114" spans="1:8" x14ac:dyDescent="0.35">
      <c r="A114">
        <v>2</v>
      </c>
      <c r="B114" s="1">
        <v>34550</v>
      </c>
      <c r="C114">
        <v>4</v>
      </c>
      <c r="D114">
        <f>B115-B113</f>
        <v>14</v>
      </c>
      <c r="E114">
        <f>D114/2</f>
        <v>7</v>
      </c>
      <c r="F114">
        <f>C114*E114</f>
        <v>28</v>
      </c>
      <c r="H114" s="9"/>
    </row>
    <row r="115" spans="1:8" x14ac:dyDescent="0.35">
      <c r="A115">
        <v>3</v>
      </c>
      <c r="B115" s="1">
        <v>34557</v>
      </c>
      <c r="C115">
        <v>55</v>
      </c>
      <c r="D115">
        <f t="shared" ref="D115:D118" si="43">B116-B114</f>
        <v>14</v>
      </c>
      <c r="E115">
        <f t="shared" ref="E115:E118" si="44">D115/2</f>
        <v>7</v>
      </c>
      <c r="F115">
        <f t="shared" ref="F115:F118" si="45">C115*E115</f>
        <v>385</v>
      </c>
      <c r="H115" s="9"/>
    </row>
    <row r="116" spans="1:8" x14ac:dyDescent="0.35">
      <c r="A116">
        <v>4</v>
      </c>
      <c r="B116" s="1">
        <v>34564</v>
      </c>
      <c r="C116">
        <v>761</v>
      </c>
      <c r="D116">
        <f t="shared" si="43"/>
        <v>14</v>
      </c>
      <c r="E116">
        <f t="shared" si="44"/>
        <v>7</v>
      </c>
      <c r="F116">
        <f t="shared" si="45"/>
        <v>5327</v>
      </c>
      <c r="H116" s="9"/>
    </row>
    <row r="117" spans="1:8" x14ac:dyDescent="0.35">
      <c r="A117">
        <v>5</v>
      </c>
      <c r="B117" s="1">
        <v>34571</v>
      </c>
      <c r="C117">
        <v>838</v>
      </c>
      <c r="D117">
        <f t="shared" si="43"/>
        <v>14</v>
      </c>
      <c r="E117">
        <f t="shared" si="44"/>
        <v>7</v>
      </c>
      <c r="F117">
        <f t="shared" si="45"/>
        <v>5866</v>
      </c>
      <c r="H117" s="9"/>
    </row>
    <row r="118" spans="1:8" x14ac:dyDescent="0.35">
      <c r="A118">
        <v>6</v>
      </c>
      <c r="B118" s="1">
        <v>34578</v>
      </c>
      <c r="C118">
        <v>621</v>
      </c>
      <c r="D118">
        <f t="shared" si="43"/>
        <v>14</v>
      </c>
      <c r="E118">
        <f t="shared" si="44"/>
        <v>7</v>
      </c>
      <c r="F118">
        <f t="shared" si="45"/>
        <v>4347</v>
      </c>
      <c r="H118" s="9"/>
    </row>
    <row r="119" spans="1:8" x14ac:dyDescent="0.35">
      <c r="A119">
        <v>7</v>
      </c>
      <c r="B119" s="1">
        <v>34585</v>
      </c>
      <c r="C119">
        <v>180</v>
      </c>
      <c r="D119">
        <f t="shared" ref="D119" si="46">B120-B118</f>
        <v>14</v>
      </c>
      <c r="E119">
        <f t="shared" ref="E119" si="47">D119/2</f>
        <v>7</v>
      </c>
      <c r="F119">
        <f t="shared" ref="F119" si="48">C119*E119</f>
        <v>1260</v>
      </c>
      <c r="H119" s="9"/>
    </row>
    <row r="120" spans="1:8" x14ac:dyDescent="0.35">
      <c r="A120" t="s">
        <v>14</v>
      </c>
      <c r="B120" s="1">
        <v>34592</v>
      </c>
      <c r="C120">
        <v>0</v>
      </c>
      <c r="D120" t="s">
        <v>8</v>
      </c>
      <c r="E120" t="s">
        <v>8</v>
      </c>
      <c r="F120">
        <v>0</v>
      </c>
      <c r="H120" s="9"/>
    </row>
    <row r="121" spans="1:8" x14ac:dyDescent="0.35">
      <c r="H121" s="9"/>
    </row>
    <row r="122" spans="1:8" x14ac:dyDescent="0.35">
      <c r="E122" t="s">
        <v>6</v>
      </c>
      <c r="F122">
        <f>SUM(F112:F120)</f>
        <v>17227</v>
      </c>
      <c r="H122" s="9"/>
    </row>
    <row r="123" spans="1:8" ht="15" thickBot="1" x14ac:dyDescent="0.4">
      <c r="H123" s="9"/>
    </row>
    <row r="124" spans="1:8" ht="15" thickBot="1" x14ac:dyDescent="0.4">
      <c r="A124" s="2">
        <v>1995</v>
      </c>
      <c r="H124" s="9"/>
    </row>
    <row r="125" spans="1:8" x14ac:dyDescent="0.35">
      <c r="H125" s="9"/>
    </row>
    <row r="126" spans="1:8" x14ac:dyDescent="0.35">
      <c r="A126" t="s">
        <v>4</v>
      </c>
      <c r="B126" t="s">
        <v>5</v>
      </c>
      <c r="C126" t="s">
        <v>0</v>
      </c>
      <c r="D126" t="s">
        <v>1</v>
      </c>
      <c r="E126" t="s">
        <v>2</v>
      </c>
      <c r="F126" t="s">
        <v>3</v>
      </c>
      <c r="G126" t="s">
        <v>7</v>
      </c>
      <c r="H126" s="9" t="s">
        <v>9</v>
      </c>
    </row>
    <row r="127" spans="1:8" x14ac:dyDescent="0.35">
      <c r="A127">
        <v>1</v>
      </c>
      <c r="B127" s="1">
        <v>34900</v>
      </c>
      <c r="C127">
        <v>0</v>
      </c>
      <c r="D127" t="s">
        <v>8</v>
      </c>
      <c r="E127" t="s">
        <v>8</v>
      </c>
      <c r="F127">
        <v>0</v>
      </c>
      <c r="G127">
        <f>F139/$H$1</f>
        <v>2478</v>
      </c>
      <c r="H127" s="9">
        <f>G127/$H$2</f>
        <v>4956</v>
      </c>
    </row>
    <row r="128" spans="1:8" x14ac:dyDescent="0.35">
      <c r="A128">
        <v>2</v>
      </c>
      <c r="B128" s="1">
        <v>34907</v>
      </c>
      <c r="C128">
        <v>0</v>
      </c>
      <c r="D128">
        <f>B129-B127</f>
        <v>14</v>
      </c>
      <c r="E128">
        <f>D128/2</f>
        <v>7</v>
      </c>
      <c r="F128">
        <f>C128*E128</f>
        <v>0</v>
      </c>
      <c r="H128" s="9"/>
    </row>
    <row r="129" spans="1:8" x14ac:dyDescent="0.35">
      <c r="A129">
        <v>3</v>
      </c>
      <c r="B129" s="1">
        <v>34914</v>
      </c>
      <c r="C129">
        <v>0</v>
      </c>
      <c r="D129">
        <f t="shared" ref="D129:D135" si="49">B130-B128</f>
        <v>14</v>
      </c>
      <c r="E129">
        <f t="shared" ref="E129:E135" si="50">D129/2</f>
        <v>7</v>
      </c>
      <c r="F129">
        <f t="shared" ref="F129:F135" si="51">C129*E129</f>
        <v>0</v>
      </c>
      <c r="H129" s="9"/>
    </row>
    <row r="130" spans="1:8" x14ac:dyDescent="0.35">
      <c r="A130">
        <v>4</v>
      </c>
      <c r="B130" s="1">
        <v>34921</v>
      </c>
      <c r="C130">
        <v>9</v>
      </c>
      <c r="D130">
        <f t="shared" si="49"/>
        <v>14</v>
      </c>
      <c r="E130">
        <f t="shared" si="50"/>
        <v>7</v>
      </c>
      <c r="F130">
        <f t="shared" si="51"/>
        <v>63</v>
      </c>
      <c r="H130" s="9"/>
    </row>
    <row r="131" spans="1:8" x14ac:dyDescent="0.35">
      <c r="A131">
        <v>5</v>
      </c>
      <c r="B131" s="1">
        <v>34928</v>
      </c>
      <c r="C131">
        <v>150</v>
      </c>
      <c r="D131">
        <f t="shared" si="49"/>
        <v>14</v>
      </c>
      <c r="E131">
        <f t="shared" si="50"/>
        <v>7</v>
      </c>
      <c r="F131">
        <f t="shared" si="51"/>
        <v>1050</v>
      </c>
      <c r="H131" s="9"/>
    </row>
    <row r="132" spans="1:8" x14ac:dyDescent="0.35">
      <c r="A132">
        <v>6</v>
      </c>
      <c r="B132" s="1">
        <v>34935</v>
      </c>
      <c r="C132">
        <v>703</v>
      </c>
      <c r="D132">
        <f t="shared" si="49"/>
        <v>14</v>
      </c>
      <c r="E132">
        <f t="shared" si="50"/>
        <v>7</v>
      </c>
      <c r="F132">
        <f t="shared" si="51"/>
        <v>4921</v>
      </c>
      <c r="H132" s="9"/>
    </row>
    <row r="133" spans="1:8" x14ac:dyDescent="0.35">
      <c r="A133">
        <v>7</v>
      </c>
      <c r="B133" s="1">
        <v>34942</v>
      </c>
      <c r="C133">
        <v>678</v>
      </c>
      <c r="D133">
        <f t="shared" si="49"/>
        <v>14</v>
      </c>
      <c r="E133">
        <f t="shared" si="50"/>
        <v>7</v>
      </c>
      <c r="F133">
        <f t="shared" si="51"/>
        <v>4746</v>
      </c>
      <c r="H133" s="9"/>
    </row>
    <row r="134" spans="1:8" x14ac:dyDescent="0.35">
      <c r="A134">
        <v>8</v>
      </c>
      <c r="B134" s="1">
        <v>34949</v>
      </c>
      <c r="C134">
        <v>434</v>
      </c>
      <c r="D134">
        <f t="shared" si="49"/>
        <v>14</v>
      </c>
      <c r="E134">
        <f>D134/2</f>
        <v>7</v>
      </c>
      <c r="F134">
        <f t="shared" si="51"/>
        <v>3038</v>
      </c>
      <c r="H134" s="9"/>
    </row>
    <row r="135" spans="1:8" x14ac:dyDescent="0.35">
      <c r="A135">
        <v>9</v>
      </c>
      <c r="B135" s="1">
        <v>34956</v>
      </c>
      <c r="C135">
        <v>123</v>
      </c>
      <c r="D135">
        <f t="shared" si="49"/>
        <v>14</v>
      </c>
      <c r="E135">
        <f t="shared" si="50"/>
        <v>7</v>
      </c>
      <c r="F135">
        <f t="shared" si="51"/>
        <v>861</v>
      </c>
      <c r="H135" s="9"/>
    </row>
    <row r="136" spans="1:8" x14ac:dyDescent="0.35">
      <c r="A136">
        <v>10</v>
      </c>
      <c r="B136" s="1">
        <v>34963</v>
      </c>
      <c r="C136">
        <v>27</v>
      </c>
      <c r="D136">
        <f t="shared" ref="D136" si="52">B137-B135</f>
        <v>14</v>
      </c>
      <c r="E136">
        <f t="shared" ref="E136" si="53">D136/2</f>
        <v>7</v>
      </c>
      <c r="F136">
        <f t="shared" ref="F136" si="54">C136*E136</f>
        <v>189</v>
      </c>
      <c r="H136" s="9"/>
    </row>
    <row r="137" spans="1:8" x14ac:dyDescent="0.35">
      <c r="A137" t="s">
        <v>14</v>
      </c>
      <c r="B137" s="1">
        <v>34970</v>
      </c>
      <c r="C137">
        <v>0</v>
      </c>
      <c r="D137" t="s">
        <v>8</v>
      </c>
      <c r="E137" t="s">
        <v>8</v>
      </c>
      <c r="F137">
        <v>0</v>
      </c>
      <c r="H137" s="9"/>
    </row>
    <row r="138" spans="1:8" x14ac:dyDescent="0.35">
      <c r="H138" s="9"/>
    </row>
    <row r="139" spans="1:8" x14ac:dyDescent="0.35">
      <c r="E139" t="s">
        <v>6</v>
      </c>
      <c r="F139">
        <f>SUM(F127:F137)</f>
        <v>14868</v>
      </c>
      <c r="H139" s="9"/>
    </row>
    <row r="140" spans="1:8" ht="15" thickBot="1" x14ac:dyDescent="0.4">
      <c r="H140" s="9"/>
    </row>
    <row r="141" spans="1:8" ht="15" thickBot="1" x14ac:dyDescent="0.4">
      <c r="A141" s="2">
        <v>1996</v>
      </c>
      <c r="H141" s="9"/>
    </row>
    <row r="142" spans="1:8" x14ac:dyDescent="0.35">
      <c r="H142" s="9"/>
    </row>
    <row r="143" spans="1:8" x14ac:dyDescent="0.35">
      <c r="A143" t="s">
        <v>4</v>
      </c>
      <c r="B143" t="s">
        <v>5</v>
      </c>
      <c r="C143" t="s">
        <v>0</v>
      </c>
      <c r="D143" t="s">
        <v>1</v>
      </c>
      <c r="E143" t="s">
        <v>2</v>
      </c>
      <c r="F143" t="s">
        <v>3</v>
      </c>
      <c r="G143" t="s">
        <v>7</v>
      </c>
      <c r="H143" s="9" t="s">
        <v>9</v>
      </c>
    </row>
    <row r="144" spans="1:8" x14ac:dyDescent="0.35">
      <c r="A144">
        <v>1</v>
      </c>
      <c r="B144" s="1">
        <v>35271</v>
      </c>
      <c r="C144">
        <v>0</v>
      </c>
      <c r="D144" t="s">
        <v>8</v>
      </c>
      <c r="E144" t="s">
        <v>8</v>
      </c>
      <c r="F144">
        <v>0</v>
      </c>
      <c r="G144">
        <f>F155/$H$1</f>
        <v>4621.166666666667</v>
      </c>
      <c r="H144" s="9">
        <f>G144/$H$2</f>
        <v>9242.3333333333339</v>
      </c>
    </row>
    <row r="145" spans="1:8" x14ac:dyDescent="0.35">
      <c r="A145">
        <v>2</v>
      </c>
      <c r="B145" s="1">
        <v>35278</v>
      </c>
      <c r="C145">
        <v>7</v>
      </c>
      <c r="D145">
        <f>B146-B144</f>
        <v>14</v>
      </c>
      <c r="E145">
        <f>D145/2</f>
        <v>7</v>
      </c>
      <c r="F145">
        <f>C145*E145</f>
        <v>49</v>
      </c>
      <c r="H145" s="9"/>
    </row>
    <row r="146" spans="1:8" x14ac:dyDescent="0.35">
      <c r="A146">
        <v>3</v>
      </c>
      <c r="B146" s="1">
        <v>35285</v>
      </c>
      <c r="C146">
        <v>58</v>
      </c>
      <c r="D146">
        <f t="shared" ref="D146:D151" si="55">B147-B145</f>
        <v>14</v>
      </c>
      <c r="E146">
        <f t="shared" ref="E146:E150" si="56">D146/2</f>
        <v>7</v>
      </c>
      <c r="F146">
        <f t="shared" ref="F146:F151" si="57">C146*E146</f>
        <v>406</v>
      </c>
      <c r="H146" s="9"/>
    </row>
    <row r="147" spans="1:8" x14ac:dyDescent="0.35">
      <c r="A147">
        <v>4</v>
      </c>
      <c r="B147" s="1">
        <v>35292</v>
      </c>
      <c r="C147">
        <v>709</v>
      </c>
      <c r="D147">
        <f t="shared" si="55"/>
        <v>14</v>
      </c>
      <c r="E147">
        <f t="shared" si="56"/>
        <v>7</v>
      </c>
      <c r="F147">
        <f t="shared" si="57"/>
        <v>4963</v>
      </c>
      <c r="H147" s="9"/>
    </row>
    <row r="148" spans="1:8" x14ac:dyDescent="0.35">
      <c r="A148">
        <v>5</v>
      </c>
      <c r="B148" s="1">
        <v>35299</v>
      </c>
      <c r="C148">
        <v>1150</v>
      </c>
      <c r="D148">
        <f t="shared" si="55"/>
        <v>14</v>
      </c>
      <c r="E148">
        <f t="shared" si="56"/>
        <v>7</v>
      </c>
      <c r="F148">
        <f t="shared" si="57"/>
        <v>8050</v>
      </c>
      <c r="H148" s="9"/>
    </row>
    <row r="149" spans="1:8" x14ac:dyDescent="0.35">
      <c r="A149">
        <v>6</v>
      </c>
      <c r="B149" s="1">
        <v>35306</v>
      </c>
      <c r="C149">
        <v>1001</v>
      </c>
      <c r="D149">
        <f t="shared" si="55"/>
        <v>14</v>
      </c>
      <c r="E149">
        <f t="shared" si="56"/>
        <v>7</v>
      </c>
      <c r="F149">
        <f t="shared" si="57"/>
        <v>7007</v>
      </c>
      <c r="H149" s="9"/>
    </row>
    <row r="150" spans="1:8" x14ac:dyDescent="0.35">
      <c r="A150">
        <v>7</v>
      </c>
      <c r="B150" s="1">
        <v>35313</v>
      </c>
      <c r="C150">
        <v>725</v>
      </c>
      <c r="D150">
        <f t="shared" si="55"/>
        <v>14</v>
      </c>
      <c r="E150">
        <f t="shared" si="56"/>
        <v>7</v>
      </c>
      <c r="F150">
        <f t="shared" si="57"/>
        <v>5075</v>
      </c>
      <c r="H150" s="9"/>
    </row>
    <row r="151" spans="1:8" x14ac:dyDescent="0.35">
      <c r="A151">
        <v>8</v>
      </c>
      <c r="B151" s="1">
        <v>35320</v>
      </c>
      <c r="C151">
        <v>249</v>
      </c>
      <c r="D151">
        <f t="shared" si="55"/>
        <v>14</v>
      </c>
      <c r="E151">
        <f>D151/2</f>
        <v>7</v>
      </c>
      <c r="F151">
        <f t="shared" si="57"/>
        <v>1743</v>
      </c>
      <c r="H151" s="9"/>
    </row>
    <row r="152" spans="1:8" x14ac:dyDescent="0.35">
      <c r="A152">
        <v>9</v>
      </c>
      <c r="B152" s="1">
        <v>35327</v>
      </c>
      <c r="C152">
        <v>62</v>
      </c>
      <c r="D152">
        <f t="shared" ref="D152" si="58">B153-B151</f>
        <v>14</v>
      </c>
      <c r="E152">
        <f>D152/2</f>
        <v>7</v>
      </c>
      <c r="F152">
        <f t="shared" ref="F152" si="59">C152*E152</f>
        <v>434</v>
      </c>
      <c r="H152" s="9"/>
    </row>
    <row r="153" spans="1:8" x14ac:dyDescent="0.35">
      <c r="A153" t="s">
        <v>14</v>
      </c>
      <c r="B153" s="1">
        <v>35334</v>
      </c>
      <c r="C153">
        <v>0</v>
      </c>
      <c r="D153" t="s">
        <v>8</v>
      </c>
      <c r="E153" t="s">
        <v>8</v>
      </c>
      <c r="F153">
        <v>0</v>
      </c>
      <c r="H153" s="9"/>
    </row>
    <row r="154" spans="1:8" x14ac:dyDescent="0.35">
      <c r="H154" s="9"/>
    </row>
    <row r="155" spans="1:8" x14ac:dyDescent="0.35">
      <c r="E155" t="s">
        <v>6</v>
      </c>
      <c r="F155">
        <f>SUM(F144:F153)</f>
        <v>27727</v>
      </c>
      <c r="H155" s="9"/>
    </row>
    <row r="156" spans="1:8" ht="15" thickBot="1" x14ac:dyDescent="0.4">
      <c r="H156" s="9"/>
    </row>
    <row r="157" spans="1:8" ht="15" thickBot="1" x14ac:dyDescent="0.4">
      <c r="A157" s="2">
        <v>1997</v>
      </c>
      <c r="H157" s="9"/>
    </row>
    <row r="158" spans="1:8" x14ac:dyDescent="0.35">
      <c r="H158" s="9"/>
    </row>
    <row r="159" spans="1:8" x14ac:dyDescent="0.35">
      <c r="A159" t="s">
        <v>4</v>
      </c>
      <c r="B159" t="s">
        <v>5</v>
      </c>
      <c r="C159" t="s">
        <v>0</v>
      </c>
      <c r="D159" t="s">
        <v>1</v>
      </c>
      <c r="E159" t="s">
        <v>2</v>
      </c>
      <c r="F159" t="s">
        <v>3</v>
      </c>
      <c r="G159" t="s">
        <v>7</v>
      </c>
      <c r="H159" s="9" t="s">
        <v>9</v>
      </c>
    </row>
    <row r="160" spans="1:8" x14ac:dyDescent="0.35">
      <c r="A160" t="s">
        <v>14</v>
      </c>
      <c r="B160" s="1">
        <v>35635</v>
      </c>
      <c r="C160">
        <v>0</v>
      </c>
      <c r="D160" t="s">
        <v>8</v>
      </c>
      <c r="E160" t="s">
        <v>8</v>
      </c>
      <c r="F160">
        <v>0</v>
      </c>
      <c r="H160" s="9"/>
    </row>
    <row r="161" spans="1:8" x14ac:dyDescent="0.35">
      <c r="A161">
        <v>1</v>
      </c>
      <c r="B161" s="1">
        <v>35642</v>
      </c>
      <c r="C161">
        <v>550</v>
      </c>
      <c r="D161">
        <f>B162-B160</f>
        <v>14</v>
      </c>
      <c r="E161">
        <f>D161/2</f>
        <v>7</v>
      </c>
      <c r="F161">
        <f>C161*E161</f>
        <v>3850</v>
      </c>
      <c r="G161">
        <f>F171/$H$1</f>
        <v>11044.833333333334</v>
      </c>
      <c r="H161" s="9">
        <f>G161/$H$2</f>
        <v>22089.666666666668</v>
      </c>
    </row>
    <row r="162" spans="1:8" x14ac:dyDescent="0.35">
      <c r="A162">
        <v>2</v>
      </c>
      <c r="B162" s="1">
        <v>35649</v>
      </c>
      <c r="C162">
        <v>1348</v>
      </c>
      <c r="D162">
        <f>B163-B161</f>
        <v>14</v>
      </c>
      <c r="E162">
        <f>D162/2</f>
        <v>7</v>
      </c>
      <c r="F162">
        <f>C162*E162</f>
        <v>9436</v>
      </c>
      <c r="H162" s="9"/>
    </row>
    <row r="163" spans="1:8" x14ac:dyDescent="0.35">
      <c r="A163">
        <v>3</v>
      </c>
      <c r="B163" s="1">
        <v>35656</v>
      </c>
      <c r="C163">
        <v>2090</v>
      </c>
      <c r="D163">
        <f t="shared" ref="D163:D167" si="60">B164-B162</f>
        <v>14</v>
      </c>
      <c r="E163">
        <f t="shared" ref="E163:E167" si="61">D163/2</f>
        <v>7</v>
      </c>
      <c r="F163">
        <f t="shared" ref="F163:F167" si="62">C163*E163</f>
        <v>14630</v>
      </c>
      <c r="H163" s="9"/>
    </row>
    <row r="164" spans="1:8" x14ac:dyDescent="0.35">
      <c r="A164">
        <v>4</v>
      </c>
      <c r="B164" s="1">
        <v>35663</v>
      </c>
      <c r="C164">
        <v>1860</v>
      </c>
      <c r="D164">
        <f t="shared" si="60"/>
        <v>14</v>
      </c>
      <c r="E164">
        <f t="shared" si="61"/>
        <v>7</v>
      </c>
      <c r="F164">
        <f t="shared" si="62"/>
        <v>13020</v>
      </c>
      <c r="H164" s="9"/>
    </row>
    <row r="165" spans="1:8" x14ac:dyDescent="0.35">
      <c r="A165">
        <v>5</v>
      </c>
      <c r="B165" s="1">
        <v>35670</v>
      </c>
      <c r="C165">
        <v>1723</v>
      </c>
      <c r="D165">
        <f t="shared" si="60"/>
        <v>14</v>
      </c>
      <c r="E165">
        <f t="shared" si="61"/>
        <v>7</v>
      </c>
      <c r="F165">
        <f t="shared" si="62"/>
        <v>12061</v>
      </c>
      <c r="H165" s="9"/>
    </row>
    <row r="166" spans="1:8" x14ac:dyDescent="0.35">
      <c r="A166">
        <v>6</v>
      </c>
      <c r="B166" s="1">
        <v>35677</v>
      </c>
      <c r="C166">
        <v>1406</v>
      </c>
      <c r="D166">
        <f t="shared" si="60"/>
        <v>14</v>
      </c>
      <c r="E166">
        <f t="shared" si="61"/>
        <v>7</v>
      </c>
      <c r="F166">
        <f t="shared" si="62"/>
        <v>9842</v>
      </c>
      <c r="H166" s="9"/>
    </row>
    <row r="167" spans="1:8" x14ac:dyDescent="0.35">
      <c r="A167">
        <v>7</v>
      </c>
      <c r="B167" s="1">
        <v>35684</v>
      </c>
      <c r="C167">
        <v>398</v>
      </c>
      <c r="D167">
        <f t="shared" si="60"/>
        <v>14</v>
      </c>
      <c r="E167">
        <f t="shared" si="61"/>
        <v>7</v>
      </c>
      <c r="F167">
        <f t="shared" si="62"/>
        <v>2786</v>
      </c>
      <c r="H167" s="9"/>
    </row>
    <row r="168" spans="1:8" x14ac:dyDescent="0.35">
      <c r="A168">
        <v>8</v>
      </c>
      <c r="B168" s="1">
        <v>35691</v>
      </c>
      <c r="C168">
        <v>92</v>
      </c>
      <c r="D168">
        <f t="shared" ref="D168" si="63">B169-B167</f>
        <v>14</v>
      </c>
      <c r="E168">
        <f t="shared" ref="E168" si="64">D168/2</f>
        <v>7</v>
      </c>
      <c r="F168">
        <f t="shared" ref="F168" si="65">C168*E168</f>
        <v>644</v>
      </c>
      <c r="H168" s="9"/>
    </row>
    <row r="169" spans="1:8" x14ac:dyDescent="0.35">
      <c r="A169" t="s">
        <v>14</v>
      </c>
      <c r="B169" s="1">
        <v>35698</v>
      </c>
      <c r="C169">
        <v>0</v>
      </c>
      <c r="D169" t="s">
        <v>8</v>
      </c>
      <c r="E169" t="s">
        <v>8</v>
      </c>
      <c r="F169">
        <v>0</v>
      </c>
      <c r="H169" s="9"/>
    </row>
    <row r="170" spans="1:8" x14ac:dyDescent="0.35">
      <c r="H170" s="9"/>
    </row>
    <row r="171" spans="1:8" x14ac:dyDescent="0.35">
      <c r="E171" t="s">
        <v>6</v>
      </c>
      <c r="F171">
        <f>SUM(F160:F169)</f>
        <v>66269</v>
      </c>
      <c r="H171" s="9"/>
    </row>
    <row r="172" spans="1:8" ht="15" thickBot="1" x14ac:dyDescent="0.4">
      <c r="H172" s="9"/>
    </row>
    <row r="173" spans="1:8" ht="15" thickBot="1" x14ac:dyDescent="0.4">
      <c r="A173" s="2">
        <v>1998</v>
      </c>
      <c r="H173" s="9"/>
    </row>
    <row r="174" spans="1:8" x14ac:dyDescent="0.35">
      <c r="H174" s="9"/>
    </row>
    <row r="175" spans="1:8" x14ac:dyDescent="0.35">
      <c r="A175" t="s">
        <v>4</v>
      </c>
      <c r="B175" t="s">
        <v>5</v>
      </c>
      <c r="C175" t="s">
        <v>0</v>
      </c>
      <c r="D175" t="s">
        <v>1</v>
      </c>
      <c r="E175" t="s">
        <v>2</v>
      </c>
      <c r="F175" t="s">
        <v>3</v>
      </c>
      <c r="G175" t="s">
        <v>7</v>
      </c>
      <c r="H175" s="9" t="s">
        <v>9</v>
      </c>
    </row>
    <row r="176" spans="1:8" x14ac:dyDescent="0.35">
      <c r="A176">
        <v>1</v>
      </c>
      <c r="B176" s="1">
        <v>36006</v>
      </c>
      <c r="C176">
        <v>0</v>
      </c>
      <c r="D176" t="s">
        <v>8</v>
      </c>
      <c r="E176" t="s">
        <v>8</v>
      </c>
      <c r="F176">
        <v>0</v>
      </c>
      <c r="G176">
        <f>F185/$H$1</f>
        <v>4462.5</v>
      </c>
      <c r="H176" s="9">
        <f>G176/$H$2</f>
        <v>8925</v>
      </c>
    </row>
    <row r="177" spans="1:8" x14ac:dyDescent="0.35">
      <c r="A177">
        <v>2</v>
      </c>
      <c r="B177" s="1">
        <v>36020</v>
      </c>
      <c r="C177">
        <v>26</v>
      </c>
      <c r="D177">
        <f>B178-B176</f>
        <v>21</v>
      </c>
      <c r="E177">
        <f>D177/2</f>
        <v>10.5</v>
      </c>
      <c r="F177">
        <f>C177*E177</f>
        <v>273</v>
      </c>
      <c r="H177" s="9"/>
    </row>
    <row r="178" spans="1:8" x14ac:dyDescent="0.35">
      <c r="A178">
        <v>3</v>
      </c>
      <c r="B178" s="1">
        <v>36027</v>
      </c>
      <c r="C178">
        <v>419</v>
      </c>
      <c r="D178">
        <f t="shared" ref="D178:D180" si="66">B179-B177</f>
        <v>14</v>
      </c>
      <c r="E178">
        <f t="shared" ref="E178:E181" si="67">D178/2</f>
        <v>7</v>
      </c>
      <c r="F178">
        <f t="shared" ref="F178:F181" si="68">C178*E178</f>
        <v>2933</v>
      </c>
      <c r="H178" s="9"/>
    </row>
    <row r="179" spans="1:8" x14ac:dyDescent="0.35">
      <c r="A179">
        <v>4</v>
      </c>
      <c r="B179" s="1">
        <v>36034</v>
      </c>
      <c r="C179">
        <v>1462</v>
      </c>
      <c r="D179">
        <f t="shared" si="66"/>
        <v>14</v>
      </c>
      <c r="E179">
        <f t="shared" si="67"/>
        <v>7</v>
      </c>
      <c r="F179">
        <f t="shared" si="68"/>
        <v>10234</v>
      </c>
      <c r="H179" s="9"/>
    </row>
    <row r="180" spans="1:8" x14ac:dyDescent="0.35">
      <c r="A180">
        <v>5</v>
      </c>
      <c r="B180" s="1">
        <v>36041</v>
      </c>
      <c r="C180">
        <v>1275</v>
      </c>
      <c r="D180">
        <f t="shared" si="66"/>
        <v>14</v>
      </c>
      <c r="E180">
        <f t="shared" si="67"/>
        <v>7</v>
      </c>
      <c r="F180">
        <f t="shared" si="68"/>
        <v>8925</v>
      </c>
      <c r="H180" s="9"/>
    </row>
    <row r="181" spans="1:8" x14ac:dyDescent="0.35">
      <c r="A181">
        <v>6</v>
      </c>
      <c r="B181" s="1">
        <v>36048</v>
      </c>
      <c r="C181">
        <v>566</v>
      </c>
      <c r="D181">
        <f>B182-B180</f>
        <v>14</v>
      </c>
      <c r="E181">
        <f t="shared" si="67"/>
        <v>7</v>
      </c>
      <c r="F181">
        <f t="shared" si="68"/>
        <v>3962</v>
      </c>
      <c r="H181" s="9"/>
    </row>
    <row r="182" spans="1:8" x14ac:dyDescent="0.35">
      <c r="A182">
        <v>7</v>
      </c>
      <c r="B182" s="1">
        <v>36055</v>
      </c>
      <c r="C182">
        <v>64</v>
      </c>
      <c r="D182">
        <f>B183-B181</f>
        <v>14</v>
      </c>
      <c r="E182">
        <f t="shared" ref="E182" si="69">D182/2</f>
        <v>7</v>
      </c>
      <c r="F182">
        <f t="shared" ref="F182" si="70">C182*E182</f>
        <v>448</v>
      </c>
      <c r="H182" s="9"/>
    </row>
    <row r="183" spans="1:8" x14ac:dyDescent="0.35">
      <c r="A183" t="s">
        <v>14</v>
      </c>
      <c r="B183" s="1">
        <v>36062</v>
      </c>
      <c r="C183">
        <v>0</v>
      </c>
      <c r="D183" t="s">
        <v>8</v>
      </c>
      <c r="E183" t="s">
        <v>8</v>
      </c>
      <c r="F183">
        <v>0</v>
      </c>
      <c r="H183" s="9"/>
    </row>
    <row r="184" spans="1:8" x14ac:dyDescent="0.35">
      <c r="H184" s="9"/>
    </row>
    <row r="185" spans="1:8" x14ac:dyDescent="0.35">
      <c r="E185" t="s">
        <v>6</v>
      </c>
      <c r="F185">
        <f>SUM(F176:F183)</f>
        <v>26775</v>
      </c>
      <c r="H185" s="9"/>
    </row>
    <row r="186" spans="1:8" ht="15" thickBot="1" x14ac:dyDescent="0.4">
      <c r="H186" s="9"/>
    </row>
    <row r="187" spans="1:8" ht="15" thickBot="1" x14ac:dyDescent="0.4">
      <c r="A187" s="2">
        <v>1999</v>
      </c>
      <c r="H187" s="9"/>
    </row>
    <row r="188" spans="1:8" x14ac:dyDescent="0.35">
      <c r="H188" s="9"/>
    </row>
    <row r="189" spans="1:8" x14ac:dyDescent="0.35">
      <c r="A189" t="s">
        <v>4</v>
      </c>
      <c r="B189" t="s">
        <v>5</v>
      </c>
      <c r="C189" t="s">
        <v>0</v>
      </c>
      <c r="D189" t="s">
        <v>1</v>
      </c>
      <c r="E189" t="s">
        <v>2</v>
      </c>
      <c r="F189" t="s">
        <v>3</v>
      </c>
      <c r="G189" t="s">
        <v>7</v>
      </c>
      <c r="H189" s="9" t="s">
        <v>9</v>
      </c>
    </row>
    <row r="190" spans="1:8" x14ac:dyDescent="0.35">
      <c r="A190" t="s">
        <v>14</v>
      </c>
      <c r="B190" s="1">
        <v>36370</v>
      </c>
      <c r="C190">
        <v>0</v>
      </c>
      <c r="D190" t="s">
        <v>8</v>
      </c>
      <c r="E190" t="s">
        <v>8</v>
      </c>
      <c r="F190">
        <v>0</v>
      </c>
      <c r="H190" s="9"/>
    </row>
    <row r="191" spans="1:8" x14ac:dyDescent="0.35">
      <c r="A191">
        <v>1</v>
      </c>
      <c r="B191" s="1">
        <v>36377</v>
      </c>
      <c r="C191">
        <v>5</v>
      </c>
      <c r="D191">
        <f>B192-B190</f>
        <v>14</v>
      </c>
      <c r="E191">
        <f>D191/2</f>
        <v>7</v>
      </c>
      <c r="F191">
        <f>C191*E191</f>
        <v>35</v>
      </c>
      <c r="G191">
        <f>F200/$H$1</f>
        <v>5454.166666666667</v>
      </c>
      <c r="H191" s="9">
        <f>G191/$H$2</f>
        <v>10908.333333333334</v>
      </c>
    </row>
    <row r="192" spans="1:8" x14ac:dyDescent="0.35">
      <c r="A192">
        <v>2</v>
      </c>
      <c r="B192" s="1">
        <v>36384</v>
      </c>
      <c r="C192">
        <v>122</v>
      </c>
      <c r="D192">
        <f>B193-B191</f>
        <v>14</v>
      </c>
      <c r="E192">
        <f>D192/2</f>
        <v>7</v>
      </c>
      <c r="F192">
        <f>C192*E192</f>
        <v>854</v>
      </c>
      <c r="H192" s="9"/>
    </row>
    <row r="193" spans="1:8" x14ac:dyDescent="0.35">
      <c r="A193">
        <v>3</v>
      </c>
      <c r="B193" s="1">
        <v>36391</v>
      </c>
      <c r="C193">
        <v>781</v>
      </c>
      <c r="D193">
        <f t="shared" ref="D193:D196" si="71">B194-B192</f>
        <v>14</v>
      </c>
      <c r="E193">
        <f t="shared" ref="E193:E196" si="72">D193/2</f>
        <v>7</v>
      </c>
      <c r="F193">
        <f t="shared" ref="F193:F196" si="73">C193*E193</f>
        <v>5467</v>
      </c>
      <c r="H193" s="9"/>
    </row>
    <row r="194" spans="1:8" x14ac:dyDescent="0.35">
      <c r="A194">
        <v>4</v>
      </c>
      <c r="B194" s="1">
        <v>36398</v>
      </c>
      <c r="C194">
        <v>2173</v>
      </c>
      <c r="D194">
        <f t="shared" si="71"/>
        <v>14</v>
      </c>
      <c r="E194">
        <f t="shared" si="72"/>
        <v>7</v>
      </c>
      <c r="F194">
        <f t="shared" si="73"/>
        <v>15211</v>
      </c>
      <c r="H194" s="9"/>
    </row>
    <row r="195" spans="1:8" x14ac:dyDescent="0.35">
      <c r="A195">
        <v>5</v>
      </c>
      <c r="B195" s="1">
        <v>36405</v>
      </c>
      <c r="C195">
        <v>1237</v>
      </c>
      <c r="D195">
        <f t="shared" si="71"/>
        <v>14</v>
      </c>
      <c r="E195">
        <f t="shared" si="72"/>
        <v>7</v>
      </c>
      <c r="F195">
        <f t="shared" si="73"/>
        <v>8659</v>
      </c>
      <c r="H195" s="9"/>
    </row>
    <row r="196" spans="1:8" x14ac:dyDescent="0.35">
      <c r="A196">
        <v>6</v>
      </c>
      <c r="B196" s="1">
        <v>36412</v>
      </c>
      <c r="C196">
        <v>265</v>
      </c>
      <c r="D196">
        <f t="shared" si="71"/>
        <v>14</v>
      </c>
      <c r="E196">
        <f t="shared" si="72"/>
        <v>7</v>
      </c>
      <c r="F196">
        <f t="shared" si="73"/>
        <v>1855</v>
      </c>
      <c r="H196" s="9"/>
    </row>
    <row r="197" spans="1:8" x14ac:dyDescent="0.35">
      <c r="A197">
        <v>7</v>
      </c>
      <c r="B197" s="1">
        <v>36419</v>
      </c>
      <c r="C197">
        <v>92</v>
      </c>
      <c r="D197">
        <f t="shared" ref="D197" si="74">B198-B196</f>
        <v>14</v>
      </c>
      <c r="E197">
        <f t="shared" ref="E197" si="75">D197/2</f>
        <v>7</v>
      </c>
      <c r="F197">
        <f t="shared" ref="F197" si="76">C197*E197</f>
        <v>644</v>
      </c>
      <c r="H197" s="9"/>
    </row>
    <row r="198" spans="1:8" x14ac:dyDescent="0.35">
      <c r="A198" t="s">
        <v>14</v>
      </c>
      <c r="B198" s="1">
        <v>36426</v>
      </c>
      <c r="C198">
        <v>0</v>
      </c>
      <c r="D198" t="s">
        <v>8</v>
      </c>
      <c r="E198" t="s">
        <v>8</v>
      </c>
      <c r="F198">
        <v>0</v>
      </c>
      <c r="H198" s="9"/>
    </row>
    <row r="199" spans="1:8" x14ac:dyDescent="0.35">
      <c r="H199" s="9"/>
    </row>
    <row r="200" spans="1:8" x14ac:dyDescent="0.35">
      <c r="E200" t="s">
        <v>6</v>
      </c>
      <c r="F200">
        <f>SUM(F190:F198)</f>
        <v>32725</v>
      </c>
      <c r="H200" s="9"/>
    </row>
    <row r="201" spans="1:8" ht="15" thickBot="1" x14ac:dyDescent="0.4">
      <c r="H201" s="9"/>
    </row>
    <row r="202" spans="1:8" ht="15" thickBot="1" x14ac:dyDescent="0.4">
      <c r="A202" s="2">
        <v>2000</v>
      </c>
      <c r="H202" s="9"/>
    </row>
    <row r="203" spans="1:8" x14ac:dyDescent="0.35">
      <c r="H203" s="9"/>
    </row>
    <row r="204" spans="1:8" x14ac:dyDescent="0.35">
      <c r="A204" t="s">
        <v>4</v>
      </c>
      <c r="B204" t="s">
        <v>5</v>
      </c>
      <c r="C204" t="s">
        <v>0</v>
      </c>
      <c r="D204" t="s">
        <v>1</v>
      </c>
      <c r="E204" t="s">
        <v>2</v>
      </c>
      <c r="F204" t="s">
        <v>3</v>
      </c>
      <c r="G204" t="s">
        <v>7</v>
      </c>
      <c r="H204" s="9" t="s">
        <v>9</v>
      </c>
    </row>
    <row r="205" spans="1:8" x14ac:dyDescent="0.35">
      <c r="A205">
        <v>1</v>
      </c>
      <c r="B205" s="1">
        <v>36734</v>
      </c>
      <c r="C205">
        <v>0</v>
      </c>
      <c r="D205" t="s">
        <v>8</v>
      </c>
      <c r="E205" t="s">
        <v>8</v>
      </c>
      <c r="F205">
        <v>0</v>
      </c>
      <c r="G205">
        <f>F215/$H$1</f>
        <v>4884.833333333333</v>
      </c>
      <c r="H205" s="9">
        <f>G205/$H$2</f>
        <v>9769.6666666666661</v>
      </c>
    </row>
    <row r="206" spans="1:8" x14ac:dyDescent="0.35">
      <c r="A206">
        <v>2</v>
      </c>
      <c r="B206" s="1">
        <v>36741</v>
      </c>
      <c r="C206">
        <v>3</v>
      </c>
      <c r="D206">
        <f>B207-B205</f>
        <v>14</v>
      </c>
      <c r="E206">
        <f>D206/2</f>
        <v>7</v>
      </c>
      <c r="F206">
        <f>C206*E206</f>
        <v>21</v>
      </c>
      <c r="H206" s="9"/>
    </row>
    <row r="207" spans="1:8" x14ac:dyDescent="0.35">
      <c r="A207">
        <v>3</v>
      </c>
      <c r="B207" s="1">
        <v>36748</v>
      </c>
      <c r="C207">
        <v>34</v>
      </c>
      <c r="D207">
        <f t="shared" ref="D207:D211" si="77">B208-B206</f>
        <v>14</v>
      </c>
      <c r="E207">
        <f t="shared" ref="E207:E211" si="78">D207/2</f>
        <v>7</v>
      </c>
      <c r="F207">
        <f t="shared" ref="F207:F211" si="79">C207*E207</f>
        <v>238</v>
      </c>
      <c r="H207" s="9"/>
    </row>
    <row r="208" spans="1:8" x14ac:dyDescent="0.35">
      <c r="A208">
        <v>4</v>
      </c>
      <c r="B208" s="1">
        <v>36755</v>
      </c>
      <c r="C208">
        <v>835</v>
      </c>
      <c r="D208">
        <f t="shared" si="77"/>
        <v>14</v>
      </c>
      <c r="E208">
        <f t="shared" si="78"/>
        <v>7</v>
      </c>
      <c r="F208">
        <f t="shared" si="79"/>
        <v>5845</v>
      </c>
      <c r="H208" s="9"/>
    </row>
    <row r="209" spans="1:8" x14ac:dyDescent="0.35">
      <c r="A209">
        <v>5</v>
      </c>
      <c r="B209" s="1">
        <v>36762</v>
      </c>
      <c r="C209">
        <v>1251</v>
      </c>
      <c r="D209">
        <f t="shared" si="77"/>
        <v>14</v>
      </c>
      <c r="E209">
        <f t="shared" si="78"/>
        <v>7</v>
      </c>
      <c r="F209">
        <f t="shared" si="79"/>
        <v>8757</v>
      </c>
      <c r="H209" s="9"/>
    </row>
    <row r="210" spans="1:8" x14ac:dyDescent="0.35">
      <c r="A210">
        <v>6</v>
      </c>
      <c r="B210" s="1">
        <v>36769</v>
      </c>
      <c r="C210">
        <v>1071</v>
      </c>
      <c r="D210">
        <f t="shared" si="77"/>
        <v>14</v>
      </c>
      <c r="E210">
        <f t="shared" si="78"/>
        <v>7</v>
      </c>
      <c r="F210">
        <f t="shared" si="79"/>
        <v>7497</v>
      </c>
      <c r="H210" s="9"/>
    </row>
    <row r="211" spans="1:8" x14ac:dyDescent="0.35">
      <c r="A211">
        <v>7</v>
      </c>
      <c r="B211" s="1">
        <v>36776</v>
      </c>
      <c r="C211">
        <v>814</v>
      </c>
      <c r="D211">
        <f t="shared" si="77"/>
        <v>14</v>
      </c>
      <c r="E211">
        <f t="shared" si="78"/>
        <v>7</v>
      </c>
      <c r="F211">
        <f t="shared" si="79"/>
        <v>5698</v>
      </c>
      <c r="H211" s="9"/>
    </row>
    <row r="212" spans="1:8" x14ac:dyDescent="0.35">
      <c r="A212">
        <v>8</v>
      </c>
      <c r="B212" s="1">
        <v>36783</v>
      </c>
      <c r="C212">
        <v>179</v>
      </c>
      <c r="D212">
        <f t="shared" ref="D212" si="80">B213-B211</f>
        <v>14</v>
      </c>
      <c r="E212">
        <f t="shared" ref="E212" si="81">D212/2</f>
        <v>7</v>
      </c>
      <c r="F212">
        <f t="shared" ref="F212" si="82">C212*E212</f>
        <v>1253</v>
      </c>
      <c r="H212" s="9"/>
    </row>
    <row r="213" spans="1:8" x14ac:dyDescent="0.35">
      <c r="A213" t="s">
        <v>14</v>
      </c>
      <c r="B213" s="1">
        <v>36790</v>
      </c>
      <c r="C213">
        <v>0</v>
      </c>
      <c r="D213" t="s">
        <v>8</v>
      </c>
      <c r="E213" t="s">
        <v>8</v>
      </c>
      <c r="F213">
        <v>0</v>
      </c>
      <c r="H213" s="9"/>
    </row>
    <row r="214" spans="1:8" x14ac:dyDescent="0.35">
      <c r="H214" s="9"/>
    </row>
    <row r="215" spans="1:8" x14ac:dyDescent="0.35">
      <c r="E215" t="s">
        <v>6</v>
      </c>
      <c r="F215">
        <f>SUM(F205:F213)</f>
        <v>29309</v>
      </c>
      <c r="H215" s="9"/>
    </row>
    <row r="216" spans="1:8" ht="15" thickBot="1" x14ac:dyDescent="0.4">
      <c r="H216" s="9"/>
    </row>
    <row r="217" spans="1:8" ht="15" thickBot="1" x14ac:dyDescent="0.4">
      <c r="A217" s="2">
        <v>2001</v>
      </c>
      <c r="H217" s="9"/>
    </row>
    <row r="218" spans="1:8" x14ac:dyDescent="0.35">
      <c r="H218" s="9"/>
    </row>
    <row r="219" spans="1:8" x14ac:dyDescent="0.35">
      <c r="A219" t="s">
        <v>4</v>
      </c>
      <c r="B219" t="s">
        <v>5</v>
      </c>
      <c r="C219" t="s">
        <v>0</v>
      </c>
      <c r="D219" t="s">
        <v>1</v>
      </c>
      <c r="E219" t="s">
        <v>2</v>
      </c>
      <c r="F219" t="s">
        <v>3</v>
      </c>
      <c r="G219" t="s">
        <v>7</v>
      </c>
      <c r="H219" s="9" t="s">
        <v>9</v>
      </c>
    </row>
    <row r="220" spans="1:8" x14ac:dyDescent="0.35">
      <c r="A220" t="s">
        <v>14</v>
      </c>
      <c r="B220" s="1">
        <v>37098</v>
      </c>
      <c r="C220">
        <v>0</v>
      </c>
      <c r="D220" t="s">
        <v>8</v>
      </c>
      <c r="E220" t="s">
        <v>8</v>
      </c>
      <c r="F220">
        <v>0</v>
      </c>
      <c r="H220" s="9"/>
    </row>
    <row r="221" spans="1:8" x14ac:dyDescent="0.35">
      <c r="A221">
        <v>1</v>
      </c>
      <c r="B221" s="1">
        <v>37105</v>
      </c>
      <c r="C221">
        <v>2</v>
      </c>
      <c r="D221">
        <f>B222-B220</f>
        <v>14</v>
      </c>
      <c r="E221">
        <f>D221/2</f>
        <v>7</v>
      </c>
      <c r="F221">
        <f>C221*E221</f>
        <v>14</v>
      </c>
      <c r="G221">
        <f>F229/$H$1</f>
        <v>2048.6666666666665</v>
      </c>
      <c r="H221" s="9">
        <f>G221/$H$2</f>
        <v>4097.333333333333</v>
      </c>
    </row>
    <row r="222" spans="1:8" x14ac:dyDescent="0.35">
      <c r="A222">
        <v>2</v>
      </c>
      <c r="B222" s="1">
        <v>37112</v>
      </c>
      <c r="C222">
        <v>38</v>
      </c>
      <c r="D222">
        <f>B223-B221</f>
        <v>14</v>
      </c>
      <c r="E222">
        <f>D222/2</f>
        <v>7</v>
      </c>
      <c r="F222">
        <f>C222*E222</f>
        <v>266</v>
      </c>
      <c r="H222" s="9"/>
    </row>
    <row r="223" spans="1:8" x14ac:dyDescent="0.35">
      <c r="A223">
        <v>3</v>
      </c>
      <c r="B223" s="1">
        <v>37119</v>
      </c>
      <c r="C223">
        <v>407</v>
      </c>
      <c r="D223">
        <f t="shared" ref="D223:D225" si="83">B224-B222</f>
        <v>14</v>
      </c>
      <c r="E223">
        <f t="shared" ref="E223:E225" si="84">D223/2</f>
        <v>7</v>
      </c>
      <c r="F223">
        <f t="shared" ref="F223:F225" si="85">C223*E223</f>
        <v>2849</v>
      </c>
      <c r="H223" s="9"/>
    </row>
    <row r="224" spans="1:8" x14ac:dyDescent="0.35">
      <c r="A224">
        <v>4</v>
      </c>
      <c r="B224" s="1">
        <v>37126</v>
      </c>
      <c r="C224">
        <v>704</v>
      </c>
      <c r="D224">
        <f t="shared" si="83"/>
        <v>14</v>
      </c>
      <c r="E224">
        <f t="shared" si="84"/>
        <v>7</v>
      </c>
      <c r="F224">
        <f t="shared" si="85"/>
        <v>4928</v>
      </c>
      <c r="H224" s="9"/>
    </row>
    <row r="225" spans="1:8" x14ac:dyDescent="0.35">
      <c r="A225">
        <v>5</v>
      </c>
      <c r="B225" s="1">
        <v>37133</v>
      </c>
      <c r="C225">
        <v>384</v>
      </c>
      <c r="D225">
        <f t="shared" si="83"/>
        <v>14</v>
      </c>
      <c r="E225">
        <f t="shared" si="84"/>
        <v>7</v>
      </c>
      <c r="F225">
        <f t="shared" si="85"/>
        <v>2688</v>
      </c>
      <c r="H225" s="9"/>
    </row>
    <row r="226" spans="1:8" x14ac:dyDescent="0.35">
      <c r="A226">
        <v>6</v>
      </c>
      <c r="B226" s="1">
        <v>37140</v>
      </c>
      <c r="C226">
        <v>221</v>
      </c>
      <c r="D226">
        <f t="shared" ref="D226" si="86">B227-B225</f>
        <v>14</v>
      </c>
      <c r="E226">
        <f t="shared" ref="E226" si="87">D226/2</f>
        <v>7</v>
      </c>
      <c r="F226">
        <f t="shared" ref="F226" si="88">C226*E226</f>
        <v>1547</v>
      </c>
      <c r="H226" s="9"/>
    </row>
    <row r="227" spans="1:8" x14ac:dyDescent="0.35">
      <c r="A227" t="s">
        <v>14</v>
      </c>
      <c r="B227" s="1">
        <v>37147</v>
      </c>
      <c r="C227">
        <v>0</v>
      </c>
      <c r="D227" t="s">
        <v>8</v>
      </c>
      <c r="E227" t="s">
        <v>8</v>
      </c>
      <c r="F227">
        <v>0</v>
      </c>
      <c r="H227" s="9"/>
    </row>
    <row r="228" spans="1:8" x14ac:dyDescent="0.35">
      <c r="H228" s="9"/>
    </row>
    <row r="229" spans="1:8" x14ac:dyDescent="0.35">
      <c r="E229" t="s">
        <v>6</v>
      </c>
      <c r="F229">
        <f>SUM(F220:F227)</f>
        <v>12292</v>
      </c>
      <c r="H229" s="9"/>
    </row>
    <row r="230" spans="1:8" ht="15" thickBot="1" x14ac:dyDescent="0.4">
      <c r="H230" s="9"/>
    </row>
    <row r="231" spans="1:8" ht="15" thickBot="1" x14ac:dyDescent="0.4">
      <c r="A231" s="2">
        <v>2002</v>
      </c>
      <c r="H231" s="9"/>
    </row>
    <row r="232" spans="1:8" x14ac:dyDescent="0.35">
      <c r="H232" s="9"/>
    </row>
    <row r="233" spans="1:8" x14ac:dyDescent="0.35">
      <c r="A233" t="s">
        <v>4</v>
      </c>
      <c r="B233" t="s">
        <v>5</v>
      </c>
      <c r="C233" t="s">
        <v>0</v>
      </c>
      <c r="D233" t="s">
        <v>1</v>
      </c>
      <c r="E233" t="s">
        <v>2</v>
      </c>
      <c r="F233" t="s">
        <v>3</v>
      </c>
      <c r="G233" t="s">
        <v>7</v>
      </c>
      <c r="H233" s="9" t="s">
        <v>9</v>
      </c>
    </row>
    <row r="234" spans="1:8" x14ac:dyDescent="0.35">
      <c r="A234" t="s">
        <v>14</v>
      </c>
      <c r="B234" s="1">
        <v>37462</v>
      </c>
      <c r="C234">
        <v>0</v>
      </c>
      <c r="D234" t="s">
        <v>8</v>
      </c>
      <c r="E234" t="s">
        <v>8</v>
      </c>
      <c r="F234">
        <v>0</v>
      </c>
      <c r="H234" s="9"/>
    </row>
    <row r="235" spans="1:8" x14ac:dyDescent="0.35">
      <c r="A235">
        <v>1</v>
      </c>
      <c r="B235" s="1">
        <v>37469</v>
      </c>
      <c r="C235">
        <v>1</v>
      </c>
      <c r="D235">
        <f>B236-B234</f>
        <v>14</v>
      </c>
      <c r="E235">
        <f>D235/2</f>
        <v>7</v>
      </c>
      <c r="F235">
        <f>C235*E235</f>
        <v>7</v>
      </c>
      <c r="G235">
        <f>F244/$H$1</f>
        <v>1586.25</v>
      </c>
      <c r="H235" s="9">
        <f>G235/$H$2</f>
        <v>3172.5</v>
      </c>
    </row>
    <row r="236" spans="1:8" x14ac:dyDescent="0.35">
      <c r="A236">
        <v>2</v>
      </c>
      <c r="B236" s="1">
        <v>37476</v>
      </c>
      <c r="C236">
        <v>2</v>
      </c>
      <c r="D236">
        <f>B237-B235</f>
        <v>15</v>
      </c>
      <c r="E236">
        <f>D236/2</f>
        <v>7.5</v>
      </c>
      <c r="F236">
        <f>C236*E236</f>
        <v>15</v>
      </c>
      <c r="H236" s="9"/>
    </row>
    <row r="237" spans="1:8" x14ac:dyDescent="0.35">
      <c r="A237">
        <v>3</v>
      </c>
      <c r="B237" s="1">
        <v>37484</v>
      </c>
      <c r="C237">
        <v>95</v>
      </c>
      <c r="D237">
        <f t="shared" ref="D237:D240" si="89">B238-B236</f>
        <v>14</v>
      </c>
      <c r="E237">
        <f t="shared" ref="E237:E240" si="90">D237/2</f>
        <v>7</v>
      </c>
      <c r="F237">
        <f t="shared" ref="F237:F240" si="91">C237*E237</f>
        <v>665</v>
      </c>
      <c r="H237" s="9"/>
    </row>
    <row r="238" spans="1:8" x14ac:dyDescent="0.35">
      <c r="A238">
        <v>4</v>
      </c>
      <c r="B238" s="1">
        <v>37490</v>
      </c>
      <c r="C238">
        <v>413</v>
      </c>
      <c r="D238">
        <f t="shared" si="89"/>
        <v>13</v>
      </c>
      <c r="E238">
        <f t="shared" si="90"/>
        <v>6.5</v>
      </c>
      <c r="F238">
        <f t="shared" si="91"/>
        <v>2684.5</v>
      </c>
      <c r="H238" s="9"/>
    </row>
    <row r="239" spans="1:8" x14ac:dyDescent="0.35">
      <c r="A239">
        <v>5</v>
      </c>
      <c r="B239" s="1">
        <v>37497</v>
      </c>
      <c r="C239">
        <v>435</v>
      </c>
      <c r="D239">
        <f t="shared" si="89"/>
        <v>14</v>
      </c>
      <c r="E239">
        <f t="shared" si="90"/>
        <v>7</v>
      </c>
      <c r="F239">
        <f t="shared" si="91"/>
        <v>3045</v>
      </c>
      <c r="H239" s="9"/>
    </row>
    <row r="240" spans="1:8" x14ac:dyDescent="0.35">
      <c r="A240">
        <v>6</v>
      </c>
      <c r="B240" s="1">
        <v>37504</v>
      </c>
      <c r="C240">
        <v>363</v>
      </c>
      <c r="D240">
        <f t="shared" si="89"/>
        <v>14</v>
      </c>
      <c r="E240">
        <f t="shared" si="90"/>
        <v>7</v>
      </c>
      <c r="F240">
        <f t="shared" si="91"/>
        <v>2541</v>
      </c>
      <c r="H240" s="9"/>
    </row>
    <row r="241" spans="1:8" x14ac:dyDescent="0.35">
      <c r="A241">
        <v>7</v>
      </c>
      <c r="B241" s="1">
        <v>37511</v>
      </c>
      <c r="C241">
        <v>80</v>
      </c>
      <c r="D241">
        <f t="shared" ref="D241" si="92">B242-B240</f>
        <v>14</v>
      </c>
      <c r="E241">
        <f t="shared" ref="E241" si="93">D241/2</f>
        <v>7</v>
      </c>
      <c r="F241">
        <f t="shared" ref="F241" si="94">C241*E241</f>
        <v>560</v>
      </c>
      <c r="H241" s="9"/>
    </row>
    <row r="242" spans="1:8" x14ac:dyDescent="0.35">
      <c r="A242" t="s">
        <v>14</v>
      </c>
      <c r="B242" s="1">
        <v>37518</v>
      </c>
      <c r="C242">
        <v>0</v>
      </c>
      <c r="D242" t="s">
        <v>8</v>
      </c>
      <c r="E242" t="s">
        <v>8</v>
      </c>
      <c r="F242">
        <v>0</v>
      </c>
      <c r="H242" s="9"/>
    </row>
    <row r="243" spans="1:8" x14ac:dyDescent="0.35">
      <c r="H243" s="9"/>
    </row>
    <row r="244" spans="1:8" x14ac:dyDescent="0.35">
      <c r="E244" t="s">
        <v>6</v>
      </c>
      <c r="F244">
        <f>SUM(F234:F242)</f>
        <v>9517.5</v>
      </c>
      <c r="H244" s="9"/>
    </row>
    <row r="245" spans="1:8" ht="15" thickBot="1" x14ac:dyDescent="0.4">
      <c r="H245" s="9"/>
    </row>
    <row r="246" spans="1:8" ht="15" thickBot="1" x14ac:dyDescent="0.4">
      <c r="A246" s="2">
        <v>2003</v>
      </c>
      <c r="H246" s="9"/>
    </row>
    <row r="247" spans="1:8" x14ac:dyDescent="0.35">
      <c r="H247" s="9"/>
    </row>
    <row r="248" spans="1:8" x14ac:dyDescent="0.35">
      <c r="A248" t="s">
        <v>4</v>
      </c>
      <c r="B248" t="s">
        <v>5</v>
      </c>
      <c r="C248" t="s">
        <v>0</v>
      </c>
      <c r="D248" t="s">
        <v>1</v>
      </c>
      <c r="E248" t="s">
        <v>2</v>
      </c>
      <c r="F248" t="s">
        <v>3</v>
      </c>
      <c r="G248" t="s">
        <v>7</v>
      </c>
      <c r="H248" s="9" t="s">
        <v>9</v>
      </c>
    </row>
    <row r="249" spans="1:8" x14ac:dyDescent="0.35">
      <c r="A249">
        <v>1</v>
      </c>
      <c r="B249" s="1">
        <v>37840</v>
      </c>
      <c r="C249">
        <v>0</v>
      </c>
      <c r="D249" t="s">
        <v>8</v>
      </c>
      <c r="E249" t="s">
        <v>8</v>
      </c>
      <c r="F249">
        <v>0</v>
      </c>
      <c r="G249">
        <f>F258/$H$1</f>
        <v>1562.4166666666667</v>
      </c>
      <c r="H249" s="9">
        <f>G249/$H$2</f>
        <v>3124.8333333333335</v>
      </c>
    </row>
    <row r="250" spans="1:8" x14ac:dyDescent="0.35">
      <c r="A250">
        <v>2</v>
      </c>
      <c r="B250" s="1">
        <v>37847</v>
      </c>
      <c r="C250">
        <v>15</v>
      </c>
      <c r="D250">
        <f>B251-B249</f>
        <v>14</v>
      </c>
      <c r="E250">
        <f>D250/2</f>
        <v>7</v>
      </c>
      <c r="F250">
        <f>C250*E250</f>
        <v>105</v>
      </c>
      <c r="H250" s="9"/>
    </row>
    <row r="251" spans="1:8" x14ac:dyDescent="0.35">
      <c r="A251">
        <v>3</v>
      </c>
      <c r="B251" s="1">
        <v>37854</v>
      </c>
      <c r="C251">
        <v>253</v>
      </c>
      <c r="D251">
        <f t="shared" ref="D251:D254" si="95">B252-B250</f>
        <v>13</v>
      </c>
      <c r="E251">
        <f t="shared" ref="E251:E254" si="96">D251/2</f>
        <v>6.5</v>
      </c>
      <c r="F251">
        <f t="shared" ref="F251:F254" si="97">C251*E251</f>
        <v>1644.5</v>
      </c>
      <c r="H251" s="9"/>
    </row>
    <row r="252" spans="1:8" x14ac:dyDescent="0.35">
      <c r="A252">
        <v>4</v>
      </c>
      <c r="B252" s="1">
        <v>37860</v>
      </c>
      <c r="C252">
        <v>489</v>
      </c>
      <c r="D252">
        <f t="shared" si="95"/>
        <v>14</v>
      </c>
      <c r="E252">
        <f t="shared" si="96"/>
        <v>7</v>
      </c>
      <c r="F252">
        <f t="shared" si="97"/>
        <v>3423</v>
      </c>
      <c r="H252" s="9"/>
    </row>
    <row r="253" spans="1:8" x14ac:dyDescent="0.35">
      <c r="A253">
        <v>5</v>
      </c>
      <c r="B253" s="1">
        <v>37868</v>
      </c>
      <c r="C253">
        <v>425</v>
      </c>
      <c r="D253">
        <f t="shared" si="95"/>
        <v>14</v>
      </c>
      <c r="E253">
        <f t="shared" si="96"/>
        <v>7</v>
      </c>
      <c r="F253">
        <f t="shared" si="97"/>
        <v>2975</v>
      </c>
      <c r="H253" s="9"/>
    </row>
    <row r="254" spans="1:8" x14ac:dyDescent="0.35">
      <c r="A254">
        <v>6</v>
      </c>
      <c r="B254" s="1">
        <v>37874</v>
      </c>
      <c r="C254">
        <v>171</v>
      </c>
      <c r="D254">
        <f t="shared" si="95"/>
        <v>14</v>
      </c>
      <c r="E254">
        <f t="shared" si="96"/>
        <v>7</v>
      </c>
      <c r="F254">
        <f t="shared" si="97"/>
        <v>1197</v>
      </c>
      <c r="H254" s="9"/>
    </row>
    <row r="255" spans="1:8" x14ac:dyDescent="0.35">
      <c r="A255">
        <v>7</v>
      </c>
      <c r="B255" s="1">
        <v>37882</v>
      </c>
      <c r="C255">
        <v>4</v>
      </c>
      <c r="D255">
        <f t="shared" ref="D255" si="98">B256-B254</f>
        <v>15</v>
      </c>
      <c r="E255">
        <f t="shared" ref="E255" si="99">D255/2</f>
        <v>7.5</v>
      </c>
      <c r="F255">
        <f t="shared" ref="F255" si="100">C255*E255</f>
        <v>30</v>
      </c>
      <c r="H255" s="9"/>
    </row>
    <row r="256" spans="1:8" x14ac:dyDescent="0.35">
      <c r="A256" t="s">
        <v>14</v>
      </c>
      <c r="B256" s="1">
        <v>37889</v>
      </c>
      <c r="C256">
        <v>0</v>
      </c>
      <c r="D256" t="s">
        <v>8</v>
      </c>
      <c r="E256" t="s">
        <v>8</v>
      </c>
      <c r="F256">
        <v>0</v>
      </c>
      <c r="H256" s="9"/>
    </row>
    <row r="257" spans="1:8" x14ac:dyDescent="0.35">
      <c r="H257" s="9"/>
    </row>
    <row r="258" spans="1:8" x14ac:dyDescent="0.35">
      <c r="E258" t="s">
        <v>6</v>
      </c>
      <c r="F258">
        <f>SUM(F249:F256)</f>
        <v>9374.5</v>
      </c>
      <c r="H258" s="9"/>
    </row>
    <row r="259" spans="1:8" ht="15" thickBot="1" x14ac:dyDescent="0.4">
      <c r="H259" s="9"/>
    </row>
    <row r="260" spans="1:8" ht="15" thickBot="1" x14ac:dyDescent="0.4">
      <c r="A260" s="2">
        <v>2004</v>
      </c>
      <c r="H260" s="9"/>
    </row>
    <row r="261" spans="1:8" x14ac:dyDescent="0.35">
      <c r="A261" s="3"/>
      <c r="H261" s="9"/>
    </row>
    <row r="262" spans="1:8" x14ac:dyDescent="0.35">
      <c r="A262" t="s">
        <v>4</v>
      </c>
      <c r="B262" t="s">
        <v>5</v>
      </c>
      <c r="C262" t="s">
        <v>0</v>
      </c>
      <c r="D262" t="s">
        <v>1</v>
      </c>
      <c r="E262" t="s">
        <v>2</v>
      </c>
      <c r="F262" t="s">
        <v>3</v>
      </c>
      <c r="G262" t="s">
        <v>7</v>
      </c>
      <c r="H262" s="9" t="s">
        <v>9</v>
      </c>
    </row>
    <row r="263" spans="1:8" x14ac:dyDescent="0.35">
      <c r="A263" t="s">
        <v>14</v>
      </c>
      <c r="B263" s="1">
        <v>38204</v>
      </c>
      <c r="C263">
        <v>0</v>
      </c>
      <c r="D263" t="s">
        <v>8</v>
      </c>
      <c r="E263" t="s">
        <v>8</v>
      </c>
      <c r="F263">
        <v>0</v>
      </c>
      <c r="H263" s="9"/>
    </row>
    <row r="264" spans="1:8" x14ac:dyDescent="0.35">
      <c r="A264">
        <v>1</v>
      </c>
      <c r="B264" s="1">
        <v>38211</v>
      </c>
      <c r="C264">
        <v>46</v>
      </c>
      <c r="D264">
        <f>B265-B263</f>
        <v>14</v>
      </c>
      <c r="E264">
        <f>D264/2</f>
        <v>7</v>
      </c>
      <c r="F264">
        <f>C264*E264</f>
        <v>322</v>
      </c>
      <c r="G264">
        <f>F271/$H$1</f>
        <v>1260</v>
      </c>
      <c r="H264" s="9">
        <f>G264/$H$2</f>
        <v>2520</v>
      </c>
    </row>
    <row r="265" spans="1:8" x14ac:dyDescent="0.35">
      <c r="A265">
        <v>2</v>
      </c>
      <c r="B265" s="1">
        <v>38218</v>
      </c>
      <c r="C265">
        <v>176</v>
      </c>
      <c r="D265">
        <f>B266-B264</f>
        <v>14</v>
      </c>
      <c r="E265">
        <f>D265/2</f>
        <v>7</v>
      </c>
      <c r="F265">
        <f>C265*E265</f>
        <v>1232</v>
      </c>
      <c r="H265" s="9"/>
    </row>
    <row r="266" spans="1:8" x14ac:dyDescent="0.35">
      <c r="A266">
        <v>3</v>
      </c>
      <c r="B266" s="1">
        <v>38225</v>
      </c>
      <c r="C266">
        <v>397</v>
      </c>
      <c r="D266">
        <f t="shared" ref="D266:D267" si="101">B267-B265</f>
        <v>14</v>
      </c>
      <c r="E266">
        <f t="shared" ref="E266:E267" si="102">D266/2</f>
        <v>7</v>
      </c>
      <c r="F266">
        <f>C266*E266</f>
        <v>2779</v>
      </c>
      <c r="H266" s="9"/>
    </row>
    <row r="267" spans="1:8" x14ac:dyDescent="0.35">
      <c r="A267">
        <v>4</v>
      </c>
      <c r="B267" s="1">
        <v>38232</v>
      </c>
      <c r="C267">
        <v>379</v>
      </c>
      <c r="D267">
        <f t="shared" si="101"/>
        <v>14</v>
      </c>
      <c r="E267">
        <f t="shared" si="102"/>
        <v>7</v>
      </c>
      <c r="F267">
        <f t="shared" ref="F267" si="103">C267*E267</f>
        <v>2653</v>
      </c>
      <c r="H267" s="9"/>
    </row>
    <row r="268" spans="1:8" x14ac:dyDescent="0.35">
      <c r="A268">
        <v>5</v>
      </c>
      <c r="B268" s="1">
        <v>38239</v>
      </c>
      <c r="C268">
        <v>82</v>
      </c>
      <c r="D268">
        <f t="shared" ref="D268" si="104">B269-B267</f>
        <v>14</v>
      </c>
      <c r="E268">
        <f t="shared" ref="E268" si="105">D268/2</f>
        <v>7</v>
      </c>
      <c r="F268">
        <f t="shared" ref="F268" si="106">C268*E268</f>
        <v>574</v>
      </c>
      <c r="H268" s="9"/>
    </row>
    <row r="269" spans="1:8" x14ac:dyDescent="0.35">
      <c r="A269" t="s">
        <v>14</v>
      </c>
      <c r="B269" s="1">
        <v>38246</v>
      </c>
      <c r="C269">
        <v>0</v>
      </c>
      <c r="D269" t="s">
        <v>8</v>
      </c>
      <c r="E269" t="s">
        <v>8</v>
      </c>
      <c r="F269">
        <v>0</v>
      </c>
      <c r="H269" s="9"/>
    </row>
    <row r="270" spans="1:8" x14ac:dyDescent="0.35">
      <c r="H270" s="9"/>
    </row>
    <row r="271" spans="1:8" x14ac:dyDescent="0.35">
      <c r="E271" t="s">
        <v>6</v>
      </c>
      <c r="F271">
        <f>SUM(F263:F269)</f>
        <v>7560</v>
      </c>
      <c r="H271" s="9"/>
    </row>
    <row r="272" spans="1:8" ht="15" thickBot="1" x14ac:dyDescent="0.4">
      <c r="H272" s="9"/>
    </row>
    <row r="273" spans="1:8" ht="15" thickBot="1" x14ac:dyDescent="0.4">
      <c r="A273" s="2">
        <v>2005</v>
      </c>
      <c r="H273" s="9"/>
    </row>
    <row r="274" spans="1:8" x14ac:dyDescent="0.35">
      <c r="H274" s="9"/>
    </row>
    <row r="275" spans="1:8" x14ac:dyDescent="0.35">
      <c r="A275" t="s">
        <v>4</v>
      </c>
      <c r="B275" t="s">
        <v>5</v>
      </c>
      <c r="C275" t="s">
        <v>0</v>
      </c>
      <c r="D275" t="s">
        <v>1</v>
      </c>
      <c r="E275" t="s">
        <v>2</v>
      </c>
      <c r="F275" t="s">
        <v>3</v>
      </c>
      <c r="G275" t="s">
        <v>7</v>
      </c>
      <c r="H275" s="9" t="s">
        <v>9</v>
      </c>
    </row>
    <row r="276" spans="1:8" x14ac:dyDescent="0.35">
      <c r="A276" t="s">
        <v>14</v>
      </c>
      <c r="B276" s="1">
        <v>38569</v>
      </c>
      <c r="C276">
        <v>0</v>
      </c>
      <c r="D276" t="s">
        <v>8</v>
      </c>
      <c r="E276" t="s">
        <v>8</v>
      </c>
      <c r="F276">
        <v>0</v>
      </c>
      <c r="H276" s="9"/>
    </row>
    <row r="277" spans="1:8" x14ac:dyDescent="0.35">
      <c r="A277">
        <v>1</v>
      </c>
      <c r="B277" s="1">
        <v>38575</v>
      </c>
      <c r="C277">
        <v>2</v>
      </c>
      <c r="D277">
        <f>B278-B276</f>
        <v>13</v>
      </c>
      <c r="E277">
        <f>D277/2</f>
        <v>6.5</v>
      </c>
      <c r="F277">
        <f>C277*E277</f>
        <v>13</v>
      </c>
      <c r="G277">
        <f>F286/$H$1</f>
        <v>698.66666666666663</v>
      </c>
      <c r="H277" s="9">
        <f>G277/$H$2</f>
        <v>1397.3333333333333</v>
      </c>
    </row>
    <row r="278" spans="1:8" x14ac:dyDescent="0.35">
      <c r="A278">
        <v>2</v>
      </c>
      <c r="B278" s="1">
        <v>38582</v>
      </c>
      <c r="C278">
        <v>30</v>
      </c>
      <c r="D278">
        <f>B279-B277</f>
        <v>14</v>
      </c>
      <c r="E278">
        <f>D278/2</f>
        <v>7</v>
      </c>
      <c r="F278">
        <f>C278*E278</f>
        <v>210</v>
      </c>
      <c r="H278" s="9"/>
    </row>
    <row r="279" spans="1:8" x14ac:dyDescent="0.35">
      <c r="A279">
        <v>3</v>
      </c>
      <c r="B279" s="1">
        <v>38589</v>
      </c>
      <c r="C279">
        <v>128</v>
      </c>
      <c r="D279">
        <f t="shared" ref="D279:D282" si="107">B280-B278</f>
        <v>14</v>
      </c>
      <c r="E279">
        <f t="shared" ref="E279:E282" si="108">D279/2</f>
        <v>7</v>
      </c>
      <c r="F279">
        <f t="shared" ref="F279:F282" si="109">C279*E279</f>
        <v>896</v>
      </c>
      <c r="H279" s="9"/>
    </row>
    <row r="280" spans="1:8" x14ac:dyDescent="0.35">
      <c r="A280">
        <v>4</v>
      </c>
      <c r="B280" s="1">
        <v>38596</v>
      </c>
      <c r="C280">
        <v>218</v>
      </c>
      <c r="D280">
        <f t="shared" si="107"/>
        <v>14</v>
      </c>
      <c r="E280">
        <f t="shared" si="108"/>
        <v>7</v>
      </c>
      <c r="F280">
        <f t="shared" si="109"/>
        <v>1526</v>
      </c>
      <c r="H280" s="9"/>
    </row>
    <row r="281" spans="1:8" x14ac:dyDescent="0.35">
      <c r="A281">
        <v>5</v>
      </c>
      <c r="B281" s="1">
        <v>38603</v>
      </c>
      <c r="C281">
        <v>162</v>
      </c>
      <c r="D281">
        <f t="shared" si="107"/>
        <v>14</v>
      </c>
      <c r="E281">
        <f t="shared" si="108"/>
        <v>7</v>
      </c>
      <c r="F281">
        <f t="shared" si="109"/>
        <v>1134</v>
      </c>
      <c r="H281" s="9"/>
    </row>
    <row r="282" spans="1:8" x14ac:dyDescent="0.35">
      <c r="A282">
        <v>6</v>
      </c>
      <c r="B282" s="1">
        <v>38610</v>
      </c>
      <c r="C282">
        <v>57</v>
      </c>
      <c r="D282">
        <f t="shared" si="107"/>
        <v>14</v>
      </c>
      <c r="E282">
        <f t="shared" si="108"/>
        <v>7</v>
      </c>
      <c r="F282">
        <f t="shared" si="109"/>
        <v>399</v>
      </c>
      <c r="H282" s="9"/>
    </row>
    <row r="283" spans="1:8" x14ac:dyDescent="0.35">
      <c r="A283">
        <v>7</v>
      </c>
      <c r="B283" s="1">
        <v>38617</v>
      </c>
      <c r="C283">
        <v>2</v>
      </c>
      <c r="D283">
        <f t="shared" ref="D283" si="110">B284-B282</f>
        <v>14</v>
      </c>
      <c r="E283">
        <f t="shared" ref="E283" si="111">D283/2</f>
        <v>7</v>
      </c>
      <c r="F283">
        <f t="shared" ref="F283" si="112">C283*E283</f>
        <v>14</v>
      </c>
      <c r="H283" s="9"/>
    </row>
    <row r="284" spans="1:8" x14ac:dyDescent="0.35">
      <c r="A284" t="s">
        <v>14</v>
      </c>
      <c r="B284" s="1">
        <v>38624</v>
      </c>
      <c r="C284">
        <v>0</v>
      </c>
      <c r="D284" t="s">
        <v>8</v>
      </c>
      <c r="E284" t="s">
        <v>8</v>
      </c>
      <c r="F284">
        <v>0</v>
      </c>
      <c r="H284" s="9"/>
    </row>
    <row r="285" spans="1:8" x14ac:dyDescent="0.35">
      <c r="H285" s="9"/>
    </row>
    <row r="286" spans="1:8" x14ac:dyDescent="0.35">
      <c r="E286" t="s">
        <v>6</v>
      </c>
      <c r="F286">
        <f>SUM(F276:F284)</f>
        <v>4192</v>
      </c>
      <c r="H286" s="9"/>
    </row>
    <row r="287" spans="1:8" ht="15" thickBot="1" x14ac:dyDescent="0.4">
      <c r="H287" s="9"/>
    </row>
    <row r="288" spans="1:8" ht="15" thickBot="1" x14ac:dyDescent="0.4">
      <c r="A288" s="2">
        <v>2006</v>
      </c>
      <c r="H288" s="9"/>
    </row>
    <row r="289" spans="1:8" x14ac:dyDescent="0.35">
      <c r="H289" s="9"/>
    </row>
    <row r="290" spans="1:8" x14ac:dyDescent="0.35">
      <c r="A290" t="s">
        <v>4</v>
      </c>
      <c r="B290" t="s">
        <v>5</v>
      </c>
      <c r="C290" t="s">
        <v>0</v>
      </c>
      <c r="D290" t="s">
        <v>1</v>
      </c>
      <c r="E290" t="s">
        <v>2</v>
      </c>
      <c r="F290" t="s">
        <v>3</v>
      </c>
      <c r="G290" t="s">
        <v>7</v>
      </c>
      <c r="H290" s="9" t="s">
        <v>9</v>
      </c>
    </row>
    <row r="291" spans="1:8" x14ac:dyDescent="0.35">
      <c r="A291">
        <v>1</v>
      </c>
      <c r="B291" s="1">
        <v>38939</v>
      </c>
      <c r="C291">
        <v>0</v>
      </c>
      <c r="D291" t="s">
        <v>8</v>
      </c>
      <c r="E291" t="s">
        <v>8</v>
      </c>
      <c r="F291">
        <v>0</v>
      </c>
      <c r="G291">
        <f>F301/$H$1</f>
        <v>145.66666666666666</v>
      </c>
      <c r="H291" s="9">
        <f>G291/$H$2</f>
        <v>291.33333333333331</v>
      </c>
    </row>
    <row r="292" spans="1:8" x14ac:dyDescent="0.35">
      <c r="A292">
        <v>2</v>
      </c>
      <c r="B292" s="1">
        <v>38945</v>
      </c>
      <c r="C292">
        <v>2</v>
      </c>
      <c r="D292">
        <f>B293-B291</f>
        <v>13</v>
      </c>
      <c r="E292">
        <f>D292/2</f>
        <v>6.5</v>
      </c>
      <c r="F292">
        <f>C292*E292</f>
        <v>13</v>
      </c>
      <c r="H292" s="9"/>
    </row>
    <row r="293" spans="1:8" x14ac:dyDescent="0.35">
      <c r="A293">
        <v>3</v>
      </c>
      <c r="B293" s="1">
        <v>38952</v>
      </c>
      <c r="C293">
        <v>15</v>
      </c>
      <c r="D293">
        <f t="shared" ref="D293:D298" si="113">B294-B292</f>
        <v>14</v>
      </c>
      <c r="E293">
        <f t="shared" ref="E293:E297" si="114">D293/2</f>
        <v>7</v>
      </c>
      <c r="F293">
        <f t="shared" ref="F293:F298" si="115">C293*E293</f>
        <v>105</v>
      </c>
      <c r="H293" s="9"/>
    </row>
    <row r="294" spans="1:8" x14ac:dyDescent="0.35">
      <c r="A294">
        <v>4</v>
      </c>
      <c r="B294" s="1">
        <v>38959</v>
      </c>
      <c r="C294">
        <v>39</v>
      </c>
      <c r="D294">
        <f t="shared" si="113"/>
        <v>14</v>
      </c>
      <c r="E294">
        <f t="shared" si="114"/>
        <v>7</v>
      </c>
      <c r="F294">
        <f t="shared" si="115"/>
        <v>273</v>
      </c>
      <c r="H294" s="9"/>
    </row>
    <row r="295" spans="1:8" x14ac:dyDescent="0.35">
      <c r="A295">
        <v>5</v>
      </c>
      <c r="B295" s="1">
        <v>38966</v>
      </c>
      <c r="C295">
        <v>31</v>
      </c>
      <c r="D295">
        <f t="shared" si="113"/>
        <v>14</v>
      </c>
      <c r="E295">
        <f t="shared" si="114"/>
        <v>7</v>
      </c>
      <c r="F295">
        <f t="shared" si="115"/>
        <v>217</v>
      </c>
      <c r="H295" s="9"/>
    </row>
    <row r="296" spans="1:8" x14ac:dyDescent="0.35">
      <c r="A296">
        <v>6</v>
      </c>
      <c r="B296" s="1">
        <v>38973</v>
      </c>
      <c r="C296">
        <v>26</v>
      </c>
      <c r="D296">
        <f t="shared" si="113"/>
        <v>14</v>
      </c>
      <c r="E296">
        <f t="shared" si="114"/>
        <v>7</v>
      </c>
      <c r="F296">
        <f t="shared" si="115"/>
        <v>182</v>
      </c>
      <c r="H296" s="9"/>
    </row>
    <row r="297" spans="1:8" x14ac:dyDescent="0.35">
      <c r="A297">
        <v>7</v>
      </c>
      <c r="B297" s="1">
        <v>38980</v>
      </c>
      <c r="C297">
        <v>9</v>
      </c>
      <c r="D297">
        <f t="shared" si="113"/>
        <v>14</v>
      </c>
      <c r="E297">
        <f t="shared" si="114"/>
        <v>7</v>
      </c>
      <c r="F297">
        <f t="shared" si="115"/>
        <v>63</v>
      </c>
      <c r="H297" s="9"/>
    </row>
    <row r="298" spans="1:8" x14ac:dyDescent="0.35">
      <c r="A298">
        <v>8</v>
      </c>
      <c r="B298" s="1">
        <v>38987</v>
      </c>
      <c r="C298">
        <v>3</v>
      </c>
      <c r="D298">
        <f t="shared" si="113"/>
        <v>14</v>
      </c>
      <c r="E298">
        <f>D298/2</f>
        <v>7</v>
      </c>
      <c r="F298">
        <f t="shared" si="115"/>
        <v>21</v>
      </c>
      <c r="H298" s="9"/>
    </row>
    <row r="299" spans="1:8" x14ac:dyDescent="0.35">
      <c r="A299">
        <v>9</v>
      </c>
      <c r="B299" s="1">
        <v>38994</v>
      </c>
      <c r="C299">
        <v>0</v>
      </c>
      <c r="D299" t="s">
        <v>8</v>
      </c>
      <c r="E299" t="s">
        <v>8</v>
      </c>
      <c r="F299">
        <v>0</v>
      </c>
      <c r="H299" s="9"/>
    </row>
    <row r="300" spans="1:8" x14ac:dyDescent="0.35">
      <c r="H300" s="9"/>
    </row>
    <row r="301" spans="1:8" x14ac:dyDescent="0.35">
      <c r="E301" t="s">
        <v>6</v>
      </c>
      <c r="F301">
        <f>SUM(F291:F299)</f>
        <v>874</v>
      </c>
      <c r="H301" s="9"/>
    </row>
    <row r="302" spans="1:8" ht="15" thickBot="1" x14ac:dyDescent="0.4">
      <c r="H302" s="9"/>
    </row>
    <row r="303" spans="1:8" ht="15" thickBot="1" x14ac:dyDescent="0.4">
      <c r="A303" s="2">
        <v>2007</v>
      </c>
      <c r="H303" s="9"/>
    </row>
    <row r="304" spans="1:8" x14ac:dyDescent="0.35">
      <c r="H304" s="9"/>
    </row>
    <row r="305" spans="1:11" x14ac:dyDescent="0.35">
      <c r="A305" t="s">
        <v>4</v>
      </c>
      <c r="B305" t="s">
        <v>5</v>
      </c>
      <c r="C305" t="s">
        <v>0</v>
      </c>
      <c r="D305" t="s">
        <v>1</v>
      </c>
      <c r="E305" t="s">
        <v>2</v>
      </c>
      <c r="F305" t="s">
        <v>3</v>
      </c>
      <c r="G305" t="s">
        <v>7</v>
      </c>
      <c r="H305" s="9" t="s">
        <v>9</v>
      </c>
    </row>
    <row r="306" spans="1:11" x14ac:dyDescent="0.35">
      <c r="A306">
        <v>1</v>
      </c>
      <c r="B306" s="1">
        <v>39288</v>
      </c>
      <c r="C306">
        <v>0</v>
      </c>
      <c r="D306" t="s">
        <v>8</v>
      </c>
      <c r="E306" t="s">
        <v>8</v>
      </c>
      <c r="F306">
        <v>0</v>
      </c>
      <c r="G306">
        <f>F317/$H$1</f>
        <v>199.5</v>
      </c>
      <c r="H306" s="9">
        <f>G306/$H$2</f>
        <v>399</v>
      </c>
    </row>
    <row r="307" spans="1:11" x14ac:dyDescent="0.35">
      <c r="A307">
        <v>2</v>
      </c>
      <c r="B307" s="1">
        <v>39295</v>
      </c>
      <c r="C307">
        <v>0</v>
      </c>
      <c r="D307">
        <f>B308-B306</f>
        <v>14</v>
      </c>
      <c r="E307">
        <f>D307/2</f>
        <v>7</v>
      </c>
      <c r="F307">
        <f>C307*E307</f>
        <v>0</v>
      </c>
      <c r="H307" s="9"/>
    </row>
    <row r="308" spans="1:11" x14ac:dyDescent="0.35">
      <c r="A308">
        <v>3</v>
      </c>
      <c r="B308" s="1">
        <v>39302</v>
      </c>
      <c r="C308">
        <v>0</v>
      </c>
      <c r="D308">
        <f t="shared" ref="D308:D314" si="116">B309-B307</f>
        <v>14</v>
      </c>
      <c r="E308">
        <f t="shared" ref="E308:E312" si="117">D308/2</f>
        <v>7</v>
      </c>
      <c r="F308">
        <f t="shared" ref="F308:F314" si="118">C308*E308</f>
        <v>0</v>
      </c>
      <c r="H308" s="9"/>
      <c r="K308" s="4"/>
    </row>
    <row r="309" spans="1:11" x14ac:dyDescent="0.35">
      <c r="A309">
        <v>4</v>
      </c>
      <c r="B309" s="1">
        <v>39309</v>
      </c>
      <c r="C309">
        <v>12</v>
      </c>
      <c r="D309">
        <f t="shared" si="116"/>
        <v>14</v>
      </c>
      <c r="E309">
        <f t="shared" si="117"/>
        <v>7</v>
      </c>
      <c r="F309">
        <f t="shared" si="118"/>
        <v>84</v>
      </c>
      <c r="H309" s="9"/>
    </row>
    <row r="310" spans="1:11" x14ac:dyDescent="0.35">
      <c r="A310">
        <v>5</v>
      </c>
      <c r="B310" s="1">
        <v>39316</v>
      </c>
      <c r="C310">
        <v>40</v>
      </c>
      <c r="D310">
        <f t="shared" si="116"/>
        <v>14</v>
      </c>
      <c r="E310">
        <f t="shared" si="117"/>
        <v>7</v>
      </c>
      <c r="F310">
        <f t="shared" si="118"/>
        <v>280</v>
      </c>
      <c r="H310" s="9"/>
    </row>
    <row r="311" spans="1:11" x14ac:dyDescent="0.35">
      <c r="A311">
        <v>6</v>
      </c>
      <c r="B311" s="1">
        <v>39323</v>
      </c>
      <c r="C311">
        <v>72</v>
      </c>
      <c r="D311">
        <f t="shared" si="116"/>
        <v>14</v>
      </c>
      <c r="E311">
        <f t="shared" si="117"/>
        <v>7</v>
      </c>
      <c r="F311">
        <f t="shared" si="118"/>
        <v>504</v>
      </c>
      <c r="H311" s="9"/>
    </row>
    <row r="312" spans="1:11" x14ac:dyDescent="0.35">
      <c r="A312">
        <v>7</v>
      </c>
      <c r="B312" s="1">
        <v>39330</v>
      </c>
      <c r="C312">
        <v>34</v>
      </c>
      <c r="D312">
        <f t="shared" si="116"/>
        <v>14</v>
      </c>
      <c r="E312">
        <f t="shared" si="117"/>
        <v>7</v>
      </c>
      <c r="F312">
        <f t="shared" si="118"/>
        <v>238</v>
      </c>
      <c r="H312" s="9"/>
    </row>
    <row r="313" spans="1:11" x14ac:dyDescent="0.35">
      <c r="A313">
        <v>8</v>
      </c>
      <c r="B313" s="1">
        <v>39337</v>
      </c>
      <c r="C313">
        <v>12</v>
      </c>
      <c r="D313">
        <f t="shared" si="116"/>
        <v>14</v>
      </c>
      <c r="E313">
        <f>D313/2</f>
        <v>7</v>
      </c>
      <c r="F313">
        <f t="shared" si="118"/>
        <v>84</v>
      </c>
      <c r="H313" s="9"/>
    </row>
    <row r="314" spans="1:11" x14ac:dyDescent="0.35">
      <c r="A314">
        <v>9</v>
      </c>
      <c r="B314" s="1">
        <v>39344</v>
      </c>
      <c r="C314">
        <v>1</v>
      </c>
      <c r="D314">
        <f t="shared" si="116"/>
        <v>14</v>
      </c>
      <c r="E314">
        <f t="shared" ref="E314" si="119">D314/2</f>
        <v>7</v>
      </c>
      <c r="F314">
        <f t="shared" si="118"/>
        <v>7</v>
      </c>
      <c r="H314" s="9"/>
    </row>
    <row r="315" spans="1:11" x14ac:dyDescent="0.35">
      <c r="A315">
        <v>10</v>
      </c>
      <c r="B315" s="1">
        <v>39351</v>
      </c>
      <c r="C315">
        <v>0</v>
      </c>
      <c r="D315" t="s">
        <v>8</v>
      </c>
      <c r="E315" t="s">
        <v>8</v>
      </c>
      <c r="F315">
        <v>0</v>
      </c>
      <c r="H315" s="9"/>
    </row>
    <row r="316" spans="1:11" x14ac:dyDescent="0.35">
      <c r="H316" s="9"/>
    </row>
    <row r="317" spans="1:11" x14ac:dyDescent="0.35">
      <c r="E317" t="s">
        <v>6</v>
      </c>
      <c r="F317">
        <f>SUM(F306:F315)</f>
        <v>1197</v>
      </c>
      <c r="H317" s="9"/>
    </row>
    <row r="318" spans="1:11" ht="15" thickBot="1" x14ac:dyDescent="0.4">
      <c r="H318" s="9"/>
    </row>
    <row r="319" spans="1:11" ht="15" thickBot="1" x14ac:dyDescent="0.4">
      <c r="A319" s="2">
        <v>2008</v>
      </c>
      <c r="H319" s="9"/>
    </row>
    <row r="320" spans="1:11" x14ac:dyDescent="0.35">
      <c r="H320" s="9"/>
    </row>
    <row r="321" spans="1:8" x14ac:dyDescent="0.35">
      <c r="A321" t="s">
        <v>4</v>
      </c>
      <c r="B321" t="s">
        <v>5</v>
      </c>
      <c r="C321" t="s">
        <v>0</v>
      </c>
      <c r="D321" t="s">
        <v>1</v>
      </c>
      <c r="E321" t="s">
        <v>2</v>
      </c>
      <c r="F321" t="s">
        <v>3</v>
      </c>
      <c r="G321" t="s">
        <v>7</v>
      </c>
      <c r="H321" s="9" t="s">
        <v>9</v>
      </c>
    </row>
    <row r="322" spans="1:8" x14ac:dyDescent="0.35">
      <c r="A322" t="s">
        <v>14</v>
      </c>
      <c r="B322" s="1">
        <v>39659</v>
      </c>
      <c r="C322">
        <v>0</v>
      </c>
      <c r="D322" t="s">
        <v>8</v>
      </c>
      <c r="E322" t="s">
        <v>8</v>
      </c>
      <c r="F322">
        <v>0</v>
      </c>
      <c r="H322" s="9"/>
    </row>
    <row r="323" spans="1:8" x14ac:dyDescent="0.35">
      <c r="A323">
        <v>1</v>
      </c>
      <c r="B323" s="1">
        <v>39666</v>
      </c>
      <c r="C323">
        <v>4</v>
      </c>
      <c r="D323">
        <f>B324-B322</f>
        <v>15</v>
      </c>
      <c r="E323">
        <f>D323/2</f>
        <v>7.5</v>
      </c>
      <c r="F323">
        <f>C323*E323</f>
        <v>30</v>
      </c>
      <c r="G323">
        <f>F331/$H$1</f>
        <v>376.83333333333331</v>
      </c>
      <c r="H323" s="9">
        <f>G323/$H$2</f>
        <v>753.66666666666663</v>
      </c>
    </row>
    <row r="324" spans="1:8" x14ac:dyDescent="0.35">
      <c r="A324">
        <v>2</v>
      </c>
      <c r="B324" s="1">
        <v>39674</v>
      </c>
      <c r="C324">
        <v>49</v>
      </c>
      <c r="D324">
        <f>B325-B323</f>
        <v>14</v>
      </c>
      <c r="E324">
        <f>D324/2</f>
        <v>7</v>
      </c>
      <c r="F324">
        <f>C324*E324</f>
        <v>343</v>
      </c>
      <c r="H324" s="9"/>
    </row>
    <row r="325" spans="1:8" x14ac:dyDescent="0.35">
      <c r="A325">
        <v>3</v>
      </c>
      <c r="B325" s="1">
        <v>39680</v>
      </c>
      <c r="C325">
        <v>116</v>
      </c>
      <c r="D325">
        <f t="shared" ref="D325:D326" si="120">B326-B324</f>
        <v>13</v>
      </c>
      <c r="E325">
        <f t="shared" ref="E325:E327" si="121">D325/2</f>
        <v>6.5</v>
      </c>
      <c r="F325">
        <f t="shared" ref="F325:F327" si="122">C325*E325</f>
        <v>754</v>
      </c>
      <c r="H325" s="9"/>
    </row>
    <row r="326" spans="1:8" x14ac:dyDescent="0.35">
      <c r="A326">
        <v>4</v>
      </c>
      <c r="B326" s="1">
        <v>39687</v>
      </c>
      <c r="C326">
        <v>107</v>
      </c>
      <c r="D326">
        <f t="shared" si="120"/>
        <v>14</v>
      </c>
      <c r="E326">
        <f t="shared" si="121"/>
        <v>7</v>
      </c>
      <c r="F326">
        <f t="shared" si="122"/>
        <v>749</v>
      </c>
      <c r="H326" s="9"/>
    </row>
    <row r="327" spans="1:8" x14ac:dyDescent="0.35">
      <c r="A327">
        <v>5</v>
      </c>
      <c r="B327" s="1">
        <v>39694</v>
      </c>
      <c r="C327">
        <v>44</v>
      </c>
      <c r="D327">
        <f>B328-B326</f>
        <v>14</v>
      </c>
      <c r="E327">
        <f t="shared" si="121"/>
        <v>7</v>
      </c>
      <c r="F327">
        <f t="shared" si="122"/>
        <v>308</v>
      </c>
      <c r="H327" s="9"/>
    </row>
    <row r="328" spans="1:8" x14ac:dyDescent="0.35">
      <c r="A328">
        <v>6</v>
      </c>
      <c r="B328" s="1">
        <v>39701</v>
      </c>
      <c r="C328">
        <v>11</v>
      </c>
      <c r="D328">
        <f>B329-B327</f>
        <v>14</v>
      </c>
      <c r="E328">
        <f t="shared" ref="E328" si="123">D328/2</f>
        <v>7</v>
      </c>
      <c r="F328">
        <f t="shared" ref="F328" si="124">C328*E328</f>
        <v>77</v>
      </c>
      <c r="H328" s="9"/>
    </row>
    <row r="329" spans="1:8" x14ac:dyDescent="0.35">
      <c r="A329" t="s">
        <v>14</v>
      </c>
      <c r="B329" s="1">
        <v>39708</v>
      </c>
      <c r="C329">
        <v>0</v>
      </c>
      <c r="D329" t="s">
        <v>8</v>
      </c>
      <c r="E329" t="s">
        <v>8</v>
      </c>
      <c r="F329">
        <v>0</v>
      </c>
      <c r="H329" s="9"/>
    </row>
    <row r="330" spans="1:8" x14ac:dyDescent="0.35">
      <c r="H330" s="9"/>
    </row>
    <row r="331" spans="1:8" x14ac:dyDescent="0.35">
      <c r="E331" t="s">
        <v>6</v>
      </c>
      <c r="F331">
        <f>SUM(F322:F329)</f>
        <v>2261</v>
      </c>
      <c r="H331" s="9"/>
    </row>
    <row r="332" spans="1:8" ht="15" thickBot="1" x14ac:dyDescent="0.4">
      <c r="H332" s="9"/>
    </row>
    <row r="333" spans="1:8" ht="15" thickBot="1" x14ac:dyDescent="0.4">
      <c r="A333" s="2">
        <v>2009</v>
      </c>
      <c r="H333" s="9"/>
    </row>
    <row r="334" spans="1:8" x14ac:dyDescent="0.35">
      <c r="A334" s="3"/>
      <c r="H334" s="9"/>
    </row>
    <row r="335" spans="1:8" x14ac:dyDescent="0.35">
      <c r="A335" t="s">
        <v>4</v>
      </c>
      <c r="B335" t="s">
        <v>5</v>
      </c>
      <c r="C335" t="s">
        <v>0</v>
      </c>
      <c r="D335" t="s">
        <v>1</v>
      </c>
      <c r="E335" t="s">
        <v>2</v>
      </c>
      <c r="F335" t="s">
        <v>3</v>
      </c>
      <c r="G335" t="s">
        <v>7</v>
      </c>
      <c r="H335" s="9" t="s">
        <v>9</v>
      </c>
    </row>
    <row r="336" spans="1:8" x14ac:dyDescent="0.35">
      <c r="A336">
        <v>1</v>
      </c>
      <c r="B336" s="1">
        <v>40030</v>
      </c>
      <c r="C336">
        <v>0</v>
      </c>
      <c r="D336" t="s">
        <v>8</v>
      </c>
      <c r="E336" t="s">
        <v>8</v>
      </c>
      <c r="F336">
        <v>0</v>
      </c>
      <c r="G336">
        <f>F346/$H$1</f>
        <v>125.25</v>
      </c>
      <c r="H336" s="9">
        <f>G336/$H$2</f>
        <v>250.5</v>
      </c>
    </row>
    <row r="337" spans="1:8" x14ac:dyDescent="0.35">
      <c r="A337">
        <v>2</v>
      </c>
      <c r="B337" s="1">
        <v>40038</v>
      </c>
      <c r="C337">
        <v>6</v>
      </c>
      <c r="D337">
        <f>B338-B336</f>
        <v>14</v>
      </c>
      <c r="E337">
        <f>D337/2</f>
        <v>7</v>
      </c>
      <c r="F337">
        <f>C337*E337</f>
        <v>42</v>
      </c>
      <c r="H337" s="9"/>
    </row>
    <row r="338" spans="1:8" x14ac:dyDescent="0.35">
      <c r="A338">
        <v>3</v>
      </c>
      <c r="B338" s="1">
        <v>40044</v>
      </c>
      <c r="C338">
        <v>37</v>
      </c>
      <c r="D338">
        <f t="shared" ref="D338:D343" si="125">B339-B337</f>
        <v>13</v>
      </c>
      <c r="E338">
        <f t="shared" ref="E338:E342" si="126">D338/2</f>
        <v>6.5</v>
      </c>
      <c r="F338">
        <f t="shared" ref="F338:F343" si="127">C338*E338</f>
        <v>240.5</v>
      </c>
      <c r="H338" s="9"/>
    </row>
    <row r="339" spans="1:8" x14ac:dyDescent="0.35">
      <c r="A339">
        <v>4</v>
      </c>
      <c r="B339" s="1">
        <v>40051</v>
      </c>
      <c r="C339">
        <v>42</v>
      </c>
      <c r="D339">
        <f t="shared" si="125"/>
        <v>14</v>
      </c>
      <c r="E339">
        <f t="shared" si="126"/>
        <v>7</v>
      </c>
      <c r="F339">
        <f t="shared" si="127"/>
        <v>294</v>
      </c>
      <c r="H339" s="9"/>
    </row>
    <row r="340" spans="1:8" x14ac:dyDescent="0.35">
      <c r="A340">
        <v>5</v>
      </c>
      <c r="B340" s="1">
        <v>40058</v>
      </c>
      <c r="C340">
        <v>15</v>
      </c>
      <c r="D340">
        <f t="shared" si="125"/>
        <v>14</v>
      </c>
      <c r="E340">
        <f t="shared" si="126"/>
        <v>7</v>
      </c>
      <c r="F340">
        <f t="shared" si="127"/>
        <v>105</v>
      </c>
      <c r="H340" s="9"/>
    </row>
    <row r="341" spans="1:8" x14ac:dyDescent="0.35">
      <c r="A341">
        <v>6</v>
      </c>
      <c r="B341" s="1">
        <v>40065</v>
      </c>
      <c r="C341">
        <v>6</v>
      </c>
      <c r="D341">
        <f t="shared" si="125"/>
        <v>14</v>
      </c>
      <c r="E341">
        <f t="shared" si="126"/>
        <v>7</v>
      </c>
      <c r="F341">
        <f t="shared" si="127"/>
        <v>42</v>
      </c>
      <c r="H341" s="9"/>
    </row>
    <row r="342" spans="1:8" x14ac:dyDescent="0.35">
      <c r="A342">
        <v>7</v>
      </c>
      <c r="B342" s="1">
        <v>40072</v>
      </c>
      <c r="C342">
        <v>2</v>
      </c>
      <c r="D342">
        <f t="shared" si="125"/>
        <v>14</v>
      </c>
      <c r="E342">
        <f t="shared" si="126"/>
        <v>7</v>
      </c>
      <c r="F342">
        <f t="shared" si="127"/>
        <v>14</v>
      </c>
      <c r="H342" s="9"/>
    </row>
    <row r="343" spans="1:8" x14ac:dyDescent="0.35">
      <c r="A343">
        <v>8</v>
      </c>
      <c r="B343" s="1">
        <v>40079</v>
      </c>
      <c r="C343">
        <v>2</v>
      </c>
      <c r="D343">
        <f t="shared" si="125"/>
        <v>14</v>
      </c>
      <c r="E343">
        <f>D343/2</f>
        <v>7</v>
      </c>
      <c r="F343">
        <f t="shared" si="127"/>
        <v>14</v>
      </c>
      <c r="H343" s="9"/>
    </row>
    <row r="344" spans="1:8" x14ac:dyDescent="0.35">
      <c r="A344">
        <v>9</v>
      </c>
      <c r="B344" s="1">
        <v>40086</v>
      </c>
      <c r="C344">
        <v>0</v>
      </c>
      <c r="D344" t="s">
        <v>8</v>
      </c>
      <c r="E344" t="s">
        <v>8</v>
      </c>
      <c r="F344">
        <v>0</v>
      </c>
      <c r="H344" s="9"/>
    </row>
    <row r="345" spans="1:8" x14ac:dyDescent="0.35">
      <c r="H345" s="9"/>
    </row>
    <row r="346" spans="1:8" x14ac:dyDescent="0.35">
      <c r="E346" t="s">
        <v>6</v>
      </c>
      <c r="F346">
        <f>SUM(F336:F344)</f>
        <v>751.5</v>
      </c>
      <c r="H346" s="9"/>
    </row>
    <row r="347" spans="1:8" ht="15" thickBot="1" x14ac:dyDescent="0.4">
      <c r="H347" s="9"/>
    </row>
    <row r="348" spans="1:8" ht="15" thickBot="1" x14ac:dyDescent="0.4">
      <c r="A348" s="2">
        <v>2010</v>
      </c>
      <c r="H348" s="9"/>
    </row>
    <row r="349" spans="1:8" x14ac:dyDescent="0.35">
      <c r="H349" s="9"/>
    </row>
    <row r="350" spans="1:8" x14ac:dyDescent="0.35">
      <c r="A350" t="s">
        <v>4</v>
      </c>
      <c r="B350" t="s">
        <v>5</v>
      </c>
      <c r="C350" t="s">
        <v>0</v>
      </c>
      <c r="D350" t="s">
        <v>1</v>
      </c>
      <c r="E350" t="s">
        <v>2</v>
      </c>
      <c r="F350" t="s">
        <v>3</v>
      </c>
      <c r="G350" t="s">
        <v>7</v>
      </c>
      <c r="H350" s="9" t="s">
        <v>9</v>
      </c>
    </row>
    <row r="351" spans="1:8" x14ac:dyDescent="0.35">
      <c r="A351">
        <v>1</v>
      </c>
      <c r="B351" s="1">
        <v>40394</v>
      </c>
      <c r="C351">
        <v>0</v>
      </c>
      <c r="D351" t="s">
        <v>8</v>
      </c>
      <c r="E351" t="s">
        <v>8</v>
      </c>
      <c r="F351">
        <v>0</v>
      </c>
      <c r="G351">
        <f>F372/$H$1</f>
        <v>68.25</v>
      </c>
      <c r="H351" s="9">
        <f>G351/$H$2</f>
        <v>136.5</v>
      </c>
    </row>
    <row r="352" spans="1:8" x14ac:dyDescent="0.35">
      <c r="A352">
        <v>2</v>
      </c>
      <c r="B352" s="1">
        <v>40395</v>
      </c>
      <c r="C352">
        <v>0</v>
      </c>
      <c r="D352">
        <f>B353-B351</f>
        <v>7</v>
      </c>
      <c r="E352">
        <f>D352/2</f>
        <v>3.5</v>
      </c>
      <c r="F352">
        <f>C352*E352</f>
        <v>0</v>
      </c>
      <c r="H352" s="9"/>
    </row>
    <row r="353" spans="1:8" x14ac:dyDescent="0.35">
      <c r="A353">
        <v>3</v>
      </c>
      <c r="B353" s="1">
        <v>40401</v>
      </c>
      <c r="C353">
        <v>0</v>
      </c>
      <c r="D353">
        <f>B354-B352</f>
        <v>7</v>
      </c>
      <c r="E353">
        <f t="shared" ref="E353:E367" si="128">D353/2</f>
        <v>3.5</v>
      </c>
      <c r="F353">
        <f t="shared" ref="F353:F369" si="129">C353*E353</f>
        <v>0</v>
      </c>
      <c r="H353" s="9"/>
    </row>
    <row r="354" spans="1:8" x14ac:dyDescent="0.35">
      <c r="A354">
        <v>4</v>
      </c>
      <c r="B354" s="1">
        <v>40402</v>
      </c>
      <c r="C354">
        <v>0</v>
      </c>
      <c r="D354">
        <f t="shared" ref="D354:D368" si="130">B355-B353</f>
        <v>6</v>
      </c>
      <c r="E354">
        <f t="shared" si="128"/>
        <v>3</v>
      </c>
      <c r="F354">
        <f t="shared" si="129"/>
        <v>0</v>
      </c>
      <c r="H354" s="9"/>
    </row>
    <row r="355" spans="1:8" x14ac:dyDescent="0.35">
      <c r="A355">
        <v>5</v>
      </c>
      <c r="B355" s="1">
        <v>40407</v>
      </c>
      <c r="C355">
        <v>1</v>
      </c>
      <c r="D355">
        <f t="shared" si="130"/>
        <v>7</v>
      </c>
      <c r="E355">
        <f t="shared" si="128"/>
        <v>3.5</v>
      </c>
      <c r="F355">
        <f t="shared" si="129"/>
        <v>3.5</v>
      </c>
      <c r="H355" s="9"/>
    </row>
    <row r="356" spans="1:8" x14ac:dyDescent="0.35">
      <c r="A356">
        <v>6</v>
      </c>
      <c r="B356" s="1">
        <v>40409</v>
      </c>
      <c r="C356">
        <v>5</v>
      </c>
      <c r="D356">
        <f t="shared" si="130"/>
        <v>8</v>
      </c>
      <c r="E356">
        <f t="shared" si="128"/>
        <v>4</v>
      </c>
      <c r="F356">
        <f t="shared" si="129"/>
        <v>20</v>
      </c>
      <c r="H356" s="9"/>
    </row>
    <row r="357" spans="1:8" x14ac:dyDescent="0.35">
      <c r="A357">
        <v>7</v>
      </c>
      <c r="B357" s="1">
        <v>40415</v>
      </c>
      <c r="C357">
        <v>4</v>
      </c>
      <c r="D357">
        <f t="shared" si="130"/>
        <v>7</v>
      </c>
      <c r="E357">
        <f t="shared" si="128"/>
        <v>3.5</v>
      </c>
      <c r="F357">
        <f t="shared" si="129"/>
        <v>14</v>
      </c>
      <c r="H357" s="9"/>
    </row>
    <row r="358" spans="1:8" x14ac:dyDescent="0.35">
      <c r="A358">
        <v>8</v>
      </c>
      <c r="B358" s="1">
        <v>40416</v>
      </c>
      <c r="C358">
        <v>22</v>
      </c>
      <c r="D358">
        <f t="shared" si="130"/>
        <v>7</v>
      </c>
      <c r="E358">
        <f>D358/2</f>
        <v>3.5</v>
      </c>
      <c r="F358">
        <f t="shared" si="129"/>
        <v>77</v>
      </c>
      <c r="H358" s="9"/>
    </row>
    <row r="359" spans="1:8" x14ac:dyDescent="0.35">
      <c r="A359">
        <v>9</v>
      </c>
      <c r="B359" s="1">
        <v>40422</v>
      </c>
      <c r="C359">
        <v>5</v>
      </c>
      <c r="D359">
        <f t="shared" si="130"/>
        <v>7</v>
      </c>
      <c r="E359">
        <f t="shared" ref="E359:E369" si="131">D359/2</f>
        <v>3.5</v>
      </c>
      <c r="F359">
        <f t="shared" si="129"/>
        <v>17.5</v>
      </c>
      <c r="H359" s="9"/>
    </row>
    <row r="360" spans="1:8" x14ac:dyDescent="0.35">
      <c r="A360">
        <v>10</v>
      </c>
      <c r="B360" s="1">
        <v>40423</v>
      </c>
      <c r="C360">
        <v>23</v>
      </c>
      <c r="D360">
        <f t="shared" si="130"/>
        <v>8</v>
      </c>
      <c r="E360">
        <f t="shared" si="131"/>
        <v>4</v>
      </c>
      <c r="F360">
        <f t="shared" si="129"/>
        <v>92</v>
      </c>
      <c r="H360" s="9"/>
    </row>
    <row r="361" spans="1:8" x14ac:dyDescent="0.35">
      <c r="A361">
        <v>11</v>
      </c>
      <c r="B361" s="1">
        <v>40430</v>
      </c>
      <c r="C361">
        <v>21</v>
      </c>
      <c r="D361">
        <f t="shared" si="130"/>
        <v>13</v>
      </c>
      <c r="E361">
        <f t="shared" si="131"/>
        <v>6.5</v>
      </c>
      <c r="F361">
        <f t="shared" si="129"/>
        <v>136.5</v>
      </c>
      <c r="H361" s="9"/>
    </row>
    <row r="362" spans="1:8" x14ac:dyDescent="0.35">
      <c r="A362">
        <v>12</v>
      </c>
      <c r="B362" s="1">
        <v>40436</v>
      </c>
      <c r="C362">
        <v>1</v>
      </c>
      <c r="D362">
        <f t="shared" si="130"/>
        <v>7</v>
      </c>
      <c r="E362">
        <f t="shared" si="128"/>
        <v>3.5</v>
      </c>
      <c r="F362">
        <f t="shared" si="129"/>
        <v>3.5</v>
      </c>
      <c r="H362" s="9"/>
    </row>
    <row r="363" spans="1:8" x14ac:dyDescent="0.35">
      <c r="A363">
        <v>13</v>
      </c>
      <c r="B363" s="1">
        <v>40437</v>
      </c>
      <c r="C363">
        <v>7</v>
      </c>
      <c r="D363">
        <f t="shared" si="130"/>
        <v>7</v>
      </c>
      <c r="E363">
        <f t="shared" si="128"/>
        <v>3.5</v>
      </c>
      <c r="F363">
        <f t="shared" si="129"/>
        <v>24.5</v>
      </c>
      <c r="H363" s="9"/>
    </row>
    <row r="364" spans="1:8" x14ac:dyDescent="0.35">
      <c r="A364">
        <v>14</v>
      </c>
      <c r="B364" s="1">
        <v>40443</v>
      </c>
      <c r="C364">
        <v>1</v>
      </c>
      <c r="D364">
        <f>B365-B363</f>
        <v>7</v>
      </c>
      <c r="E364">
        <f t="shared" si="128"/>
        <v>3.5</v>
      </c>
      <c r="F364">
        <f t="shared" si="129"/>
        <v>3.5</v>
      </c>
      <c r="H364" s="9"/>
    </row>
    <row r="365" spans="1:8" x14ac:dyDescent="0.35">
      <c r="A365">
        <v>15</v>
      </c>
      <c r="B365" s="1">
        <v>40444</v>
      </c>
      <c r="C365">
        <v>3</v>
      </c>
      <c r="D365">
        <f t="shared" si="130"/>
        <v>7</v>
      </c>
      <c r="E365">
        <f t="shared" si="128"/>
        <v>3.5</v>
      </c>
      <c r="F365">
        <f t="shared" si="129"/>
        <v>10.5</v>
      </c>
      <c r="H365" s="9"/>
    </row>
    <row r="366" spans="1:8" x14ac:dyDescent="0.35">
      <c r="A366">
        <v>16</v>
      </c>
      <c r="B366" s="1">
        <v>40450</v>
      </c>
      <c r="C366">
        <v>1</v>
      </c>
      <c r="D366">
        <f t="shared" si="130"/>
        <v>7</v>
      </c>
      <c r="E366">
        <f t="shared" si="128"/>
        <v>3.5</v>
      </c>
      <c r="F366">
        <f t="shared" si="129"/>
        <v>3.5</v>
      </c>
      <c r="H366" s="9"/>
    </row>
    <row r="367" spans="1:8" x14ac:dyDescent="0.35">
      <c r="A367">
        <v>17</v>
      </c>
      <c r="B367" s="1">
        <v>40451</v>
      </c>
      <c r="C367">
        <v>0</v>
      </c>
      <c r="D367">
        <f t="shared" si="130"/>
        <v>7</v>
      </c>
      <c r="E367">
        <f t="shared" si="128"/>
        <v>3.5</v>
      </c>
      <c r="F367">
        <f t="shared" si="129"/>
        <v>0</v>
      </c>
      <c r="H367" s="9"/>
    </row>
    <row r="368" spans="1:8" x14ac:dyDescent="0.35">
      <c r="A368">
        <v>18</v>
      </c>
      <c r="B368" s="1">
        <v>40457</v>
      </c>
      <c r="C368">
        <v>1</v>
      </c>
      <c r="D368">
        <f t="shared" si="130"/>
        <v>7</v>
      </c>
      <c r="E368">
        <f t="shared" si="131"/>
        <v>3.5</v>
      </c>
      <c r="F368">
        <f t="shared" si="129"/>
        <v>3.5</v>
      </c>
      <c r="H368" s="9"/>
    </row>
    <row r="369" spans="1:8" x14ac:dyDescent="0.35">
      <c r="A369">
        <v>19</v>
      </c>
      <c r="B369" s="1">
        <v>40458</v>
      </c>
      <c r="C369">
        <v>0</v>
      </c>
      <c r="D369">
        <f t="shared" ref="D369" si="132">B370-B368</f>
        <v>7</v>
      </c>
      <c r="E369">
        <f t="shared" si="131"/>
        <v>3.5</v>
      </c>
      <c r="F369">
        <f t="shared" si="129"/>
        <v>0</v>
      </c>
      <c r="H369" s="9"/>
    </row>
    <row r="370" spans="1:8" x14ac:dyDescent="0.35">
      <c r="A370">
        <v>20</v>
      </c>
      <c r="B370" s="1">
        <v>40464</v>
      </c>
      <c r="C370">
        <v>0</v>
      </c>
      <c r="D370" t="s">
        <v>8</v>
      </c>
      <c r="E370" t="s">
        <v>8</v>
      </c>
      <c r="F370">
        <v>0</v>
      </c>
      <c r="H370" s="9"/>
    </row>
    <row r="371" spans="1:8" x14ac:dyDescent="0.35">
      <c r="H371" s="9"/>
    </row>
    <row r="372" spans="1:8" x14ac:dyDescent="0.35">
      <c r="E372" t="s">
        <v>6</v>
      </c>
      <c r="F372">
        <f>SUM(F351:F370)</f>
        <v>409.5</v>
      </c>
      <c r="H372" s="9"/>
    </row>
    <row r="373" spans="1:8" ht="15" thickBot="1" x14ac:dyDescent="0.4">
      <c r="H373" s="9"/>
    </row>
    <row r="374" spans="1:8" ht="15" thickBot="1" x14ac:dyDescent="0.4">
      <c r="A374" s="2">
        <v>2011</v>
      </c>
      <c r="H374" s="9"/>
    </row>
    <row r="375" spans="1:8" x14ac:dyDescent="0.35">
      <c r="H375" s="9"/>
    </row>
    <row r="376" spans="1:8" x14ac:dyDescent="0.35">
      <c r="A376" t="s">
        <v>4</v>
      </c>
      <c r="B376" t="s">
        <v>5</v>
      </c>
      <c r="C376" t="s">
        <v>0</v>
      </c>
      <c r="D376" t="s">
        <v>1</v>
      </c>
      <c r="E376" t="s">
        <v>2</v>
      </c>
      <c r="F376" t="s">
        <v>3</v>
      </c>
      <c r="G376" t="s">
        <v>7</v>
      </c>
      <c r="H376" s="9" t="s">
        <v>9</v>
      </c>
    </row>
    <row r="377" spans="1:8" x14ac:dyDescent="0.35">
      <c r="A377">
        <v>1</v>
      </c>
      <c r="B377" s="1">
        <v>40758</v>
      </c>
      <c r="C377">
        <v>0</v>
      </c>
      <c r="D377" t="s">
        <v>8</v>
      </c>
      <c r="E377" t="s">
        <v>8</v>
      </c>
      <c r="F377">
        <v>0</v>
      </c>
      <c r="G377">
        <f>F387/$H$1</f>
        <v>78.833333333333329</v>
      </c>
      <c r="H377" s="9">
        <f>G377/$H$2</f>
        <v>157.66666666666666</v>
      </c>
    </row>
    <row r="378" spans="1:8" x14ac:dyDescent="0.35">
      <c r="A378">
        <v>2</v>
      </c>
      <c r="B378" s="1">
        <v>40765</v>
      </c>
      <c r="C378">
        <v>0</v>
      </c>
      <c r="D378">
        <f t="shared" ref="D378:D384" si="133">B379-B377</f>
        <v>13</v>
      </c>
      <c r="E378">
        <f>D378/2</f>
        <v>6.5</v>
      </c>
      <c r="F378">
        <f>C378*E378</f>
        <v>0</v>
      </c>
      <c r="H378" s="9"/>
    </row>
    <row r="379" spans="1:8" x14ac:dyDescent="0.35">
      <c r="A379">
        <v>3</v>
      </c>
      <c r="B379" s="1">
        <v>40771</v>
      </c>
      <c r="C379">
        <v>0</v>
      </c>
      <c r="D379">
        <f t="shared" si="133"/>
        <v>14</v>
      </c>
      <c r="E379">
        <f t="shared" ref="E379:E383" si="134">D379/2</f>
        <v>7</v>
      </c>
      <c r="F379">
        <f t="shared" ref="F379:F384" si="135">C379*E379</f>
        <v>0</v>
      </c>
      <c r="H379" s="9"/>
    </row>
    <row r="380" spans="1:8" x14ac:dyDescent="0.35">
      <c r="A380">
        <v>4</v>
      </c>
      <c r="B380" s="1">
        <v>40779</v>
      </c>
      <c r="C380">
        <v>8</v>
      </c>
      <c r="D380">
        <f t="shared" si="133"/>
        <v>15</v>
      </c>
      <c r="E380">
        <f t="shared" si="134"/>
        <v>7.5</v>
      </c>
      <c r="F380">
        <f t="shared" si="135"/>
        <v>60</v>
      </c>
      <c r="H380" s="9"/>
    </row>
    <row r="381" spans="1:8" x14ac:dyDescent="0.35">
      <c r="A381">
        <v>5</v>
      </c>
      <c r="B381" s="1">
        <v>40786</v>
      </c>
      <c r="C381">
        <v>24</v>
      </c>
      <c r="D381">
        <f t="shared" si="133"/>
        <v>14</v>
      </c>
      <c r="E381">
        <f t="shared" si="134"/>
        <v>7</v>
      </c>
      <c r="F381">
        <f t="shared" si="135"/>
        <v>168</v>
      </c>
      <c r="H381" s="9"/>
    </row>
    <row r="382" spans="1:8" x14ac:dyDescent="0.35">
      <c r="A382">
        <v>6</v>
      </c>
      <c r="B382" s="1">
        <v>40793</v>
      </c>
      <c r="C382">
        <v>25</v>
      </c>
      <c r="D382">
        <f t="shared" si="133"/>
        <v>14</v>
      </c>
      <c r="E382">
        <f t="shared" si="134"/>
        <v>7</v>
      </c>
      <c r="F382">
        <f t="shared" si="135"/>
        <v>175</v>
      </c>
      <c r="H382" s="9"/>
    </row>
    <row r="383" spans="1:8" x14ac:dyDescent="0.35">
      <c r="A383">
        <v>7</v>
      </c>
      <c r="B383" s="1">
        <v>40800</v>
      </c>
      <c r="C383">
        <v>8</v>
      </c>
      <c r="D383">
        <f t="shared" si="133"/>
        <v>14</v>
      </c>
      <c r="E383">
        <f t="shared" si="134"/>
        <v>7</v>
      </c>
      <c r="F383">
        <f t="shared" si="135"/>
        <v>56</v>
      </c>
      <c r="H383" s="9"/>
    </row>
    <row r="384" spans="1:8" x14ac:dyDescent="0.35">
      <c r="A384">
        <v>8</v>
      </c>
      <c r="B384" s="1">
        <v>40807</v>
      </c>
      <c r="C384">
        <v>2</v>
      </c>
      <c r="D384">
        <f t="shared" si="133"/>
        <v>14</v>
      </c>
      <c r="E384">
        <f>D384/2</f>
        <v>7</v>
      </c>
      <c r="F384">
        <f t="shared" si="135"/>
        <v>14</v>
      </c>
      <c r="H384" s="9"/>
    </row>
    <row r="385" spans="1:8" x14ac:dyDescent="0.35">
      <c r="A385">
        <v>9</v>
      </c>
      <c r="B385" s="1">
        <v>40814</v>
      </c>
      <c r="C385">
        <v>0</v>
      </c>
      <c r="D385" t="s">
        <v>8</v>
      </c>
      <c r="E385" t="s">
        <v>8</v>
      </c>
      <c r="F385">
        <v>0</v>
      </c>
      <c r="H385" s="9"/>
    </row>
    <row r="386" spans="1:8" x14ac:dyDescent="0.35">
      <c r="H386" s="9"/>
    </row>
    <row r="387" spans="1:8" x14ac:dyDescent="0.35">
      <c r="E387" t="s">
        <v>6</v>
      </c>
      <c r="F387">
        <f>SUM(F377:F385)</f>
        <v>473</v>
      </c>
      <c r="H387" s="9"/>
    </row>
    <row r="388" spans="1:8" ht="15" thickBot="1" x14ac:dyDescent="0.4">
      <c r="H388" s="9"/>
    </row>
    <row r="389" spans="1:8" ht="15" thickBot="1" x14ac:dyDescent="0.4">
      <c r="A389" s="2">
        <v>2012</v>
      </c>
      <c r="H389" s="9"/>
    </row>
    <row r="390" spans="1:8" x14ac:dyDescent="0.35">
      <c r="H390" s="9"/>
    </row>
    <row r="391" spans="1:8" x14ac:dyDescent="0.35">
      <c r="A391" t="s">
        <v>4</v>
      </c>
      <c r="B391" t="s">
        <v>5</v>
      </c>
      <c r="C391" t="s">
        <v>0</v>
      </c>
      <c r="D391" t="s">
        <v>1</v>
      </c>
      <c r="E391" t="s">
        <v>2</v>
      </c>
      <c r="F391" t="s">
        <v>3</v>
      </c>
      <c r="G391" t="s">
        <v>7</v>
      </c>
      <c r="H391" s="9" t="s">
        <v>9</v>
      </c>
    </row>
    <row r="392" spans="1:8" x14ac:dyDescent="0.35">
      <c r="A392">
        <v>1</v>
      </c>
      <c r="B392" s="1">
        <v>41123</v>
      </c>
      <c r="C392">
        <v>0</v>
      </c>
      <c r="D392" t="s">
        <v>8</v>
      </c>
      <c r="E392" t="s">
        <v>8</v>
      </c>
      <c r="F392">
        <v>0</v>
      </c>
      <c r="G392">
        <f>F403/$H$1</f>
        <v>100.33333333333333</v>
      </c>
      <c r="H392" s="9">
        <f>G392/$H$2</f>
        <v>200.66666666666666</v>
      </c>
    </row>
    <row r="393" spans="1:8" x14ac:dyDescent="0.35">
      <c r="A393">
        <v>2</v>
      </c>
      <c r="B393" s="1">
        <v>41130</v>
      </c>
      <c r="C393">
        <v>2</v>
      </c>
      <c r="D393">
        <f t="shared" ref="D393:D400" si="136">B394-B392</f>
        <v>14</v>
      </c>
      <c r="E393">
        <f>D393/2</f>
        <v>7</v>
      </c>
      <c r="F393">
        <f>C393*E393</f>
        <v>14</v>
      </c>
      <c r="H393" s="9"/>
    </row>
    <row r="394" spans="1:8" x14ac:dyDescent="0.35">
      <c r="A394">
        <v>3</v>
      </c>
      <c r="B394" s="1">
        <v>41137</v>
      </c>
      <c r="C394">
        <v>14</v>
      </c>
      <c r="D394">
        <f t="shared" si="136"/>
        <v>14</v>
      </c>
      <c r="E394">
        <f t="shared" ref="E394:E398" si="137">D394/2</f>
        <v>7</v>
      </c>
      <c r="F394">
        <f t="shared" ref="F394:F399" si="138">C394*E394</f>
        <v>98</v>
      </c>
      <c r="H394" s="9"/>
    </row>
    <row r="395" spans="1:8" x14ac:dyDescent="0.35">
      <c r="A395">
        <v>4</v>
      </c>
      <c r="B395" s="1">
        <v>41144</v>
      </c>
      <c r="C395">
        <v>23</v>
      </c>
      <c r="D395">
        <f t="shared" si="136"/>
        <v>14</v>
      </c>
      <c r="E395">
        <f t="shared" si="137"/>
        <v>7</v>
      </c>
      <c r="F395">
        <f t="shared" si="138"/>
        <v>161</v>
      </c>
      <c r="H395" s="9"/>
    </row>
    <row r="396" spans="1:8" x14ac:dyDescent="0.35">
      <c r="A396">
        <v>5</v>
      </c>
      <c r="B396" s="1">
        <v>41151</v>
      </c>
      <c r="C396">
        <v>21</v>
      </c>
      <c r="D396">
        <f t="shared" si="136"/>
        <v>14</v>
      </c>
      <c r="E396">
        <f t="shared" si="137"/>
        <v>7</v>
      </c>
      <c r="F396">
        <f t="shared" si="138"/>
        <v>147</v>
      </c>
      <c r="H396" s="9"/>
    </row>
    <row r="397" spans="1:8" x14ac:dyDescent="0.35">
      <c r="A397">
        <v>6</v>
      </c>
      <c r="B397" s="1">
        <v>41158</v>
      </c>
      <c r="C397">
        <v>17</v>
      </c>
      <c r="D397">
        <f t="shared" si="136"/>
        <v>14</v>
      </c>
      <c r="E397">
        <f t="shared" si="137"/>
        <v>7</v>
      </c>
      <c r="F397">
        <f t="shared" si="138"/>
        <v>119</v>
      </c>
      <c r="H397" s="9"/>
    </row>
    <row r="398" spans="1:8" x14ac:dyDescent="0.35">
      <c r="A398">
        <v>7</v>
      </c>
      <c r="B398" s="1">
        <v>41165</v>
      </c>
      <c r="C398">
        <v>7</v>
      </c>
      <c r="D398">
        <f t="shared" si="136"/>
        <v>14</v>
      </c>
      <c r="E398">
        <f t="shared" si="137"/>
        <v>7</v>
      </c>
      <c r="F398">
        <f t="shared" si="138"/>
        <v>49</v>
      </c>
      <c r="H398" s="9"/>
    </row>
    <row r="399" spans="1:8" x14ac:dyDescent="0.35">
      <c r="A399">
        <v>8</v>
      </c>
      <c r="B399" s="1">
        <v>41172</v>
      </c>
      <c r="C399">
        <v>1</v>
      </c>
      <c r="D399">
        <f t="shared" si="136"/>
        <v>14</v>
      </c>
      <c r="E399">
        <f>D399/2</f>
        <v>7</v>
      </c>
      <c r="F399">
        <f t="shared" si="138"/>
        <v>7</v>
      </c>
      <c r="H399" s="9"/>
    </row>
    <row r="400" spans="1:8" x14ac:dyDescent="0.35">
      <c r="A400">
        <v>9</v>
      </c>
      <c r="B400" s="1">
        <v>41179</v>
      </c>
      <c r="C400">
        <v>1</v>
      </c>
      <c r="D400">
        <f t="shared" si="136"/>
        <v>14</v>
      </c>
      <c r="E400">
        <f>D400/2</f>
        <v>7</v>
      </c>
      <c r="F400">
        <f t="shared" ref="F400" si="139">C400*E400</f>
        <v>7</v>
      </c>
      <c r="H400" s="9"/>
    </row>
    <row r="401" spans="1:8" x14ac:dyDescent="0.35">
      <c r="A401" t="s">
        <v>14</v>
      </c>
      <c r="B401" s="1">
        <v>41186</v>
      </c>
      <c r="C401">
        <v>0</v>
      </c>
      <c r="D401" t="s">
        <v>8</v>
      </c>
      <c r="E401" t="s">
        <v>8</v>
      </c>
      <c r="F401">
        <v>0</v>
      </c>
      <c r="H401" s="9"/>
    </row>
    <row r="402" spans="1:8" x14ac:dyDescent="0.35">
      <c r="H402" s="9"/>
    </row>
    <row r="403" spans="1:8" x14ac:dyDescent="0.35">
      <c r="E403" t="s">
        <v>6</v>
      </c>
      <c r="F403">
        <f>SUM(F392:F401)</f>
        <v>602</v>
      </c>
      <c r="H403" s="9"/>
    </row>
    <row r="404" spans="1:8" ht="15" thickBot="1" x14ac:dyDescent="0.4">
      <c r="H404" s="9"/>
    </row>
    <row r="405" spans="1:8" ht="15" thickBot="1" x14ac:dyDescent="0.4">
      <c r="A405" s="2">
        <v>2013</v>
      </c>
      <c r="H405" s="9"/>
    </row>
    <row r="406" spans="1:8" x14ac:dyDescent="0.35">
      <c r="H406" s="9"/>
    </row>
    <row r="407" spans="1:8" x14ac:dyDescent="0.35">
      <c r="A407" t="s">
        <v>4</v>
      </c>
      <c r="B407" t="s">
        <v>5</v>
      </c>
      <c r="C407" t="s">
        <v>0</v>
      </c>
      <c r="D407" t="s">
        <v>1</v>
      </c>
      <c r="E407" t="s">
        <v>2</v>
      </c>
      <c r="F407" t="s">
        <v>3</v>
      </c>
      <c r="G407" t="s">
        <v>7</v>
      </c>
      <c r="H407" s="9" t="s">
        <v>9</v>
      </c>
    </row>
    <row r="408" spans="1:8" x14ac:dyDescent="0.35">
      <c r="A408">
        <v>1</v>
      </c>
      <c r="B408" s="1">
        <v>41487</v>
      </c>
      <c r="C408">
        <v>0</v>
      </c>
      <c r="D408" t="s">
        <v>8</v>
      </c>
      <c r="E408" t="s">
        <v>8</v>
      </c>
      <c r="F408">
        <v>0</v>
      </c>
      <c r="G408">
        <f>F418/$H$1</f>
        <v>91</v>
      </c>
      <c r="H408" s="9">
        <f>G408/$H$2</f>
        <v>182</v>
      </c>
    </row>
    <row r="409" spans="1:8" x14ac:dyDescent="0.35">
      <c r="A409">
        <v>2</v>
      </c>
      <c r="B409" s="1">
        <v>41494</v>
      </c>
      <c r="C409">
        <v>5</v>
      </c>
      <c r="D409">
        <f t="shared" ref="D409:D415" si="140">B410-B408</f>
        <v>14</v>
      </c>
      <c r="E409">
        <f>D409/2</f>
        <v>7</v>
      </c>
      <c r="F409">
        <f>C409*E409</f>
        <v>35</v>
      </c>
      <c r="H409" s="9"/>
    </row>
    <row r="410" spans="1:8" x14ac:dyDescent="0.35">
      <c r="A410">
        <v>3</v>
      </c>
      <c r="B410" s="1">
        <v>41501</v>
      </c>
      <c r="C410">
        <v>6</v>
      </c>
      <c r="D410">
        <f t="shared" si="140"/>
        <v>14</v>
      </c>
      <c r="E410">
        <f t="shared" ref="E410:E414" si="141">D410/2</f>
        <v>7</v>
      </c>
      <c r="F410">
        <f t="shared" ref="F410:F414" si="142">C410*E410</f>
        <v>42</v>
      </c>
      <c r="H410" s="9"/>
    </row>
    <row r="411" spans="1:8" x14ac:dyDescent="0.35">
      <c r="A411">
        <v>4</v>
      </c>
      <c r="B411" s="1">
        <v>41508</v>
      </c>
      <c r="C411">
        <v>26</v>
      </c>
      <c r="D411">
        <f t="shared" si="140"/>
        <v>14</v>
      </c>
      <c r="E411">
        <f t="shared" si="141"/>
        <v>7</v>
      </c>
      <c r="F411">
        <f t="shared" si="142"/>
        <v>182</v>
      </c>
      <c r="H411" s="9"/>
    </row>
    <row r="412" spans="1:8" x14ac:dyDescent="0.35">
      <c r="A412">
        <v>5</v>
      </c>
      <c r="B412" s="1">
        <v>41515</v>
      </c>
      <c r="C412">
        <v>28</v>
      </c>
      <c r="D412">
        <f t="shared" si="140"/>
        <v>14</v>
      </c>
      <c r="E412">
        <f t="shared" si="141"/>
        <v>7</v>
      </c>
      <c r="F412">
        <f t="shared" si="142"/>
        <v>196</v>
      </c>
      <c r="H412" s="9"/>
    </row>
    <row r="413" spans="1:8" x14ac:dyDescent="0.35">
      <c r="A413">
        <v>6</v>
      </c>
      <c r="B413" s="1">
        <v>41522</v>
      </c>
      <c r="C413">
        <v>10</v>
      </c>
      <c r="D413">
        <f t="shared" si="140"/>
        <v>14</v>
      </c>
      <c r="E413">
        <f t="shared" si="141"/>
        <v>7</v>
      </c>
      <c r="F413">
        <f t="shared" si="142"/>
        <v>70</v>
      </c>
      <c r="H413" s="9"/>
    </row>
    <row r="414" spans="1:8" x14ac:dyDescent="0.35">
      <c r="A414">
        <v>7</v>
      </c>
      <c r="B414" s="1">
        <v>41529</v>
      </c>
      <c r="C414">
        <v>2</v>
      </c>
      <c r="D414">
        <f t="shared" si="140"/>
        <v>14</v>
      </c>
      <c r="E414">
        <f t="shared" si="141"/>
        <v>7</v>
      </c>
      <c r="F414">
        <f t="shared" si="142"/>
        <v>14</v>
      </c>
      <c r="H414" s="9"/>
    </row>
    <row r="415" spans="1:8" x14ac:dyDescent="0.35">
      <c r="A415">
        <v>8</v>
      </c>
      <c r="B415" s="1">
        <v>41536</v>
      </c>
      <c r="C415">
        <v>1</v>
      </c>
      <c r="D415">
        <f t="shared" si="140"/>
        <v>14</v>
      </c>
      <c r="E415">
        <f t="shared" ref="E415" si="143">D415/2</f>
        <v>7</v>
      </c>
      <c r="F415">
        <f t="shared" ref="F415" si="144">C415*E415</f>
        <v>7</v>
      </c>
      <c r="H415" s="9"/>
    </row>
    <row r="416" spans="1:8" x14ac:dyDescent="0.35">
      <c r="A416" t="s">
        <v>14</v>
      </c>
      <c r="B416" s="1">
        <v>41543</v>
      </c>
      <c r="C416">
        <v>0</v>
      </c>
      <c r="D416" t="s">
        <v>8</v>
      </c>
      <c r="E416" t="s">
        <v>8</v>
      </c>
      <c r="F416">
        <v>0</v>
      </c>
      <c r="H416" s="9"/>
    </row>
    <row r="417" spans="1:8" x14ac:dyDescent="0.35">
      <c r="H417" s="9"/>
    </row>
    <row r="418" spans="1:8" x14ac:dyDescent="0.35">
      <c r="E418" t="s">
        <v>6</v>
      </c>
      <c r="F418">
        <f>SUM(F408:F416)</f>
        <v>546</v>
      </c>
      <c r="H418" s="9"/>
    </row>
    <row r="419" spans="1:8" ht="15" thickBot="1" x14ac:dyDescent="0.4">
      <c r="H419" s="9"/>
    </row>
    <row r="420" spans="1:8" ht="15" thickBot="1" x14ac:dyDescent="0.4">
      <c r="A420" s="2">
        <v>2014</v>
      </c>
      <c r="H420" s="9"/>
    </row>
    <row r="421" spans="1:8" x14ac:dyDescent="0.35">
      <c r="H421" s="9"/>
    </row>
    <row r="422" spans="1:8" x14ac:dyDescent="0.35">
      <c r="A422" t="s">
        <v>4</v>
      </c>
      <c r="B422" t="s">
        <v>5</v>
      </c>
      <c r="C422" t="s">
        <v>0</v>
      </c>
      <c r="D422" t="s">
        <v>1</v>
      </c>
      <c r="E422" t="s">
        <v>2</v>
      </c>
      <c r="F422" t="s">
        <v>3</v>
      </c>
      <c r="G422" t="s">
        <v>7</v>
      </c>
      <c r="H422" s="9" t="s">
        <v>9</v>
      </c>
    </row>
    <row r="423" spans="1:8" x14ac:dyDescent="0.35">
      <c r="A423" t="s">
        <v>14</v>
      </c>
      <c r="B423" s="1">
        <v>41851</v>
      </c>
      <c r="C423">
        <v>0</v>
      </c>
      <c r="D423" t="s">
        <v>8</v>
      </c>
      <c r="E423" t="s">
        <v>8</v>
      </c>
      <c r="F423">
        <v>0</v>
      </c>
      <c r="H423" s="9"/>
    </row>
    <row r="424" spans="1:8" x14ac:dyDescent="0.35">
      <c r="A424">
        <v>1</v>
      </c>
      <c r="B424" s="1">
        <v>41858</v>
      </c>
      <c r="C424">
        <v>4</v>
      </c>
      <c r="D424">
        <f t="shared" ref="D424:D429" si="145">B425-B423</f>
        <v>14</v>
      </c>
      <c r="E424">
        <f>D424/2</f>
        <v>7</v>
      </c>
      <c r="F424">
        <f>C424*E424</f>
        <v>28</v>
      </c>
      <c r="G424">
        <f>F432/$H$1</f>
        <v>156.33333333333334</v>
      </c>
      <c r="H424" s="9">
        <f>G424/$H$2</f>
        <v>312.66666666666669</v>
      </c>
    </row>
    <row r="425" spans="1:8" x14ac:dyDescent="0.35">
      <c r="A425">
        <v>2</v>
      </c>
      <c r="B425" s="1">
        <v>41865</v>
      </c>
      <c r="C425">
        <v>20</v>
      </c>
      <c r="D425">
        <f t="shared" si="145"/>
        <v>14</v>
      </c>
      <c r="E425">
        <f>D425/2</f>
        <v>7</v>
      </c>
      <c r="F425">
        <f>C425*E425</f>
        <v>140</v>
      </c>
      <c r="H425" s="9"/>
    </row>
    <row r="426" spans="1:8" x14ac:dyDescent="0.35">
      <c r="A426">
        <v>3</v>
      </c>
      <c r="B426" s="1">
        <v>41872</v>
      </c>
      <c r="C426">
        <v>42</v>
      </c>
      <c r="D426">
        <f t="shared" si="145"/>
        <v>14</v>
      </c>
      <c r="E426">
        <f t="shared" ref="E426:E429" si="146">D426/2</f>
        <v>7</v>
      </c>
      <c r="F426">
        <f t="shared" ref="F426:F429" si="147">C426*E426</f>
        <v>294</v>
      </c>
      <c r="H426" s="9"/>
    </row>
    <row r="427" spans="1:8" x14ac:dyDescent="0.35">
      <c r="A427">
        <v>4</v>
      </c>
      <c r="B427" s="1">
        <v>41879</v>
      </c>
      <c r="C427">
        <v>44</v>
      </c>
      <c r="D427">
        <f t="shared" si="145"/>
        <v>14</v>
      </c>
      <c r="E427">
        <f t="shared" si="146"/>
        <v>7</v>
      </c>
      <c r="F427">
        <f t="shared" si="147"/>
        <v>308</v>
      </c>
      <c r="H427" s="9"/>
    </row>
    <row r="428" spans="1:8" x14ac:dyDescent="0.35">
      <c r="A428">
        <v>5</v>
      </c>
      <c r="B428" s="1">
        <v>41886</v>
      </c>
      <c r="C428">
        <v>20</v>
      </c>
      <c r="D428">
        <f t="shared" si="145"/>
        <v>14</v>
      </c>
      <c r="E428">
        <f t="shared" si="146"/>
        <v>7</v>
      </c>
      <c r="F428">
        <f t="shared" si="147"/>
        <v>140</v>
      </c>
      <c r="H428" s="9"/>
    </row>
    <row r="429" spans="1:8" x14ac:dyDescent="0.35">
      <c r="A429">
        <v>6</v>
      </c>
      <c r="B429" s="1">
        <v>41893</v>
      </c>
      <c r="C429">
        <v>4</v>
      </c>
      <c r="D429">
        <f t="shared" si="145"/>
        <v>14</v>
      </c>
      <c r="E429">
        <f t="shared" si="146"/>
        <v>7</v>
      </c>
      <c r="F429">
        <f t="shared" si="147"/>
        <v>28</v>
      </c>
      <c r="H429" s="9"/>
    </row>
    <row r="430" spans="1:8" x14ac:dyDescent="0.35">
      <c r="A430">
        <v>7</v>
      </c>
      <c r="B430" s="1">
        <v>41900</v>
      </c>
      <c r="C430">
        <v>0</v>
      </c>
      <c r="D430" t="s">
        <v>8</v>
      </c>
      <c r="E430" t="s">
        <v>8</v>
      </c>
      <c r="F430">
        <v>0</v>
      </c>
      <c r="H430" s="9"/>
    </row>
    <row r="431" spans="1:8" x14ac:dyDescent="0.35">
      <c r="H431" s="9"/>
    </row>
    <row r="432" spans="1:8" x14ac:dyDescent="0.35">
      <c r="E432" t="s">
        <v>6</v>
      </c>
      <c r="F432">
        <f>SUM(F423:F430)</f>
        <v>938</v>
      </c>
      <c r="H432" s="9"/>
    </row>
    <row r="433" spans="1:8" ht="15" thickBot="1" x14ac:dyDescent="0.4">
      <c r="H433" s="9"/>
    </row>
    <row r="434" spans="1:8" ht="15" thickBot="1" x14ac:dyDescent="0.4">
      <c r="A434" s="2">
        <v>2015</v>
      </c>
      <c r="H434" s="9"/>
    </row>
    <row r="435" spans="1:8" x14ac:dyDescent="0.35">
      <c r="H435" s="9"/>
    </row>
    <row r="436" spans="1:8" x14ac:dyDescent="0.35">
      <c r="A436" t="s">
        <v>4</v>
      </c>
      <c r="B436" t="s">
        <v>5</v>
      </c>
      <c r="C436" t="s">
        <v>0</v>
      </c>
      <c r="D436" t="s">
        <v>1</v>
      </c>
      <c r="E436" t="s">
        <v>2</v>
      </c>
      <c r="F436" t="s">
        <v>3</v>
      </c>
      <c r="G436" t="s">
        <v>7</v>
      </c>
      <c r="H436" s="9" t="s">
        <v>9</v>
      </c>
    </row>
    <row r="437" spans="1:8" x14ac:dyDescent="0.35">
      <c r="A437">
        <v>1</v>
      </c>
      <c r="B437" s="1">
        <v>42220</v>
      </c>
      <c r="C437">
        <v>0</v>
      </c>
      <c r="D437" t="s">
        <v>8</v>
      </c>
      <c r="E437" t="s">
        <v>8</v>
      </c>
      <c r="F437">
        <v>0</v>
      </c>
      <c r="G437">
        <f>F445/$H$1</f>
        <v>38.666666666666664</v>
      </c>
      <c r="H437" s="9">
        <f>G437/$H$2</f>
        <v>77.333333333333329</v>
      </c>
    </row>
    <row r="438" spans="1:8" x14ac:dyDescent="0.35">
      <c r="A438">
        <v>2</v>
      </c>
      <c r="B438" s="1">
        <v>42227</v>
      </c>
      <c r="C438">
        <v>2</v>
      </c>
      <c r="D438">
        <f t="shared" ref="D438:D442" si="148">B439-B437</f>
        <v>14</v>
      </c>
      <c r="E438">
        <f>D438/2</f>
        <v>7</v>
      </c>
      <c r="F438">
        <f>C438*E438</f>
        <v>14</v>
      </c>
      <c r="H438" s="9"/>
    </row>
    <row r="439" spans="1:8" x14ac:dyDescent="0.35">
      <c r="A439">
        <v>3</v>
      </c>
      <c r="B439" s="1">
        <v>42234</v>
      </c>
      <c r="C439">
        <v>5</v>
      </c>
      <c r="D439">
        <f t="shared" si="148"/>
        <v>13</v>
      </c>
      <c r="E439">
        <f t="shared" ref="E439:E442" si="149">D439/2</f>
        <v>6.5</v>
      </c>
      <c r="F439">
        <f t="shared" ref="F439:F442" si="150">C439*E439</f>
        <v>32.5</v>
      </c>
      <c r="H439" s="9"/>
    </row>
    <row r="440" spans="1:8" x14ac:dyDescent="0.35">
      <c r="A440">
        <v>4</v>
      </c>
      <c r="B440" s="1">
        <v>42240</v>
      </c>
      <c r="C440">
        <v>11</v>
      </c>
      <c r="D440">
        <f t="shared" si="148"/>
        <v>14</v>
      </c>
      <c r="E440">
        <f t="shared" si="149"/>
        <v>7</v>
      </c>
      <c r="F440">
        <f t="shared" si="150"/>
        <v>77</v>
      </c>
      <c r="H440" s="9"/>
    </row>
    <row r="441" spans="1:8" x14ac:dyDescent="0.35">
      <c r="A441">
        <v>5</v>
      </c>
      <c r="B441" s="5">
        <v>42248</v>
      </c>
      <c r="C441">
        <v>7</v>
      </c>
      <c r="D441">
        <f t="shared" si="148"/>
        <v>14</v>
      </c>
      <c r="E441">
        <f t="shared" si="149"/>
        <v>7</v>
      </c>
      <c r="F441">
        <f t="shared" si="150"/>
        <v>49</v>
      </c>
      <c r="H441" s="9"/>
    </row>
    <row r="442" spans="1:8" x14ac:dyDescent="0.35">
      <c r="A442">
        <v>6</v>
      </c>
      <c r="B442" s="5">
        <v>42254</v>
      </c>
      <c r="C442">
        <v>7</v>
      </c>
      <c r="D442">
        <f t="shared" si="148"/>
        <v>17</v>
      </c>
      <c r="E442">
        <f t="shared" si="149"/>
        <v>8.5</v>
      </c>
      <c r="F442">
        <f t="shared" si="150"/>
        <v>59.5</v>
      </c>
      <c r="H442" s="9"/>
    </row>
    <row r="443" spans="1:8" x14ac:dyDescent="0.35">
      <c r="A443">
        <v>7</v>
      </c>
      <c r="B443" s="5">
        <v>42265</v>
      </c>
      <c r="C443">
        <v>0</v>
      </c>
      <c r="D443" t="s">
        <v>8</v>
      </c>
      <c r="E443" t="s">
        <v>8</v>
      </c>
      <c r="F443">
        <v>0</v>
      </c>
      <c r="H443" s="9"/>
    </row>
    <row r="444" spans="1:8" x14ac:dyDescent="0.35">
      <c r="H444" s="9"/>
    </row>
    <row r="445" spans="1:8" x14ac:dyDescent="0.35">
      <c r="E445" t="s">
        <v>6</v>
      </c>
      <c r="F445">
        <f>SUM(F437:F443)</f>
        <v>232</v>
      </c>
      <c r="H445" s="9"/>
    </row>
    <row r="446" spans="1:8" ht="15" thickBot="1" x14ac:dyDescent="0.4">
      <c r="H446" s="9"/>
    </row>
    <row r="447" spans="1:8" ht="15" thickBot="1" x14ac:dyDescent="0.4">
      <c r="A447" s="2">
        <v>2016</v>
      </c>
      <c r="H447" s="9"/>
    </row>
    <row r="448" spans="1:8" x14ac:dyDescent="0.35">
      <c r="H448" s="9"/>
    </row>
    <row r="449" spans="1:8" x14ac:dyDescent="0.35">
      <c r="A449" t="s">
        <v>4</v>
      </c>
      <c r="B449" t="s">
        <v>5</v>
      </c>
      <c r="C449" t="s">
        <v>0</v>
      </c>
      <c r="D449" t="s">
        <v>1</v>
      </c>
      <c r="E449" t="s">
        <v>2</v>
      </c>
      <c r="F449" t="s">
        <v>3</v>
      </c>
      <c r="G449" t="s">
        <v>7</v>
      </c>
      <c r="H449" s="9" t="s">
        <v>9</v>
      </c>
    </row>
    <row r="450" spans="1:8" x14ac:dyDescent="0.35">
      <c r="A450">
        <v>1</v>
      </c>
      <c r="B450" s="1">
        <v>42585</v>
      </c>
      <c r="C450">
        <v>0</v>
      </c>
      <c r="D450" t="s">
        <v>8</v>
      </c>
      <c r="E450" t="s">
        <v>8</v>
      </c>
      <c r="F450">
        <v>0</v>
      </c>
      <c r="G450">
        <f>F458/$H$1</f>
        <v>29.75</v>
      </c>
      <c r="H450" s="9">
        <f>G450/$H$2</f>
        <v>59.5</v>
      </c>
    </row>
    <row r="451" spans="1:8" x14ac:dyDescent="0.35">
      <c r="A451">
        <v>2</v>
      </c>
      <c r="B451" s="1">
        <v>42591</v>
      </c>
      <c r="C451">
        <v>1</v>
      </c>
      <c r="D451">
        <f t="shared" ref="D451:D455" si="151">B452-B450</f>
        <v>14</v>
      </c>
      <c r="E451">
        <f>D451/2</f>
        <v>7</v>
      </c>
      <c r="F451">
        <f>C451*E451</f>
        <v>7</v>
      </c>
      <c r="H451" s="9"/>
    </row>
    <row r="452" spans="1:8" x14ac:dyDescent="0.35">
      <c r="A452">
        <v>3</v>
      </c>
      <c r="B452" s="1">
        <v>42599</v>
      </c>
      <c r="C452">
        <v>7</v>
      </c>
      <c r="D452">
        <f t="shared" si="151"/>
        <v>15</v>
      </c>
      <c r="E452">
        <f t="shared" ref="E452:E455" si="152">D452/2</f>
        <v>7.5</v>
      </c>
      <c r="F452">
        <f t="shared" ref="F452:F455" si="153">C452*E452</f>
        <v>52.5</v>
      </c>
      <c r="H452" s="9"/>
    </row>
    <row r="453" spans="1:8" x14ac:dyDescent="0.35">
      <c r="A453">
        <v>4</v>
      </c>
      <c r="B453" s="6">
        <v>42606</v>
      </c>
      <c r="C453">
        <v>6</v>
      </c>
      <c r="D453">
        <f t="shared" si="151"/>
        <v>14</v>
      </c>
      <c r="E453">
        <f t="shared" si="152"/>
        <v>7</v>
      </c>
      <c r="F453">
        <f t="shared" si="153"/>
        <v>42</v>
      </c>
      <c r="H453" s="9"/>
    </row>
    <row r="454" spans="1:8" x14ac:dyDescent="0.35">
      <c r="A454">
        <v>5</v>
      </c>
      <c r="B454" s="5">
        <v>42613</v>
      </c>
      <c r="C454">
        <v>9</v>
      </c>
      <c r="D454">
        <f t="shared" si="151"/>
        <v>14</v>
      </c>
      <c r="E454">
        <f t="shared" si="152"/>
        <v>7</v>
      </c>
      <c r="F454">
        <f t="shared" si="153"/>
        <v>63</v>
      </c>
      <c r="H454" s="9"/>
    </row>
    <row r="455" spans="1:8" x14ac:dyDescent="0.35">
      <c r="A455">
        <v>6</v>
      </c>
      <c r="B455" s="5">
        <v>42620</v>
      </c>
      <c r="C455">
        <v>2</v>
      </c>
      <c r="D455">
        <f t="shared" si="151"/>
        <v>14</v>
      </c>
      <c r="E455">
        <f t="shared" si="152"/>
        <v>7</v>
      </c>
      <c r="F455">
        <f t="shared" si="153"/>
        <v>14</v>
      </c>
      <c r="H455" s="9"/>
    </row>
    <row r="456" spans="1:8" x14ac:dyDescent="0.35">
      <c r="A456">
        <v>7</v>
      </c>
      <c r="B456" s="5">
        <v>42627</v>
      </c>
      <c r="C456">
        <v>0</v>
      </c>
      <c r="D456" t="s">
        <v>8</v>
      </c>
      <c r="E456" t="s">
        <v>8</v>
      </c>
      <c r="F456">
        <v>0</v>
      </c>
      <c r="H456" s="9"/>
    </row>
    <row r="457" spans="1:8" x14ac:dyDescent="0.35">
      <c r="H457" s="9"/>
    </row>
    <row r="458" spans="1:8" x14ac:dyDescent="0.35">
      <c r="E458" t="s">
        <v>6</v>
      </c>
      <c r="F458">
        <f>SUM(F450:F456)</f>
        <v>178.5</v>
      </c>
      <c r="H458" s="9"/>
    </row>
    <row r="459" spans="1:8" ht="15" thickBot="1" x14ac:dyDescent="0.4">
      <c r="H459" s="9"/>
    </row>
    <row r="460" spans="1:8" ht="15" thickBot="1" x14ac:dyDescent="0.4">
      <c r="A460" s="2">
        <v>2017</v>
      </c>
      <c r="H460" s="9"/>
    </row>
    <row r="461" spans="1:8" x14ac:dyDescent="0.35">
      <c r="H461" s="9"/>
    </row>
    <row r="462" spans="1:8" x14ac:dyDescent="0.35">
      <c r="A462" t="s">
        <v>4</v>
      </c>
      <c r="B462" t="s">
        <v>5</v>
      </c>
      <c r="C462" t="s">
        <v>0</v>
      </c>
      <c r="D462" t="s">
        <v>1</v>
      </c>
      <c r="E462" t="s">
        <v>2</v>
      </c>
      <c r="F462" t="s">
        <v>3</v>
      </c>
      <c r="G462" t="s">
        <v>7</v>
      </c>
      <c r="H462" s="9" t="s">
        <v>9</v>
      </c>
    </row>
    <row r="463" spans="1:8" x14ac:dyDescent="0.35">
      <c r="A463">
        <v>1</v>
      </c>
      <c r="B463" s="1">
        <v>42949</v>
      </c>
      <c r="C463">
        <v>0</v>
      </c>
      <c r="D463" t="s">
        <v>8</v>
      </c>
      <c r="E463" t="s">
        <v>8</v>
      </c>
      <c r="F463">
        <v>0</v>
      </c>
      <c r="G463">
        <f>F472/$H$1</f>
        <v>30.333333333333332</v>
      </c>
      <c r="H463" s="9">
        <f>G463/$H$2</f>
        <v>60.666666666666664</v>
      </c>
    </row>
    <row r="464" spans="1:8" x14ac:dyDescent="0.35">
      <c r="A464">
        <v>2</v>
      </c>
      <c r="B464" s="1">
        <v>42956</v>
      </c>
      <c r="C464">
        <v>0</v>
      </c>
      <c r="D464">
        <f t="shared" ref="D464:D469" si="154">B465-B463</f>
        <v>13</v>
      </c>
      <c r="E464">
        <f>D464/2</f>
        <v>6.5</v>
      </c>
      <c r="F464">
        <f>C464*E464</f>
        <v>0</v>
      </c>
      <c r="H464" s="9"/>
    </row>
    <row r="465" spans="1:8" x14ac:dyDescent="0.35">
      <c r="A465">
        <v>3</v>
      </c>
      <c r="B465" s="1">
        <v>42962</v>
      </c>
      <c r="C465">
        <v>3</v>
      </c>
      <c r="D465">
        <f t="shared" si="154"/>
        <v>14</v>
      </c>
      <c r="E465">
        <f t="shared" ref="E465:E469" si="155">D465/2</f>
        <v>7</v>
      </c>
      <c r="F465">
        <f t="shared" ref="F465:F469" si="156">C465*E465</f>
        <v>21</v>
      </c>
      <c r="H465" s="9"/>
    </row>
    <row r="466" spans="1:8" x14ac:dyDescent="0.35">
      <c r="A466">
        <v>4</v>
      </c>
      <c r="B466" s="6">
        <v>42970</v>
      </c>
      <c r="C466">
        <v>11</v>
      </c>
      <c r="D466">
        <f t="shared" si="154"/>
        <v>14</v>
      </c>
      <c r="E466">
        <f t="shared" si="155"/>
        <v>7</v>
      </c>
      <c r="F466">
        <f t="shared" si="156"/>
        <v>77</v>
      </c>
      <c r="H466" s="9"/>
    </row>
    <row r="467" spans="1:8" x14ac:dyDescent="0.35">
      <c r="A467">
        <v>5</v>
      </c>
      <c r="B467" s="5">
        <v>42976</v>
      </c>
      <c r="C467">
        <v>9</v>
      </c>
      <c r="D467">
        <f t="shared" si="154"/>
        <v>14</v>
      </c>
      <c r="E467">
        <f t="shared" si="155"/>
        <v>7</v>
      </c>
      <c r="F467">
        <f t="shared" si="156"/>
        <v>63</v>
      </c>
      <c r="H467" s="9"/>
    </row>
    <row r="468" spans="1:8" x14ac:dyDescent="0.35">
      <c r="A468">
        <v>6</v>
      </c>
      <c r="B468" s="5">
        <v>42984</v>
      </c>
      <c r="C468">
        <v>3</v>
      </c>
      <c r="D468">
        <f t="shared" si="154"/>
        <v>14</v>
      </c>
      <c r="E468">
        <f t="shared" si="155"/>
        <v>7</v>
      </c>
      <c r="F468">
        <f t="shared" si="156"/>
        <v>21</v>
      </c>
      <c r="H468" s="9"/>
    </row>
    <row r="469" spans="1:8" x14ac:dyDescent="0.35">
      <c r="A469">
        <v>7</v>
      </c>
      <c r="B469" s="5">
        <v>42990</v>
      </c>
      <c r="C469">
        <v>0</v>
      </c>
      <c r="D469">
        <f t="shared" si="154"/>
        <v>15</v>
      </c>
      <c r="E469">
        <f t="shared" si="155"/>
        <v>7.5</v>
      </c>
      <c r="F469">
        <f t="shared" si="156"/>
        <v>0</v>
      </c>
      <c r="H469" s="9"/>
    </row>
    <row r="470" spans="1:8" x14ac:dyDescent="0.35">
      <c r="A470">
        <v>8</v>
      </c>
      <c r="B470" s="5">
        <v>42999</v>
      </c>
      <c r="C470">
        <v>0</v>
      </c>
      <c r="D470" t="s">
        <v>8</v>
      </c>
      <c r="E470" t="s">
        <v>8</v>
      </c>
      <c r="F470">
        <v>0</v>
      </c>
      <c r="H470" s="9"/>
    </row>
    <row r="471" spans="1:8" x14ac:dyDescent="0.35">
      <c r="H471" s="9"/>
    </row>
    <row r="472" spans="1:8" x14ac:dyDescent="0.35">
      <c r="E472" t="s">
        <v>6</v>
      </c>
      <c r="F472">
        <f>SUM(F463:F470)</f>
        <v>182</v>
      </c>
      <c r="H472" s="9"/>
    </row>
    <row r="473" spans="1:8" ht="15" thickBot="1" x14ac:dyDescent="0.4">
      <c r="H473" s="9"/>
    </row>
    <row r="474" spans="1:8" ht="15" thickBot="1" x14ac:dyDescent="0.4">
      <c r="A474" s="2">
        <v>2018</v>
      </c>
      <c r="H474" s="9"/>
    </row>
    <row r="475" spans="1:8" x14ac:dyDescent="0.35">
      <c r="H475" s="9"/>
    </row>
    <row r="476" spans="1:8" x14ac:dyDescent="0.35">
      <c r="A476" t="s">
        <v>4</v>
      </c>
      <c r="B476" t="s">
        <v>5</v>
      </c>
      <c r="C476" t="s">
        <v>0</v>
      </c>
      <c r="D476" t="s">
        <v>1</v>
      </c>
      <c r="E476" t="s">
        <v>2</v>
      </c>
      <c r="F476" t="s">
        <v>3</v>
      </c>
      <c r="G476" t="s">
        <v>7</v>
      </c>
      <c r="H476" s="9" t="s">
        <v>9</v>
      </c>
    </row>
    <row r="477" spans="1:8" x14ac:dyDescent="0.35">
      <c r="A477">
        <v>1</v>
      </c>
      <c r="B477" s="1">
        <v>43313</v>
      </c>
      <c r="C477">
        <v>0</v>
      </c>
      <c r="D477" t="s">
        <v>8</v>
      </c>
      <c r="E477" t="s">
        <v>8</v>
      </c>
      <c r="F477">
        <v>0</v>
      </c>
      <c r="G477">
        <f>F487/$H$1</f>
        <v>10.25</v>
      </c>
      <c r="H477" s="9">
        <f>G477/$H$2</f>
        <v>20.5</v>
      </c>
    </row>
    <row r="478" spans="1:8" x14ac:dyDescent="0.35">
      <c r="A478">
        <v>2</v>
      </c>
      <c r="B478" s="1">
        <v>43319</v>
      </c>
      <c r="C478">
        <v>0</v>
      </c>
      <c r="D478">
        <f t="shared" ref="D478:D484" si="157">B479-B477</f>
        <v>14</v>
      </c>
      <c r="E478">
        <f>D478/2</f>
        <v>7</v>
      </c>
      <c r="F478">
        <f>C478*E478</f>
        <v>0</v>
      </c>
      <c r="H478" s="9"/>
    </row>
    <row r="479" spans="1:8" x14ac:dyDescent="0.35">
      <c r="A479">
        <v>3</v>
      </c>
      <c r="B479" s="1">
        <v>43327</v>
      </c>
      <c r="C479">
        <v>0</v>
      </c>
      <c r="D479">
        <f t="shared" si="157"/>
        <v>15</v>
      </c>
      <c r="E479">
        <f t="shared" ref="E479:E484" si="158">D479/2</f>
        <v>7.5</v>
      </c>
      <c r="F479">
        <f t="shared" ref="F479:F484" si="159">C479*E479</f>
        <v>0</v>
      </c>
      <c r="H479" s="9"/>
    </row>
    <row r="480" spans="1:8" x14ac:dyDescent="0.35">
      <c r="A480">
        <v>4</v>
      </c>
      <c r="B480" s="6">
        <v>43334</v>
      </c>
      <c r="C480">
        <v>2</v>
      </c>
      <c r="D480">
        <f t="shared" si="157"/>
        <v>14</v>
      </c>
      <c r="E480">
        <f t="shared" si="158"/>
        <v>7</v>
      </c>
      <c r="F480">
        <f t="shared" si="159"/>
        <v>14</v>
      </c>
      <c r="H480" s="9"/>
    </row>
    <row r="481" spans="1:8" x14ac:dyDescent="0.35">
      <c r="A481">
        <v>5</v>
      </c>
      <c r="B481" s="5">
        <v>43341</v>
      </c>
      <c r="C481">
        <v>5</v>
      </c>
      <c r="D481">
        <f t="shared" si="157"/>
        <v>13</v>
      </c>
      <c r="E481">
        <f t="shared" si="158"/>
        <v>6.5</v>
      </c>
      <c r="F481">
        <f t="shared" si="159"/>
        <v>32.5</v>
      </c>
      <c r="H481" s="9"/>
    </row>
    <row r="482" spans="1:8" x14ac:dyDescent="0.35">
      <c r="A482">
        <v>6</v>
      </c>
      <c r="B482" s="5">
        <v>43347</v>
      </c>
      <c r="C482">
        <v>0</v>
      </c>
      <c r="D482">
        <f t="shared" si="157"/>
        <v>14</v>
      </c>
      <c r="E482">
        <f t="shared" si="158"/>
        <v>7</v>
      </c>
      <c r="F482">
        <f t="shared" si="159"/>
        <v>0</v>
      </c>
      <c r="H482" s="9"/>
    </row>
    <row r="483" spans="1:8" x14ac:dyDescent="0.35">
      <c r="A483">
        <v>7</v>
      </c>
      <c r="B483" s="5">
        <v>43355</v>
      </c>
      <c r="C483">
        <v>2</v>
      </c>
      <c r="D483">
        <f t="shared" si="157"/>
        <v>15</v>
      </c>
      <c r="E483">
        <f t="shared" si="158"/>
        <v>7.5</v>
      </c>
      <c r="F483">
        <f t="shared" si="159"/>
        <v>15</v>
      </c>
      <c r="H483" s="9"/>
    </row>
    <row r="484" spans="1:8" x14ac:dyDescent="0.35">
      <c r="A484">
        <v>8</v>
      </c>
      <c r="B484" s="5">
        <v>43362</v>
      </c>
      <c r="C484">
        <v>0</v>
      </c>
      <c r="D484">
        <f t="shared" si="157"/>
        <v>14</v>
      </c>
      <c r="E484">
        <f t="shared" si="158"/>
        <v>7</v>
      </c>
      <c r="F484">
        <f t="shared" si="159"/>
        <v>0</v>
      </c>
      <c r="H484" s="9"/>
    </row>
    <row r="485" spans="1:8" x14ac:dyDescent="0.35">
      <c r="A485">
        <v>9</v>
      </c>
      <c r="B485" s="5">
        <v>43369</v>
      </c>
      <c r="C485">
        <v>0</v>
      </c>
      <c r="D485" t="s">
        <v>8</v>
      </c>
      <c r="E485" t="s">
        <v>8</v>
      </c>
      <c r="F485">
        <v>0</v>
      </c>
      <c r="H485" s="9"/>
    </row>
    <row r="486" spans="1:8" x14ac:dyDescent="0.35">
      <c r="H486" s="9"/>
    </row>
    <row r="487" spans="1:8" x14ac:dyDescent="0.35">
      <c r="E487" t="s">
        <v>6</v>
      </c>
      <c r="F487">
        <f>SUM(F477:F485)</f>
        <v>61.5</v>
      </c>
      <c r="H487" s="9"/>
    </row>
    <row r="488" spans="1:8" ht="15" thickBot="1" x14ac:dyDescent="0.4">
      <c r="H488" s="9"/>
    </row>
    <row r="489" spans="1:8" ht="15" thickBot="1" x14ac:dyDescent="0.4">
      <c r="A489" s="7">
        <v>2019</v>
      </c>
      <c r="H489" s="9"/>
    </row>
    <row r="490" spans="1:8" x14ac:dyDescent="0.35">
      <c r="H490" s="9"/>
    </row>
    <row r="491" spans="1:8" x14ac:dyDescent="0.35">
      <c r="A491" t="s">
        <v>4</v>
      </c>
      <c r="B491" t="s">
        <v>5</v>
      </c>
      <c r="C491" t="s">
        <v>0</v>
      </c>
      <c r="D491" t="s">
        <v>1</v>
      </c>
      <c r="E491" t="s">
        <v>2</v>
      </c>
      <c r="F491" t="s">
        <v>3</v>
      </c>
      <c r="G491" t="s">
        <v>7</v>
      </c>
      <c r="H491" s="9" t="s">
        <v>9</v>
      </c>
    </row>
    <row r="492" spans="1:8" x14ac:dyDescent="0.35">
      <c r="A492">
        <v>1</v>
      </c>
      <c r="B492" s="1">
        <v>43677</v>
      </c>
      <c r="C492">
        <v>0</v>
      </c>
      <c r="D492" t="s">
        <v>8</v>
      </c>
      <c r="E492" t="s">
        <v>8</v>
      </c>
      <c r="F492">
        <v>0</v>
      </c>
      <c r="G492">
        <f>F502/$H$1</f>
        <v>5.833333333333333</v>
      </c>
      <c r="H492" s="9">
        <f>G492/$H$2</f>
        <v>11.666666666666666</v>
      </c>
    </row>
    <row r="493" spans="1:8" x14ac:dyDescent="0.35">
      <c r="A493">
        <v>2</v>
      </c>
      <c r="B493" s="1">
        <v>43684</v>
      </c>
      <c r="C493">
        <v>0</v>
      </c>
      <c r="D493">
        <f t="shared" ref="D493:D499" si="160">B494-B492</f>
        <v>14</v>
      </c>
      <c r="E493">
        <f>D493/2</f>
        <v>7</v>
      </c>
      <c r="F493">
        <f t="shared" ref="F493:F499" si="161">C493*E493</f>
        <v>0</v>
      </c>
      <c r="H493" s="9"/>
    </row>
    <row r="494" spans="1:8" x14ac:dyDescent="0.35">
      <c r="A494">
        <v>3</v>
      </c>
      <c r="B494" s="1">
        <v>43691</v>
      </c>
      <c r="C494">
        <v>0</v>
      </c>
      <c r="D494">
        <f t="shared" si="160"/>
        <v>14</v>
      </c>
      <c r="E494">
        <f t="shared" ref="E494:E499" si="162">D494/2</f>
        <v>7</v>
      </c>
      <c r="F494">
        <f t="shared" si="161"/>
        <v>0</v>
      </c>
      <c r="H494" s="9"/>
    </row>
    <row r="495" spans="1:8" x14ac:dyDescent="0.35">
      <c r="A495">
        <v>4</v>
      </c>
      <c r="B495" s="6">
        <v>43698</v>
      </c>
      <c r="C495">
        <v>2</v>
      </c>
      <c r="D495">
        <f t="shared" si="160"/>
        <v>14</v>
      </c>
      <c r="E495">
        <f t="shared" si="162"/>
        <v>7</v>
      </c>
      <c r="F495">
        <f t="shared" si="161"/>
        <v>14</v>
      </c>
      <c r="H495" s="9"/>
    </row>
    <row r="496" spans="1:8" x14ac:dyDescent="0.35">
      <c r="A496">
        <v>5</v>
      </c>
      <c r="B496" s="5">
        <v>43705</v>
      </c>
      <c r="C496">
        <v>2</v>
      </c>
      <c r="D496">
        <f t="shared" si="160"/>
        <v>14</v>
      </c>
      <c r="E496">
        <f t="shared" si="162"/>
        <v>7</v>
      </c>
      <c r="F496">
        <f t="shared" si="161"/>
        <v>14</v>
      </c>
      <c r="H496" s="9"/>
    </row>
    <row r="497" spans="1:10" x14ac:dyDescent="0.35">
      <c r="A497">
        <v>6</v>
      </c>
      <c r="B497" s="5">
        <v>43712</v>
      </c>
      <c r="C497">
        <v>0</v>
      </c>
      <c r="D497">
        <f t="shared" si="160"/>
        <v>14</v>
      </c>
      <c r="E497">
        <f t="shared" si="162"/>
        <v>7</v>
      </c>
      <c r="F497">
        <f t="shared" si="161"/>
        <v>0</v>
      </c>
      <c r="H497" s="9"/>
    </row>
    <row r="498" spans="1:10" x14ac:dyDescent="0.35">
      <c r="A498">
        <v>7</v>
      </c>
      <c r="B498" s="5">
        <v>43719</v>
      </c>
      <c r="C498">
        <v>1</v>
      </c>
      <c r="D498">
        <f t="shared" si="160"/>
        <v>14</v>
      </c>
      <c r="E498">
        <f t="shared" si="162"/>
        <v>7</v>
      </c>
      <c r="F498">
        <f t="shared" si="161"/>
        <v>7</v>
      </c>
      <c r="H498" s="9"/>
    </row>
    <row r="499" spans="1:10" x14ac:dyDescent="0.35">
      <c r="A499">
        <v>8</v>
      </c>
      <c r="B499" s="5">
        <v>43726</v>
      </c>
      <c r="C499">
        <v>0</v>
      </c>
      <c r="D499">
        <f t="shared" si="160"/>
        <v>13</v>
      </c>
      <c r="E499">
        <f t="shared" si="162"/>
        <v>6.5</v>
      </c>
      <c r="F499">
        <f t="shared" si="161"/>
        <v>0</v>
      </c>
      <c r="H499" s="9"/>
    </row>
    <row r="500" spans="1:10" x14ac:dyDescent="0.35">
      <c r="A500">
        <v>9</v>
      </c>
      <c r="B500" s="5">
        <v>43732</v>
      </c>
      <c r="C500">
        <v>0</v>
      </c>
      <c r="D500" t="s">
        <v>8</v>
      </c>
      <c r="E500" t="s">
        <v>8</v>
      </c>
      <c r="F500">
        <v>0</v>
      </c>
      <c r="H500" s="9"/>
    </row>
    <row r="501" spans="1:10" x14ac:dyDescent="0.35">
      <c r="H501" s="9"/>
    </row>
    <row r="502" spans="1:10" x14ac:dyDescent="0.35">
      <c r="E502" t="s">
        <v>6</v>
      </c>
      <c r="F502">
        <f>SUM(F492:F500)</f>
        <v>35</v>
      </c>
      <c r="H502" s="9"/>
    </row>
    <row r="503" spans="1:10" x14ac:dyDescent="0.35">
      <c r="H503" s="9"/>
    </row>
    <row r="504" spans="1:10" ht="15" thickBot="1" x14ac:dyDescent="0.4">
      <c r="H504" s="9"/>
    </row>
    <row r="505" spans="1:10" ht="15" thickBot="1" x14ac:dyDescent="0.4">
      <c r="A505" s="7">
        <v>2020</v>
      </c>
      <c r="H505" s="9"/>
    </row>
    <row r="506" spans="1:10" x14ac:dyDescent="0.35">
      <c r="H506" s="9"/>
    </row>
    <row r="507" spans="1:10" x14ac:dyDescent="0.35">
      <c r="A507" t="s">
        <v>4</v>
      </c>
      <c r="B507" t="s">
        <v>5</v>
      </c>
      <c r="C507" t="s">
        <v>0</v>
      </c>
      <c r="D507" t="s">
        <v>1</v>
      </c>
      <c r="E507" t="s">
        <v>2</v>
      </c>
      <c r="F507" t="s">
        <v>3</v>
      </c>
      <c r="G507" t="s">
        <v>7</v>
      </c>
      <c r="H507" s="9" t="s">
        <v>9</v>
      </c>
      <c r="J507" t="s">
        <v>16</v>
      </c>
    </row>
    <row r="508" spans="1:10" x14ac:dyDescent="0.35">
      <c r="A508">
        <v>1</v>
      </c>
      <c r="B508" s="1">
        <v>44050</v>
      </c>
      <c r="C508">
        <v>0</v>
      </c>
      <c r="D508" t="s">
        <v>8</v>
      </c>
      <c r="E508" t="s">
        <v>8</v>
      </c>
      <c r="F508">
        <v>0</v>
      </c>
      <c r="G508">
        <f>F517/$H$1</f>
        <v>8.1666666666666661</v>
      </c>
      <c r="H508" s="9">
        <f>G508/$H$2</f>
        <v>16.333333333333332</v>
      </c>
      <c r="J508" t="s">
        <v>17</v>
      </c>
    </row>
    <row r="509" spans="1:10" x14ac:dyDescent="0.35">
      <c r="A509">
        <v>2</v>
      </c>
      <c r="B509" s="1">
        <v>44057</v>
      </c>
      <c r="C509">
        <v>1</v>
      </c>
      <c r="D509">
        <f t="shared" ref="D509:D514" si="163">B510-B508</f>
        <v>14</v>
      </c>
      <c r="E509">
        <f>D509/2</f>
        <v>7</v>
      </c>
      <c r="F509">
        <f t="shared" ref="F509:F514" si="164">C509*E509</f>
        <v>7</v>
      </c>
      <c r="H509" s="9"/>
      <c r="J509" t="s">
        <v>18</v>
      </c>
    </row>
    <row r="510" spans="1:10" x14ac:dyDescent="0.35">
      <c r="A510">
        <v>3</v>
      </c>
      <c r="B510" s="1">
        <v>44064</v>
      </c>
      <c r="C510">
        <v>1</v>
      </c>
      <c r="D510">
        <f t="shared" si="163"/>
        <v>14</v>
      </c>
      <c r="E510">
        <f t="shared" ref="E510:E514" si="165">D510/2</f>
        <v>7</v>
      </c>
      <c r="F510">
        <f t="shared" si="164"/>
        <v>7</v>
      </c>
      <c r="H510" s="9"/>
      <c r="J510" t="s">
        <v>19</v>
      </c>
    </row>
    <row r="511" spans="1:10" x14ac:dyDescent="0.35">
      <c r="A511">
        <v>4</v>
      </c>
      <c r="B511" s="1">
        <v>44071</v>
      </c>
      <c r="C511">
        <v>2</v>
      </c>
      <c r="D511">
        <f t="shared" si="163"/>
        <v>14</v>
      </c>
      <c r="E511">
        <f t="shared" si="165"/>
        <v>7</v>
      </c>
      <c r="F511">
        <f t="shared" si="164"/>
        <v>14</v>
      </c>
      <c r="H511" s="9"/>
      <c r="J511" t="s">
        <v>20</v>
      </c>
    </row>
    <row r="512" spans="1:10" x14ac:dyDescent="0.35">
      <c r="A512">
        <v>5</v>
      </c>
      <c r="B512" s="6">
        <v>44078</v>
      </c>
      <c r="C512">
        <v>2</v>
      </c>
      <c r="D512">
        <f t="shared" si="163"/>
        <v>14</v>
      </c>
      <c r="E512">
        <f t="shared" si="165"/>
        <v>7</v>
      </c>
      <c r="F512">
        <f t="shared" si="164"/>
        <v>14</v>
      </c>
      <c r="H512" s="9"/>
    </row>
    <row r="513" spans="1:10" x14ac:dyDescent="0.35">
      <c r="A513">
        <v>6</v>
      </c>
      <c r="B513" s="5">
        <v>44085</v>
      </c>
      <c r="C513">
        <v>1</v>
      </c>
      <c r="D513">
        <f t="shared" si="163"/>
        <v>14</v>
      </c>
      <c r="E513">
        <f t="shared" si="165"/>
        <v>7</v>
      </c>
      <c r="F513">
        <f t="shared" si="164"/>
        <v>7</v>
      </c>
      <c r="H513" s="9"/>
    </row>
    <row r="514" spans="1:10" x14ac:dyDescent="0.35">
      <c r="A514">
        <v>7</v>
      </c>
      <c r="B514" s="5">
        <v>44092</v>
      </c>
      <c r="C514">
        <v>0</v>
      </c>
      <c r="D514">
        <f t="shared" si="163"/>
        <v>11</v>
      </c>
      <c r="E514">
        <f t="shared" si="165"/>
        <v>5.5</v>
      </c>
      <c r="F514">
        <f t="shared" si="164"/>
        <v>0</v>
      </c>
      <c r="H514" s="9"/>
    </row>
    <row r="515" spans="1:10" x14ac:dyDescent="0.35">
      <c r="B515" s="5">
        <v>44096</v>
      </c>
      <c r="H515" s="9"/>
    </row>
    <row r="516" spans="1:10" x14ac:dyDescent="0.35">
      <c r="H516" s="9"/>
    </row>
    <row r="517" spans="1:10" x14ac:dyDescent="0.35">
      <c r="E517" t="s">
        <v>6</v>
      </c>
      <c r="F517">
        <f>SUM(F508:F514)</f>
        <v>49</v>
      </c>
      <c r="H517" s="9"/>
    </row>
    <row r="518" spans="1:10" ht="15" thickBot="1" x14ac:dyDescent="0.4">
      <c r="H518" s="9"/>
    </row>
    <row r="519" spans="1:10" ht="15" thickBot="1" x14ac:dyDescent="0.4">
      <c r="A519" s="7">
        <v>2021</v>
      </c>
      <c r="H519" s="9"/>
    </row>
    <row r="520" spans="1:10" x14ac:dyDescent="0.35">
      <c r="H520" s="9"/>
    </row>
    <row r="521" spans="1:10" x14ac:dyDescent="0.35">
      <c r="A521" t="s">
        <v>4</v>
      </c>
      <c r="B521" t="s">
        <v>5</v>
      </c>
      <c r="C521" t="s">
        <v>0</v>
      </c>
      <c r="D521" t="s">
        <v>1</v>
      </c>
      <c r="E521" t="s">
        <v>2</v>
      </c>
      <c r="F521" t="s">
        <v>3</v>
      </c>
      <c r="H521" s="9"/>
      <c r="J521" t="s">
        <v>16</v>
      </c>
    </row>
    <row r="522" spans="1:10" x14ac:dyDescent="0.35">
      <c r="A522">
        <v>1</v>
      </c>
      <c r="B522" s="1">
        <v>44412</v>
      </c>
      <c r="C522">
        <v>0</v>
      </c>
      <c r="D522" t="s">
        <v>8</v>
      </c>
      <c r="E522" t="s">
        <v>8</v>
      </c>
      <c r="F522">
        <v>0</v>
      </c>
      <c r="H522" s="9"/>
      <c r="J522" t="s">
        <v>21</v>
      </c>
    </row>
    <row r="523" spans="1:10" x14ac:dyDescent="0.35">
      <c r="A523">
        <v>2</v>
      </c>
      <c r="B523" s="1">
        <v>44412</v>
      </c>
      <c r="C523">
        <v>0</v>
      </c>
      <c r="D523">
        <f t="shared" ref="D523:D529" si="166">B524-B522</f>
        <v>7</v>
      </c>
      <c r="E523">
        <f>D523/2</f>
        <v>3.5</v>
      </c>
      <c r="F523">
        <f t="shared" ref="F523:F529" si="167">C523*E523</f>
        <v>0</v>
      </c>
      <c r="G523" t="s">
        <v>7</v>
      </c>
      <c r="H523" s="9" t="s">
        <v>9</v>
      </c>
      <c r="J523" t="s">
        <v>18</v>
      </c>
    </row>
    <row r="524" spans="1:10" x14ac:dyDescent="0.35">
      <c r="A524">
        <v>3</v>
      </c>
      <c r="B524" s="1">
        <v>44419</v>
      </c>
      <c r="C524">
        <v>1</v>
      </c>
      <c r="D524">
        <f t="shared" si="166"/>
        <v>14</v>
      </c>
      <c r="E524">
        <f t="shared" ref="E524:E529" si="168">D524/2</f>
        <v>7</v>
      </c>
      <c r="F524">
        <f t="shared" si="167"/>
        <v>7</v>
      </c>
      <c r="G524">
        <f>F531/$H$1</f>
        <v>4.666666666666667</v>
      </c>
      <c r="H524" s="9">
        <f>G524/$H$2</f>
        <v>9.3333333333333339</v>
      </c>
      <c r="J524" t="s">
        <v>19</v>
      </c>
    </row>
    <row r="525" spans="1:10" x14ac:dyDescent="0.35">
      <c r="A525">
        <v>4</v>
      </c>
      <c r="B525" s="1">
        <f>B524+7</f>
        <v>44426</v>
      </c>
      <c r="C525">
        <v>2</v>
      </c>
      <c r="D525">
        <f t="shared" si="166"/>
        <v>14</v>
      </c>
      <c r="E525">
        <f t="shared" si="168"/>
        <v>7</v>
      </c>
      <c r="F525">
        <f t="shared" si="167"/>
        <v>14</v>
      </c>
      <c r="H525" s="9"/>
      <c r="J525" t="s">
        <v>20</v>
      </c>
    </row>
    <row r="526" spans="1:10" x14ac:dyDescent="0.35">
      <c r="A526">
        <v>5</v>
      </c>
      <c r="B526" s="1">
        <f t="shared" ref="B526:B528" si="169">B525+7</f>
        <v>44433</v>
      </c>
      <c r="C526">
        <v>1</v>
      </c>
      <c r="D526">
        <f t="shared" si="166"/>
        <v>14</v>
      </c>
      <c r="E526">
        <f t="shared" si="168"/>
        <v>7</v>
      </c>
      <c r="F526">
        <f t="shared" si="167"/>
        <v>7</v>
      </c>
      <c r="H526" s="9"/>
    </row>
    <row r="527" spans="1:10" x14ac:dyDescent="0.35">
      <c r="A527">
        <v>6</v>
      </c>
      <c r="B527" s="1">
        <f t="shared" si="169"/>
        <v>44440</v>
      </c>
      <c r="C527">
        <v>0</v>
      </c>
      <c r="D527">
        <f t="shared" si="166"/>
        <v>14</v>
      </c>
      <c r="E527">
        <f t="shared" si="168"/>
        <v>7</v>
      </c>
      <c r="F527">
        <f t="shared" si="167"/>
        <v>0</v>
      </c>
      <c r="H527" s="9"/>
    </row>
    <row r="528" spans="1:10" x14ac:dyDescent="0.35">
      <c r="A528">
        <v>7</v>
      </c>
      <c r="B528" s="1">
        <f t="shared" si="169"/>
        <v>44447</v>
      </c>
      <c r="C528">
        <v>0</v>
      </c>
      <c r="D528">
        <f t="shared" si="166"/>
        <v>9</v>
      </c>
      <c r="E528">
        <f t="shared" si="168"/>
        <v>4.5</v>
      </c>
      <c r="F528">
        <f t="shared" si="167"/>
        <v>0</v>
      </c>
      <c r="H528" s="9"/>
    </row>
    <row r="529" spans="1:10" x14ac:dyDescent="0.35">
      <c r="A529">
        <v>8</v>
      </c>
      <c r="B529" s="1">
        <v>44449</v>
      </c>
      <c r="C529">
        <v>0</v>
      </c>
      <c r="D529">
        <f t="shared" si="166"/>
        <v>9</v>
      </c>
      <c r="E529">
        <f t="shared" si="168"/>
        <v>4.5</v>
      </c>
      <c r="F529">
        <f t="shared" si="167"/>
        <v>0</v>
      </c>
      <c r="H529" s="9"/>
    </row>
    <row r="530" spans="1:10" x14ac:dyDescent="0.35">
      <c r="A530">
        <v>9</v>
      </c>
      <c r="B530" s="1">
        <v>44456</v>
      </c>
      <c r="C530">
        <v>0</v>
      </c>
      <c r="H530" s="9"/>
    </row>
    <row r="531" spans="1:10" x14ac:dyDescent="0.35">
      <c r="E531" t="s">
        <v>6</v>
      </c>
      <c r="F531">
        <f>SUM(F522:F529)</f>
        <v>28</v>
      </c>
      <c r="H531" s="9"/>
    </row>
    <row r="532" spans="1:10" x14ac:dyDescent="0.35">
      <c r="H532" s="9"/>
    </row>
    <row r="533" spans="1:10" ht="15" thickBot="1" x14ac:dyDescent="0.4">
      <c r="H533" s="9"/>
    </row>
    <row r="534" spans="1:10" ht="15" thickBot="1" x14ac:dyDescent="0.4">
      <c r="A534" s="7">
        <v>2022</v>
      </c>
      <c r="H534" s="9"/>
    </row>
    <row r="535" spans="1:10" x14ac:dyDescent="0.35">
      <c r="H535" s="9"/>
    </row>
    <row r="536" spans="1:10" x14ac:dyDescent="0.35">
      <c r="A536" t="s">
        <v>4</v>
      </c>
      <c r="B536" t="s">
        <v>5</v>
      </c>
      <c r="C536" t="s">
        <v>0</v>
      </c>
      <c r="D536" t="s">
        <v>1</v>
      </c>
      <c r="E536" t="s">
        <v>2</v>
      </c>
      <c r="F536" t="s">
        <v>3</v>
      </c>
      <c r="H536" s="9"/>
      <c r="J536" t="s">
        <v>16</v>
      </c>
    </row>
    <row r="537" spans="1:10" x14ac:dyDescent="0.35">
      <c r="A537">
        <v>1</v>
      </c>
      <c r="B537" s="1">
        <v>44777</v>
      </c>
      <c r="J537" t="s">
        <v>22</v>
      </c>
    </row>
    <row r="538" spans="1:10" x14ac:dyDescent="0.35">
      <c r="A538">
        <v>2</v>
      </c>
      <c r="B538" s="1">
        <v>44784</v>
      </c>
      <c r="C538">
        <v>0</v>
      </c>
      <c r="D538">
        <f t="shared" ref="D538" si="170">B539-B537</f>
        <v>14</v>
      </c>
      <c r="E538">
        <f>D538/2</f>
        <v>7</v>
      </c>
      <c r="F538">
        <f t="shared" ref="F538" si="171">C538*E538</f>
        <v>0</v>
      </c>
      <c r="H538" s="9"/>
      <c r="J538" t="s">
        <v>18</v>
      </c>
    </row>
    <row r="539" spans="1:10" x14ac:dyDescent="0.35">
      <c r="A539">
        <v>3</v>
      </c>
      <c r="B539" s="1">
        <f>B538+7</f>
        <v>44791</v>
      </c>
      <c r="C539">
        <v>0</v>
      </c>
      <c r="D539">
        <f t="shared" ref="D539:D543" si="172">B540-B538</f>
        <v>14</v>
      </c>
      <c r="E539">
        <f>D539/2</f>
        <v>7</v>
      </c>
      <c r="F539">
        <f t="shared" ref="F539:F543" si="173">C539*E539</f>
        <v>0</v>
      </c>
      <c r="H539" s="9"/>
      <c r="J539" t="s">
        <v>19</v>
      </c>
    </row>
    <row r="540" spans="1:10" x14ac:dyDescent="0.35">
      <c r="A540">
        <v>4</v>
      </c>
      <c r="B540" s="1">
        <f t="shared" ref="B540:B542" si="174">B539+7</f>
        <v>44798</v>
      </c>
      <c r="C540">
        <v>1</v>
      </c>
      <c r="D540">
        <f t="shared" si="172"/>
        <v>14</v>
      </c>
      <c r="E540">
        <f t="shared" ref="E540:E543" si="175">D540/2</f>
        <v>7</v>
      </c>
      <c r="F540">
        <f t="shared" si="173"/>
        <v>7</v>
      </c>
      <c r="H540" s="9"/>
      <c r="J540" t="s">
        <v>20</v>
      </c>
    </row>
    <row r="541" spans="1:10" x14ac:dyDescent="0.35">
      <c r="A541">
        <v>5</v>
      </c>
      <c r="B541" s="1">
        <f t="shared" si="174"/>
        <v>44805</v>
      </c>
      <c r="C541">
        <v>1</v>
      </c>
      <c r="D541">
        <f t="shared" si="172"/>
        <v>14</v>
      </c>
      <c r="E541">
        <f t="shared" si="175"/>
        <v>7</v>
      </c>
      <c r="F541">
        <f t="shared" si="173"/>
        <v>7</v>
      </c>
      <c r="G541" t="s">
        <v>7</v>
      </c>
      <c r="H541" s="9" t="s">
        <v>9</v>
      </c>
    </row>
    <row r="542" spans="1:10" x14ac:dyDescent="0.35">
      <c r="A542">
        <v>6</v>
      </c>
      <c r="B542" s="1">
        <f t="shared" si="174"/>
        <v>44812</v>
      </c>
      <c r="C542">
        <v>0</v>
      </c>
      <c r="D542">
        <f t="shared" si="172"/>
        <v>11</v>
      </c>
      <c r="E542">
        <f t="shared" si="175"/>
        <v>5.5</v>
      </c>
      <c r="F542">
        <f t="shared" si="173"/>
        <v>0</v>
      </c>
      <c r="G542">
        <f>F545/$H$1</f>
        <v>2.3333333333333335</v>
      </c>
      <c r="H542" s="9">
        <f>G542/$H$2</f>
        <v>4.666666666666667</v>
      </c>
    </row>
    <row r="543" spans="1:10" x14ac:dyDescent="0.35">
      <c r="A543">
        <v>7</v>
      </c>
      <c r="B543" s="1">
        <v>44816</v>
      </c>
      <c r="C543">
        <v>0</v>
      </c>
      <c r="D543">
        <f t="shared" si="172"/>
        <v>9</v>
      </c>
      <c r="E543">
        <f t="shared" si="175"/>
        <v>4.5</v>
      </c>
      <c r="F543">
        <f t="shared" si="173"/>
        <v>0</v>
      </c>
      <c r="H543" s="9"/>
    </row>
    <row r="544" spans="1:10" x14ac:dyDescent="0.35">
      <c r="A544">
        <v>8</v>
      </c>
      <c r="B544" s="1">
        <v>44821</v>
      </c>
      <c r="H544" s="9"/>
    </row>
    <row r="545" spans="5:8" x14ac:dyDescent="0.35">
      <c r="E545" t="s">
        <v>6</v>
      </c>
      <c r="F545">
        <f>SUM(F538:F544)</f>
        <v>14</v>
      </c>
      <c r="H545" s="9"/>
    </row>
    <row r="546" spans="5:8" x14ac:dyDescent="0.35">
      <c r="H546" s="8"/>
    </row>
  </sheetData>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8"/>
  <sheetViews>
    <sheetView tabSelected="1" workbookViewId="0">
      <selection activeCell="K18" sqref="K18"/>
    </sheetView>
  </sheetViews>
  <sheetFormatPr defaultRowHeight="14.5" x14ac:dyDescent="0.35"/>
  <cols>
    <col min="1" max="1" width="15" customWidth="1"/>
    <col min="2" max="2" width="9.90625" customWidth="1"/>
    <col min="3" max="3" width="10.1796875" customWidth="1"/>
    <col min="4" max="4" width="13.36328125" customWidth="1"/>
    <col min="5" max="5" width="9.36328125" customWidth="1"/>
    <col min="6" max="6" width="11.453125" customWidth="1"/>
    <col min="7" max="7" width="9.26953125" customWidth="1"/>
    <col min="8" max="8" width="9" customWidth="1"/>
    <col min="9" max="9" width="11.453125" customWidth="1"/>
    <col min="10" max="10" width="13.26953125" customWidth="1"/>
  </cols>
  <sheetData>
    <row r="1" spans="1:10" ht="43.5" x14ac:dyDescent="0.35">
      <c r="A1" s="16" t="s">
        <v>13</v>
      </c>
      <c r="B1" s="17" t="s">
        <v>42</v>
      </c>
      <c r="C1" s="17" t="s">
        <v>43</v>
      </c>
      <c r="D1" s="17" t="s">
        <v>44</v>
      </c>
      <c r="E1" s="17" t="s">
        <v>45</v>
      </c>
      <c r="F1" s="17" t="s">
        <v>46</v>
      </c>
      <c r="G1" s="17" t="s">
        <v>47</v>
      </c>
      <c r="H1" s="17" t="s">
        <v>48</v>
      </c>
      <c r="I1" s="17" t="s">
        <v>49</v>
      </c>
      <c r="J1" s="18" t="s">
        <v>50</v>
      </c>
    </row>
    <row r="2" spans="1:10" x14ac:dyDescent="0.35">
      <c r="A2" t="s">
        <v>51</v>
      </c>
      <c r="B2">
        <v>5</v>
      </c>
      <c r="C2">
        <v>294</v>
      </c>
      <c r="D2" s="19">
        <f>C2/B2</f>
        <v>58.8</v>
      </c>
      <c r="E2" s="20" t="s">
        <v>52</v>
      </c>
      <c r="F2" s="21">
        <f>74/294</f>
        <v>0.25170068027210885</v>
      </c>
      <c r="G2">
        <v>30</v>
      </c>
      <c r="H2">
        <v>0</v>
      </c>
      <c r="I2">
        <v>30</v>
      </c>
      <c r="J2">
        <f>G2+H2+I2</f>
        <v>60</v>
      </c>
    </row>
    <row r="3" spans="1:10" x14ac:dyDescent="0.35">
      <c r="A3" t="s">
        <v>53</v>
      </c>
      <c r="B3">
        <v>14</v>
      </c>
      <c r="C3">
        <v>828</v>
      </c>
      <c r="D3" s="19">
        <f t="shared" ref="D3:D13" si="0">C3/B3</f>
        <v>59.142857142857146</v>
      </c>
      <c r="E3">
        <v>354</v>
      </c>
      <c r="F3" s="21">
        <f t="shared" ref="F3:F13" si="1">E3/C3</f>
        <v>0.42753623188405798</v>
      </c>
      <c r="G3">
        <v>88</v>
      </c>
      <c r="H3">
        <v>0</v>
      </c>
      <c r="I3">
        <v>0</v>
      </c>
      <c r="J3">
        <f t="shared" ref="J3:J13" si="2">G3+H3+I3</f>
        <v>88</v>
      </c>
    </row>
    <row r="4" spans="1:10" x14ac:dyDescent="0.35">
      <c r="A4" t="s">
        <v>54</v>
      </c>
      <c r="B4">
        <v>4</v>
      </c>
      <c r="C4">
        <v>544</v>
      </c>
      <c r="D4" s="19">
        <f t="shared" si="0"/>
        <v>136</v>
      </c>
      <c r="E4">
        <v>184</v>
      </c>
      <c r="F4" s="21">
        <f t="shared" si="1"/>
        <v>0.33823529411764708</v>
      </c>
      <c r="G4">
        <v>119</v>
      </c>
      <c r="H4">
        <v>0</v>
      </c>
      <c r="I4">
        <v>0</v>
      </c>
      <c r="J4">
        <f t="shared" si="2"/>
        <v>119</v>
      </c>
    </row>
    <row r="5" spans="1:10" x14ac:dyDescent="0.35">
      <c r="A5" t="s">
        <v>55</v>
      </c>
      <c r="B5">
        <v>5</v>
      </c>
      <c r="C5">
        <v>285</v>
      </c>
      <c r="D5" s="19">
        <f t="shared" si="0"/>
        <v>57</v>
      </c>
      <c r="E5">
        <v>97</v>
      </c>
      <c r="F5" s="21">
        <f t="shared" si="1"/>
        <v>0.34035087719298246</v>
      </c>
      <c r="G5">
        <v>2</v>
      </c>
      <c r="H5">
        <v>0</v>
      </c>
      <c r="I5">
        <v>0</v>
      </c>
      <c r="J5">
        <f t="shared" si="2"/>
        <v>2</v>
      </c>
    </row>
    <row r="6" spans="1:10" x14ac:dyDescent="0.35">
      <c r="A6" t="s">
        <v>56</v>
      </c>
      <c r="B6">
        <v>5</v>
      </c>
      <c r="C6">
        <v>624</v>
      </c>
      <c r="D6" s="19">
        <f t="shared" si="0"/>
        <v>124.8</v>
      </c>
      <c r="E6">
        <v>362</v>
      </c>
      <c r="F6" s="21">
        <f t="shared" si="1"/>
        <v>0.58012820512820518</v>
      </c>
      <c r="G6">
        <v>0</v>
      </c>
      <c r="H6">
        <v>79</v>
      </c>
      <c r="I6">
        <v>23</v>
      </c>
      <c r="J6">
        <f t="shared" si="2"/>
        <v>102</v>
      </c>
    </row>
    <row r="7" spans="1:10" x14ac:dyDescent="0.35">
      <c r="A7" t="s">
        <v>57</v>
      </c>
      <c r="B7">
        <v>3</v>
      </c>
      <c r="C7">
        <v>215</v>
      </c>
      <c r="D7" s="19">
        <f t="shared" si="0"/>
        <v>71.666666666666671</v>
      </c>
      <c r="E7" s="22" t="s">
        <v>58</v>
      </c>
      <c r="F7" s="21">
        <f>43/C7</f>
        <v>0.2</v>
      </c>
      <c r="G7">
        <v>0</v>
      </c>
      <c r="H7">
        <v>28</v>
      </c>
      <c r="I7">
        <v>15</v>
      </c>
      <c r="J7">
        <f t="shared" si="2"/>
        <v>43</v>
      </c>
    </row>
    <row r="8" spans="1:10" x14ac:dyDescent="0.35">
      <c r="A8" t="s">
        <v>59</v>
      </c>
      <c r="B8">
        <v>3</v>
      </c>
      <c r="C8">
        <v>140</v>
      </c>
      <c r="D8" s="19">
        <f t="shared" si="0"/>
        <v>46.666666666666664</v>
      </c>
      <c r="E8">
        <v>64</v>
      </c>
      <c r="F8" s="21">
        <f t="shared" si="1"/>
        <v>0.45714285714285713</v>
      </c>
      <c r="G8">
        <v>1</v>
      </c>
      <c r="H8">
        <v>7</v>
      </c>
      <c r="I8">
        <v>2</v>
      </c>
      <c r="J8">
        <f t="shared" si="2"/>
        <v>10</v>
      </c>
    </row>
    <row r="9" spans="1:10" x14ac:dyDescent="0.35">
      <c r="A9" t="s">
        <v>60</v>
      </c>
      <c r="B9">
        <v>4</v>
      </c>
      <c r="C9">
        <v>159</v>
      </c>
      <c r="D9" s="19">
        <f t="shared" si="0"/>
        <v>39.75</v>
      </c>
      <c r="E9">
        <v>0</v>
      </c>
      <c r="F9" s="21">
        <f t="shared" si="1"/>
        <v>0</v>
      </c>
      <c r="G9">
        <v>0</v>
      </c>
      <c r="H9">
        <v>30</v>
      </c>
      <c r="I9">
        <v>1</v>
      </c>
      <c r="J9">
        <f t="shared" si="2"/>
        <v>31</v>
      </c>
    </row>
    <row r="10" spans="1:10" x14ac:dyDescent="0.35">
      <c r="A10" t="s">
        <v>61</v>
      </c>
      <c r="B10">
        <v>5</v>
      </c>
      <c r="C10">
        <v>448</v>
      </c>
      <c r="D10" s="19">
        <f t="shared" si="0"/>
        <v>89.6</v>
      </c>
      <c r="E10">
        <v>108</v>
      </c>
      <c r="F10" s="21">
        <f t="shared" si="1"/>
        <v>0.24107142857142858</v>
      </c>
      <c r="G10">
        <v>1</v>
      </c>
      <c r="H10">
        <v>43</v>
      </c>
      <c r="I10">
        <v>0</v>
      </c>
      <c r="J10">
        <f t="shared" si="2"/>
        <v>44</v>
      </c>
    </row>
    <row r="11" spans="1:10" x14ac:dyDescent="0.35">
      <c r="A11" t="s">
        <v>62</v>
      </c>
      <c r="B11">
        <v>4</v>
      </c>
      <c r="C11">
        <v>532</v>
      </c>
      <c r="D11" s="19">
        <f t="shared" si="0"/>
        <v>133</v>
      </c>
      <c r="E11">
        <v>144</v>
      </c>
      <c r="F11" s="21">
        <f t="shared" si="1"/>
        <v>0.27067669172932329</v>
      </c>
      <c r="G11">
        <v>0</v>
      </c>
      <c r="H11">
        <v>0</v>
      </c>
      <c r="I11">
        <v>0</v>
      </c>
      <c r="J11">
        <f t="shared" si="2"/>
        <v>0</v>
      </c>
    </row>
    <row r="12" spans="1:10" x14ac:dyDescent="0.35">
      <c r="A12" t="s">
        <v>63</v>
      </c>
      <c r="B12">
        <v>3</v>
      </c>
      <c r="C12">
        <v>175</v>
      </c>
      <c r="D12" s="19">
        <f t="shared" si="0"/>
        <v>58.333333333333336</v>
      </c>
      <c r="E12">
        <v>58</v>
      </c>
      <c r="F12" s="21">
        <f t="shared" si="1"/>
        <v>0.33142857142857141</v>
      </c>
      <c r="G12">
        <v>7</v>
      </c>
      <c r="H12">
        <v>0</v>
      </c>
      <c r="I12">
        <v>0</v>
      </c>
      <c r="J12">
        <f t="shared" si="2"/>
        <v>7</v>
      </c>
    </row>
    <row r="13" spans="1:10" x14ac:dyDescent="0.35">
      <c r="A13" s="23" t="s">
        <v>64</v>
      </c>
      <c r="B13" s="23">
        <v>1</v>
      </c>
      <c r="C13" s="23">
        <v>75</v>
      </c>
      <c r="D13" s="24">
        <f t="shared" si="0"/>
        <v>75</v>
      </c>
      <c r="E13" s="23">
        <v>43</v>
      </c>
      <c r="F13" s="25">
        <f t="shared" si="1"/>
        <v>0.57333333333333336</v>
      </c>
      <c r="G13" s="23">
        <v>0</v>
      </c>
      <c r="H13" s="23">
        <v>0</v>
      </c>
      <c r="I13" s="23">
        <v>0</v>
      </c>
      <c r="J13" s="23">
        <f t="shared" si="2"/>
        <v>0</v>
      </c>
    </row>
    <row r="14" spans="1:10" x14ac:dyDescent="0.35">
      <c r="A14" t="s">
        <v>65</v>
      </c>
      <c r="B14" s="19">
        <f t="shared" ref="B14:J14" si="3">AVERAGE(B2:B13)</f>
        <v>4.666666666666667</v>
      </c>
      <c r="C14" s="19">
        <f t="shared" si="3"/>
        <v>359.91666666666669</v>
      </c>
      <c r="D14" s="19">
        <f t="shared" si="3"/>
        <v>79.146626984126996</v>
      </c>
      <c r="E14" s="19">
        <f t="shared" si="3"/>
        <v>141.4</v>
      </c>
      <c r="F14" s="19">
        <f t="shared" si="3"/>
        <v>0.33430034756670962</v>
      </c>
      <c r="G14" s="19">
        <f t="shared" si="3"/>
        <v>20.666666666666668</v>
      </c>
      <c r="H14" s="19">
        <f t="shared" si="3"/>
        <v>15.583333333333334</v>
      </c>
      <c r="I14" s="19">
        <f t="shared" si="3"/>
        <v>5.916666666666667</v>
      </c>
      <c r="J14" s="19">
        <f t="shared" si="3"/>
        <v>42.166666666666664</v>
      </c>
    </row>
    <row r="16" spans="1:10" x14ac:dyDescent="0.35">
      <c r="A16" t="s">
        <v>66</v>
      </c>
    </row>
    <row r="17" spans="1:1" x14ac:dyDescent="0.35">
      <c r="A17" t="s">
        <v>67</v>
      </c>
    </row>
    <row r="18" spans="1:1" x14ac:dyDescent="0.35">
      <c r="A18" t="s">
        <v>68</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 in Schultz format</vt:lpstr>
      <vt:lpstr>Abundance estimates</vt:lpstr>
      <vt:lpstr>Captive prop releases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Angela Galarreta</dc:creator>
  <cp:lastModifiedBy>mhayes</cp:lastModifiedBy>
  <dcterms:created xsi:type="dcterms:W3CDTF">2018-10-18T22:57:42Z</dcterms:created>
  <dcterms:modified xsi:type="dcterms:W3CDTF">2022-10-05T20:32:33Z</dcterms:modified>
</cp:coreProperties>
</file>