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customXml/itemProps193.xml" ContentType="application/vnd.openxmlformats-officedocument.customXmlProperties+xml"/>
  <Override PartName="/customXml/itemProps194.xml" ContentType="application/vnd.openxmlformats-officedocument.customXmlProperties+xml"/>
  <Override PartName="/customXml/itemProps195.xml" ContentType="application/vnd.openxmlformats-officedocument.customXmlProperties+xml"/>
  <Override PartName="/customXml/itemProps196.xml" ContentType="application/vnd.openxmlformats-officedocument.customXmlProperties+xml"/>
  <Override PartName="/customXml/itemProps197.xml" ContentType="application/vnd.openxmlformats-officedocument.customXmlProperties+xml"/>
  <Override PartName="/customXml/itemProps198.xml" ContentType="application/vnd.openxmlformats-officedocument.customXmlProperties+xml"/>
  <Override PartName="/customXml/itemProps199.xml" ContentType="application/vnd.openxmlformats-officedocument.customXmlProperties+xml"/>
  <Override PartName="/customXml/itemProps200.xml" ContentType="application/vnd.openxmlformats-officedocument.customXmlProperties+xml"/>
  <Override PartName="/customXml/itemProps201.xml" ContentType="application/vnd.openxmlformats-officedocument.customXmlProperties+xml"/>
  <Override PartName="/customXml/itemProps202.xml" ContentType="application/vnd.openxmlformats-officedocument.customXmlProperties+xml"/>
  <Override PartName="/customXml/itemProps203.xml" ContentType="application/vnd.openxmlformats-officedocument.customXmlProperties+xml"/>
  <Override PartName="/customXml/itemProps204.xml" ContentType="application/vnd.openxmlformats-officedocument.customXmlProperties+xml"/>
  <Override PartName="/customXml/itemProps205.xml" ContentType="application/vnd.openxmlformats-officedocument.customXmlProperties+xml"/>
  <Override PartName="/customXml/itemProps206.xml" ContentType="application/vnd.openxmlformats-officedocument.customXmlProperties+xml"/>
  <Override PartName="/customXml/itemProps207.xml" ContentType="application/vnd.openxmlformats-officedocument.customXmlProperties+xml"/>
  <Override PartName="/customXml/itemProps208.xml" ContentType="application/vnd.openxmlformats-officedocument.customXmlProperties+xml"/>
  <Override PartName="/customXml/itemProps209.xml" ContentType="application/vnd.openxmlformats-officedocument.customXmlProperties+xml"/>
  <Override PartName="/customXml/itemProps210.xml" ContentType="application/vnd.openxmlformats-officedocument.customXmlProperties+xml"/>
  <Override PartName="/customXml/itemProps211.xml" ContentType="application/vnd.openxmlformats-officedocument.customXmlProperties+xml"/>
  <Override PartName="/customXml/itemProps212.xml" ContentType="application/vnd.openxmlformats-officedocument.customXmlProperties+xml"/>
  <Override PartName="/customXml/itemProps213.xml" ContentType="application/vnd.openxmlformats-officedocument.customXmlProperties+xml"/>
  <Override PartName="/customXml/itemProps214.xml" ContentType="application/vnd.openxmlformats-officedocument.customXmlProperties+xml"/>
  <Override PartName="/customXml/itemProps215.xml" ContentType="application/vnd.openxmlformats-officedocument.customXmlProperties+xml"/>
  <Override PartName="/customXml/itemProps216.xml" ContentType="application/vnd.openxmlformats-officedocument.customXmlProperties+xml"/>
  <Override PartName="/customXml/itemProps217.xml" ContentType="application/vnd.openxmlformats-officedocument.customXmlProperties+xml"/>
  <Override PartName="/customXml/itemProps218.xml" ContentType="application/vnd.openxmlformats-officedocument.customXmlProperties+xml"/>
  <Override PartName="/customXml/itemProps219.xml" ContentType="application/vnd.openxmlformats-officedocument.customXmlProperties+xml"/>
  <Override PartName="/customXml/itemProps220.xml" ContentType="application/vnd.openxmlformats-officedocument.customXmlProperties+xml"/>
  <Override PartName="/customXml/itemProps221.xml" ContentType="application/vnd.openxmlformats-officedocument.customXmlProperties+xml"/>
  <Override PartName="/customXml/itemProps222.xml" ContentType="application/vnd.openxmlformats-officedocument.customXmlProperties+xml"/>
  <Override PartName="/customXml/itemProps223.xml" ContentType="application/vnd.openxmlformats-officedocument.customXmlProperties+xml"/>
  <Override PartName="/customXml/itemProps224.xml" ContentType="application/vnd.openxmlformats-officedocument.customXmlProperties+xml"/>
  <Override PartName="/customXml/itemProps225.xml" ContentType="application/vnd.openxmlformats-officedocument.customXmlProperties+xml"/>
  <Override PartName="/customXml/itemProps226.xml" ContentType="application/vnd.openxmlformats-officedocument.customXmlProperties+xml"/>
  <Override PartName="/customXml/itemProps227.xml" ContentType="application/vnd.openxmlformats-officedocument.customXmlProperties+xml"/>
  <Override PartName="/customXml/itemProps228.xml" ContentType="application/vnd.openxmlformats-officedocument.customXmlProperties+xml"/>
  <Override PartName="/customXml/itemProps229.xml" ContentType="application/vnd.openxmlformats-officedocument.customXmlProperties+xml"/>
  <Override PartName="/customXml/itemProps230.xml" ContentType="application/vnd.openxmlformats-officedocument.customXmlProperties+xml"/>
  <Override PartName="/customXml/itemProps231.xml" ContentType="application/vnd.openxmlformats-officedocument.customXmlProperties+xml"/>
  <Override PartName="/customXml/itemProps232.xml" ContentType="application/vnd.openxmlformats-officedocument.customXmlProperties+xml"/>
  <Override PartName="/customXml/itemProps233.xml" ContentType="application/vnd.openxmlformats-officedocument.customXmlProperties+xml"/>
  <Override PartName="/customXml/itemProps234.xml" ContentType="application/vnd.openxmlformats-officedocument.customXmlProperties+xml"/>
  <Override PartName="/customXml/itemProps235.xml" ContentType="application/vnd.openxmlformats-officedocument.customXmlProperties+xml"/>
  <Override PartName="/customXml/itemProps236.xml" ContentType="application/vnd.openxmlformats-officedocument.customXmlProperties+xml"/>
  <Override PartName="/customXml/itemProps237.xml" ContentType="application/vnd.openxmlformats-officedocument.customXmlProperties+xml"/>
  <Override PartName="/customXml/itemProps238.xml" ContentType="application/vnd.openxmlformats-officedocument.customXmlProperties+xml"/>
  <Override PartName="/customXml/itemProps239.xml" ContentType="application/vnd.openxmlformats-officedocument.customXmlProperties+xml"/>
  <Override PartName="/customXml/itemProps240.xml" ContentType="application/vnd.openxmlformats-officedocument.customXmlProperties+xml"/>
  <Override PartName="/customXml/itemProps241.xml" ContentType="application/vnd.openxmlformats-officedocument.customXmlProperties+xml"/>
  <Override PartName="/customXml/itemProps242.xml" ContentType="application/vnd.openxmlformats-officedocument.customXmlProperties+xml"/>
  <Override PartName="/customXml/itemProps243.xml" ContentType="application/vnd.openxmlformats-officedocument.customXmlProperties+xml"/>
  <Override PartName="/customXml/itemProps244.xml" ContentType="application/vnd.openxmlformats-officedocument.customXmlProperties+xml"/>
  <Override PartName="/customXml/itemProps245.xml" ContentType="application/vnd.openxmlformats-officedocument.customXmlProperties+xml"/>
  <Override PartName="/customXml/itemProps246.xml" ContentType="application/vnd.openxmlformats-officedocument.customXmlProperties+xml"/>
  <Override PartName="/customXml/itemProps247.xml" ContentType="application/vnd.openxmlformats-officedocument.customXmlProperties+xml"/>
  <Override PartName="/customXml/itemProps248.xml" ContentType="application/vnd.openxmlformats-officedocument.customXmlProperties+xml"/>
  <Override PartName="/customXml/itemProps249.xml" ContentType="application/vnd.openxmlformats-officedocument.customXmlProperties+xml"/>
  <Override PartName="/customXml/itemProps250.xml" ContentType="application/vnd.openxmlformats-officedocument.customXmlProperties+xml"/>
  <Override PartName="/customXml/itemProps251.xml" ContentType="application/vnd.openxmlformats-officedocument.customXmlProperties+xml"/>
  <Override PartName="/customXml/itemProps252.xml" ContentType="application/vnd.openxmlformats-officedocument.customXmlProperties+xml"/>
  <Override PartName="/customXml/itemProps253.xml" ContentType="application/vnd.openxmlformats-officedocument.customXmlProperties+xml"/>
  <Override PartName="/customXml/itemProps254.xml" ContentType="application/vnd.openxmlformats-officedocument.customXmlProperties+xml"/>
  <Override PartName="/customXml/itemProps255.xml" ContentType="application/vnd.openxmlformats-officedocument.customXmlProperties+xml"/>
  <Override PartName="/customXml/itemProps256.xml" ContentType="application/vnd.openxmlformats-officedocument.customXmlProperties+xml"/>
  <Override PartName="/customXml/itemProps257.xml" ContentType="application/vnd.openxmlformats-officedocument.customXmlProperties+xml"/>
  <Override PartName="/customXml/itemProps258.xml" ContentType="application/vnd.openxmlformats-officedocument.customXmlProperties+xml"/>
  <Override PartName="/customXml/itemProps259.xml" ContentType="application/vnd.openxmlformats-officedocument.customXmlProperties+xml"/>
  <Override PartName="/customXml/itemProps260.xml" ContentType="application/vnd.openxmlformats-officedocument.customXmlProperties+xml"/>
  <Override PartName="/customXml/itemProps261.xml" ContentType="application/vnd.openxmlformats-officedocument.customXmlProperties+xml"/>
  <Override PartName="/customXml/itemProps262.xml" ContentType="application/vnd.openxmlformats-officedocument.customXmlProperties+xml"/>
  <Override PartName="/customXml/itemProps263.xml" ContentType="application/vnd.openxmlformats-officedocument.customXmlProperties+xml"/>
  <Override PartName="/customXml/itemProps264.xml" ContentType="application/vnd.openxmlformats-officedocument.customXmlProperties+xml"/>
  <Override PartName="/customXml/itemProps265.xml" ContentType="application/vnd.openxmlformats-officedocument.customXmlProperties+xml"/>
  <Override PartName="/customXml/itemProps266.xml" ContentType="application/vnd.openxmlformats-officedocument.customXmlProperties+xml"/>
  <Override PartName="/customXml/itemProps267.xml" ContentType="application/vnd.openxmlformats-officedocument.customXmlProperties+xml"/>
  <Override PartName="/customXml/itemProps268.xml" ContentType="application/vnd.openxmlformats-officedocument.customXmlProperties+xml"/>
  <Override PartName="/customXml/itemProps269.xml" ContentType="application/vnd.openxmlformats-officedocument.customXmlProperties+xml"/>
  <Override PartName="/customXml/itemProps270.xml" ContentType="application/vnd.openxmlformats-officedocument.customXmlProperties+xml"/>
  <Override PartName="/customXml/itemProps271.xml" ContentType="application/vnd.openxmlformats-officedocument.customXmlProperties+xml"/>
  <Override PartName="/customXml/itemProps272.xml" ContentType="application/vnd.openxmlformats-officedocument.customXmlProperties+xml"/>
  <Override PartName="/customXml/itemProps273.xml" ContentType="application/vnd.openxmlformats-officedocument.customXmlProperties+xml"/>
  <Override PartName="/customXml/itemProps274.xml" ContentType="application/vnd.openxmlformats-officedocument.customXmlProperties+xml"/>
  <Override PartName="/customXml/itemProps275.xml" ContentType="application/vnd.openxmlformats-officedocument.customXmlProperties+xml"/>
  <Override PartName="/customXml/itemProps276.xml" ContentType="application/vnd.openxmlformats-officedocument.customXmlProperties+xml"/>
  <Override PartName="/customXml/itemProps277.xml" ContentType="application/vnd.openxmlformats-officedocument.customXmlProperties+xml"/>
  <Override PartName="/customXml/itemProps278.xml" ContentType="application/vnd.openxmlformats-officedocument.customXmlProperties+xml"/>
  <Override PartName="/customXml/itemProps279.xml" ContentType="application/vnd.openxmlformats-officedocument.customXmlProperties+xml"/>
  <Override PartName="/customXml/itemProps280.xml" ContentType="application/vnd.openxmlformats-officedocument.customXmlProperties+xml"/>
  <Override PartName="/customXml/itemProps281.xml" ContentType="application/vnd.openxmlformats-officedocument.customXmlProperties+xml"/>
  <Override PartName="/customXml/itemProps28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iego\Desktop\DR Desarrollos\Proyecto DGL\"/>
    </mc:Choice>
  </mc:AlternateContent>
  <xr:revisionPtr revIDLastSave="0" documentId="13_ncr:1_{01460DC8-4F97-48C4-A077-0061B9852A92}" xr6:coauthVersionLast="47" xr6:coauthVersionMax="47" xr10:uidLastSave="{00000000-0000-0000-0000-000000000000}"/>
  <bookViews>
    <workbookView xWindow="-108" yWindow="12852" windowWidth="23256" windowHeight="12456" tabRatio="781" firstSheet="5" activeTab="5" xr2:uid="{00000000-000D-0000-FFFF-FFFF00000000}"/>
  </bookViews>
  <sheets>
    <sheet name="Selectores" sheetId="61" state="hidden" r:id="rId1"/>
    <sheet name="Indicaciones SGC" sheetId="93" state="hidden" r:id="rId2"/>
    <sheet name="Año_reporte" sheetId="91" state="hidden" r:id="rId3"/>
    <sheet name="Cuadratura" sheetId="78" state="hidden" r:id="rId4"/>
    <sheet name="BBDD Gráficos" sheetId="86" state="hidden" r:id="rId5"/>
    <sheet name="Hoja1" sheetId="97" r:id="rId6"/>
  </sheets>
  <definedNames>
    <definedName name="DatosExternos_1" localSheetId="5" hidden="1">Hoja1!$A$1:$X$53</definedName>
    <definedName name="referenciaTD">#REF!</definedName>
    <definedName name="SegmentaciónDeDatos_centroCosto">#N/A</definedName>
    <definedName name="SegmentaciónDeDatos_Comprobante">#N/A</definedName>
    <definedName name="SegmentaciónDeDatos_Comprobante1">#N/A</definedName>
    <definedName name="SegmentaciónDeDatos_DateHierarchy">#N/A</definedName>
    <definedName name="SegmentaciónDeDatos_fecha__año">#N/A</definedName>
    <definedName name="SegmentaciónDeDatos_Mes__mmm">#N/A</definedName>
    <definedName name="SegmentaciónDeDatos_Mes__mmm1">#N/A</definedName>
    <definedName name="SegmentaciónDeDatos_Unidad">#N/A</definedName>
  </definedNames>
  <calcPr calcId="191029"/>
  <pivotCaches>
    <pivotCache cacheId="38" r:id="rId7"/>
    <pivotCache cacheId="39" r:id="rId8"/>
    <pivotCache cacheId="40" r:id="rId9"/>
    <pivotCache cacheId="41" r:id="rId10"/>
  </pivotCaches>
  <extLst>
    <ext xmlns:x14="http://schemas.microsoft.com/office/spreadsheetml/2009/9/main" uri="{876F7934-8845-4945-9796-88D515C7AA90}">
      <x14:pivotCaches>
        <pivotCache cacheId="67" r:id="rId11"/>
        <pivotCache cacheId="68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entasContablesV2_c2156a66-335c-43e2-b744-74a32a1d3b7d" name="CuentasContablesV2" connection="Custom"/>
          <x15:modelTable id="Resultado_d8eda111-2ca6-403e-b158-e8be15829fcd" name="Resultado" connection="Custom"/>
          <x15:modelTable id="Consulta_fe9278e5-a81f-4e6d-b84f-00a308264257" name="CentrosCostos" connection="CentrosCostos"/>
          <x15:modelTable id="Hoja1_aedf4307-afdb-4cf1-8c05-ede246eb3ebb" name="Razón_Social" connection="Excel BBDD - RUTs"/>
          <x15:modelTable id="TBD_Reporte_Salesforce_b8f4cedb-8d8a-4589-b678-80872cb99c27" name="TBD_Reporte_Salesforce" connection="Consulta - TBD_Reporte_Salesforce"/>
          <x15:modelTable id="Calendario" name="Calendario" connection="Conexión"/>
        </x15:modelTables>
        <x15:modelRelationships>
          <x15:modelRelationship fromTable="Resultado" fromColumn="cuenta_contable_id" toTable="CuentasContablesV2" toColumn="id"/>
          <x15:modelRelationship fromTable="Resultado" fromColumn="centro_costo_id" toTable="CentrosCostos" toColumn="id"/>
          <x15:modelRelationship fromTable="Resultado" fromColumn="fecha" toTable="Calendario" toColumn="Date"/>
          <x15:modelRelationship fromTable="Resultado" fromColumn="RUT_Id" toTable="Razón_Social" toColumn="RUTCDV"/>
          <x15:modelRelationship fromTable="TBD_Reporte_Salesforce" fromColumn="Fecha de Pago" toTable="Calenda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esultado" columnName="fecha" columnId="fecha">
                <x16:calculatedTimeColumn columnName="fecha (año)" columnId="fecha (año)" contentType="years" isSelected="0"/>
                <x16:calculatedTimeColumn columnName="fecha (trimestre)" columnId="fecha (trimestre)" contentType="quarters" isSelected="0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6" i="78" l="1"/>
  <c r="H16" i="78"/>
  <c r="B39" i="86"/>
  <c r="C39" i="86"/>
  <c r="D39" i="86"/>
  <c r="E39" i="86"/>
  <c r="B37" i="86"/>
  <c r="E34" i="86"/>
  <c r="D34" i="86"/>
  <c r="C34" i="86"/>
  <c r="B34" i="86"/>
  <c r="B17" i="78"/>
  <c r="R4" i="78"/>
  <c r="R16" i="78"/>
  <c r="B18" i="78"/>
  <c r="Q5" i="78"/>
  <c r="B16" i="78"/>
  <c r="C16" i="78"/>
  <c r="Q16" i="78"/>
  <c r="R5" i="78"/>
  <c r="B5" i="78"/>
  <c r="C5" i="78"/>
  <c r="Q4" i="78"/>
  <c r="G15" i="78"/>
  <c r="G16" i="78"/>
  <c r="V4" i="78"/>
  <c r="G5" i="78"/>
  <c r="G19" i="78"/>
  <c r="G4" i="78"/>
  <c r="G14" i="78"/>
  <c r="V5" i="78"/>
  <c r="G17" i="78"/>
  <c r="V15" i="78"/>
  <c r="L16" i="78" l="1"/>
  <c r="D16" i="78"/>
  <c r="I16" i="78"/>
  <c r="S16" i="78"/>
  <c r="L5" i="78"/>
  <c r="S5" i="78"/>
  <c r="D5" i="78"/>
  <c r="M5" i="78"/>
  <c r="M16" i="78"/>
  <c r="F39" i="86"/>
  <c r="L18" i="78"/>
  <c r="C18" i="78"/>
  <c r="D18" i="78" s="1"/>
  <c r="F34" i="86"/>
  <c r="E25" i="86"/>
  <c r="E26" i="86"/>
  <c r="E27" i="86"/>
  <c r="E28" i="86"/>
  <c r="E29" i="86"/>
  <c r="E30" i="86"/>
  <c r="E31" i="86"/>
  <c r="E32" i="86"/>
  <c r="E33" i="86"/>
  <c r="E35" i="86"/>
  <c r="E36" i="86"/>
  <c r="E37" i="86"/>
  <c r="E38" i="86"/>
  <c r="D25" i="86"/>
  <c r="D26" i="86"/>
  <c r="D27" i="86"/>
  <c r="D28" i="86"/>
  <c r="D29" i="86"/>
  <c r="D30" i="86"/>
  <c r="D31" i="86"/>
  <c r="D32" i="86"/>
  <c r="D33" i="86"/>
  <c r="D35" i="86"/>
  <c r="D36" i="86"/>
  <c r="D37" i="86"/>
  <c r="D38" i="86"/>
  <c r="C25" i="86"/>
  <c r="C26" i="86"/>
  <c r="C27" i="86"/>
  <c r="C28" i="86"/>
  <c r="C29" i="86"/>
  <c r="C30" i="86"/>
  <c r="C31" i="86"/>
  <c r="C32" i="86"/>
  <c r="C33" i="86"/>
  <c r="C35" i="86"/>
  <c r="C36" i="86"/>
  <c r="C37" i="86"/>
  <c r="C38" i="86"/>
  <c r="B25" i="86"/>
  <c r="B26" i="86"/>
  <c r="B27" i="86"/>
  <c r="B28" i="86"/>
  <c r="B29" i="86"/>
  <c r="B30" i="86"/>
  <c r="B31" i="86"/>
  <c r="B32" i="86"/>
  <c r="B33" i="86"/>
  <c r="B35" i="86"/>
  <c r="B36" i="86"/>
  <c r="B38" i="86"/>
  <c r="E24" i="86"/>
  <c r="D24" i="86"/>
  <c r="C24" i="86"/>
  <c r="B24" i="86"/>
  <c r="AB2" i="78"/>
  <c r="AA2" i="78"/>
  <c r="G8" i="78"/>
  <c r="V11" i="78"/>
  <c r="V13" i="78"/>
  <c r="G6" i="78"/>
  <c r="V14" i="78"/>
  <c r="G3" i="78"/>
  <c r="G13" i="78"/>
  <c r="V12" i="78"/>
  <c r="V6" i="78"/>
  <c r="V9" i="78"/>
  <c r="V3" i="78"/>
  <c r="G10" i="78"/>
  <c r="G11" i="78"/>
  <c r="V8" i="78"/>
  <c r="G7" i="78"/>
  <c r="G9" i="78"/>
  <c r="G12" i="78"/>
  <c r="V10" i="78"/>
  <c r="V7" i="78"/>
  <c r="N5" i="78" l="1"/>
  <c r="N16" i="78"/>
  <c r="H5" i="78"/>
  <c r="I5" i="78" s="1"/>
  <c r="W5" i="78"/>
  <c r="X5" i="78" s="1"/>
  <c r="M18" i="78"/>
  <c r="N18" i="78" s="1"/>
  <c r="D40" i="86"/>
  <c r="C40" i="86"/>
  <c r="E40" i="86"/>
  <c r="B40" i="86"/>
  <c r="B41" i="86" s="1"/>
  <c r="F37" i="86"/>
  <c r="F28" i="86"/>
  <c r="F29" i="86"/>
  <c r="F26" i="86"/>
  <c r="F24" i="86"/>
  <c r="F33" i="86"/>
  <c r="F25" i="86"/>
  <c r="F35" i="86"/>
  <c r="F32" i="86"/>
  <c r="F31" i="86"/>
  <c r="F38" i="86"/>
  <c r="F36" i="86"/>
  <c r="F27" i="86"/>
  <c r="F30" i="86"/>
  <c r="AC2" i="78"/>
  <c r="D41" i="86"/>
  <c r="E41" i="86"/>
  <c r="C41" i="86"/>
  <c r="F41" i="86" l="1"/>
  <c r="F40" i="86"/>
  <c r="C17" i="78" l="1"/>
  <c r="B4" i="78"/>
  <c r="B3" i="78"/>
  <c r="Q14" i="78"/>
  <c r="B8" i="78"/>
  <c r="B6" i="78"/>
  <c r="Q9" i="78"/>
  <c r="R17" i="78"/>
  <c r="Q11" i="78"/>
  <c r="C9" i="78"/>
  <c r="C13" i="78"/>
  <c r="Q17" i="78"/>
  <c r="Q3" i="78"/>
  <c r="Q10" i="78"/>
  <c r="C6" i="78"/>
  <c r="B15" i="78"/>
  <c r="C7" i="78"/>
  <c r="R9" i="78"/>
  <c r="B12" i="78"/>
  <c r="R7" i="78"/>
  <c r="B7" i="78"/>
  <c r="R10" i="78"/>
  <c r="R3" i="78"/>
  <c r="Q6" i="78"/>
  <c r="C3" i="78"/>
  <c r="R13" i="78"/>
  <c r="C4" i="78"/>
  <c r="C12" i="78"/>
  <c r="Q8" i="78"/>
  <c r="C10" i="78"/>
  <c r="Q13" i="78"/>
  <c r="R6" i="78"/>
  <c r="B13" i="78"/>
  <c r="Q7" i="78"/>
  <c r="R8" i="78"/>
  <c r="C8" i="78"/>
  <c r="B9" i="78"/>
  <c r="C14" i="78"/>
  <c r="C15" i="78"/>
  <c r="R14" i="78"/>
  <c r="C11" i="78"/>
  <c r="Q12" i="78"/>
  <c r="Q15" i="78"/>
  <c r="R15" i="78"/>
  <c r="B19" i="78"/>
  <c r="R12" i="78"/>
  <c r="R11" i="78"/>
  <c r="B14" i="78"/>
  <c r="B10" i="78"/>
  <c r="B11" i="78"/>
  <c r="L19" i="78" l="1"/>
  <c r="C19" i="78"/>
  <c r="D19" i="78" s="1"/>
  <c r="D15" i="78"/>
  <c r="D9" i="78"/>
  <c r="L15" i="78"/>
  <c r="L7" i="78"/>
  <c r="D10" i="78"/>
  <c r="Q19" i="78"/>
  <c r="L6" i="78"/>
  <c r="D12" i="78"/>
  <c r="L9" i="78"/>
  <c r="S13" i="78"/>
  <c r="S14" i="78"/>
  <c r="D17" i="78"/>
  <c r="S8" i="78"/>
  <c r="S11" i="78"/>
  <c r="L8" i="78"/>
  <c r="S4" i="78"/>
  <c r="R19" i="78"/>
  <c r="S3" i="78"/>
  <c r="D13" i="78"/>
  <c r="L13" i="78"/>
  <c r="S12" i="78"/>
  <c r="L12" i="78"/>
  <c r="D4" i="78"/>
  <c r="L17" i="78"/>
  <c r="D7" i="78"/>
  <c r="L11" i="78"/>
  <c r="S7" i="78"/>
  <c r="S17" i="78"/>
  <c r="S6" i="78"/>
  <c r="D3" i="78"/>
  <c r="S9" i="78"/>
  <c r="L10" i="78"/>
  <c r="L3" i="78"/>
  <c r="L4" i="78"/>
  <c r="S15" i="78"/>
  <c r="D6" i="78"/>
  <c r="D14" i="78"/>
  <c r="D8" i="78"/>
  <c r="D11" i="78"/>
  <c r="L14" i="78"/>
  <c r="S10" i="78"/>
  <c r="S19" i="78" l="1"/>
  <c r="S1" i="78" s="1"/>
  <c r="D1" i="78"/>
  <c r="W10" i="78" l="1"/>
  <c r="X10" i="78" s="1"/>
  <c r="H10" i="78"/>
  <c r="I10" i="78" l="1"/>
  <c r="M14" i="78"/>
  <c r="N14" i="78" s="1"/>
  <c r="M17" i="78"/>
  <c r="N17" i="78" s="1"/>
  <c r="W17" i="78"/>
  <c r="M13" i="78"/>
  <c r="N13" i="78" s="1"/>
  <c r="H4" i="78"/>
  <c r="M7" i="78"/>
  <c r="N7" i="78" s="1"/>
  <c r="M9" i="78"/>
  <c r="N9" i="78" s="1"/>
  <c r="M10" i="78"/>
  <c r="N10" i="78" s="1"/>
  <c r="M8" i="78"/>
  <c r="N8" i="78" s="1"/>
  <c r="M12" i="78"/>
  <c r="N12" i="78" s="1"/>
  <c r="M15" i="78" l="1"/>
  <c r="N15" i="78" s="1"/>
  <c r="M6" i="78"/>
  <c r="N6" i="78" s="1"/>
  <c r="M4" i="78"/>
  <c r="N4" i="78" s="1"/>
  <c r="V19" i="78"/>
  <c r="H17" i="78"/>
  <c r="I17" i="78" s="1"/>
  <c r="M11" i="78"/>
  <c r="N11" i="78" s="1"/>
  <c r="W9" i="78"/>
  <c r="X9" i="78" s="1"/>
  <c r="H9" i="78"/>
  <c r="W4" i="78"/>
  <c r="X4" i="78" s="1"/>
  <c r="W15" i="78"/>
  <c r="X15" i="78" s="1"/>
  <c r="H15" i="78"/>
  <c r="W11" i="78"/>
  <c r="X11" i="78" s="1"/>
  <c r="H11" i="78"/>
  <c r="X17" i="78"/>
  <c r="W12" i="78"/>
  <c r="X12" i="78" s="1"/>
  <c r="H12" i="78"/>
  <c r="W3" i="78"/>
  <c r="H3" i="78"/>
  <c r="W14" i="78"/>
  <c r="X14" i="78" s="1"/>
  <c r="H14" i="78"/>
  <c r="W8" i="78"/>
  <c r="X8" i="78" s="1"/>
  <c r="H8" i="78"/>
  <c r="W7" i="78"/>
  <c r="X7" i="78" s="1"/>
  <c r="H7" i="78"/>
  <c r="W13" i="78"/>
  <c r="X13" i="78" s="1"/>
  <c r="H13" i="78"/>
  <c r="W6" i="78"/>
  <c r="X6" i="78" s="1"/>
  <c r="H6" i="78"/>
  <c r="I6" i="78" s="1"/>
  <c r="I14" i="78" l="1"/>
  <c r="I11" i="78"/>
  <c r="I13" i="78"/>
  <c r="I15" i="78"/>
  <c r="I12" i="78"/>
  <c r="I8" i="78"/>
  <c r="I9" i="78"/>
  <c r="I7" i="78"/>
  <c r="I4" i="78"/>
  <c r="H19" i="78"/>
  <c r="I19" i="78" s="1"/>
  <c r="I3" i="78"/>
  <c r="W19" i="78"/>
  <c r="X19" i="78" s="1"/>
  <c r="X3" i="78"/>
  <c r="M3" i="78"/>
  <c r="M19" i="78" s="1"/>
  <c r="I1" i="78" l="1"/>
  <c r="X1" i="78"/>
  <c r="N19" i="78"/>
  <c r="N3" i="78"/>
  <c r="N1" i="7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entrosCostos" type="100" refreshedVersion="8">
    <extLst>
      <ext xmlns:x15="http://schemas.microsoft.com/office/spreadsheetml/2010/11/main" uri="{DE250136-89BD-433C-8126-D09CA5730AF9}">
        <x15:connection id="c9c34bfd-9522-4858-bdf6-9a9d36909b65"/>
      </ext>
    </extLst>
  </connection>
  <connection id="2" xr16:uid="{00000000-0015-0000-FFFF-FFFF01000000}" name="Conexión" type="104" refreshedVersion="0" saveData="1">
    <extLst>
      <ext xmlns:x15="http://schemas.microsoft.com/office/spreadsheetml/2010/11/main" uri="{DE250136-89BD-433C-8126-D09CA5730AF9}">
        <x15:connection id="Calendario"/>
      </ext>
    </extLst>
  </connection>
  <connection id="3" xr16:uid="{47F6FC78-2E69-41B5-A25C-D45C26923306}" keepAlive="1" name="Consulta - Dim_Fecha_reporte" description="Conexión a la consulta 'Dim_Fecha_reporte' en el libro." type="5" refreshedVersion="0" background="1">
    <dbPr connection="Provider=Microsoft.Mashup.OleDb.1;Data Source=$Workbook$;Location=Dim_Fecha_reporte;Extended Properties=&quot;&quot;" command="SELECT * FROM [Dim_Fecha_reporte]"/>
  </connection>
  <connection id="4" xr16:uid="{C919AA4A-1A28-43E4-B0E8-C5DA8F4CD807}" name="Consulta - TBD_Reporte_Salesforce" description="Conexión a la consulta 'TBD_Reporte_Salesforce' en el libro." type="100" refreshedVersion="8" minRefreshableVersion="5">
    <extLst>
      <ext xmlns:x15="http://schemas.microsoft.com/office/spreadsheetml/2010/11/main" uri="{DE250136-89BD-433C-8126-D09CA5730AF9}">
        <x15:connection id="5840e05c-6bf9-4713-a97d-a0033559edbd"/>
      </ext>
    </extLst>
  </connection>
  <connection id="5" xr16:uid="{00000000-0015-0000-FFFF-FFFF02000000}" name="Custom" type="100" refreshedVersion="8">
    <extLst>
      <ext xmlns:x15="http://schemas.microsoft.com/office/spreadsheetml/2010/11/main" uri="{DE250136-89BD-433C-8126-D09CA5730AF9}">
        <x15:connection id="ae70aac7-d386-4967-9c43-a5d7f0f19dcb"/>
      </ext>
    </extLst>
  </connection>
  <connection id="6" xr16:uid="{00000000-0015-0000-FFFF-FFFF05000000}" name="Excel BBDD - RUTs" type="100" refreshedVersion="8">
    <extLst>
      <ext xmlns:x15="http://schemas.microsoft.com/office/spreadsheetml/2010/11/main" uri="{DE250136-89BD-433C-8126-D09CA5730AF9}">
        <x15:connection id="4dffc8bf-860c-4873-8456-647035073799"/>
      </ext>
    </extLst>
  </connection>
  <connection id="7" xr16:uid="{039D8D21-454D-48BB-AE99-560EBA9CD966}" keepAlive="1" name="ModelConnection_DatosExternos_1" description="Modelo de datos" type="5" refreshedVersion="8" minRefreshableVersion="5" saveData="1">
    <dbPr connection="Data Model Connection" command="DRILLTHROUGH MAXROWS 1000000 SELECT [Measures].[Ingreso] ON COLUMNS FROM (SELECT {([Resultado].[Div].&amp;[DGL],[Calendario].[Mes &quot;mmm&quot;].&amp;[ene])} ON COLUMNS FROM (SELECT  FROM (SELECT ({[Resultado].[Div].&amp;[DGL]}) ON COLUMNS  FROM (SELECT ({[Resultado].[Comprobante].&amp;[06 REV PROV ING TI IDIEM ADM SERV PROF],[Resultado].[Comprobante].&amp;[06 REV PROV ING FACT BOL CVI],[Resultado].[Comprobante].&amp;[06 REV PROV ING DOH],[Resultado].[Comprobante].&amp;[06 REV ING FACT CVI BOL (MANUAL)],[Resultado].[Comprobante].&amp;[05 PROV ING TI IDIEM ADM SERV PROF],[Resultado].[Comprobante].&amp;[05 PROV ING FACT BOL CVI],[Resultado].[Comprobante].&amp;[05 PROV ING DOH],[Resultado].[Comprobante].&amp;[04 TRAS RECLASIFICA CUENTAS],[Resultado].[Comprobante].&amp;[04 TRAS INFORMAT FCFM],[Resultado].[Comprobante].&amp;[01 ING TI UCH],[Resultado].[Comprobante].&amp;[01 ING TI IDIEM ADM SERV PROF],[Resultado].[Comprobante].&amp;[01 ING FACT CVI BOL]},{[Calendario].[DateHierarchy].[All]}) ON COLUMNS  FROM [Model])))) RETURN [$Resultado].[centro_costo_id],[$Resultado].[cuenta_contable_id],[$Resultado].[fecha],[$Resultado].[ID],[$Resultado].[Periodo EERR],[$Resultado].[Centro de Costo],[$Resultado].[Referencia Externa],[$Resultado].[Referencia Interna],[$Resultado].[Clasificación],[$Resultado].[Periodo Devengado],[$Resultado].[Identificador],[$Resultado].[Glosa/Detalle],[$Resultado].[Monto],[$Resultado].[RUT_Id],[$Resultado].[Cuenta Contable],[$Resultado].[Link para visualizar factura],[$Resultado].[fecha (año)],[$Resultado].[fecha (trimestre)],[$Resultado].[fecha (mes)],[$Resultado].[Div],[$Resultado].[test],[$Resultado].[Razón Social],[$Resultado].[Comprobante],[$Resultado].[fecha (índice de meses)]" commandType="4"/>
    <extLst>
      <ext xmlns:x15="http://schemas.microsoft.com/office/spreadsheetml/2010/11/main" uri="{DE250136-89BD-433C-8126-D09CA5730AF9}">
        <x15:connection id="" model="1"/>
      </ext>
    </extLst>
  </connection>
  <connection id="8" xr16:uid="{00000000-0015-0000-FFFF-FFFF07000000}" keepAlive="1" name="ThisWorkbookDataModel" description="Modelo de datos" type="5" refreshedVersion="8" minRefreshableVersion="5" saveData="1">
    <dbPr connection="Data Model Connection" command="Model" commandType="1"/>
    <olapPr sendLocale="1" rowDrillCount="1000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<sst xmlns="http://schemas.openxmlformats.org/spreadsheetml/2006/main" count="1208" uniqueCount="274">
  <si>
    <t>Total general</t>
  </si>
  <si>
    <t>MINERA ESCONDIDA LIMITADA</t>
  </si>
  <si>
    <t>ARCADIS CHILE S.P.A</t>
  </si>
  <si>
    <t>SRK CONSULTING CHILE SPA</t>
  </si>
  <si>
    <t>61010323 Análisis de materiales</t>
  </si>
  <si>
    <t>DAC</t>
  </si>
  <si>
    <t>DCO</t>
  </si>
  <si>
    <t>DEP</t>
  </si>
  <si>
    <t>DES</t>
  </si>
  <si>
    <t>DGI</t>
  </si>
  <si>
    <t>DGL</t>
  </si>
  <si>
    <t>DHC</t>
  </si>
  <si>
    <t>DHI</t>
  </si>
  <si>
    <t>DIC</t>
  </si>
  <si>
    <t>DIO</t>
  </si>
  <si>
    <t>DPR</t>
  </si>
  <si>
    <t>DTC</t>
  </si>
  <si>
    <t>MDQ</t>
  </si>
  <si>
    <t>SDO</t>
  </si>
  <si>
    <t>Etiquetas de fila</t>
  </si>
  <si>
    <t>ene</t>
  </si>
  <si>
    <t>Diferencia</t>
  </si>
  <si>
    <t>EERR</t>
  </si>
  <si>
    <t>Traspasos</t>
  </si>
  <si>
    <t>555555555</t>
  </si>
  <si>
    <t>DGL.PRE.2023-0055- Ensayos de laboratorio</t>
  </si>
  <si>
    <t>Ingreso EERR</t>
  </si>
  <si>
    <t>Ingreso DIV</t>
  </si>
  <si>
    <t>IDIEM</t>
  </si>
  <si>
    <t>Revisar acumulado EERR vs Div</t>
  </si>
  <si>
    <t>Revisar acumulado SalesForce vs Div</t>
  </si>
  <si>
    <t>Revisar acumulado Diferencia vs Div</t>
  </si>
  <si>
    <t>Revisar Detalle acumulado EERR vs Div</t>
  </si>
  <si>
    <t>Revisar Detalle acumulado SalesForce vs Div</t>
  </si>
  <si>
    <t>CONSTRUCCIONES URALES CHILE S.A</t>
  </si>
  <si>
    <t>967849200</t>
  </si>
  <si>
    <t>795872108</t>
  </si>
  <si>
    <t>893712003</t>
  </si>
  <si>
    <t>967060402</t>
  </si>
  <si>
    <t>592364506</t>
  </si>
  <si>
    <t>05 PROV ING TI IDIEM FACT</t>
  </si>
  <si>
    <t>06 REV PROV ING TI IDIEM FACT</t>
  </si>
  <si>
    <t>01 ING TI IDIEM FACT</t>
  </si>
  <si>
    <t>Que no esté seleccionado :</t>
  </si>
  <si>
    <t>Ojo si hay reclasificaciones, también hay que sacarlo, pero ojalá no saque otras reclasificaciones que no hay que sacar</t>
  </si>
  <si>
    <t>Mes del reporte</t>
  </si>
  <si>
    <t>Mes Actual</t>
  </si>
  <si>
    <t>Backlog</t>
  </si>
  <si>
    <t>Ingresos (EERR)</t>
  </si>
  <si>
    <t>(Salesforce)</t>
  </si>
  <si>
    <t>Facturación</t>
  </si>
  <si>
    <t>(EERR)</t>
  </si>
  <si>
    <t>Reporte Facturación</t>
  </si>
  <si>
    <t>Cuando esté el 3000 seleccionar</t>
  </si>
  <si>
    <t>CIA MINERA DEL PACIFICO S A</t>
  </si>
  <si>
    <t>04 TRAS RECLASIFICA TI</t>
  </si>
  <si>
    <t>946380008</t>
  </si>
  <si>
    <t>SOC CONTRACTUAL MINERA EL ABRA</t>
  </si>
  <si>
    <t>DGL.PRE.2341.2024-0012</t>
  </si>
  <si>
    <t>DGL.PRE.2340.2023-0422 Servicio de Ensayos de Laboratorio Geotécnico - Minera El Abra</t>
  </si>
  <si>
    <t>967013404</t>
  </si>
  <si>
    <t>WSP Mining S.A.</t>
  </si>
  <si>
    <t>Fecha</t>
  </si>
  <si>
    <t>Comentario</t>
  </si>
  <si>
    <t>Ingreso_Salesforce</t>
  </si>
  <si>
    <t>SOC INGENIERIA CONSTRUCCION Y MAQUINARIA SPA</t>
  </si>
  <si>
    <t>Ingresos</t>
  </si>
  <si>
    <t>Provisión</t>
  </si>
  <si>
    <t>Reversa</t>
  </si>
  <si>
    <t>01 ING FACT CVI BOL</t>
  </si>
  <si>
    <t>05 PROV ING FACT BOL CVI</t>
  </si>
  <si>
    <t>06 REV PROV ING FACT BOL CVI</t>
  </si>
  <si>
    <t>797305707</t>
  </si>
  <si>
    <t>761707612</t>
  </si>
  <si>
    <t>ALTO MAIPO SPA</t>
  </si>
  <si>
    <t>1</t>
  </si>
  <si>
    <t>Ingreso Div Detalle</t>
  </si>
  <si>
    <t>Esta fecha cambiarla cada año que se hace el reporte, dejar el último día del año</t>
  </si>
  <si>
    <t>Meses año actual para el Salesforce</t>
  </si>
  <si>
    <t>DGL.PRE.2340.2025-0073 - Cotizacion Madre Contrato Marco 0191</t>
  </si>
  <si>
    <t>761401629</t>
  </si>
  <si>
    <t>Ossa Obras Subterráneas S.A. , Agencia en Chile</t>
  </si>
  <si>
    <t>78465110K</t>
  </si>
  <si>
    <t>MELÓN ÁRIDOS LIMITADA</t>
  </si>
  <si>
    <t>Indicaciones</t>
  </si>
  <si>
    <t xml:space="preserve">1. Actualizar hoja "Selectores" </t>
  </si>
  <si>
    <t>2. Al cambiar año actualizar la fecha en hoja "Año_reporte", debe ser el último día del año.</t>
  </si>
  <si>
    <t>Datos para gráficos</t>
  </si>
  <si>
    <t>3. Seguir pasos de hoja "Indicaciones GCO"</t>
  </si>
  <si>
    <t>0. Actualizar</t>
  </si>
  <si>
    <t>848650005</t>
  </si>
  <si>
    <t>R Y Q INGENIERIA S A</t>
  </si>
  <si>
    <t>592753006</t>
  </si>
  <si>
    <t>CHINA RAILWAY TUNNEL GROUP CO., LTD SUCURSAL CHILE</t>
  </si>
  <si>
    <t>DGL.PRE.2340.2025.0295 - WSP - Superv. Campaña Sondajes Geotécnicos e Hidrogeologicos</t>
  </si>
  <si>
    <t>EQM</t>
  </si>
  <si>
    <t>DGL.PRE.2339.2025.0514 - Ossa Obras Subterráneas S.A - Solicitud de Ensayos</t>
  </si>
  <si>
    <t>DGL.PRE.2339.2025.0541 - Sicomaq - Construcción Enrocado de Protección C.Chungungo</t>
  </si>
  <si>
    <t>DDA</t>
  </si>
  <si>
    <t>DGL.PRE.2339.2025.0477 - Compañía Minera Del Pacífico S.A. - Cerro Los Colorados Sondajes</t>
  </si>
  <si>
    <t>799632608</t>
  </si>
  <si>
    <t>MINERA LAS CENIZAS S.A.</t>
  </si>
  <si>
    <t>EXTRANJEROS SIN RUT</t>
  </si>
  <si>
    <t>REV PROV FACT MINERA ESCONDIDA LIMITADA</t>
  </si>
  <si>
    <t>177</t>
  </si>
  <si>
    <t>764763181</t>
  </si>
  <si>
    <t>AJGEOTECH SPA</t>
  </si>
  <si>
    <t>GOLDER ASSOCIATES S.A.</t>
  </si>
  <si>
    <t>PROV FACT MINERA ESCONDIDA LIMITADA</t>
  </si>
  <si>
    <t>PROV FACT WSP E&amp;I Perú S.A.</t>
  </si>
  <si>
    <t>REV PROV FACT WSP E&amp;I Perú S.A.</t>
  </si>
  <si>
    <t>WSP Perú S.A.</t>
  </si>
  <si>
    <t>OBRAS SUBTERRANEAS S.A., AGENCIA EN CHILE</t>
  </si>
  <si>
    <t>MELON ARIDOS LIMITADA</t>
  </si>
  <si>
    <t>DGL.PRE.2339.2025.0556  - Agricola Esmeralda - Ensayos para Balasto</t>
  </si>
  <si>
    <t>PR.DGL.1817.2025.0625 - Placa de Carga Metro Linea 7 - China Railway</t>
  </si>
  <si>
    <t>967663409</t>
  </si>
  <si>
    <t>EFE VALPARAISO S.A.</t>
  </si>
  <si>
    <t>SDG</t>
  </si>
  <si>
    <t>DGL.PRE.2340.2025.0549 - Minera Las Cenizas - Ensayos de suelos para 3 Botaderos</t>
  </si>
  <si>
    <t>METRO REGIONAL DE VALPARAISO S.A.</t>
  </si>
  <si>
    <t>770494982</t>
  </si>
  <si>
    <t>TRANSPORTES Y MAQUINARIAS BUENA VISTA SPA</t>
  </si>
  <si>
    <t>PR.DGL.2339.2025.0662 - Maquinarias Buena Vista - Solicitud de Ensayos</t>
  </si>
  <si>
    <t>DGL.PRE.2340.2025.0557 - Construcciones Urales - Normalización Aerodromo Balmaceda - Segundo Llamad</t>
  </si>
  <si>
    <t>DGL.PRE.2339.2023.0124 Venta Positiva V4 Adicional</t>
  </si>
  <si>
    <t>AGRÍCOLA ESMERALDA LIMITADA</t>
  </si>
  <si>
    <t>DGL.PRE.2341.2024.0150</t>
  </si>
  <si>
    <t>PR.DGL.2340.2025.0630 - SRK Consulting Chile Spa - Logueo y Caracterización SCPY-RD</t>
  </si>
  <si>
    <t>DGL.PRE.2340.2025.0437 - Arcadis - Ensayos Arenas de Relaves</t>
  </si>
  <si>
    <t>PR.DGL.2340.2025.0715 - AJ Geotech - La Coipa</t>
  </si>
  <si>
    <t>770739365</t>
  </si>
  <si>
    <t>CONSTRUCTORA AUSTRALIS SPA</t>
  </si>
  <si>
    <t>PR.DGL.2340.2026.0026 - Constructora Australis - Portal La Foresta</t>
  </si>
  <si>
    <t>782877291</t>
  </si>
  <si>
    <t>PRE.DGL.2339.2026-0049 - Cantera Tremolén</t>
  </si>
  <si>
    <t>768674671</t>
  </si>
  <si>
    <t>PR.DGL.2340.2025.0657 - ASG - ENSAYO RESISTIVIDAD ELÉCTRICA</t>
  </si>
  <si>
    <t>PR.DGL.2340.2025.0617 - Minera Las Cenizas - Barreal Seco de Grupo Minero Las Cenizas</t>
  </si>
  <si>
    <t>767772300</t>
  </si>
  <si>
    <t>PR.DGL.2339.2025.0713 - Rodrigo Medina - Rajos Tremolen y Esperanza Primera</t>
  </si>
  <si>
    <t>PR.DGL.2340.2025.0710 - RyQ - Solicitud de Ensayos</t>
  </si>
  <si>
    <t>766280773</t>
  </si>
  <si>
    <t>RHEOSOIL SPA</t>
  </si>
  <si>
    <t>781724203</t>
  </si>
  <si>
    <t>SOC DE DESARROLLO TECNOLOGICO DE LA U DE SANTIAGO DE CHILE LTDA</t>
  </si>
  <si>
    <t>PR.DGL.2340.2025.0693 - Soc. de Desarrollo Tec. USACH - Ensayo Corte Directo</t>
  </si>
  <si>
    <t>761000993</t>
  </si>
  <si>
    <t>MINERIA &amp; SERVICIOS SPA</t>
  </si>
  <si>
    <t>DGL.PRE.2340.2025.0486 - Mineria y Servicios Spa - Solicitud de Ensayo</t>
  </si>
  <si>
    <t>PR.DGL.2340.2025.0581 - EFE Valparaiso - Sargento Aldea</t>
  </si>
  <si>
    <t>PR.DGL.1817.2025.0654 - Melon Aridos - Ensayo Limite de Atterberg</t>
  </si>
  <si>
    <t>PROV FACT SOC CONTRACTUAL MINERA EL ABRA</t>
  </si>
  <si>
    <t>REV PROV FACT SOC CONTRACTUAL MINERA EL ABRA</t>
  </si>
  <si>
    <t>DGL.PRE.2340.2025.386 - Centinela Arcadis</t>
  </si>
  <si>
    <t>PR.DGL.2340.2025.0627 - RHEOSOIL SPA - Campaña Geotecnica y Laboratorio, Estudio de Prefactibilidad</t>
  </si>
  <si>
    <t>1177386</t>
  </si>
  <si>
    <t>1176567</t>
  </si>
  <si>
    <t>1177039</t>
  </si>
  <si>
    <t>1177040</t>
  </si>
  <si>
    <t>1177261</t>
  </si>
  <si>
    <t>1177262</t>
  </si>
  <si>
    <t>86614</t>
  </si>
  <si>
    <t>86615</t>
  </si>
  <si>
    <t>1177023</t>
  </si>
  <si>
    <t>1177365</t>
  </si>
  <si>
    <t>ASG ASESORIAS Y SOLUCIONES GLOBALES SPA</t>
  </si>
  <si>
    <t>1177419</t>
  </si>
  <si>
    <t>1177110</t>
  </si>
  <si>
    <t>1177833</t>
  </si>
  <si>
    <t>1176936</t>
  </si>
  <si>
    <t>1177249</t>
  </si>
  <si>
    <t>86643</t>
  </si>
  <si>
    <t>1177252</t>
  </si>
  <si>
    <t>1176571</t>
  </si>
  <si>
    <t>1177828</t>
  </si>
  <si>
    <t>1177831</t>
  </si>
  <si>
    <t>1177013</t>
  </si>
  <si>
    <t>1176935</t>
  </si>
  <si>
    <t>1177411</t>
  </si>
  <si>
    <t>1176473</t>
  </si>
  <si>
    <t>1995466</t>
  </si>
  <si>
    <t>PROV FACT Vale S.A.</t>
  </si>
  <si>
    <t>1177027</t>
  </si>
  <si>
    <t>1176656</t>
  </si>
  <si>
    <t>1177201</t>
  </si>
  <si>
    <t>76046838K</t>
  </si>
  <si>
    <t>1177051</t>
  </si>
  <si>
    <t>1177204</t>
  </si>
  <si>
    <t>1177366</t>
  </si>
  <si>
    <t>AGRICOLA MUSA LIMITADA</t>
  </si>
  <si>
    <t>1177487</t>
  </si>
  <si>
    <t>1177361</t>
  </si>
  <si>
    <t>SOCIEDAD DE INVERSIONES TREMOLEN SPA</t>
  </si>
  <si>
    <t>1177150</t>
  </si>
  <si>
    <t>REV PROV FACT AGRÍCOLA ESMERALDA LIMITADA</t>
  </si>
  <si>
    <t>53</t>
  </si>
  <si>
    <t>EQM y MDQ no tiene nada por Salesforce pero si por EERR, por eso le puse 0</t>
  </si>
  <si>
    <t>ALTO MAIPO SPA (Provisión tipo 2)</t>
  </si>
  <si>
    <t>CIA MINERA DEL PACIFICO S A (Provisión tipo 2)</t>
  </si>
  <si>
    <t>04 TRAS INFORMAT FCFM</t>
  </si>
  <si>
    <t>Resultado[centro_costo_id]</t>
  </si>
  <si>
    <t>Resultado[cuenta_contable_id]</t>
  </si>
  <si>
    <t>Resultado[fecha]</t>
  </si>
  <si>
    <t>Resultado[ID]</t>
  </si>
  <si>
    <t>Resultado[Periodo EERR]</t>
  </si>
  <si>
    <t>Resultado[Centro de Costo]</t>
  </si>
  <si>
    <t>Resultado[Referencia Externa]</t>
  </si>
  <si>
    <t>Resultado[Referencia Interna]</t>
  </si>
  <si>
    <t>Resultado[Clasificación]</t>
  </si>
  <si>
    <t>Resultado[Periodo Devengado]</t>
  </si>
  <si>
    <t>Resultado[Identificador]</t>
  </si>
  <si>
    <t>Resultado[Glosa/Detalle]</t>
  </si>
  <si>
    <t>Resultado[Monto]</t>
  </si>
  <si>
    <t>Resultado[RUT_Id]</t>
  </si>
  <si>
    <t>Resultado[Cuenta Contable]</t>
  </si>
  <si>
    <t>Resultado[Link para visualizar factura]</t>
  </si>
  <si>
    <t>Resultado[fecha (año)]</t>
  </si>
  <si>
    <t>Resultado[fecha (trimestre)]</t>
  </si>
  <si>
    <t>Resultado[fecha (mes)]</t>
  </si>
  <si>
    <t>Resultado[Div]</t>
  </si>
  <si>
    <t>Resultado[test]</t>
  </si>
  <si>
    <t>Resultado[Razón Social]</t>
  </si>
  <si>
    <t>Resultado[Comprobante]</t>
  </si>
  <si>
    <t>Resultado[fecha (índice de meses)]</t>
  </si>
  <si>
    <t>2026012340</t>
  </si>
  <si>
    <t>61010323op</t>
  </si>
  <si>
    <t>202601</t>
  </si>
  <si>
    <t>2026-01</t>
  </si>
  <si>
    <t>0Q0Pk0000023d0TKAQ</t>
  </si>
  <si>
    <t/>
  </si>
  <si>
    <t>2026</t>
  </si>
  <si>
    <t>Tri1</t>
  </si>
  <si>
    <t>0Q0Pk000002NHLaKAO</t>
  </si>
  <si>
    <t>0Q0Pk000000xs9FKAQ</t>
  </si>
  <si>
    <t>0Q0Pk0000004PflKAE</t>
  </si>
  <si>
    <t>0Q0Pk000002VHoDKAW</t>
  </si>
  <si>
    <t>0Q05G000003PV36SAG</t>
  </si>
  <si>
    <t>0Q0Pk0000028KtFKAU</t>
  </si>
  <si>
    <t>0Q0Pk000002CQvFKAW</t>
  </si>
  <si>
    <t>0Q0Pk000002LcSXKA0</t>
  </si>
  <si>
    <t>0Q0Pk000002FSSfKAO</t>
  </si>
  <si>
    <t>0Q0Pk0000022XzdKAE</t>
  </si>
  <si>
    <t>0Q0Pk0000023cafKAA</t>
  </si>
  <si>
    <t>0Q0Pk000001vKFxKAM</t>
  </si>
  <si>
    <t>0Q0Pk0000023cnZKAQ</t>
  </si>
  <si>
    <t>0Q0Pk000001TcCbKAK</t>
  </si>
  <si>
    <t>0Q0Pk000001ZFurKAG</t>
  </si>
  <si>
    <t>0Q0Pk000001EPArKAO</t>
  </si>
  <si>
    <t>2026011817</t>
  </si>
  <si>
    <t>0Q0Pk000001LYULKA4</t>
  </si>
  <si>
    <t>0Q0Pk000002DLFBKA4</t>
  </si>
  <si>
    <t>0Q0Pk0000029yQPKAY</t>
  </si>
  <si>
    <t>2026012341</t>
  </si>
  <si>
    <t>0Q0Pk0000008WcDKAU</t>
  </si>
  <si>
    <t>2026012339</t>
  </si>
  <si>
    <t>0Q0Pk000002Cw5VKAS</t>
  </si>
  <si>
    <t>0Q0Pk000002MdG5KAK</t>
  </si>
  <si>
    <t>0Q0Pk000002c4XhKAI</t>
  </si>
  <si>
    <t>0Q0Pk000001lOXlKAM</t>
  </si>
  <si>
    <t>0Q0Pk000001p8ivKAA</t>
  </si>
  <si>
    <t>2025-12</t>
  </si>
  <si>
    <t>0Q0Pk000001x3SjKAI</t>
  </si>
  <si>
    <t>0Q0Pk000001aPfFKAU</t>
  </si>
  <si>
    <t>0Q0Pk000002S9aHKAS</t>
  </si>
  <si>
    <t>62010302op</t>
  </si>
  <si>
    <t>472324</t>
  </si>
  <si>
    <t>1 LV T RINDE G 4734</t>
  </si>
  <si>
    <t>Otros Ingresos</t>
  </si>
  <si>
    <t>472320</t>
  </si>
  <si>
    <t>LV RINDE G 47348</t>
  </si>
  <si>
    <t>472416</t>
  </si>
  <si>
    <t>1 1</t>
  </si>
  <si>
    <t>0Q0Pk000000dZVlKAM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</si>
</sst>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_);_(@_)"/>
    <numFmt numFmtId="165" formatCode="#,##0,,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0" fillId="0" borderId="0" xfId="0" pivotButton="1"/>
    <xf numFmtId="14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1" xfId="0" applyBorder="1" applyAlignment="1">
      <alignment horizontal="left"/>
    </xf>
    <xf numFmtId="0" fontId="0" fillId="2" borderId="0" xfId="0" applyFill="1"/>
    <xf numFmtId="3" fontId="0" fillId="2" borderId="0" xfId="0" applyNumberFormat="1" applyFill="1"/>
    <xf numFmtId="3" fontId="3" fillId="3" borderId="0" xfId="0" applyNumberFormat="1" applyFont="1" applyFill="1"/>
    <xf numFmtId="0" fontId="3" fillId="0" borderId="0" xfId="0" applyFont="1"/>
    <xf numFmtId="0" fontId="0" fillId="3" borderId="0" xfId="0" applyFill="1"/>
    <xf numFmtId="3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14" fontId="0" fillId="0" borderId="3" xfId="0" applyNumberFormat="1" applyBorder="1"/>
    <xf numFmtId="0" fontId="0" fillId="0" borderId="3" xfId="0" applyBorder="1"/>
    <xf numFmtId="0" fontId="4" fillId="4" borderId="2" xfId="0" applyFont="1" applyFill="1" applyBorder="1"/>
    <xf numFmtId="3" fontId="0" fillId="3" borderId="0" xfId="0" applyNumberFormat="1" applyFill="1"/>
  </cellXfs>
  <cellStyles count="4">
    <cellStyle name="Millares [0] 2" xfId="1" xr:uid="{00000000-0005-0000-0000-000001000000}"/>
    <cellStyle name="Millares [0] 3" xfId="2" xr:uid="{00000000-0005-0000-0000-000002000000}"/>
    <cellStyle name="Normal" xfId="0" builtinId="0"/>
    <cellStyle name="Normal 2" xfId="3" xr:uid="{00000000-0005-0000-0000-000004000000}"/>
  </cellStyles>
  <dxfs count="23">
    <dxf>
      <numFmt numFmtId="19" formatCode="dd/mm/yyyy"/>
    </dxf>
    <dxf>
      <font>
        <sz val="18"/>
        <color theme="0"/>
      </font>
    </dxf>
    <dxf>
      <font>
        <sz val="20"/>
      </font>
    </dxf>
    <dxf>
      <font>
        <sz val="18"/>
        <color theme="0"/>
      </font>
    </dxf>
    <dxf>
      <font>
        <sz val="20"/>
      </font>
    </dxf>
    <dxf>
      <font>
        <sz val="18"/>
        <color theme="0"/>
      </font>
    </dxf>
    <dxf>
      <font>
        <sz val="2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border diagonalUp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</border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ont>
        <b val="0"/>
        <i val="0"/>
      </font>
      <fill>
        <patternFill>
          <bgColor theme="0"/>
        </patternFill>
      </fill>
    </dxf>
    <dxf>
      <fill>
        <patternFill patternType="none">
          <bgColor auto="1"/>
        </patternFill>
      </fill>
    </dxf>
    <dxf>
      <font>
        <b/>
        <i val="0"/>
      </font>
      <border>
        <top style="double">
          <color auto="1"/>
        </top>
      </border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fgColor theme="0"/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2" defaultTableStyle="TableStyleMedium2" defaultPivotStyle="Estilo de tabla dinámica 1">
    <tableStyle name="Estilo de tabla dinámica 1" table="0" count="7" xr9:uid="{00000000-0011-0000-FFFF-FFFF00000000}">
      <tableStyleElement type="wholeTable" dxfId="22"/>
      <tableStyleElement type="headerRow" dxfId="21"/>
      <tableStyleElement type="totalRow" dxfId="20"/>
      <tableStyleElement type="firstColumn" dxfId="19"/>
      <tableStyleElement type="firstRowSubheading" dxfId="18"/>
      <tableStyleElement type="secondRowSubheading" dxfId="17"/>
      <tableStyleElement type="thirdRowSubheading" dxfId="16"/>
    </tableStyle>
    <tableStyle name="Idiem (colores)" pivot="0" table="0" count="5" xr9:uid="{00000000-0011-0000-FFFF-FFFF01000000}">
      <tableStyleElement type="wholeTable" dxfId="15"/>
      <tableStyleElement type="headerRow" dxfId="14"/>
    </tableStyle>
  </tableStyles>
  <colors>
    <mruColors>
      <color rgb="FFD0DDEF"/>
      <color rgb="FFC1D3EA"/>
      <color rgb="FFB0C8E6"/>
      <color rgb="FF9DBCE1"/>
      <color rgb="FF88B0DC"/>
      <color rgb="FF6CA2D7"/>
      <color rgb="FF5897CF"/>
      <color rgb="FF538EC4"/>
      <color rgb="FF4E86B9"/>
      <color rgb="FF487CAC"/>
    </mruColors>
  </colors>
  <extLst>
    <ext xmlns:x14="http://schemas.microsoft.com/office/spreadsheetml/2009/9/main" uri="{46F421CA-312F-682f-3DD2-61675219B42D}">
      <x14:dxfs count="3">
        <dxf>
          <font>
            <color theme="0" tint="-0.34998626667073579"/>
          </font>
          <fill>
            <patternFill>
              <bgColor theme="0" tint="-0.14996795556505021"/>
            </patternFill>
          </fill>
        </dxf>
        <dxf>
          <font>
            <b val="0"/>
            <i val="0"/>
            <color theme="1"/>
          </font>
          <fill>
            <patternFill>
              <bgColor theme="0" tint="-0.24994659260841701"/>
            </patternFill>
          </fill>
        </dxf>
        <dxf>
          <font>
            <color theme="0" tint="-0.2499465926084170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Idiem (colores)">
          <x14:slicerStyleElements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1.xml"/><Relationship Id="rId299" Type="http://schemas.openxmlformats.org/officeDocument/2006/relationships/customXml" Target="../customXml/item273.xml"/><Relationship Id="rId21" Type="http://schemas.openxmlformats.org/officeDocument/2006/relationships/theme" Target="theme/theme1.xml"/><Relationship Id="rId63" Type="http://schemas.openxmlformats.org/officeDocument/2006/relationships/customXml" Target="../customXml/item37.xml"/><Relationship Id="rId159" Type="http://schemas.openxmlformats.org/officeDocument/2006/relationships/customXml" Target="../customXml/item133.xml"/><Relationship Id="rId170" Type="http://schemas.openxmlformats.org/officeDocument/2006/relationships/customXml" Target="../customXml/item144.xml"/><Relationship Id="rId226" Type="http://schemas.openxmlformats.org/officeDocument/2006/relationships/customXml" Target="../customXml/item200.xml"/><Relationship Id="rId268" Type="http://schemas.openxmlformats.org/officeDocument/2006/relationships/customXml" Target="../customXml/item242.xml"/><Relationship Id="rId32" Type="http://schemas.openxmlformats.org/officeDocument/2006/relationships/customXml" Target="../customXml/item6.xml"/><Relationship Id="rId74" Type="http://schemas.openxmlformats.org/officeDocument/2006/relationships/customXml" Target="../customXml/item48.xml"/><Relationship Id="rId128" Type="http://schemas.openxmlformats.org/officeDocument/2006/relationships/customXml" Target="../customXml/item102.xml"/><Relationship Id="rId5" Type="http://schemas.openxmlformats.org/officeDocument/2006/relationships/worksheet" Target="worksheets/sheet5.xml"/><Relationship Id="rId181" Type="http://schemas.openxmlformats.org/officeDocument/2006/relationships/customXml" Target="../customXml/item155.xml"/><Relationship Id="rId237" Type="http://schemas.openxmlformats.org/officeDocument/2006/relationships/customXml" Target="../customXml/item211.xml"/><Relationship Id="rId279" Type="http://schemas.openxmlformats.org/officeDocument/2006/relationships/customXml" Target="../customXml/item253.xml"/><Relationship Id="rId43" Type="http://schemas.openxmlformats.org/officeDocument/2006/relationships/customXml" Target="../customXml/item17.xml"/><Relationship Id="rId139" Type="http://schemas.openxmlformats.org/officeDocument/2006/relationships/customXml" Target="../customXml/item113.xml"/><Relationship Id="rId290" Type="http://schemas.openxmlformats.org/officeDocument/2006/relationships/customXml" Target="../customXml/item264.xml"/><Relationship Id="rId304" Type="http://schemas.openxmlformats.org/officeDocument/2006/relationships/customXml" Target="../customXml/item278.xml"/><Relationship Id="rId85" Type="http://schemas.openxmlformats.org/officeDocument/2006/relationships/customXml" Target="../customXml/item59.xml"/><Relationship Id="rId150" Type="http://schemas.openxmlformats.org/officeDocument/2006/relationships/customXml" Target="../customXml/item124.xml"/><Relationship Id="rId192" Type="http://schemas.openxmlformats.org/officeDocument/2006/relationships/customXml" Target="../customXml/item166.xml"/><Relationship Id="rId206" Type="http://schemas.openxmlformats.org/officeDocument/2006/relationships/customXml" Target="../customXml/item180.xml"/><Relationship Id="rId248" Type="http://schemas.openxmlformats.org/officeDocument/2006/relationships/customXml" Target="../customXml/item222.xml"/><Relationship Id="rId12" Type="http://schemas.openxmlformats.org/officeDocument/2006/relationships/pivotCacheDefinition" Target="pivotCache/pivotCacheDefinition6.xml"/><Relationship Id="rId108" Type="http://schemas.openxmlformats.org/officeDocument/2006/relationships/customXml" Target="../customXml/item82.xml"/><Relationship Id="rId54" Type="http://schemas.openxmlformats.org/officeDocument/2006/relationships/customXml" Target="../customXml/item28.xml"/><Relationship Id="rId96" Type="http://schemas.openxmlformats.org/officeDocument/2006/relationships/customXml" Target="../customXml/item70.xml"/><Relationship Id="rId161" Type="http://schemas.openxmlformats.org/officeDocument/2006/relationships/customXml" Target="../customXml/item135.xml"/><Relationship Id="rId217" Type="http://schemas.openxmlformats.org/officeDocument/2006/relationships/customXml" Target="../customXml/item191.xml"/><Relationship Id="rId259" Type="http://schemas.openxmlformats.org/officeDocument/2006/relationships/customXml" Target="../customXml/item233.xml"/><Relationship Id="rId23" Type="http://schemas.openxmlformats.org/officeDocument/2006/relationships/styles" Target="styles.xml"/><Relationship Id="rId119" Type="http://schemas.openxmlformats.org/officeDocument/2006/relationships/customXml" Target="../customXml/item93.xml"/><Relationship Id="rId270" Type="http://schemas.openxmlformats.org/officeDocument/2006/relationships/customXml" Target="../customXml/item244.xml"/><Relationship Id="rId291" Type="http://schemas.openxmlformats.org/officeDocument/2006/relationships/customXml" Target="../customXml/item265.xml"/><Relationship Id="rId305" Type="http://schemas.openxmlformats.org/officeDocument/2006/relationships/customXml" Target="../customXml/item279.xml"/><Relationship Id="rId44" Type="http://schemas.openxmlformats.org/officeDocument/2006/relationships/customXml" Target="../customXml/item18.xml"/><Relationship Id="rId65" Type="http://schemas.openxmlformats.org/officeDocument/2006/relationships/customXml" Target="../customXml/item39.xml"/><Relationship Id="rId86" Type="http://schemas.openxmlformats.org/officeDocument/2006/relationships/customXml" Target="../customXml/item60.xml"/><Relationship Id="rId130" Type="http://schemas.openxmlformats.org/officeDocument/2006/relationships/customXml" Target="../customXml/item104.xml"/><Relationship Id="rId151" Type="http://schemas.openxmlformats.org/officeDocument/2006/relationships/customXml" Target="../customXml/item125.xml"/><Relationship Id="rId172" Type="http://schemas.openxmlformats.org/officeDocument/2006/relationships/customXml" Target="../customXml/item146.xml"/><Relationship Id="rId193" Type="http://schemas.openxmlformats.org/officeDocument/2006/relationships/customXml" Target="../customXml/item167.xml"/><Relationship Id="rId207" Type="http://schemas.openxmlformats.org/officeDocument/2006/relationships/customXml" Target="../customXml/item181.xml"/><Relationship Id="rId228" Type="http://schemas.openxmlformats.org/officeDocument/2006/relationships/customXml" Target="../customXml/item202.xml"/><Relationship Id="rId249" Type="http://schemas.openxmlformats.org/officeDocument/2006/relationships/customXml" Target="../customXml/item223.xml"/><Relationship Id="rId13" Type="http://schemas.microsoft.com/office/2007/relationships/slicerCache" Target="slicerCaches/slicerCache1.xml"/><Relationship Id="rId109" Type="http://schemas.openxmlformats.org/officeDocument/2006/relationships/customXml" Target="../customXml/item83.xml"/><Relationship Id="rId260" Type="http://schemas.openxmlformats.org/officeDocument/2006/relationships/customXml" Target="../customXml/item234.xml"/><Relationship Id="rId281" Type="http://schemas.openxmlformats.org/officeDocument/2006/relationships/customXml" Target="../customXml/item255.xml"/><Relationship Id="rId34" Type="http://schemas.openxmlformats.org/officeDocument/2006/relationships/customXml" Target="../customXml/item8.xml"/><Relationship Id="rId55" Type="http://schemas.openxmlformats.org/officeDocument/2006/relationships/customXml" Target="../customXml/item29.xml"/><Relationship Id="rId76" Type="http://schemas.openxmlformats.org/officeDocument/2006/relationships/customXml" Target="../customXml/item50.xml"/><Relationship Id="rId97" Type="http://schemas.openxmlformats.org/officeDocument/2006/relationships/customXml" Target="../customXml/item71.xml"/><Relationship Id="rId120" Type="http://schemas.openxmlformats.org/officeDocument/2006/relationships/customXml" Target="../customXml/item94.xml"/><Relationship Id="rId141" Type="http://schemas.openxmlformats.org/officeDocument/2006/relationships/customXml" Target="../customXml/item115.xml"/><Relationship Id="rId7" Type="http://schemas.openxmlformats.org/officeDocument/2006/relationships/pivotCacheDefinition" Target="pivotCache/pivotCacheDefinition1.xml"/><Relationship Id="rId162" Type="http://schemas.openxmlformats.org/officeDocument/2006/relationships/customXml" Target="../customXml/item136.xml"/><Relationship Id="rId183" Type="http://schemas.openxmlformats.org/officeDocument/2006/relationships/customXml" Target="../customXml/item157.xml"/><Relationship Id="rId218" Type="http://schemas.openxmlformats.org/officeDocument/2006/relationships/customXml" Target="../customXml/item192.xml"/><Relationship Id="rId239" Type="http://schemas.openxmlformats.org/officeDocument/2006/relationships/customXml" Target="../customXml/item213.xml"/><Relationship Id="rId250" Type="http://schemas.openxmlformats.org/officeDocument/2006/relationships/customXml" Target="../customXml/item224.xml"/><Relationship Id="rId271" Type="http://schemas.openxmlformats.org/officeDocument/2006/relationships/customXml" Target="../customXml/item245.xml"/><Relationship Id="rId292" Type="http://schemas.openxmlformats.org/officeDocument/2006/relationships/customXml" Target="../customXml/item266.xml"/><Relationship Id="rId306" Type="http://schemas.openxmlformats.org/officeDocument/2006/relationships/customXml" Target="../customXml/item280.xml"/><Relationship Id="rId24" Type="http://schemas.openxmlformats.org/officeDocument/2006/relationships/sharedStrings" Target="sharedStrings.xml"/><Relationship Id="rId45" Type="http://schemas.openxmlformats.org/officeDocument/2006/relationships/customXml" Target="../customXml/item19.xml"/><Relationship Id="rId66" Type="http://schemas.openxmlformats.org/officeDocument/2006/relationships/customXml" Target="../customXml/item40.xml"/><Relationship Id="rId87" Type="http://schemas.openxmlformats.org/officeDocument/2006/relationships/customXml" Target="../customXml/item61.xml"/><Relationship Id="rId110" Type="http://schemas.openxmlformats.org/officeDocument/2006/relationships/customXml" Target="../customXml/item84.xml"/><Relationship Id="rId131" Type="http://schemas.openxmlformats.org/officeDocument/2006/relationships/customXml" Target="../customXml/item105.xml"/><Relationship Id="rId152" Type="http://schemas.openxmlformats.org/officeDocument/2006/relationships/customXml" Target="../customXml/item126.xml"/><Relationship Id="rId173" Type="http://schemas.openxmlformats.org/officeDocument/2006/relationships/customXml" Target="../customXml/item147.xml"/><Relationship Id="rId194" Type="http://schemas.openxmlformats.org/officeDocument/2006/relationships/customXml" Target="../customXml/item168.xml"/><Relationship Id="rId208" Type="http://schemas.openxmlformats.org/officeDocument/2006/relationships/customXml" Target="../customXml/item182.xml"/><Relationship Id="rId229" Type="http://schemas.openxmlformats.org/officeDocument/2006/relationships/customXml" Target="../customXml/item203.xml"/><Relationship Id="rId240" Type="http://schemas.openxmlformats.org/officeDocument/2006/relationships/customXml" Target="../customXml/item214.xml"/><Relationship Id="rId261" Type="http://schemas.openxmlformats.org/officeDocument/2006/relationships/customXml" Target="../customXml/item235.xml"/><Relationship Id="rId14" Type="http://schemas.microsoft.com/office/2007/relationships/slicerCache" Target="slicerCaches/slicerCache2.xml"/><Relationship Id="rId35" Type="http://schemas.openxmlformats.org/officeDocument/2006/relationships/customXml" Target="../customXml/item9.xml"/><Relationship Id="rId56" Type="http://schemas.openxmlformats.org/officeDocument/2006/relationships/customXml" Target="../customXml/item30.xml"/><Relationship Id="rId77" Type="http://schemas.openxmlformats.org/officeDocument/2006/relationships/customXml" Target="../customXml/item51.xml"/><Relationship Id="rId100" Type="http://schemas.openxmlformats.org/officeDocument/2006/relationships/customXml" Target="../customXml/item74.xml"/><Relationship Id="rId282" Type="http://schemas.openxmlformats.org/officeDocument/2006/relationships/customXml" Target="../customXml/item256.xml"/><Relationship Id="rId8" Type="http://schemas.openxmlformats.org/officeDocument/2006/relationships/pivotCacheDefinition" Target="pivotCache/pivotCacheDefinition2.xml"/><Relationship Id="rId98" Type="http://schemas.openxmlformats.org/officeDocument/2006/relationships/customXml" Target="../customXml/item72.xml"/><Relationship Id="rId121" Type="http://schemas.openxmlformats.org/officeDocument/2006/relationships/customXml" Target="../customXml/item95.xml"/><Relationship Id="rId142" Type="http://schemas.openxmlformats.org/officeDocument/2006/relationships/customXml" Target="../customXml/item116.xml"/><Relationship Id="rId163" Type="http://schemas.openxmlformats.org/officeDocument/2006/relationships/customXml" Target="../customXml/item137.xml"/><Relationship Id="rId184" Type="http://schemas.openxmlformats.org/officeDocument/2006/relationships/customXml" Target="../customXml/item158.xml"/><Relationship Id="rId219" Type="http://schemas.openxmlformats.org/officeDocument/2006/relationships/customXml" Target="../customXml/item193.xml"/><Relationship Id="rId230" Type="http://schemas.openxmlformats.org/officeDocument/2006/relationships/customXml" Target="../customXml/item204.xml"/><Relationship Id="rId251" Type="http://schemas.openxmlformats.org/officeDocument/2006/relationships/customXml" Target="../customXml/item225.xml"/><Relationship Id="rId25" Type="http://schemas.openxmlformats.org/officeDocument/2006/relationships/powerPivotData" Target="model/item.data"/><Relationship Id="rId46" Type="http://schemas.openxmlformats.org/officeDocument/2006/relationships/customXml" Target="../customXml/item20.xml"/><Relationship Id="rId67" Type="http://schemas.openxmlformats.org/officeDocument/2006/relationships/customXml" Target="../customXml/item41.xml"/><Relationship Id="rId272" Type="http://schemas.openxmlformats.org/officeDocument/2006/relationships/customXml" Target="../customXml/item246.xml"/><Relationship Id="rId293" Type="http://schemas.openxmlformats.org/officeDocument/2006/relationships/customXml" Target="../customXml/item267.xml"/><Relationship Id="rId307" Type="http://schemas.openxmlformats.org/officeDocument/2006/relationships/customXml" Target="../customXml/item281.xml"/><Relationship Id="rId88" Type="http://schemas.openxmlformats.org/officeDocument/2006/relationships/customXml" Target="../customXml/item62.xml"/><Relationship Id="rId111" Type="http://schemas.openxmlformats.org/officeDocument/2006/relationships/customXml" Target="../customXml/item85.xml"/><Relationship Id="rId132" Type="http://schemas.openxmlformats.org/officeDocument/2006/relationships/customXml" Target="../customXml/item106.xml"/><Relationship Id="rId153" Type="http://schemas.openxmlformats.org/officeDocument/2006/relationships/customXml" Target="../customXml/item127.xml"/><Relationship Id="rId174" Type="http://schemas.openxmlformats.org/officeDocument/2006/relationships/customXml" Target="../customXml/item148.xml"/><Relationship Id="rId195" Type="http://schemas.openxmlformats.org/officeDocument/2006/relationships/customXml" Target="../customXml/item169.xml"/><Relationship Id="rId209" Type="http://schemas.openxmlformats.org/officeDocument/2006/relationships/customXml" Target="../customXml/item183.xml"/><Relationship Id="rId220" Type="http://schemas.openxmlformats.org/officeDocument/2006/relationships/customXml" Target="../customXml/item194.xml"/><Relationship Id="rId241" Type="http://schemas.openxmlformats.org/officeDocument/2006/relationships/customXml" Target="../customXml/item215.xml"/><Relationship Id="rId15" Type="http://schemas.microsoft.com/office/2007/relationships/slicerCache" Target="slicerCaches/slicerCache3.xml"/><Relationship Id="rId36" Type="http://schemas.openxmlformats.org/officeDocument/2006/relationships/customXml" Target="../customXml/item10.xml"/><Relationship Id="rId57" Type="http://schemas.openxmlformats.org/officeDocument/2006/relationships/customXml" Target="../customXml/item31.xml"/><Relationship Id="rId262" Type="http://schemas.openxmlformats.org/officeDocument/2006/relationships/customXml" Target="../customXml/item236.xml"/><Relationship Id="rId283" Type="http://schemas.openxmlformats.org/officeDocument/2006/relationships/customXml" Target="../customXml/item257.xml"/><Relationship Id="rId78" Type="http://schemas.openxmlformats.org/officeDocument/2006/relationships/customXml" Target="../customXml/item52.xml"/><Relationship Id="rId99" Type="http://schemas.openxmlformats.org/officeDocument/2006/relationships/customXml" Target="../customXml/item73.xml"/><Relationship Id="rId101" Type="http://schemas.openxmlformats.org/officeDocument/2006/relationships/customXml" Target="../customXml/item75.xml"/><Relationship Id="rId122" Type="http://schemas.openxmlformats.org/officeDocument/2006/relationships/customXml" Target="../customXml/item96.xml"/><Relationship Id="rId143" Type="http://schemas.openxmlformats.org/officeDocument/2006/relationships/customXml" Target="../customXml/item117.xml"/><Relationship Id="rId164" Type="http://schemas.openxmlformats.org/officeDocument/2006/relationships/customXml" Target="../customXml/item138.xml"/><Relationship Id="rId185" Type="http://schemas.openxmlformats.org/officeDocument/2006/relationships/customXml" Target="../customXml/item159.xml"/><Relationship Id="rId9" Type="http://schemas.openxmlformats.org/officeDocument/2006/relationships/pivotCacheDefinition" Target="pivotCache/pivotCacheDefinition3.xml"/><Relationship Id="rId210" Type="http://schemas.openxmlformats.org/officeDocument/2006/relationships/customXml" Target="../customXml/item184.xml"/><Relationship Id="rId26" Type="http://schemas.openxmlformats.org/officeDocument/2006/relationships/calcChain" Target="calcChain.xml"/><Relationship Id="rId231" Type="http://schemas.openxmlformats.org/officeDocument/2006/relationships/customXml" Target="../customXml/item205.xml"/><Relationship Id="rId252" Type="http://schemas.openxmlformats.org/officeDocument/2006/relationships/customXml" Target="../customXml/item226.xml"/><Relationship Id="rId273" Type="http://schemas.openxmlformats.org/officeDocument/2006/relationships/customXml" Target="../customXml/item247.xml"/><Relationship Id="rId294" Type="http://schemas.openxmlformats.org/officeDocument/2006/relationships/customXml" Target="../customXml/item268.xml"/><Relationship Id="rId308" Type="http://schemas.openxmlformats.org/officeDocument/2006/relationships/customXml" Target="../customXml/item282.xml"/><Relationship Id="rId47" Type="http://schemas.openxmlformats.org/officeDocument/2006/relationships/customXml" Target="../customXml/item21.xml"/><Relationship Id="rId68" Type="http://schemas.openxmlformats.org/officeDocument/2006/relationships/customXml" Target="../customXml/item42.xml"/><Relationship Id="rId89" Type="http://schemas.openxmlformats.org/officeDocument/2006/relationships/customXml" Target="../customXml/item63.xml"/><Relationship Id="rId112" Type="http://schemas.openxmlformats.org/officeDocument/2006/relationships/customXml" Target="../customXml/item86.xml"/><Relationship Id="rId133" Type="http://schemas.openxmlformats.org/officeDocument/2006/relationships/customXml" Target="../customXml/item107.xml"/><Relationship Id="rId154" Type="http://schemas.openxmlformats.org/officeDocument/2006/relationships/customXml" Target="../customXml/item128.xml"/><Relationship Id="rId175" Type="http://schemas.openxmlformats.org/officeDocument/2006/relationships/customXml" Target="../customXml/item149.xml"/><Relationship Id="rId196" Type="http://schemas.openxmlformats.org/officeDocument/2006/relationships/customXml" Target="../customXml/item170.xml"/><Relationship Id="rId200" Type="http://schemas.openxmlformats.org/officeDocument/2006/relationships/customXml" Target="../customXml/item174.xml"/><Relationship Id="rId16" Type="http://schemas.microsoft.com/office/2007/relationships/slicerCache" Target="slicerCaches/slicerCache4.xml"/><Relationship Id="rId221" Type="http://schemas.openxmlformats.org/officeDocument/2006/relationships/customXml" Target="../customXml/item195.xml"/><Relationship Id="rId242" Type="http://schemas.openxmlformats.org/officeDocument/2006/relationships/customXml" Target="../customXml/item216.xml"/><Relationship Id="rId263" Type="http://schemas.openxmlformats.org/officeDocument/2006/relationships/customXml" Target="../customXml/item237.xml"/><Relationship Id="rId284" Type="http://schemas.openxmlformats.org/officeDocument/2006/relationships/customXml" Target="../customXml/item258.xml"/><Relationship Id="rId37" Type="http://schemas.openxmlformats.org/officeDocument/2006/relationships/customXml" Target="../customXml/item11.xml"/><Relationship Id="rId58" Type="http://schemas.openxmlformats.org/officeDocument/2006/relationships/customXml" Target="../customXml/item32.xml"/><Relationship Id="rId79" Type="http://schemas.openxmlformats.org/officeDocument/2006/relationships/customXml" Target="../customXml/item53.xml"/><Relationship Id="rId102" Type="http://schemas.openxmlformats.org/officeDocument/2006/relationships/customXml" Target="../customXml/item76.xml"/><Relationship Id="rId123" Type="http://schemas.openxmlformats.org/officeDocument/2006/relationships/customXml" Target="../customXml/item97.xml"/><Relationship Id="rId144" Type="http://schemas.openxmlformats.org/officeDocument/2006/relationships/customXml" Target="../customXml/item118.xml"/><Relationship Id="rId90" Type="http://schemas.openxmlformats.org/officeDocument/2006/relationships/customXml" Target="../customXml/item64.xml"/><Relationship Id="rId165" Type="http://schemas.openxmlformats.org/officeDocument/2006/relationships/customXml" Target="../customXml/item139.xml"/><Relationship Id="rId186" Type="http://schemas.openxmlformats.org/officeDocument/2006/relationships/customXml" Target="../customXml/item160.xml"/><Relationship Id="rId211" Type="http://schemas.openxmlformats.org/officeDocument/2006/relationships/customXml" Target="../customXml/item185.xml"/><Relationship Id="rId232" Type="http://schemas.openxmlformats.org/officeDocument/2006/relationships/customXml" Target="../customXml/item206.xml"/><Relationship Id="rId253" Type="http://schemas.openxmlformats.org/officeDocument/2006/relationships/customXml" Target="../customXml/item227.xml"/><Relationship Id="rId274" Type="http://schemas.openxmlformats.org/officeDocument/2006/relationships/customXml" Target="../customXml/item248.xml"/><Relationship Id="rId295" Type="http://schemas.openxmlformats.org/officeDocument/2006/relationships/customXml" Target="../customXml/item269.xml"/><Relationship Id="rId27" Type="http://schemas.openxmlformats.org/officeDocument/2006/relationships/customXml" Target="../customXml/item1.xml"/><Relationship Id="rId48" Type="http://schemas.openxmlformats.org/officeDocument/2006/relationships/customXml" Target="../customXml/item22.xml"/><Relationship Id="rId69" Type="http://schemas.openxmlformats.org/officeDocument/2006/relationships/customXml" Target="../customXml/item43.xml"/><Relationship Id="rId113" Type="http://schemas.openxmlformats.org/officeDocument/2006/relationships/customXml" Target="../customXml/item87.xml"/><Relationship Id="rId134" Type="http://schemas.openxmlformats.org/officeDocument/2006/relationships/customXml" Target="../customXml/item108.xml"/><Relationship Id="rId80" Type="http://schemas.openxmlformats.org/officeDocument/2006/relationships/customXml" Target="../customXml/item54.xml"/><Relationship Id="rId155" Type="http://schemas.openxmlformats.org/officeDocument/2006/relationships/customXml" Target="../customXml/item129.xml"/><Relationship Id="rId176" Type="http://schemas.openxmlformats.org/officeDocument/2006/relationships/customXml" Target="../customXml/item150.xml"/><Relationship Id="rId197" Type="http://schemas.openxmlformats.org/officeDocument/2006/relationships/customXml" Target="../customXml/item171.xml"/><Relationship Id="rId201" Type="http://schemas.openxmlformats.org/officeDocument/2006/relationships/customXml" Target="../customXml/item175.xml"/><Relationship Id="rId222" Type="http://schemas.openxmlformats.org/officeDocument/2006/relationships/customXml" Target="../customXml/item196.xml"/><Relationship Id="rId243" Type="http://schemas.openxmlformats.org/officeDocument/2006/relationships/customXml" Target="../customXml/item217.xml"/><Relationship Id="rId264" Type="http://schemas.openxmlformats.org/officeDocument/2006/relationships/customXml" Target="../customXml/item238.xml"/><Relationship Id="rId285" Type="http://schemas.openxmlformats.org/officeDocument/2006/relationships/customXml" Target="../customXml/item259.xml"/><Relationship Id="rId17" Type="http://schemas.microsoft.com/office/2007/relationships/slicerCache" Target="slicerCaches/slicerCache5.xml"/><Relationship Id="rId38" Type="http://schemas.openxmlformats.org/officeDocument/2006/relationships/customXml" Target="../customXml/item12.xml"/><Relationship Id="rId59" Type="http://schemas.openxmlformats.org/officeDocument/2006/relationships/customXml" Target="../customXml/item33.xml"/><Relationship Id="rId103" Type="http://schemas.openxmlformats.org/officeDocument/2006/relationships/customXml" Target="../customXml/item77.xml"/><Relationship Id="rId124" Type="http://schemas.openxmlformats.org/officeDocument/2006/relationships/customXml" Target="../customXml/item98.xml"/><Relationship Id="rId70" Type="http://schemas.openxmlformats.org/officeDocument/2006/relationships/customXml" Target="../customXml/item44.xml"/><Relationship Id="rId91" Type="http://schemas.openxmlformats.org/officeDocument/2006/relationships/customXml" Target="../customXml/item65.xml"/><Relationship Id="rId145" Type="http://schemas.openxmlformats.org/officeDocument/2006/relationships/customXml" Target="../customXml/item119.xml"/><Relationship Id="rId166" Type="http://schemas.openxmlformats.org/officeDocument/2006/relationships/customXml" Target="../customXml/item140.xml"/><Relationship Id="rId187" Type="http://schemas.openxmlformats.org/officeDocument/2006/relationships/customXml" Target="../customXml/item161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86.xml"/><Relationship Id="rId233" Type="http://schemas.openxmlformats.org/officeDocument/2006/relationships/customXml" Target="../customXml/item207.xml"/><Relationship Id="rId254" Type="http://schemas.openxmlformats.org/officeDocument/2006/relationships/customXml" Target="../customXml/item228.xml"/><Relationship Id="rId28" Type="http://schemas.openxmlformats.org/officeDocument/2006/relationships/customXml" Target="../customXml/item2.xml"/><Relationship Id="rId49" Type="http://schemas.openxmlformats.org/officeDocument/2006/relationships/customXml" Target="../customXml/item23.xml"/><Relationship Id="rId114" Type="http://schemas.openxmlformats.org/officeDocument/2006/relationships/customXml" Target="../customXml/item88.xml"/><Relationship Id="rId275" Type="http://schemas.openxmlformats.org/officeDocument/2006/relationships/customXml" Target="../customXml/item249.xml"/><Relationship Id="rId296" Type="http://schemas.openxmlformats.org/officeDocument/2006/relationships/customXml" Target="../customXml/item270.xml"/><Relationship Id="rId300" Type="http://schemas.openxmlformats.org/officeDocument/2006/relationships/customXml" Target="../customXml/item274.xml"/><Relationship Id="rId60" Type="http://schemas.openxmlformats.org/officeDocument/2006/relationships/customXml" Target="../customXml/item34.xml"/><Relationship Id="rId81" Type="http://schemas.openxmlformats.org/officeDocument/2006/relationships/customXml" Target="../customXml/item55.xml"/><Relationship Id="rId135" Type="http://schemas.openxmlformats.org/officeDocument/2006/relationships/customXml" Target="../customXml/item109.xml"/><Relationship Id="rId156" Type="http://schemas.openxmlformats.org/officeDocument/2006/relationships/customXml" Target="../customXml/item130.xml"/><Relationship Id="rId177" Type="http://schemas.openxmlformats.org/officeDocument/2006/relationships/customXml" Target="../customXml/item151.xml"/><Relationship Id="rId198" Type="http://schemas.openxmlformats.org/officeDocument/2006/relationships/customXml" Target="../customXml/item172.xml"/><Relationship Id="rId202" Type="http://schemas.openxmlformats.org/officeDocument/2006/relationships/customXml" Target="../customXml/item176.xml"/><Relationship Id="rId223" Type="http://schemas.openxmlformats.org/officeDocument/2006/relationships/customXml" Target="../customXml/item197.xml"/><Relationship Id="rId244" Type="http://schemas.openxmlformats.org/officeDocument/2006/relationships/customXml" Target="../customXml/item218.xml"/><Relationship Id="rId18" Type="http://schemas.microsoft.com/office/2007/relationships/slicerCache" Target="slicerCaches/slicerCache6.xml"/><Relationship Id="rId39" Type="http://schemas.openxmlformats.org/officeDocument/2006/relationships/customXml" Target="../customXml/item13.xml"/><Relationship Id="rId265" Type="http://schemas.openxmlformats.org/officeDocument/2006/relationships/customXml" Target="../customXml/item239.xml"/><Relationship Id="rId286" Type="http://schemas.openxmlformats.org/officeDocument/2006/relationships/customXml" Target="../customXml/item260.xml"/><Relationship Id="rId50" Type="http://schemas.openxmlformats.org/officeDocument/2006/relationships/customXml" Target="../customXml/item24.xml"/><Relationship Id="rId104" Type="http://schemas.openxmlformats.org/officeDocument/2006/relationships/customXml" Target="../customXml/item78.xml"/><Relationship Id="rId125" Type="http://schemas.openxmlformats.org/officeDocument/2006/relationships/customXml" Target="../customXml/item99.xml"/><Relationship Id="rId146" Type="http://schemas.openxmlformats.org/officeDocument/2006/relationships/customXml" Target="../customXml/item120.xml"/><Relationship Id="rId167" Type="http://schemas.openxmlformats.org/officeDocument/2006/relationships/customXml" Target="../customXml/item141.xml"/><Relationship Id="rId188" Type="http://schemas.openxmlformats.org/officeDocument/2006/relationships/customXml" Target="../customXml/item162.xml"/><Relationship Id="rId71" Type="http://schemas.openxmlformats.org/officeDocument/2006/relationships/customXml" Target="../customXml/item45.xml"/><Relationship Id="rId92" Type="http://schemas.openxmlformats.org/officeDocument/2006/relationships/customXml" Target="../customXml/item66.xml"/><Relationship Id="rId213" Type="http://schemas.openxmlformats.org/officeDocument/2006/relationships/customXml" Target="../customXml/item187.xml"/><Relationship Id="rId234" Type="http://schemas.openxmlformats.org/officeDocument/2006/relationships/customXml" Target="../customXml/item208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3.xml"/><Relationship Id="rId255" Type="http://schemas.openxmlformats.org/officeDocument/2006/relationships/customXml" Target="../customXml/item229.xml"/><Relationship Id="rId276" Type="http://schemas.openxmlformats.org/officeDocument/2006/relationships/customXml" Target="../customXml/item250.xml"/><Relationship Id="rId297" Type="http://schemas.openxmlformats.org/officeDocument/2006/relationships/customXml" Target="../customXml/item271.xml"/><Relationship Id="rId40" Type="http://schemas.openxmlformats.org/officeDocument/2006/relationships/customXml" Target="../customXml/item14.xml"/><Relationship Id="rId115" Type="http://schemas.openxmlformats.org/officeDocument/2006/relationships/customXml" Target="../customXml/item89.xml"/><Relationship Id="rId136" Type="http://schemas.openxmlformats.org/officeDocument/2006/relationships/customXml" Target="../customXml/item110.xml"/><Relationship Id="rId157" Type="http://schemas.openxmlformats.org/officeDocument/2006/relationships/customXml" Target="../customXml/item131.xml"/><Relationship Id="rId178" Type="http://schemas.openxmlformats.org/officeDocument/2006/relationships/customXml" Target="../customXml/item152.xml"/><Relationship Id="rId301" Type="http://schemas.openxmlformats.org/officeDocument/2006/relationships/customXml" Target="../customXml/item275.xml"/><Relationship Id="rId61" Type="http://schemas.openxmlformats.org/officeDocument/2006/relationships/customXml" Target="../customXml/item35.xml"/><Relationship Id="rId82" Type="http://schemas.openxmlformats.org/officeDocument/2006/relationships/customXml" Target="../customXml/item56.xml"/><Relationship Id="rId199" Type="http://schemas.openxmlformats.org/officeDocument/2006/relationships/customXml" Target="../customXml/item173.xml"/><Relationship Id="rId203" Type="http://schemas.openxmlformats.org/officeDocument/2006/relationships/customXml" Target="../customXml/item177.xml"/><Relationship Id="rId19" Type="http://schemas.microsoft.com/office/2007/relationships/slicerCache" Target="slicerCaches/slicerCache7.xml"/><Relationship Id="rId224" Type="http://schemas.openxmlformats.org/officeDocument/2006/relationships/customXml" Target="../customXml/item198.xml"/><Relationship Id="rId245" Type="http://schemas.openxmlformats.org/officeDocument/2006/relationships/customXml" Target="../customXml/item219.xml"/><Relationship Id="rId266" Type="http://schemas.openxmlformats.org/officeDocument/2006/relationships/customXml" Target="../customXml/item240.xml"/><Relationship Id="rId287" Type="http://schemas.openxmlformats.org/officeDocument/2006/relationships/customXml" Target="../customXml/item261.xml"/><Relationship Id="rId30" Type="http://schemas.openxmlformats.org/officeDocument/2006/relationships/customXml" Target="../customXml/item4.xml"/><Relationship Id="rId105" Type="http://schemas.openxmlformats.org/officeDocument/2006/relationships/customXml" Target="../customXml/item79.xml"/><Relationship Id="rId126" Type="http://schemas.openxmlformats.org/officeDocument/2006/relationships/customXml" Target="../customXml/item100.xml"/><Relationship Id="rId147" Type="http://schemas.openxmlformats.org/officeDocument/2006/relationships/customXml" Target="../customXml/item121.xml"/><Relationship Id="rId168" Type="http://schemas.openxmlformats.org/officeDocument/2006/relationships/customXml" Target="../customXml/item142.xml"/><Relationship Id="rId51" Type="http://schemas.openxmlformats.org/officeDocument/2006/relationships/customXml" Target="../customXml/item25.xml"/><Relationship Id="rId72" Type="http://schemas.openxmlformats.org/officeDocument/2006/relationships/customXml" Target="../customXml/item46.xml"/><Relationship Id="rId93" Type="http://schemas.openxmlformats.org/officeDocument/2006/relationships/customXml" Target="../customXml/item67.xml"/><Relationship Id="rId189" Type="http://schemas.openxmlformats.org/officeDocument/2006/relationships/customXml" Target="../customXml/item163.xml"/><Relationship Id="rId3" Type="http://schemas.openxmlformats.org/officeDocument/2006/relationships/worksheet" Target="worksheets/sheet3.xml"/><Relationship Id="rId214" Type="http://schemas.openxmlformats.org/officeDocument/2006/relationships/customXml" Target="../customXml/item188.xml"/><Relationship Id="rId235" Type="http://schemas.openxmlformats.org/officeDocument/2006/relationships/customXml" Target="../customXml/item209.xml"/><Relationship Id="rId256" Type="http://schemas.openxmlformats.org/officeDocument/2006/relationships/customXml" Target="../customXml/item230.xml"/><Relationship Id="rId277" Type="http://schemas.openxmlformats.org/officeDocument/2006/relationships/customXml" Target="../customXml/item251.xml"/><Relationship Id="rId298" Type="http://schemas.openxmlformats.org/officeDocument/2006/relationships/customXml" Target="../customXml/item272.xml"/><Relationship Id="rId116" Type="http://schemas.openxmlformats.org/officeDocument/2006/relationships/customXml" Target="../customXml/item90.xml"/><Relationship Id="rId137" Type="http://schemas.openxmlformats.org/officeDocument/2006/relationships/customXml" Target="../customXml/item111.xml"/><Relationship Id="rId158" Type="http://schemas.openxmlformats.org/officeDocument/2006/relationships/customXml" Target="../customXml/item132.xml"/><Relationship Id="rId302" Type="http://schemas.openxmlformats.org/officeDocument/2006/relationships/customXml" Target="../customXml/item276.xml"/><Relationship Id="rId20" Type="http://schemas.microsoft.com/office/2007/relationships/slicerCache" Target="slicerCaches/slicerCache8.xml"/><Relationship Id="rId41" Type="http://schemas.openxmlformats.org/officeDocument/2006/relationships/customXml" Target="../customXml/item15.xml"/><Relationship Id="rId62" Type="http://schemas.openxmlformats.org/officeDocument/2006/relationships/customXml" Target="../customXml/item36.xml"/><Relationship Id="rId83" Type="http://schemas.openxmlformats.org/officeDocument/2006/relationships/customXml" Target="../customXml/item57.xml"/><Relationship Id="rId179" Type="http://schemas.openxmlformats.org/officeDocument/2006/relationships/customXml" Target="../customXml/item153.xml"/><Relationship Id="rId190" Type="http://schemas.openxmlformats.org/officeDocument/2006/relationships/customXml" Target="../customXml/item164.xml"/><Relationship Id="rId204" Type="http://schemas.openxmlformats.org/officeDocument/2006/relationships/customXml" Target="../customXml/item178.xml"/><Relationship Id="rId225" Type="http://schemas.openxmlformats.org/officeDocument/2006/relationships/customXml" Target="../customXml/item199.xml"/><Relationship Id="rId246" Type="http://schemas.openxmlformats.org/officeDocument/2006/relationships/customXml" Target="../customXml/item220.xml"/><Relationship Id="rId267" Type="http://schemas.openxmlformats.org/officeDocument/2006/relationships/customXml" Target="../customXml/item241.xml"/><Relationship Id="rId288" Type="http://schemas.openxmlformats.org/officeDocument/2006/relationships/customXml" Target="../customXml/item262.xml"/><Relationship Id="rId106" Type="http://schemas.openxmlformats.org/officeDocument/2006/relationships/customXml" Target="../customXml/item80.xml"/><Relationship Id="rId127" Type="http://schemas.openxmlformats.org/officeDocument/2006/relationships/customXml" Target="../customXml/item101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5.xml"/><Relationship Id="rId52" Type="http://schemas.openxmlformats.org/officeDocument/2006/relationships/customXml" Target="../customXml/item26.xml"/><Relationship Id="rId73" Type="http://schemas.openxmlformats.org/officeDocument/2006/relationships/customXml" Target="../customXml/item47.xml"/><Relationship Id="rId94" Type="http://schemas.openxmlformats.org/officeDocument/2006/relationships/customXml" Target="../customXml/item68.xml"/><Relationship Id="rId148" Type="http://schemas.openxmlformats.org/officeDocument/2006/relationships/customXml" Target="../customXml/item122.xml"/><Relationship Id="rId169" Type="http://schemas.openxmlformats.org/officeDocument/2006/relationships/customXml" Target="../customXml/item143.xml"/><Relationship Id="rId4" Type="http://schemas.openxmlformats.org/officeDocument/2006/relationships/worksheet" Target="worksheets/sheet4.xml"/><Relationship Id="rId180" Type="http://schemas.openxmlformats.org/officeDocument/2006/relationships/customXml" Target="../customXml/item154.xml"/><Relationship Id="rId215" Type="http://schemas.openxmlformats.org/officeDocument/2006/relationships/customXml" Target="../customXml/item189.xml"/><Relationship Id="rId236" Type="http://schemas.openxmlformats.org/officeDocument/2006/relationships/customXml" Target="../customXml/item210.xml"/><Relationship Id="rId257" Type="http://schemas.openxmlformats.org/officeDocument/2006/relationships/customXml" Target="../customXml/item231.xml"/><Relationship Id="rId278" Type="http://schemas.openxmlformats.org/officeDocument/2006/relationships/customXml" Target="../customXml/item252.xml"/><Relationship Id="rId303" Type="http://schemas.openxmlformats.org/officeDocument/2006/relationships/customXml" Target="../customXml/item277.xml"/><Relationship Id="rId42" Type="http://schemas.openxmlformats.org/officeDocument/2006/relationships/customXml" Target="../customXml/item16.xml"/><Relationship Id="rId84" Type="http://schemas.openxmlformats.org/officeDocument/2006/relationships/customXml" Target="../customXml/item58.xml"/><Relationship Id="rId138" Type="http://schemas.openxmlformats.org/officeDocument/2006/relationships/customXml" Target="../customXml/item112.xml"/><Relationship Id="rId191" Type="http://schemas.openxmlformats.org/officeDocument/2006/relationships/customXml" Target="../customXml/item165.xml"/><Relationship Id="rId205" Type="http://schemas.openxmlformats.org/officeDocument/2006/relationships/customXml" Target="../customXml/item179.xml"/><Relationship Id="rId247" Type="http://schemas.openxmlformats.org/officeDocument/2006/relationships/customXml" Target="../customXml/item221.xml"/><Relationship Id="rId107" Type="http://schemas.openxmlformats.org/officeDocument/2006/relationships/customXml" Target="../customXml/item81.xml"/><Relationship Id="rId289" Type="http://schemas.openxmlformats.org/officeDocument/2006/relationships/customXml" Target="../customXml/item263.xml"/><Relationship Id="rId11" Type="http://schemas.openxmlformats.org/officeDocument/2006/relationships/pivotCacheDefinition" Target="pivotCache/pivotCacheDefinition5.xml"/><Relationship Id="rId53" Type="http://schemas.openxmlformats.org/officeDocument/2006/relationships/customXml" Target="../customXml/item27.xml"/><Relationship Id="rId149" Type="http://schemas.openxmlformats.org/officeDocument/2006/relationships/customXml" Target="../customXml/item123.xml"/><Relationship Id="rId95" Type="http://schemas.openxmlformats.org/officeDocument/2006/relationships/customXml" Target="../customXml/item69.xml"/><Relationship Id="rId160" Type="http://schemas.openxmlformats.org/officeDocument/2006/relationships/customXml" Target="../customXml/item134.xml"/><Relationship Id="rId216" Type="http://schemas.openxmlformats.org/officeDocument/2006/relationships/customXml" Target="../customXml/item190.xml"/><Relationship Id="rId258" Type="http://schemas.openxmlformats.org/officeDocument/2006/relationships/customXml" Target="../customXml/item232.xml"/><Relationship Id="rId22" Type="http://schemas.openxmlformats.org/officeDocument/2006/relationships/connections" Target="connections.xml"/><Relationship Id="rId64" Type="http://schemas.openxmlformats.org/officeDocument/2006/relationships/customXml" Target="../customXml/item38.xml"/><Relationship Id="rId118" Type="http://schemas.openxmlformats.org/officeDocument/2006/relationships/customXml" Target="../customXml/item92.xml"/><Relationship Id="rId171" Type="http://schemas.openxmlformats.org/officeDocument/2006/relationships/customXml" Target="../customXml/item145.xml"/><Relationship Id="rId227" Type="http://schemas.openxmlformats.org/officeDocument/2006/relationships/customXml" Target="../customXml/item201.xml"/><Relationship Id="rId269" Type="http://schemas.openxmlformats.org/officeDocument/2006/relationships/customXml" Target="../customXml/item243.xml"/><Relationship Id="rId33" Type="http://schemas.openxmlformats.org/officeDocument/2006/relationships/customXml" Target="../customXml/item7.xml"/><Relationship Id="rId129" Type="http://schemas.openxmlformats.org/officeDocument/2006/relationships/customXml" Target="../customXml/item103.xml"/><Relationship Id="rId280" Type="http://schemas.openxmlformats.org/officeDocument/2006/relationships/customXml" Target="../customXml/item254.xml"/><Relationship Id="rId75" Type="http://schemas.openxmlformats.org/officeDocument/2006/relationships/customXml" Target="../customXml/item49.xml"/><Relationship Id="rId140" Type="http://schemas.openxmlformats.org/officeDocument/2006/relationships/customXml" Target="../customXml/item114.xml"/><Relationship Id="rId182" Type="http://schemas.openxmlformats.org/officeDocument/2006/relationships/customXml" Target="../customXml/item156.xml"/><Relationship Id="rId6" Type="http://schemas.openxmlformats.org/officeDocument/2006/relationships/worksheet" Target="worksheets/sheet6.xml"/><Relationship Id="rId238" Type="http://schemas.openxmlformats.org/officeDocument/2006/relationships/customXml" Target="../customXml/item2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323851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136837" cy="1247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466725</xdr:colOff>
      <xdr:row>0</xdr:row>
      <xdr:rowOff>0</xdr:rowOff>
    </xdr:from>
    <xdr:to>
      <xdr:col>3</xdr:col>
      <xdr:colOff>85725</xdr:colOff>
      <xdr:row>23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Cost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Co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8725" y="0"/>
              <a:ext cx="1138518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142875</xdr:colOff>
      <xdr:row>0</xdr:row>
      <xdr:rowOff>0</xdr:rowOff>
    </xdr:from>
    <xdr:to>
      <xdr:col>4</xdr:col>
      <xdr:colOff>628650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 (año)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(año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0"/>
              <a:ext cx="1247775" cy="1981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361950</xdr:colOff>
      <xdr:row>8</xdr:row>
      <xdr:rowOff>9525</xdr:rowOff>
    </xdr:from>
    <xdr:to>
      <xdr:col>16</xdr:col>
      <xdr:colOff>447675</xdr:colOff>
      <xdr:row>32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mprobante">
              <a:extLst>
                <a:ext uri="{FF2B5EF4-FFF2-40B4-BE49-F238E27FC236}">
                  <a16:creationId xmlns:a16="http://schemas.microsoft.com/office/drawing/2014/main" id="{D235A226-310A-4328-8402-37D2A90AD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rob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5950" y="1533525"/>
              <a:ext cx="3133725" cy="4619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2</xdr:row>
      <xdr:rowOff>66675</xdr:rowOff>
    </xdr:from>
    <xdr:to>
      <xdr:col>10</xdr:col>
      <xdr:colOff>304800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 &quot;mmm&quot;">
              <a:extLst>
                <a:ext uri="{FF2B5EF4-FFF2-40B4-BE49-F238E27FC236}">
                  <a16:creationId xmlns:a16="http://schemas.microsoft.com/office/drawing/2014/main" id="{36C909CA-6DB4-44C8-8F2C-9A9526ABFC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&quot;mmm&quot;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447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695325</xdr:colOff>
      <xdr:row>8</xdr:row>
      <xdr:rowOff>38100</xdr:rowOff>
    </xdr:from>
    <xdr:to>
      <xdr:col>21</xdr:col>
      <xdr:colOff>276225</xdr:colOff>
      <xdr:row>28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mprobante 1">
              <a:extLst>
                <a:ext uri="{FF2B5EF4-FFF2-40B4-BE49-F238E27FC236}">
                  <a16:creationId xmlns:a16="http://schemas.microsoft.com/office/drawing/2014/main" id="{7311345F-D404-4C86-86FF-5FB446BD10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roba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87325" y="1562100"/>
              <a:ext cx="3390900" cy="3857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4</xdr:row>
      <xdr:rowOff>0</xdr:rowOff>
    </xdr:from>
    <xdr:to>
      <xdr:col>7</xdr:col>
      <xdr:colOff>304800</xdr:colOff>
      <xdr:row>25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Unidad">
              <a:extLst>
                <a:ext uri="{FF2B5EF4-FFF2-40B4-BE49-F238E27FC236}">
                  <a16:creationId xmlns:a16="http://schemas.microsoft.com/office/drawing/2014/main" id="{2540AED9-1199-4461-91C8-0ADC5B8860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762000"/>
              <a:ext cx="1828800" cy="2530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29</xdr:row>
      <xdr:rowOff>0</xdr:rowOff>
    </xdr:from>
    <xdr:to>
      <xdr:col>3</xdr:col>
      <xdr:colOff>402167</xdr:colOff>
      <xdr:row>42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es &quot;mmm&quot; 1">
              <a:extLst>
                <a:ext uri="{FF2B5EF4-FFF2-40B4-BE49-F238E27FC236}">
                  <a16:creationId xmlns:a16="http://schemas.microsoft.com/office/drawing/2014/main" id="{53755E4F-60FE-45A7-AFAB-642D3682BE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&quot;mmm&quot;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524500"/>
              <a:ext cx="2688167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6736114" createdVersion="6" refreshedVersion="8" minRefreshableVersion="3" recordCount="0" supportSubquery="1" supportAdvancedDrill="1" xr:uid="{00000000-000A-0000-FFFF-FFFF4B000000}">
  <cacheSource type="external" connectionId="8"/>
  <cacheFields count="7">
    <cacheField name="[Resultado].[Div].[Div]" caption="Div" numFmtId="0" hierarchy="101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SDO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8009261" createdVersion="6" refreshedVersion="8" minRefreshableVersion="3" recordCount="0" supportSubquery="1" supportAdvancedDrill="1" xr:uid="{00000000-000A-0000-FFFF-FFFF4C000000}">
  <cacheSource type="external" connectionId="8"/>
  <cacheFields count="7">
    <cacheField name="[CentrosCostos].[centroCosto].[centroCosto]" caption="centroCosto" numFmtId="0" hierarchy="1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TBD_Reporte_Salesforce].[División].[División]" caption="División" numFmtId="0" hierarchy="113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SDG"/>
        <s v="SDO"/>
      </sharedItems>
    </cacheField>
    <cacheField name="[Measures].[Ingreso_Salesforce]" caption="Ingreso_Salesforce" numFmtId="0" hierarchy="134" level="32767"/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1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>
      <fieldsUsage count="2">
        <fieldUsage x="-1"/>
        <fieldUsage x="0"/>
      </fieldsUsage>
    </cacheHierarchy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2" memberValueDatatype="130" unbalanced="0">
      <fieldsUsage count="2">
        <fieldUsage x="-1"/>
        <fieldUsage x="2"/>
      </fieldsUsage>
    </cacheHierarchy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 oneField="1">
      <fieldsUsage count="1">
        <fieldUsage x="3"/>
      </fieldsUsage>
    </cacheHierarchy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29282408" createdVersion="6" refreshedVersion="8" minRefreshableVersion="3" recordCount="0" supportSubquery="1" supportAdvancedDrill="1" xr:uid="{00000000-000A-0000-FFFF-FFFF4D000000}">
  <cacheSource type="external" connectionId="8"/>
  <cacheFields count="7">
    <cacheField name="[Resultado].[Div].[Div]" caption="Div" numFmtId="0" hierarchy="101" level="1">
      <sharedItems count="11">
        <s v="DAC"/>
        <s v="DCO"/>
        <s v="DEP"/>
        <s v="DES"/>
        <s v="DGI"/>
        <s v="DGL"/>
        <s v="DHC"/>
        <s v="DHI"/>
        <s v="DIC"/>
        <s v="DPR"/>
        <s v="DTC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130555555" createdVersion="6" refreshedVersion="8" minRefreshableVersion="3" recordCount="0" supportSubquery="1" supportAdvancedDrill="1" xr:uid="{00000000-000A-0000-FFFF-FFFF4E000000}">
  <cacheSource type="external" connectionId="8"/>
  <cacheFields count="7">
    <cacheField name="[Resultado].[Div].[Div]" caption="Div" numFmtId="0" hierarchy="101" level="1">
      <sharedItems count="15">
        <s v="DAC"/>
        <s v="DCO"/>
        <s v="DDA"/>
        <s v="DEP"/>
        <s v="DES"/>
        <s v="DGI"/>
        <s v="DGL"/>
        <s v="DHC"/>
        <s v="DHI"/>
        <s v="DIC"/>
        <s v="DIO"/>
        <s v="DPR"/>
        <s v="DTC"/>
        <s v="EQM"/>
        <s v="SDO"/>
      </sharedItems>
    </cacheField>
    <cacheField name="[Measures].[Ingreso]" caption="Ingreso" numFmtId="0" hierarchy="119" level="32767"/>
    <cacheField name="[Resultado].[Comprobante].[Comprobante]" caption="Comprobante" numFmtId="0" hierarchy="104" level="1">
      <sharedItems containsSemiMixedTypes="0" containsNonDate="0" containsString="0"/>
    </cacheField>
    <cacheField name="[Calendario].[Mes &quot;mmm&quot;].[Mes &quot;mmm&quot;]" caption="Mes &quot;mmm&quot;" numFmtId="0" hierarchy="11" level="1">
      <sharedItems containsSemiMixedTypes="0" containsNonDate="0" containsString="0"/>
    </cacheField>
    <cacheField name="[Calendario].[DateHierarchy].[Año]" caption="Año" numFmtId="0" hierarchy="3" level="1">
      <sharedItems containsSemiMixedTypes="0" containsNonDate="0" containsString="0"/>
    </cacheField>
    <cacheField name="[Calendario].[DateHierarchy].[Mes]" caption="Mes" numFmtId="0" hierarchy="3" level="2">
      <sharedItems containsSemiMixedTypes="0" containsNonDate="0" containsString="0"/>
    </cacheField>
    <cacheField name="[Calendario].[DateHierarchy].[DateColumn]" caption="DateColumn" numFmtId="0" hierarchy="3" level="3">
      <sharedItems containsSemiMixedTypes="0" containsNonDate="0" containsString="0"/>
    </cacheField>
  </cacheFields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>
      <fieldsUsage count="2">
        <fieldUsage x="-1"/>
        <fieldUsage x="3"/>
      </fieldsUsage>
    </cacheHierarchy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2" memberValueDatatype="130" unbalanced="0">
      <fieldsUsage count="2">
        <fieldUsage x="-1"/>
        <fieldUsage x="0"/>
      </fieldsUsage>
    </cacheHierarchy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>
      <fieldsUsage count="2">
        <fieldUsage x="-1"/>
        <fieldUsage x="2"/>
      </fieldsUsage>
    </cacheHierarchy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 oneField="1">
      <fieldsUsage count="1">
        <fieldUsage x="1"/>
      </fieldsUsage>
    </cacheHierarchy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dimensions count="7">
    <dimension name="Calendario" uniqueName="[Calendario]" caption="Calendario"/>
    <dimension name="CentrosCostos" uniqueName="[CentrosCostos]" caption="CentrosCostos"/>
    <dimension name="CuentasContablesV2" uniqueName="[CuentasContablesV2]" caption="CuentasContablesV2"/>
    <dimension measure="1" name="Measures" uniqueName="[Measures]" caption="Measures"/>
    <dimension name="Razón_Social" uniqueName="[Razón_Social]" caption="Razón_Social"/>
    <dimension name="Resultado" uniqueName="[Resultado]" caption="Resultado"/>
    <dimension name="TBD_Reporte_Salesforce" uniqueName="[TBD_Reporte_Salesforce]" caption="TBD_Reporte_Salesforce"/>
  </dimensions>
  <measureGroups count="6">
    <measureGroup name="Calendario" caption="Calendario"/>
    <measureGroup name="CentrosCostos" caption="CentrosCostos"/>
    <measureGroup name="CuentasContablesV2" caption="CuentasContablesV2"/>
    <measureGroup name="Razón_Social" caption="Razón_Social"/>
    <measureGroup name="Resultado" caption="Resultado"/>
    <measureGroup name="TBD_Reporte_Salesforce" caption="TBD_Reporte_Salesforce"/>
  </measureGroups>
  <maps count="11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  <map measureGroup="5" dimension="0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2530555559" createdVersion="3" refreshedVersion="8" minRefreshableVersion="3" recordCount="0" supportSubquery="1" supportAdvancedDrill="1" xr:uid="{C83ED4AC-5358-4431-9166-46548FEC5AA7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0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0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2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0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0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884274725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6216.494068402775" createdVersion="3" refreshedVersion="8" minRefreshableVersion="3" recordCount="0" supportSubquery="1" supportAdvancedDrill="1" xr:uid="{508E82B2-ED18-409C-9F04-041CA39B1384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47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onthNumber]" caption="MonthNumber" attribute="1" time="1" defaultMemberUniqueName="[Calendario].[MonthNumber].[All]" allUniqueName="[Calendario].[MonthNumber].[All]" dimensionUniqueName="[Calendario]" displayFolder="" count="0" memberValueDatatype="20" unbalanced="0"/>
    <cacheHierarchy uniqueName="[Calendario].[DateHierarchy]" caption="DateHierarchy" time="1" defaultMemberUniqueName="[Calendario].[DateHierarchy].[All]" allUniqueName="[Calendario].[DateHierarchy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YYYY-MM]" caption="YYYY-MM" attribute="1" time="1" defaultMemberUniqueName="[Calendario].[YYYY-MM].[All]" allUniqueName="[Calendario].[YYYY-MM].[All]" dimensionUniqueName="[Calendario]" displayFolder="" count="0" memberValueDatatype="130" unbalanced="0"/>
    <cacheHierarchy uniqueName="[Calendario].[DayOfWeekNumber]" caption="DayOfWeekNumber" attribute="1" time="1" defaultMemberUniqueName="[Calendario].[DayOfWeekNumber].[All]" allUniqueName="[Calendario].[DayOfWeekNumber].[All]" dimensionUniqueName="[Calendario]" displayFolder="" count="0" memberValueDatatype="20" unbalanced="0"/>
    <cacheHierarchy uniqueName="[Calendario].[DayOfWeek]" caption="DayOfWeek" attribute="1" time="1" defaultMemberUniqueName="[Calendario].[DayOfWeek].[All]" allUniqueName="[Calendario].[DayOfWeek].[All]" dimensionUniqueName="[Calendario]" displayFolder="" count="0" memberValueDatatype="130" unbalanced="0"/>
    <cacheHierarchy uniqueName="[Calendario].[Year]" caption="Year" attribute="1" time="1" defaultMemberUniqueName="[Calendario].[Year].[All]" allUniqueName="[Calendario].[Year].[All]" dimensionUniqueName="[Calendario]" displayFolder="" count="0" memberValueDatatype="20" unbalanced="0"/>
    <cacheHierarchy uniqueName="[Calendario].[Month]" caption="Month" attribute="1" time="1" defaultMemberUniqueName="[Calendario].[Month].[All]" allUniqueName="[Calendario].[Month].[All]" dimensionUniqueName="[Calendario]" displayFolder="" count="0" memberValueDatatype="130" unbalanced="0"/>
    <cacheHierarchy uniqueName="[Calendario].[Año mes]" caption="Año mes" attribute="1" time="1" defaultMemberUniqueName="[Calendario].[Año mes].[All]" allUniqueName="[Calendario].[Año mes].[All]" dimensionUniqueName="[Calendario]" displayFolder="" count="0" memberValueDatatype="130" unbalanced="0"/>
    <cacheHierarchy uniqueName="[Calendario].[Mes &quot;mmm&quot;]" caption="Mes &quot;mmm&quot;" attribute="1" time="1" defaultMemberUniqueName="[Calendario].[Mes &quot;mmm&quot;].[All]" allUniqueName="[Calendario].[Mes &quot;mmm&quot;].[All]" dimensionUniqueName="[Calendario]" displayFolder="" count="2" memberValueDatatype="130" unbalanced="0"/>
    <cacheHierarchy uniqueName="[CentrosCostos].[id]" caption="id" attribute="1" defaultMemberUniqueName="[CentrosCostos].[id].[All]" allUniqueName="[CentrosCostos].[id].[All]" dimensionUniqueName="[CentrosCostos]" displayFolder="" count="0" memberValueDatatype="130" unbalanced="0"/>
    <cacheHierarchy uniqueName="[CentrosCostos].[periodo]" caption="periodo" attribute="1" defaultMemberUniqueName="[CentrosCostos].[periodo].[All]" allUniqueName="[CentrosCostos].[periodo].[All]" dimensionUniqueName="[CentrosCostos]" displayFolder="" count="0" memberValueDatatype="3" unbalanced="0"/>
    <cacheHierarchy uniqueName="[CentrosCostos].[centroCosto]" caption="centroCosto" attribute="1" defaultMemberUniqueName="[CentrosCostos].[centroCosto].[All]" allUniqueName="[CentrosCostos].[centroCosto].[All]" dimensionUniqueName="[CentrosCostos]" displayFolder="" count="2" memberValueDatatype="3" unbalanced="0"/>
    <cacheHierarchy uniqueName="[CentrosCostos].[nombreCentroCosto]" caption="nombreCentroCosto" attribute="1" defaultMemberUniqueName="[CentrosCostos].[nombreCentroCosto].[All]" allUniqueName="[CentrosCostos].[nombreCentroCosto].[All]" dimensionUniqueName="[CentrosCostos]" displayFolder="" count="0" memberValueDatatype="130" unbalanced="0"/>
    <cacheHierarchy uniqueName="[CentrosCostos].[siglaCentroCosto]" caption="siglaCentroCosto" attribute="1" defaultMemberUniqueName="[CentrosCostos].[siglaCentroCosto].[All]" allUniqueName="[CentrosCostos].[siglaCentroCosto].[All]" dimensionUniqueName="[CentrosCostos]" displayFolder="" count="0" memberValueDatatype="130" unbalanced="0"/>
    <cacheHierarchy uniqueName="[CentrosCostos].[unidad]" caption="unidad" attribute="1" defaultMemberUniqueName="[CentrosCostos].[unidad].[All]" allUniqueName="[CentrosCostos].[unidad].[All]" dimensionUniqueName="[CentrosCostos]" displayFolder="" count="0" memberValueDatatype="130" unbalanced="0"/>
    <cacheHierarchy uniqueName="[CentrosCostos].[centroCostoSeccion]" caption="centroCostoSeccion" attribute="1" defaultMemberUniqueName="[CentrosCostos].[centroCostoSeccion].[All]" allUniqueName="[CentrosCostos].[centroCostoSeccion].[All]" dimensionUniqueName="[CentrosCostos]" displayFolder="" count="0" memberValueDatatype="3" unbalanced="0"/>
    <cacheHierarchy uniqueName="[CentrosCostos].[nombreSeccion]" caption="nombreSeccion" attribute="1" defaultMemberUniqueName="[CentrosCostos].[nombreSeccion].[All]" allUniqueName="[CentrosCostos].[nombreSeccion].[All]" dimensionUniqueName="[CentrosCostos]" displayFolder="" count="0" memberValueDatatype="130" unbalanced="0"/>
    <cacheHierarchy uniqueName="[CentrosCostos].[siglaSeccion]" caption="siglaSeccion" attribute="1" defaultMemberUniqueName="[CentrosCostos].[siglaSeccion].[All]" allUniqueName="[CentrosCostos].[siglaSeccion].[All]" dimensionUniqueName="[CentrosCostos]" displayFolder="" count="0" memberValueDatatype="130" unbalanced="0"/>
    <cacheHierarchy uniqueName="[CentrosCostos].[seccion]" caption="seccion" attribute="1" defaultMemberUniqueName="[CentrosCostos].[seccion].[All]" allUniqueName="[CentrosCostos].[seccion].[All]" dimensionUniqueName="[CentrosCostos]" displayFolder="" count="0" memberValueDatatype="130" unbalanced="0"/>
    <cacheHierarchy uniqueName="[CentrosCostos].[centroCostoDivision]" caption="centroCostoDivision" attribute="1" defaultMemberUniqueName="[CentrosCostos].[centroCostoDivision].[All]" allUniqueName="[CentrosCostos].[centroCostoDivision].[All]" dimensionUniqueName="[CentrosCostos]" displayFolder="" count="0" memberValueDatatype="3" unbalanced="0"/>
    <cacheHierarchy uniqueName="[CentrosCostos].[nombreDivision]" caption="nombreDivision" attribute="1" defaultMemberUniqueName="[CentrosCostos].[nombreDivision].[All]" allUniqueName="[CentrosCostos].[nombreDivision].[All]" dimensionUniqueName="[CentrosCostos]" displayFolder="" count="0" memberValueDatatype="130" unbalanced="0"/>
    <cacheHierarchy uniqueName="[CentrosCostos].[siglaDivision]" caption="siglaDivision" attribute="1" defaultMemberUniqueName="[CentrosCostos].[siglaDivision].[All]" allUniqueName="[CentrosCostos].[siglaDivision].[All]" dimensionUniqueName="[CentrosCostos]" displayFolder="" count="0" memberValueDatatype="130" unbalanced="0"/>
    <cacheHierarchy uniqueName="[CentrosCostos].[division]" caption="division" attribute="1" defaultMemberUniqueName="[CentrosCostos].[division].[All]" allUniqueName="[CentrosCostos].[division].[All]" dimensionUniqueName="[CentrosCostos]" displayFolder="" count="0" memberValueDatatype="130" unbalanced="0"/>
    <cacheHierarchy uniqueName="[CentrosCostos].[jefedivision]" caption="jefedivision" attribute="1" defaultMemberUniqueName="[CentrosCostos].[jefedivision].[All]" allUniqueName="[CentrosCostos].[jefedivision].[All]" dimensionUniqueName="[CentrosCostos]" displayFolder="" count="0" memberValueDatatype="130" unbalanced="0"/>
    <cacheHierarchy uniqueName="[CentrosCostos].[jefeSeccion]" caption="jefeSeccion" attribute="1" defaultMemberUniqueName="[CentrosCostos].[jefeSeccion].[All]" allUniqueName="[CentrosCostos].[jefeSeccion].[All]" dimensionUniqueName="[CentrosCostos]" displayFolder="" count="0" memberValueDatatype="130" unbalanced="0"/>
    <cacheHierarchy uniqueName="[CentrosCostos].[observacion]" caption="observacion" attribute="1" defaultMemberUniqueName="[CentrosCostos].[observacion].[All]" allUniqueName="[CentrosCostos].[observacion].[All]" dimensionUniqueName="[CentrosCostos]" displayFolder="" count="0" memberValueDatatype="130" unbalanced="0"/>
    <cacheHierarchy uniqueName="[CentrosCostos].[tipo]" caption="tipo" attribute="1" defaultMemberUniqueName="[CentrosCostos].[tipo].[All]" allUniqueName="[CentrosCostos].[tipo].[All]" dimensionUniqueName="[CentrosCostos]" displayFolder="" count="0" memberValueDatatype="130" unbalanced="0"/>
    <cacheHierarchy uniqueName="[CentrosCostos].[clasificacion]" caption="clasificacion" attribute="1" defaultMemberUniqueName="[CentrosCostos].[clasificacion].[All]" allUniqueName="[CentrosCostos].[clasificacion].[All]" dimensionUniqueName="[CentrosCostos]" displayFolder="" count="0" memberValueDatatype="130" unbalanced="0"/>
    <cacheHierarchy uniqueName="[CentrosCostos].[tipoProyecto]" caption="tipoProyecto" attribute="1" defaultMemberUniqueName="[CentrosCostos].[tipoProyecto].[All]" allUniqueName="[CentrosCostos].[tipoProyecto].[All]" dimensionUniqueName="[CentrosCostos]" displayFolder="" count="0" memberValueDatatype="130" unbalanced="0"/>
    <cacheHierarchy uniqueName="[CentrosCostos].[tipoServicio]" caption="tipoServicio" attribute="1" defaultMemberUniqueName="[CentrosCostos].[tipoServicio].[All]" allUniqueName="[CentrosCostos].[tipoServicio].[All]" dimensionUniqueName="[CentrosCostos]" displayFolder="" count="0" memberValueDatatype="130" unbalanced="0"/>
    <cacheHierarchy uniqueName="[CentrosCostos].[tipoEERR]" caption="tipoEERR" attribute="1" defaultMemberUniqueName="[CentrosCostos].[tipoEERR].[All]" allUniqueName="[CentrosCostos].[tipoEERR].[All]" dimensionUniqueName="[CentrosCostos]" displayFolder="" count="0" memberValueDatatype="130" unbalanced="0"/>
    <cacheHierarchy uniqueName="[CentrosCostos].[estado]" caption="estado" attribute="1" defaultMemberUniqueName="[CentrosCostos].[estado].[All]" allUniqueName="[CentrosCostos].[estado].[All]" dimensionUniqueName="[CentrosCostos]" displayFolder="" count="0" memberValueDatatype="130" unbalanced="0"/>
    <cacheHierarchy uniqueName="[CentrosCostos].[agrupacion]" caption="agrupacion" attribute="1" defaultMemberUniqueName="[CentrosCostos].[agrupacion].[All]" allUniqueName="[CentrosCostos].[agrupacion].[All]" dimensionUniqueName="[CentrosCostos]" displayFolder="" count="0" memberValueDatatype="130" unbalanced="0"/>
    <cacheHierarchy uniqueName="[CentrosCostos].[tipoNegocio_1]" caption="tipoNegocio_1" attribute="1" defaultMemberUniqueName="[CentrosCostos].[tipoNegocio_1].[All]" allUniqueName="[CentrosCostos].[tipoNegocio_1].[All]" dimensionUniqueName="[CentrosCostos]" displayFolder="" count="0" memberValueDatatype="130" unbalanced="0"/>
    <cacheHierarchy uniqueName="[CentrosCostos].[tipoNegocio_2]" caption="tipoNegocio_2" attribute="1" defaultMemberUniqueName="[CentrosCostos].[tipoNegocio_2].[All]" allUniqueName="[CentrosCostos].[tipoNegocio_2].[All]" dimensionUniqueName="[CentrosCostos]" displayFolder="" count="0" memberValueDatatype="130" unbalanced="0"/>
    <cacheHierarchy uniqueName="[CentrosCostos].[zona]" caption="zona" attribute="1" defaultMemberUniqueName="[CentrosCostos].[zona].[All]" allUniqueName="[CentrosCostos].[zona].[All]" dimensionUniqueName="[CentrosCostos]" displayFolder="" count="0" memberValueDatatype="130" unbalanced="0"/>
    <cacheHierarchy uniqueName="[CentrosCostos].[sede]" caption="sede" attribute="1" defaultMemberUniqueName="[CentrosCostos].[sede].[All]" allUniqueName="[CentrosCostos].[sede].[All]" dimensionUniqueName="[CentrosCostos]" displayFolder="" count="0" memberValueDatatype="130" unbalanced="0"/>
    <cacheHierarchy uniqueName="[CuentasContablesV2].[id]" caption="id" attribute="1" defaultMemberUniqueName="[CuentasContablesV2].[id].[All]" allUniqueName="[CuentasContablesV2].[id].[All]" dimensionUniqueName="[CuentasContablesV2]" displayFolder="" count="0" memberValueDatatype="130" unbalanced="0"/>
    <cacheHierarchy uniqueName="[CuentasContablesV2].[cuenta_contable_codigo]" caption="cuenta_contable_codigo" attribute="1" defaultMemberUniqueName="[CuentasContablesV2].[cuenta_contable_codigo].[All]" allUniqueName="[CuentasContablesV2].[cuenta_contable_codigo].[All]" dimensionUniqueName="[CuentasContablesV2]" displayFolder="" count="0" memberValueDatatype="3" unbalanced="0"/>
    <cacheHierarchy uniqueName="[CuentasContablesV2].[cuenta_contable_nombre]" caption="cuenta_contable_nombre" attribute="1" defaultMemberUniqueName="[CuentasContablesV2].[cuenta_contable_nombre].[All]" allUniqueName="[CuentasContablesV2].[cuenta_contable_nombre].[All]" dimensionUniqueName="[CuentasContablesV2]" displayFolder="" count="0" memberValueDatatype="130" unbalanced="0"/>
    <cacheHierarchy uniqueName="[CuentasContablesV2].[tipo]" caption="tipo" attribute="1" defaultMemberUniqueName="[CuentasContablesV2].[tipo].[All]" allUniqueName="[CuentasContablesV2].[tipo].[All]" dimensionUniqueName="[CuentasContablesV2]" displayFolder="" count="0" memberValueDatatype="130" unbalanced="0"/>
    <cacheHierarchy uniqueName="[CuentasContablesV2].[orden]" caption="orden" attribute="1" defaultMemberUniqueName="[CuentasContablesV2].[orden].[All]" allUniqueName="[CuentasContablesV2].[orden].[All]" dimensionUniqueName="[CuentasContablesV2]" displayFolder="" count="0" memberValueDatatype="3" unbalanced="0"/>
    <cacheHierarchy uniqueName="[CuentasContablesV2].[orden_general]" caption="orden_general" attribute="1" defaultMemberUniqueName="[CuentasContablesV2].[orden_general].[All]" allUniqueName="[CuentasContablesV2].[orden_general].[All]" dimensionUniqueName="[CuentasContablesV2]" displayFolder="" count="0" memberValueDatatype="20" unbalanced="0"/>
    <cacheHierarchy uniqueName="[CuentasContablesV2].[agrupacion_codigo]" caption="agrupacion_codigo" attribute="1" defaultMemberUniqueName="[CuentasContablesV2].[agrupacion_codigo].[All]" allUniqueName="[CuentasContablesV2].[agrupacion_codigo].[All]" dimensionUniqueName="[CuentasContablesV2]" displayFolder="" count="0" memberValueDatatype="3" unbalanced="0"/>
    <cacheHierarchy uniqueName="[CuentasContablesV2].[agrupacion_nombre]" caption="agrupacion_nombre" attribute="1" defaultMemberUniqueName="[CuentasContablesV2].[agrupacion_nombre].[All]" allUniqueName="[CuentasContablesV2].[agrupacion_nombre].[All]" dimensionUniqueName="[CuentasContablesV2]" displayFolder="" count="0" memberValueDatatype="130" unbalanced="0"/>
    <cacheHierarchy uniqueName="[CuentasContablesV2].[EERR]" caption="EERR" defaultMemberUniqueName="[CuentasContablesV2].[EERR].[All]" allUniqueName="[CuentasContablesV2].[EERR].[All]" dimensionUniqueName="[CuentasContablesV2]" displayFolder="" count="0" unbalanced="0"/>
    <cacheHierarchy uniqueName="[CuentasContablesV2].[nivel_3_codigo]" caption="nivel_3_codigo" attribute="1" defaultMemberUniqueName="[CuentasContablesV2].[nivel_3_codigo].[All]" allUniqueName="[CuentasContablesV2].[nivel_3_codigo].[All]" dimensionUniqueName="[CuentasContablesV2]" displayFolder="" count="0" memberValueDatatype="3" unbalanced="0"/>
    <cacheHierarchy uniqueName="[CuentasContablesV2].[nivel_3_nombre]" caption="nivel_3_nombre" attribute="1" defaultMemberUniqueName="[CuentasContablesV2].[nivel_3_nombre].[All]" allUniqueName="[CuentasContablesV2].[nivel_3_nombre].[All]" dimensionUniqueName="[CuentasContablesV2]" displayFolder="" count="0" memberValueDatatype="130" unbalanced="0"/>
    <cacheHierarchy uniqueName="[CuentasContablesV2].[Financiero]" caption="Financiero" defaultMemberUniqueName="[CuentasContablesV2].[Financiero].[All]" allUniqueName="[CuentasContablesV2].[Financiero].[All]" dimensionUniqueName="[CuentasContablesV2]" displayFolder="" count="0" unbalanced="0"/>
    <cacheHierarchy uniqueName="[CuentasContablesV2].[nivel_2_codigo]" caption="nivel_2_codigo" attribute="1" defaultMemberUniqueName="[CuentasContablesV2].[nivel_2_codigo].[All]" allUniqueName="[CuentasContablesV2].[nivel_2_codigo].[All]" dimensionUniqueName="[CuentasContablesV2]" displayFolder="" count="0" memberValueDatatype="20" unbalanced="0"/>
    <cacheHierarchy uniqueName="[CuentasContablesV2].[nivel_2_nombre]" caption="nivel_2_nombre" attribute="1" defaultMemberUniqueName="[CuentasContablesV2].[nivel_2_nombre].[All]" allUniqueName="[CuentasContablesV2].[nivel_2_nombre].[All]" dimensionUniqueName="[CuentasContablesV2]" displayFolder="" count="0" memberValueDatatype="130" unbalanced="0"/>
    <cacheHierarchy uniqueName="[CuentasContablesV2].[nivel_1_codigo]" caption="nivel_1_codigo" attribute="1" defaultMemberUniqueName="[CuentasContablesV2].[nivel_1_codigo].[All]" allUniqueName="[CuentasContablesV2].[nivel_1_codigo].[All]" dimensionUniqueName="[CuentasContablesV2]" displayFolder="" count="0" memberValueDatatype="20" unbalanced="0"/>
    <cacheHierarchy uniqueName="[CuentasContablesV2].[nivel_1_nombre]" caption="nivel_1_nombre" attribute="1" defaultMemberUniqueName="[CuentasContablesV2].[nivel_1_nombre].[All]" allUniqueName="[CuentasContablesV2].[nivel_1_nombre].[All]" dimensionUniqueName="[CuentasContablesV2]" displayFolder="" count="0" memberValueDatatype="130" unbalanced="0"/>
    <cacheHierarchy uniqueName="[CuentasContablesV2].[financiero_nivel_4]" caption="financiero_nivel_4" attribute="1" defaultMemberUniqueName="[CuentasContablesV2].[financiero_nivel_4].[All]" allUniqueName="[CuentasContablesV2].[financiero_nivel_4].[All]" dimensionUniqueName="[CuentasContablesV2]" displayFolder="" count="0" memberValueDatatype="130" unbalanced="0"/>
    <cacheHierarchy uniqueName="[CuentasContablesV2].[financiero_nivel_3]" caption="financiero_nivel_3" attribute="1" defaultMemberUniqueName="[CuentasContablesV2].[financiero_nivel_3].[All]" allUniqueName="[CuentasContablesV2].[financiero_nivel_3].[All]" dimensionUniqueName="[CuentasContablesV2]" displayFolder="" count="0" memberValueDatatype="130" unbalanced="0"/>
    <cacheHierarchy uniqueName="[CuentasContablesV2].[financiero_nivel_2]" caption="financiero_nivel_2" attribute="1" defaultMemberUniqueName="[CuentasContablesV2].[financiero_nivel_2].[All]" allUniqueName="[CuentasContablesV2].[financiero_nivel_2].[All]" dimensionUniqueName="[CuentasContablesV2]" displayFolder="" count="0" memberValueDatatype="130" unbalanced="0"/>
    <cacheHierarchy uniqueName="[CuentasContablesV2].[financiero_nivel_1]" caption="financiero_nivel_1" attribute="1" defaultMemberUniqueName="[CuentasContablesV2].[financiero_nivel_1].[All]" allUniqueName="[CuentasContablesV2].[financiero_nivel_1].[All]" dimensionUniqueName="[CuentasContablesV2]" displayFolder="" count="0" memberValueDatatype="130" unbalanced="0"/>
    <cacheHierarchy uniqueName="[CuentasContablesV2].[clasificacion]" caption="clasificacion" attribute="1" defaultMemberUniqueName="[CuentasContablesV2].[clasificacion].[All]" allUniqueName="[CuentasContablesV2].[clasificacion].[All]" dimensionUniqueName="[CuentasContablesV2]" displayFolder="" count="0" memberValueDatatype="130" unbalanced="0"/>
    <cacheHierarchy uniqueName="[CuentasContablesV2].[categoria]" caption="categoria" attribute="1" defaultMemberUniqueName="[CuentasContablesV2].[categoria].[All]" allUniqueName="[CuentasContablesV2].[categoria].[All]" dimensionUniqueName="[CuentasContablesV2]" displayFolder="" count="0" memberValueDatatype="130" unbalanced="0"/>
    <cacheHierarchy uniqueName="[CuentasContablesV2].[egreso]" caption="egreso" attribute="1" defaultMemberUniqueName="[CuentasContablesV2].[egreso].[All]" allUniqueName="[CuentasContablesV2].[egreso].[All]" dimensionUniqueName="[CuentasContablesV2]" displayFolder="" count="0" memberValueDatatype="130" unbalanced="0"/>
    <cacheHierarchy uniqueName="[CuentasContablesV2].[reclasifica]" caption="reclasifica" attribute="1" defaultMemberUniqueName="[CuentasContablesV2].[reclasifica].[All]" allUniqueName="[CuentasContablesV2].[reclasifica].[All]" dimensionUniqueName="[CuentasContablesV2]" displayFolder="" count="0" memberValueDatatype="130" unbalanced="0"/>
    <cacheHierarchy uniqueName="[CuentasContablesV2].[estado]" caption="estado" attribute="1" defaultMemberUniqueName="[CuentasContablesV2].[estado].[All]" allUniqueName="[CuentasContablesV2].[estado].[All]" dimensionUniqueName="[CuentasContablesV2]" displayFolder="" count="0" memberValueDatatype="130" unbalanced="0"/>
    <cacheHierarchy uniqueName="[CuentasContablesV2].[cuenta_contable_full]" caption="cuenta_contable_full" attribute="1" defaultMemberUniqueName="[CuentasContablesV2].[cuenta_contable_full].[All]" allUniqueName="[CuentasContablesV2].[cuenta_contable_full].[All]" dimensionUniqueName="[CuentasContablesV2]" displayFolder="" count="0" memberValueDatatype="130" unbalanced="0"/>
    <cacheHierarchy uniqueName="[CuentasContablesV2].[financiero_nivel_4_orden]" caption="financiero_nivel_4_orden" attribute="1" defaultMemberUniqueName="[CuentasContablesV2].[financiero_nivel_4_orden].[All]" allUniqueName="[CuentasContablesV2].[financiero_nivel_4_orden].[All]" dimensionUniqueName="[CuentasContablesV2]" displayFolder="" count="0" memberValueDatatype="3" unbalanced="0"/>
    <cacheHierarchy uniqueName="[CuentasContablesV2].[Operativo]" caption="Operativo" defaultMemberUniqueName="[CuentasContablesV2].[Operativo].[All]" allUniqueName="[CuentasContablesV2].[Operativo].[All]" dimensionUniqueName="[CuentasContablesV2]" displayFolder="" count="0" unbalanced="0"/>
    <cacheHierarchy uniqueName="[CuentasContablesV2].[financiero_nivel_3_orden]" caption="financiero_nivel_3_orden" attribute="1" defaultMemberUniqueName="[CuentasContablesV2].[financiero_nivel_3_orden].[All]" allUniqueName="[CuentasContablesV2].[financiero_nivel_3_orden].[All]" dimensionUniqueName="[CuentasContablesV2]" displayFolder="" count="0" memberValueDatatype="3" unbalanced="0"/>
    <cacheHierarchy uniqueName="[CuentasContablesV2].[financiero_nivel_2_orden]" caption="financiero_nivel_2_orden" attribute="1" defaultMemberUniqueName="[CuentasContablesV2].[financiero_nivel_2_orden].[All]" allUniqueName="[CuentasContablesV2].[financiero_nivel_2_orden].[All]" dimensionUniqueName="[CuentasContablesV2]" displayFolder="" count="0" memberValueDatatype="3" unbalanced="0"/>
    <cacheHierarchy uniqueName="[CuentasContablesV2].[financiero_nivel_1_orden]" caption="financiero_nivel_1_orden" attribute="1" defaultMemberUniqueName="[CuentasContablesV2].[financiero_nivel_1_orden].[All]" allUniqueName="[CuentasContablesV2].[financiero_nivel_1_orden].[All]" dimensionUniqueName="[CuentasContablesV2]" displayFolder="" count="0" memberValueDatatype="3" unbalanced="0"/>
    <cacheHierarchy uniqueName="[CuentasContablesV2].[operativo_nivel_1]" caption="operativo_nivel_1" attribute="1" defaultMemberUniqueName="[CuentasContablesV2].[operativo_nivel_1].[All]" allUniqueName="[CuentasContablesV2].[operativo_nivel_1].[All]" dimensionUniqueName="[CuentasContablesV2]" displayFolder="" count="0" memberValueDatatype="130" unbalanced="0"/>
    <cacheHierarchy uniqueName="[CuentasContablesV2].[operativo_nivel_1_orden]" caption="operativo_nivel_1_orden" attribute="1" defaultMemberUniqueName="[CuentasContablesV2].[operativo_nivel_1_orden].[All]" allUniqueName="[CuentasContablesV2].[operativo_nivel_1_orden].[All]" dimensionUniqueName="[CuentasContablesV2]" displayFolder="" count="0" memberValueDatatype="3" unbalanced="0"/>
    <cacheHierarchy uniqueName="[CuentasContablesV2].[operativo_nivel_2]" caption="operativo_nivel_2" attribute="1" defaultMemberUniqueName="[CuentasContablesV2].[operativo_nivel_2].[All]" allUniqueName="[CuentasContablesV2].[operativo_nivel_2].[All]" dimensionUniqueName="[CuentasContablesV2]" displayFolder="" count="0" memberValueDatatype="130" unbalanced="0"/>
    <cacheHierarchy uniqueName="[CuentasContablesV2].[operativo_nivel_2_orden]" caption="operativo_nivel_2_orden" attribute="1" defaultMemberUniqueName="[CuentasContablesV2].[operativo_nivel_2_orden].[All]" allUniqueName="[CuentasContablesV2].[operativo_nivel_2_orden].[All]" dimensionUniqueName="[CuentasContablesV2]" displayFolder="" count="0" memberValueDatatype="3" unbalanced="0"/>
    <cacheHierarchy uniqueName="[CuentasContablesV2].[operativo_nivel_3]" caption="operativo_nivel_3" attribute="1" defaultMemberUniqueName="[CuentasContablesV2].[operativo_nivel_3].[All]" allUniqueName="[CuentasContablesV2].[operativo_nivel_3].[All]" dimensionUniqueName="[CuentasContablesV2]" displayFolder="" count="0" memberValueDatatype="130" unbalanced="0"/>
    <cacheHierarchy uniqueName="[CuentasContablesV2].[operativo_nivel_3_orden]" caption="operativo_nivel_3_orden" attribute="1" defaultMemberUniqueName="[CuentasContablesV2].[operativo_nivel_3_orden].[All]" allUniqueName="[CuentasContablesV2].[operativo_nivel_3_orden].[All]" dimensionUniqueName="[CuentasContablesV2]" displayFolder="" count="0" memberValueDatatype="3" unbalanced="0"/>
    <cacheHierarchy uniqueName="[CuentasContablesV2].[categoria_tipo]" caption="categoria_tipo" attribute="1" defaultMemberUniqueName="[CuentasContablesV2].[categoria_tipo].[All]" allUniqueName="[CuentasContablesV2].[categoria_tipo].[All]" dimensionUniqueName="[CuentasContablesV2]" displayFolder="" count="0" memberValueDatatype="130" unbalanced="0"/>
    <cacheHierarchy uniqueName="[Razón_Social].[RUTCDV]" caption="RUTCDV" attribute="1" defaultMemberUniqueName="[Razón_Social].[RUTCDV].[All]" allUniqueName="[Razón_Social].[RUTCDV].[All]" dimensionUniqueName="[Razón_Social]" displayFolder="" count="0" memberValueDatatype="130" unbalanced="0"/>
    <cacheHierarchy uniqueName="[Razón_Social].[RUT]" caption="RUT" attribute="1" defaultMemberUniqueName="[Razón_Social].[RUT].[All]" allUniqueName="[Razón_Social].[RUT].[All]" dimensionUniqueName="[Razón_Social]" displayFolder="" count="0" memberValueDatatype="5" unbalanced="0"/>
    <cacheHierarchy uniqueName="[Razón_Social].[DV]" caption="DV" attribute="1" defaultMemberUniqueName="[Razón_Social].[DV].[All]" allUniqueName="[Razón_Social].[DV].[All]" dimensionUniqueName="[Razón_Social]" displayFolder="" count="0" memberValueDatatype="130" unbalanced="0"/>
    <cacheHierarchy uniqueName="[Razón_Social].[RAZON SOCIAL]" caption="RAZON SOCIAL" attribute="1" defaultMemberUniqueName="[Razón_Social].[RAZON SOCIAL].[All]" allUniqueName="[Razón_Social].[RAZON SOCIAL].[All]" dimensionUniqueName="[Razón_Social]" displayFolder="" count="0" memberValueDatatype="130" unbalanced="0"/>
    <cacheHierarchy uniqueName="[Resultado].[centro_costo_id]" caption="centro_costo_id" attribute="1" defaultMemberUniqueName="[Resultado].[centro_costo_id].[All]" allUniqueName="[Resultado].[centro_costo_id].[All]" dimensionUniqueName="[Resultado]" displayFolder="" count="0" memberValueDatatype="130" unbalanced="0"/>
    <cacheHierarchy uniqueName="[Resultado].[cuenta_contable_id]" caption="cuenta_contable_id" attribute="1" defaultMemberUniqueName="[Resultado].[cuenta_contable_id].[All]" allUniqueName="[Resultado].[cuenta_contable_id].[All]" dimensionUniqueName="[Resultado]" displayFolder="" count="0" memberValueDatatype="130" unbalanced="0"/>
    <cacheHierarchy uniqueName="[Resultado].[fecha]" caption="fecha" attribute="1" time="1" defaultMemberUniqueName="[Resultado].[fecha].[All]" allUniqueName="[Resultado].[fecha].[All]" dimensionUniqueName="[Resultado]" displayFolder="" count="0" memberValueDatatype="7" unbalanced="0"/>
    <cacheHierarchy uniqueName="[Resultado].[ID]" caption="ID" attribute="1" defaultMemberUniqueName="[Resultado].[ID].[All]" allUniqueName="[Resultado].[ID].[All]" dimensionUniqueName="[Resultado]" displayFolder="" count="0" memberValueDatatype="3" unbalanced="0"/>
    <cacheHierarchy uniqueName="[Resultado].[Periodo EERR]" caption="Periodo EERR" attribute="1" defaultMemberUniqueName="[Resultado].[Periodo EERR].[All]" allUniqueName="[Resultado].[Periodo EERR].[All]" dimensionUniqueName="[Resultado]" displayFolder="" count="0" memberValueDatatype="130" unbalanced="0"/>
    <cacheHierarchy uniqueName="[Resultado].[Centro de Costo]" caption="Centro de Costo" attribute="1" defaultMemberUniqueName="[Resultado].[Centro de Costo].[All]" allUniqueName="[Resultado].[Centro de Costo].[All]" dimensionUniqueName="[Resultado]" displayFolder="" count="0" memberValueDatatype="3" unbalanced="0"/>
    <cacheHierarchy uniqueName="[Resultado].[Referencia Externa]" caption="Referencia Externa" attribute="1" defaultMemberUniqueName="[Resultado].[Referencia Externa].[All]" allUniqueName="[Resultado].[Referencia Externa].[All]" dimensionUniqueName="[Resultado]" displayFolder="" count="0" memberValueDatatype="130" unbalanced="0"/>
    <cacheHierarchy uniqueName="[Resultado].[Referencia Interna]" caption="Referencia Interna" attribute="1" defaultMemberUniqueName="[Resultado].[Referencia Interna].[All]" allUniqueName="[Resultado].[Referencia Interna].[All]" dimensionUniqueName="[Resultado]" displayFolder="" count="0" memberValueDatatype="130" unbalanced="0"/>
    <cacheHierarchy uniqueName="[Resultado].[Clasificación]" caption="Clasificación" attribute="1" defaultMemberUniqueName="[Resultado].[Clasificación].[All]" allUniqueName="[Resultado].[Clasificación].[All]" dimensionUniqueName="[Resultado]" displayFolder="" count="0" memberValueDatatype="130" unbalanced="0"/>
    <cacheHierarchy uniqueName="[Resultado].[Periodo Devengado]" caption="Periodo Devengado" attribute="1" defaultMemberUniqueName="[Resultado].[Periodo Devengado].[All]" allUniqueName="[Resultado].[Periodo Devengado].[All]" dimensionUniqueName="[Resultado]" displayFolder="" count="0" memberValueDatatype="130" unbalanced="0"/>
    <cacheHierarchy uniqueName="[Resultado].[Identificador]" caption="Identificador" attribute="1" defaultMemberUniqueName="[Resultado].[Identificador].[All]" allUniqueName="[Resultado].[Identificador].[All]" dimensionUniqueName="[Resultado]" displayFolder="" count="0" memberValueDatatype="130" unbalanced="0"/>
    <cacheHierarchy uniqueName="[Resultado].[Glosa/Detalle]" caption="Glosa/Detalle" attribute="1" defaultMemberUniqueName="[Resultado].[Glosa/Detalle].[All]" allUniqueName="[Resultado].[Glosa/Detalle].[All]" dimensionUniqueName="[Resultado]" displayFolder="" count="0" memberValueDatatype="130" unbalanced="0"/>
    <cacheHierarchy uniqueName="[Resultado].[Monto]" caption="Monto" attribute="1" defaultMemberUniqueName="[Resultado].[Monto].[All]" allUniqueName="[Resultado].[Monto].[All]" dimensionUniqueName="[Resultado]" displayFolder="" count="0" memberValueDatatype="20" unbalanced="0"/>
    <cacheHierarchy uniqueName="[Resultado].[RUT_Id]" caption="RUT_Id" attribute="1" defaultMemberUniqueName="[Resultado].[RUT_Id].[All]" allUniqueName="[Resultado].[RUT_Id].[All]" dimensionUniqueName="[Resultado]" displayFolder="" count="0" memberValueDatatype="130" unbalanced="0"/>
    <cacheHierarchy uniqueName="[Resultado].[Cuenta Contable]" caption="Cuenta Contable" attribute="1" defaultMemberUniqueName="[Resultado].[Cuenta Contable].[All]" allUniqueName="[Resultado].[Cuenta Contable].[All]" dimensionUniqueName="[Resultado]" displayFolder="" count="0" memberValueDatatype="130" unbalanced="0"/>
    <cacheHierarchy uniqueName="[Resultado].[Link para visualizar factura]" caption="Link para visualizar factura" attribute="1" defaultMemberUniqueName="[Resultado].[Link para visualizar factura].[All]" allUniqueName="[Resultado].[Link para visualizar factura].[All]" dimensionUniqueName="[Resultado]" displayFolder="" count="0" memberValueDatatype="130" unbalanced="0"/>
    <cacheHierarchy uniqueName="[Resultado].[fecha (año)]" caption="fecha (año)" attribute="1" defaultMemberUniqueName="[Resultado].[fecha (año)].[All]" allUniqueName="[Resultado].[fecha (año)].[All]" dimensionUniqueName="[Resultado]" displayFolder="" count="0" memberValueDatatype="130" unbalanced="0"/>
    <cacheHierarchy uniqueName="[Resultado].[fecha (trimestre)]" caption="fecha (trimestre)" attribute="1" defaultMemberUniqueName="[Resultado].[fecha (trimestre)].[All]" allUniqueName="[Resultado].[fecha (trimestre)].[All]" dimensionUniqueName="[Resultado]" displayFolder="" count="0" memberValueDatatype="130" unbalanced="0"/>
    <cacheHierarchy uniqueName="[Resultado].[fecha (mes)]" caption="fecha (mes)" attribute="1" defaultMemberUniqueName="[Resultado].[fecha (mes)].[All]" allUniqueName="[Resultado].[fecha (mes)].[All]" dimensionUniqueName="[Resultado]" displayFolder="" count="0" memberValueDatatype="130" unbalanced="0"/>
    <cacheHierarchy uniqueName="[Resultado].[Div]" caption="Div" attribute="1" defaultMemberUniqueName="[Resultado].[Div].[All]" allUniqueName="[Resultado].[Div].[All]" dimensionUniqueName="[Resultado]" displayFolder="" count="0" memberValueDatatype="130" unbalanced="0"/>
    <cacheHierarchy uniqueName="[Resultado].[test]" caption="test" attribute="1" defaultMemberUniqueName="[Resultado].[test].[All]" allUniqueName="[Resultado].[test].[All]" dimensionUniqueName="[Resultado]" displayFolder="" count="0" memberValueDatatype="130" unbalanced="0"/>
    <cacheHierarchy uniqueName="[Resultado].[Razón Social]" caption="Razón Social" attribute="1" defaultMemberUniqueName="[Resultado].[Razón Social].[All]" allUniqueName="[Resultado].[Razón Social].[All]" dimensionUniqueName="[Resultado]" displayFolder="" count="0" memberValueDatatype="130" unbalanced="0"/>
    <cacheHierarchy uniqueName="[Resultado].[Comprobante]" caption="Comprobante" attribute="1" defaultMemberUniqueName="[Resultado].[Comprobante].[All]" allUniqueName="[Resultado].[Comprobante].[All]" dimensionUniqueName="[Resultado]" displayFolder="" count="2" memberValueDatatype="130" unbalanced="0"/>
    <cacheHierarchy uniqueName="[TBD_Reporte_Salesforce].[Rut Empresa]" caption="Rut Empresa" attribute="1" defaultMemberUniqueName="[TBD_Reporte_Salesforce].[Rut Empresa].[All]" allUniqueName="[TBD_Reporte_Salesforce].[Rut Empresa].[All]" dimensionUniqueName="[TBD_Reporte_Salesforce]" displayFolder="" count="0" memberValueDatatype="130" unbalanced="0"/>
    <cacheHierarchy uniqueName="[TBD_Reporte_Salesforce].[Nombre de la cuenta]" caption="Nombre de la cuenta" attribute="1" defaultMemberUniqueName="[TBD_Reporte_Salesforce].[Nombre de la cuenta].[All]" allUniqueName="[TBD_Reporte_Salesforce].[Nombre de la cuenta].[All]" dimensionUniqueName="[TBD_Reporte_Salesforce]" displayFolder="" count="0" memberValueDatatype="130" unbalanced="0"/>
    <cacheHierarchy uniqueName="[TBD_Reporte_Salesforce].[Nombre de la oportunidad]" caption="Nombre de la oportunidad" attribute="1" defaultMemberUniqueName="[TBD_Reporte_Salesforce].[Nombre de la oportunidad].[All]" allUniqueName="[TBD_Reporte_Salesforce].[Nombre de la oportunidad].[All]" dimensionUniqueName="[TBD_Reporte_Salesforce]" displayFolder="" count="0" memberValueDatatype="130" unbalanced="0"/>
    <cacheHierarchy uniqueName="[TBD_Reporte_Salesforce].[Etapa]" caption="Etapa" attribute="1" defaultMemberUniqueName="[TBD_Reporte_Salesforce].[Etapa].[All]" allUniqueName="[TBD_Reporte_Salesforce].[Etapa].[All]" dimensionUniqueName="[TBD_Reporte_Salesforce]" displayFolder="" count="0" memberValueDatatype="130" unbalanced="0"/>
    <cacheHierarchy uniqueName="[TBD_Reporte_Salesforce].[Monto]" caption="Monto" attribute="1" defaultMemberUniqueName="[TBD_Reporte_Salesforce].[Monto].[All]" allUniqueName="[TBD_Reporte_Salesforce].[Monto].[All]" dimensionUniqueName="[TBD_Reporte_Salesforce]" displayFolder="" count="0" memberValueDatatype="5" unbalanced="0"/>
    <cacheHierarchy uniqueName="[TBD_Reporte_Salesforce].[Contador de cuotas]" caption="Contador de cuotas" attribute="1" defaultMemberUniqueName="[TBD_Reporte_Salesforce].[Contador de cuotas].[All]" allUniqueName="[TBD_Reporte_Salesforce].[Contador de cuotas].[All]" dimensionUniqueName="[TBD_Reporte_Salesforce]" displayFolder="" count="0" memberValueDatatype="20" unbalanced="0"/>
    <cacheHierarchy uniqueName="[TBD_Reporte_Salesforce].[Fecha de cierre del Negocio]" caption="Fecha de cierre del Negocio" attribute="1" time="1" defaultMemberUniqueName="[TBD_Reporte_Salesforce].[Fecha de cierre del Negocio].[All]" allUniqueName="[TBD_Reporte_Salesforce].[Fecha de cierre del Negocio].[All]" dimensionUniqueName="[TBD_Reporte_Salesforce]" displayFolder="" count="0" memberValueDatatype="7" unbalanced="0"/>
    <cacheHierarchy uniqueName="[TBD_Reporte_Salesforce].[Unidad]" caption="Unidad" attribute="1" defaultMemberUniqueName="[TBD_Reporte_Salesforce].[Unidad].[All]" allUniqueName="[TBD_Reporte_Salesforce].[Unidad].[All]" dimensionUniqueName="[TBD_Reporte_Salesforce]" displayFolder="" count="2" memberValueDatatype="130" unbalanced="0"/>
    <cacheHierarchy uniqueName="[TBD_Reporte_Salesforce].[División]" caption="División" attribute="1" defaultMemberUniqueName="[TBD_Reporte_Salesforce].[División].[All]" allUniqueName="[TBD_Reporte_Salesforce].[División].[All]" dimensionUniqueName="[TBD_Reporte_Salesforce]" displayFolder="" count="0" memberValueDatatype="130" unbalanced="0"/>
    <cacheHierarchy uniqueName="[TBD_Reporte_Salesforce].[Sección]" caption="Sección" attribute="1" defaultMemberUniqueName="[TBD_Reporte_Salesforce].[Sección].[All]" allUniqueName="[TBD_Reporte_Salesforce].[Sección].[All]" dimensionUniqueName="[TBD_Reporte_Salesforce]" displayFolder="" count="0" memberValueDatatype="130" unbalanced="0"/>
    <cacheHierarchy uniqueName="[TBD_Reporte_Salesforce].[Presupuesto sincronizado]" caption="Presupuesto sincronizado" attribute="1" defaultMemberUniqueName="[TBD_Reporte_Salesforce].[Presupuesto sincronizado].[All]" allUniqueName="[TBD_Reporte_Salesforce].[Presupuesto sincronizado].[All]" dimensionUniqueName="[TBD_Reporte_Salesforce]" displayFolder="" count="0" memberValueDatatype="130" unbalanced="0"/>
    <cacheHierarchy uniqueName="[TBD_Reporte_Salesforce].[Fecha de Pago]" caption="Fecha de Pago" attribute="1" time="1" defaultMemberUniqueName="[TBD_Reporte_Salesforce].[Fecha de Pago].[All]" allUniqueName="[TBD_Reporte_Salesforce].[Fecha de Pago].[All]" dimensionUniqueName="[TBD_Reporte_Salesforce]" displayFolder="" count="0" memberValueDatatype="7" unbalanced="0"/>
    <cacheHierarchy uniqueName="[TBD_Reporte_Salesforce].[Traspaso interno]" caption="Traspaso interno" attribute="1" defaultMemberUniqueName="[TBD_Reporte_Salesforce].[Traspaso interno].[All]" allUniqueName="[TBD_Reporte_Salesforce].[Traspaso interno].[All]" dimensionUniqueName="[TBD_Reporte_Salesforce]" displayFolder="" count="0" memberValueDatatype="130" unbalanced="0"/>
    <cacheHierarchy uniqueName="[Resultado].[fecha (índice de meses)]" caption="fecha (índice de meses)" attribute="1" defaultMemberUniqueName="[Resultado].[fecha (índice de meses)].[All]" allUniqueName="[Resultado].[fecha (índice de meses)].[All]" dimensionUniqueName="[Resultado]" displayFolder="" count="0" memberValueDatatype="20" unbalanced="0" hidden="1"/>
    <cacheHierarchy uniqueName="[Measures].[Ingreso]" caption="Ingreso" measure="1" displayFolder="" measureGroup="Resultado" count="0"/>
    <cacheHierarchy uniqueName="[Measures].[Real]" caption="Real" measure="1" displayFolder="" measureGroup="Resultado" count="0"/>
    <cacheHierarchy uniqueName="[Measures].[Margen de contribución]" caption="Margen de contribución" measure="1" displayFolder="" measureGroup="Resultado" count="0"/>
    <cacheHierarchy uniqueName="[Measures].[Fondo de reserva]" caption="Fondo de reserva" measure="1" displayFolder="" measureGroup="Resultado" count="0"/>
    <cacheHierarchy uniqueName="[Measures].[Gav]" caption="Gav" measure="1" displayFolder="" measureGroup="Resultado" count="0"/>
    <cacheHierarchy uniqueName="[Measures].[Utilidad]" caption="Utilidad" measure="1" displayFolder="" measureGroup="Resultado" count="0"/>
    <cacheHierarchy uniqueName="[Measures].[Gastos]" caption="Gastos" measure="1" displayFolder="" measureGroup="Resultado" count="0"/>
    <cacheHierarchy uniqueName="[Measures].[Peaje facultad]" caption="Peaje facultad" measure="1" displayFolder="" measureGroup="Resultado" count="0"/>
    <cacheHierarchy uniqueName="[Measures].[Ingreso año anterior]" caption="Ingreso año anterior" measure="1" displayFolder="" measureGroup="Resultado" count="0"/>
    <cacheHierarchy uniqueName="[Measures].[Margen de contribución Año anterior]" caption="Margen de contribución Año anterior" measure="1" displayFolder="" measureGroup="Resultado" count="0"/>
    <cacheHierarchy uniqueName="[Measures].[Gasto Real año anterior]" caption="Gasto Real año anterior" measure="1" displayFolder="" measureGroup="Resultado" count="0"/>
    <cacheHierarchy uniqueName="[Measures].[Real año anterior]" caption="Real año anterior" measure="1" displayFolder="" measureGroup="Resultado" count="0"/>
    <cacheHierarchy uniqueName="[Measures].[Rentabilidad]" caption="Rentabilidad" measure="1" displayFolder="" measureGroup="Resultado" count="0"/>
    <cacheHierarchy uniqueName="[Measures].[Egresos]" caption="Egresos" measure="1" displayFolder="" measureGroup="Resultado" count="0"/>
    <cacheHierarchy uniqueName="[Measures].[Gasto Real]" caption="Gasto Real" measure="1" displayFolder="" measureGroup="Resultado" count="0"/>
    <cacheHierarchy uniqueName="[Measures].[Ingreso_Salesforce]" caption="Ingreso_Salesforce" measure="1" displayFolder="" measureGroup="TBD_Reporte_Salesforce" count="0"/>
    <cacheHierarchy uniqueName="[Measures].[__XL_Count Consulta]" caption="__XL_Count Consulta" measure="1" displayFolder="" measureGroup="CentrosCostos" count="0" hidden="1"/>
    <cacheHierarchy uniqueName="[Measures].[__XL_Count Calendario]" caption="__XL_Count Calendario" measure="1" displayFolder="" measureGroup="Calendario" count="0" hidden="1"/>
    <cacheHierarchy uniqueName="[Measures].[__XL_Count CuentasContablesV2]" caption="__XL_Count CuentasContablesV2" measure="1" displayFolder="" measureGroup="CuentasContablesV2" count="0" hidden="1"/>
    <cacheHierarchy uniqueName="[Measures].[__XL_Count Resultado]" caption="__XL_Count Resultado" measure="1" displayFolder="" measureGroup="Resultado" count="0" hidden="1"/>
    <cacheHierarchy uniqueName="[Measures].[__XL_Count Hoja1]" caption="__XL_Count Hoja1" measure="1" displayFolder="" measureGroup="Razón_Social" count="0" hidden="1"/>
    <cacheHierarchy uniqueName="[Measures].[__XL_Count TBD_Reporte_Salesforce]" caption="__XL_Count TBD_Reporte_Salesforce" measure="1" displayFolder="" measureGroup="TBD_Reporte_Salesforce" count="0" hidden="1"/>
    <cacheHierarchy uniqueName="[Measures].[__No hay medidas definidas]" caption="__No hay medidas definidas" measure="1" displayFolder="" count="0" hidden="1"/>
    <cacheHierarchy uniqueName="[Measures].[Recuento de estado]" caption="Recuento de estado" measure="1" displayFolder="" measureGroup="CuentasContablesV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Suma de centroCosto]" caption="Suma de centroCost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clasificacion]" caption="Recuento de clasificacion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Recuento de tipoServicio]" caption="Recuento de tipoServicio" measure="1" displayFolder="" measureGroup="CentrosCosto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a de Monto 2]" caption="Suma de Monto 2" measure="1" displayFolder="" measureGroup="Resultado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5248162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Dinámica4" cacheId="41" applyNumberFormats="0" applyBorderFormats="0" applyFontFormats="0" applyPatternFormats="0" applyAlignmentFormats="0" applyWidthHeightFormats="1" dataCaption="Valores" tag="d995f9f2-243a-42c7-bf8a-a04459767577" updatedVersion="8" minRefreshableVersion="3" subtotalHiddenItems="1" itemPrintTitles="1" createdVersion="6" indent="0" showEmptyCol="1" outline="1" outlineData="1" multipleFieldFilters="0">
  <location ref="K3:L19" firstHeaderRow="1" firstDataRow="1" firstDataCol="1"/>
  <pivotFields count="7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EERR" fld="1" subtotal="count" baseField="0" baseItem="0"/>
  </dataFields>
  <formats count="2">
    <format dxfId="2">
      <pivotArea type="origin" dataOnly="0" labelOnly="1" outline="0" fieldPosition="0"/>
    </format>
    <format dxfId="1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5" level="1">
        <member name="[Resultado].[Comprobante].&amp;"/>
        <member name="[Resultado].[Comprobante].&amp;[01 ING FACT CVI BOL]"/>
        <member name="[Resultado].[Comprobante].&amp;[01 ING INFORMAT FCFM]"/>
        <member name="[Resultado].[Comprobante].&amp;[01 ING TI IDIEM ADM SERV PROF]"/>
        <member name="[Resultado].[Comprobante].&amp;[01 ING TI IDIEM COSTO]"/>
        <member name="[Resultado].[Comprobante].&amp;[01 ING TI UCH]"/>
        <member name="[Resultado].[Comprobante].&amp;[02 GTO EGRESOS INFORMAT FCFM]"/>
        <member name="[Resultado].[Comprobante].&amp;[02 GTO ZONAL NORTE]"/>
        <member name="[Resultado].[Comprobante].&amp;[04 ELIM TRASPASO INTERNO]"/>
        <member name="[Resultado].[Comprobante].&amp;[04 TRAS CTEC]"/>
        <member name="[Resultado].[Comprobante].&amp;[04 TRAS INFORMAT FCFM]"/>
        <member name="[Resultado].[Comprobante].&amp;[04 TRAS INTERNO INGRESO]"/>
        <member name="[Resultado].[Comprobante].&amp;[04 TRAS INTERNOS P. FISICA]"/>
        <member name="[Resultado].[Comprobante].&amp;[04 TRAS RECLASIFICA CUENTAS]"/>
        <member name="[Resultado].[Comprobante].&amp;[04 TRAS RECLASIFICA ING DCO.]"/>
        <member name="[Resultado].[Comprobante].&amp;[04 TRAS RECLASIFICA TI]"/>
        <member name="[Resultado].[Comprobante].&amp;[05 PROV ING FACT BOL CVI]"/>
        <member name="[Resultado].[Comprobante].&amp;[05 PROV ING TI IDIEM ADM SERV PROF]"/>
        <member name="[Resultado].[Comprobante].&amp;[05 PROV ING TI UCH]"/>
        <member name="[Resultado].[Comprobante].&amp;[06 REV PROV FACT ANTOFAGASTA MINERALS S A]"/>
        <member name="[Resultado].[Comprobante].&amp;[06 REV PROV ING FACT BOL CVI ESP. DIC]"/>
        <member name="[Resultado].[Comprobante].&amp;[06 REV PROV ING FACT BOL CVI]"/>
        <member name="[Resultado].[Comprobante].&amp;[06 REV PROV ING TI IDIEM ADM SERV PROF]"/>
        <member name="[Resultado].[Comprobante].&amp;[06 REV PROV ING TI UCH]"/>
        <member name="[Resultado].[Comprobante].&amp;[PROV ESP ING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Dinámica3" cacheId="40" applyNumberFormats="0" applyBorderFormats="0" applyFontFormats="0" applyPatternFormats="0" applyAlignmentFormats="0" applyWidthHeightFormats="1" dataCaption="Valores" tag="1fb8ab3a-bec9-47af-aa74-631ec438674b" updatedVersion="8" minRefreshableVersion="3" subtotalHiddenItems="1" itemPrintTitles="1" createdVersion="6" indent="0" showEmptyCol="1" outline="1" outlineData="1" multipleFieldFilters="0">
  <location ref="H3:I15" firstHeaderRow="1" firstDataRow="1" firstDataCol="1"/>
  <pivotFields count="7"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EERR" fld="1" subtotal="count" baseField="0" baseItem="0"/>
  </dataFields>
  <formats count="2">
    <format dxfId="4">
      <pivotArea type="origin" dataOnly="0" labelOnly="1" outline="0" fieldPosition="0"/>
    </format>
    <format dxfId="3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Resultado].[Comprobante].&amp;[01 ING TI IDIEM FACT]"/>
        <member name="[Resultado].[Comprobante].&amp;[05 PROV ING TI IDIEM FACT]"/>
        <member name="[Resultado].[Comprobante].&amp;[06 REV PROV ING TI IDIEM FAC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Dinámica2" cacheId="39" applyNumberFormats="0" applyBorderFormats="0" applyFontFormats="0" applyPatternFormats="0" applyAlignmentFormats="0" applyWidthHeightFormats="1" dataCaption="Valores" tag="07f05ade-ff9c-4241-9870-2c350a2aa68e" updatedVersion="8" minRefreshableVersion="3" subtotalHiddenItems="1" itemPrintTitles="1" createdVersion="6" indent="0" outline="1" outlineData="1" multipleFieldFilters="0">
  <location ref="B3:C19" firstHeaderRow="1" firstDataRow="1" firstDataCol="1"/>
  <pivotFields count="7">
    <pivotField allDrilled="1" showAll="0" dataSourceSort="1" defaultAttributeDrillState="1"/>
    <pivotField allDrilled="1" showAll="0" dataSourceSort="1" defaultAttributeDrillState="1"/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/>
    <pivotField showAll="0" dataSourceSort="1"/>
    <pivotField showAll="0" dataSourceSort="1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3" subtotal="count" baseField="0" baseItem="0"/>
  </dataField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multipleItemSelectionAllowed="1" dragToData="1">
      <members count="310" level="1">
        <member name="[CentrosCostos].[centroCosto].&amp;[1626]"/>
        <member name="[CentrosCostos].[centroCosto].&amp;[1774]"/>
        <member name="[CentrosCostos].[centroCosto].&amp;[1775]"/>
        <member name="[CentrosCostos].[centroCosto].&amp;[1776]"/>
        <member name="[CentrosCostos].[centroCosto].&amp;[1777]"/>
        <member name="[CentrosCostos].[centroCosto].&amp;[17772]"/>
        <member name="[CentrosCostos].[centroCosto].&amp;[1778]"/>
        <member name="[CentrosCostos].[centroCosto].&amp;[1779]"/>
        <member name="[CentrosCostos].[centroCosto].&amp;[1780]"/>
        <member name="[CentrosCostos].[centroCosto].&amp;[1781]"/>
        <member name="[CentrosCostos].[centroCosto].&amp;[1782]"/>
        <member name="[CentrosCostos].[centroCosto].&amp;[1783]"/>
        <member name="[CentrosCostos].[centroCosto].&amp;[1784]"/>
        <member name="[CentrosCostos].[centroCosto].&amp;[1785]"/>
        <member name="[CentrosCostos].[centroCosto].&amp;[17852]"/>
        <member name="[CentrosCostos].[centroCosto].&amp;[1786]"/>
        <member name="[CentrosCostos].[centroCosto].&amp;[1787]"/>
        <member name="[CentrosCostos].[centroCosto].&amp;[1788]"/>
        <member name="[CentrosCostos].[centroCosto].&amp;[17882]"/>
        <member name="[CentrosCostos].[centroCosto].&amp;[1789]"/>
        <member name="[CentrosCostos].[centroCosto].&amp;[1790]"/>
        <member name="[CentrosCostos].[centroCosto].&amp;[1791]"/>
        <member name="[CentrosCostos].[centroCosto].&amp;[1792]"/>
        <member name="[CentrosCostos].[centroCosto].&amp;[1793]"/>
        <member name="[CentrosCostos].[centroCosto].&amp;[1794]"/>
        <member name="[CentrosCostos].[centroCosto].&amp;[1795]"/>
        <member name="[CentrosCostos].[centroCosto].&amp;[1796]"/>
        <member name="[CentrosCostos].[centroCosto].&amp;[1797]"/>
        <member name="[CentrosCostos].[centroCosto].&amp;[1808]"/>
        <member name="[CentrosCostos].[centroCosto].&amp;[1809]"/>
        <member name="[CentrosCostos].[centroCosto].&amp;[1810]"/>
        <member name="[CentrosCostos].[centroCosto].&amp;[1811]"/>
        <member name="[CentrosCostos].[centroCosto].&amp;[1812]"/>
        <member name="[CentrosCostos].[centroCosto].&amp;[1813]"/>
        <member name="[CentrosCostos].[centroCosto].&amp;[1814]"/>
        <member name="[CentrosCostos].[centroCosto].&amp;[18142]"/>
        <member name="[CentrosCostos].[centroCosto].&amp;[1815]"/>
        <member name="[CentrosCostos].[centroCosto].&amp;[1816]"/>
        <member name="[CentrosCostos].[centroCosto].&amp;[1817]"/>
        <member name="[CentrosCostos].[centroCosto].&amp;[1818]"/>
        <member name="[CentrosCostos].[centroCosto].&amp;[1819]"/>
        <member name="[CentrosCostos].[centroCosto].&amp;[1820]"/>
        <member name="[CentrosCostos].[centroCosto].&amp;[1821]"/>
        <member name="[CentrosCostos].[centroCosto].&amp;[1822]"/>
        <member name="[CentrosCostos].[centroCosto].&amp;[1823]"/>
        <member name="[CentrosCostos].[centroCosto].&amp;[1824]"/>
        <member name="[CentrosCostos].[centroCosto].&amp;[1825]"/>
        <member name="[CentrosCostos].[centroCosto].&amp;[1826]"/>
        <member name="[CentrosCostos].[centroCosto].&amp;[1827]"/>
        <member name="[CentrosCostos].[centroCosto].&amp;[1828]"/>
        <member name="[CentrosCostos].[centroCosto].&amp;[1829]"/>
        <member name="[CentrosCostos].[centroCosto].&amp;[1830]"/>
        <member name="[CentrosCostos].[centroCosto].&amp;[1831]"/>
        <member name="[CentrosCostos].[centroCosto].&amp;[1832]"/>
        <member name="[CentrosCostos].[centroCosto].&amp;[1833]"/>
        <member name="[CentrosCostos].[centroCosto].&amp;[1834]"/>
        <member name="[CentrosCostos].[centroCosto].&amp;[1835]"/>
        <member name="[CentrosCostos].[centroCosto].&amp;[1964]"/>
        <member name="[CentrosCostos].[centroCosto].&amp;[19642]"/>
        <member name="[CentrosCostos].[centroCosto].&amp;[2001]"/>
        <member name="[CentrosCostos].[centroCosto].&amp;[2002]"/>
        <member name="[CentrosCostos].[centroCosto].&amp;[2047]"/>
        <member name="[CentrosCostos].[centroCosto].&amp;[2105]"/>
        <member name="[CentrosCostos].[centroCosto].&amp;[2114]"/>
        <member name="[CentrosCostos].[centroCosto].&amp;[2115]"/>
        <member name="[CentrosCostos].[centroCosto].&amp;[2116]"/>
        <member name="[CentrosCostos].[centroCosto].&amp;[2117]"/>
        <member name="[CentrosCostos].[centroCosto].&amp;[2118]"/>
        <member name="[CentrosCostos].[centroCosto].&amp;[2119]"/>
        <member name="[CentrosCostos].[centroCosto].&amp;[2120]"/>
        <member name="[CentrosCostos].[centroCosto].&amp;[2121]"/>
        <member name="[CentrosCostos].[centroCosto].&amp;[2123]"/>
        <member name="[CentrosCostos].[centroCosto].&amp;[2124]"/>
        <member name="[CentrosCostos].[centroCosto].&amp;[2125]"/>
        <member name="[CentrosCostos].[centroCosto].&amp;[2126]"/>
        <member name="[CentrosCostos].[centroCosto].&amp;[2175]"/>
        <member name="[CentrosCostos].[centroCosto].&amp;[2301]"/>
        <member name="[CentrosCostos].[centroCosto].&amp;[2302]"/>
        <member name="[CentrosCostos].[centroCosto].&amp;[2303]"/>
        <member name="[CentrosCostos].[centroCosto].&amp;[23032]"/>
        <member name="[CentrosCostos].[centroCosto].&amp;[2304]"/>
        <member name="[CentrosCostos].[centroCosto].&amp;[2305]"/>
        <member name="[CentrosCostos].[centroCosto].&amp;[2306]"/>
        <member name="[CentrosCostos].[centroCosto].&amp;[2307]"/>
        <member name="[CentrosCostos].[centroCosto].&amp;[2308]"/>
        <member name="[CentrosCostos].[centroCosto].&amp;[2309]"/>
        <member name="[CentrosCostos].[centroCosto].&amp;[23092]"/>
        <member name="[CentrosCostos].[centroCosto].&amp;[2310]"/>
        <member name="[CentrosCostos].[centroCosto].&amp;[2311]"/>
        <member name="[CentrosCostos].[centroCosto].&amp;[2312]"/>
        <member name="[CentrosCostos].[centroCosto].&amp;[2313]"/>
        <member name="[CentrosCostos].[centroCosto].&amp;[2314]"/>
        <member name="[CentrosCostos].[centroCosto].&amp;[2315]"/>
        <member name="[CentrosCostos].[centroCosto].&amp;[2316]"/>
        <member name="[CentrosCostos].[centroCosto].&amp;[2317]"/>
        <member name="[CentrosCostos].[centroCosto].&amp;[2318]"/>
        <member name="[CentrosCostos].[centroCosto].&amp;[2319]"/>
        <member name="[CentrosCostos].[centroCosto].&amp;[2320]"/>
        <member name="[CentrosCostos].[centroCosto].&amp;[2321]"/>
        <member name="[CentrosCostos].[centroCosto].&amp;[2322]"/>
        <member name="[CentrosCostos].[centroCosto].&amp;[23222]"/>
        <member name="[CentrosCostos].[centroCosto].&amp;[2323]"/>
        <member name="[CentrosCostos].[centroCosto].&amp;[2324]"/>
        <member name="[CentrosCostos].[centroCosto].&amp;[2325]"/>
        <member name="[CentrosCostos].[centroCosto].&amp;[2326]"/>
        <member name="[CentrosCostos].[centroCosto].&amp;[2327]"/>
        <member name="[CentrosCostos].[centroCosto].&amp;[2328]"/>
        <member name="[CentrosCostos].[centroCosto].&amp;[2329]"/>
        <member name="[CentrosCostos].[centroCosto].&amp;[2330]"/>
        <member name="[CentrosCostos].[centroCosto].&amp;[2331]"/>
        <member name="[CentrosCostos].[centroCosto].&amp;[2333]"/>
        <member name="[CentrosCostos].[centroCosto].&amp;[23332]"/>
        <member name="[CentrosCostos].[centroCosto].&amp;[2334]"/>
        <member name="[CentrosCostos].[centroCosto].&amp;[2335]"/>
        <member name="[CentrosCostos].[centroCosto].&amp;[2336]"/>
        <member name="[CentrosCostos].[centroCosto].&amp;[2337]"/>
        <member name="[CentrosCostos].[centroCosto].&amp;[23372]"/>
        <member name="[CentrosCostos].[centroCosto].&amp;[23373]"/>
        <member name="[CentrosCostos].[centroCosto].&amp;[23374]"/>
        <member name="[CentrosCostos].[centroCosto].&amp;[2338]"/>
        <member name="[CentrosCostos].[centroCosto].&amp;[2339]"/>
        <member name="[CentrosCostos].[centroCosto].&amp;[23392]"/>
        <member name="[CentrosCostos].[centroCosto].&amp;[2340]"/>
        <member name="[CentrosCostos].[centroCosto].&amp;[2341]"/>
        <member name="[CentrosCostos].[centroCosto].&amp;[2342]"/>
        <member name="[CentrosCostos].[centroCosto].&amp;[23422]"/>
        <member name="[CentrosCostos].[centroCosto].&amp;[2343]"/>
        <member name="[CentrosCostos].[centroCosto].&amp;[2344]"/>
        <member name="[CentrosCostos].[centroCosto].&amp;[2345]"/>
        <member name="[CentrosCostos].[centroCosto].&amp;[2346]"/>
        <member name="[CentrosCostos].[centroCosto].&amp;[2347]"/>
        <member name="[CentrosCostos].[centroCosto].&amp;[23472]"/>
        <member name="[CentrosCostos].[centroCosto].&amp;[2348]"/>
        <member name="[CentrosCostos].[centroCosto].&amp;[2349]"/>
        <member name="[CentrosCostos].[centroCosto].&amp;[23492]"/>
        <member name="[CentrosCostos].[centroCosto].&amp;[2350]"/>
        <member name="[CentrosCostos].[centroCosto].&amp;[2351]"/>
        <member name="[CentrosCostos].[centroCosto].&amp;[2352]"/>
        <member name="[CentrosCostos].[centroCosto].&amp;[2353]"/>
        <member name="[CentrosCostos].[centroCosto].&amp;[2354]"/>
        <member name="[CentrosCostos].[centroCosto].&amp;[2355]"/>
        <member name="[CentrosCostos].[centroCosto].&amp;[2356]"/>
        <member name="[CentrosCostos].[centroCosto].&amp;[2357]"/>
        <member name="[CentrosCostos].[centroCosto].&amp;[2358]"/>
        <member name="[CentrosCostos].[centroCosto].&amp;[2359]"/>
        <member name="[CentrosCostos].[centroCosto].&amp;[2360]"/>
        <member name="[CentrosCostos].[centroCosto].&amp;[2361]"/>
        <member name="[CentrosCostos].[centroCosto].&amp;[2362]"/>
        <member name="[CentrosCostos].[centroCosto].&amp;[2363]"/>
        <member name="[CentrosCostos].[centroCosto].&amp;[2364]"/>
        <member name="[CentrosCostos].[centroCosto].&amp;[2365]"/>
        <member name="[CentrosCostos].[centroCosto].&amp;[2366]"/>
        <member name="[CentrosCostos].[centroCosto].&amp;[2367]"/>
        <member name="[CentrosCostos].[centroCosto].&amp;[2368]"/>
        <member name="[CentrosCostos].[centroCosto].&amp;[2369]"/>
        <member name="[CentrosCostos].[centroCosto].&amp;[2370]"/>
        <member name="[CentrosCostos].[centroCosto].&amp;[2371]"/>
        <member name="[CentrosCostos].[centroCosto].&amp;[23712]"/>
        <member name="[CentrosCostos].[centroCosto].&amp;[2372]"/>
        <member name="[CentrosCostos].[centroCosto].&amp;[2373]"/>
        <member name="[CentrosCostos].[centroCosto].&amp;[2374]"/>
        <member name="[CentrosCostos].[centroCosto].&amp;[2375]"/>
        <member name="[CentrosCostos].[centroCosto].&amp;[2376]"/>
        <member name="[CentrosCostos].[centroCosto].&amp;[2377]"/>
        <member name="[CentrosCostos].[centroCosto].&amp;[2378]"/>
        <member name="[CentrosCostos].[centroCosto].&amp;[2379]"/>
        <member name="[CentrosCostos].[centroCosto].&amp;[2380]"/>
        <member name="[CentrosCostos].[centroCosto].&amp;[2381]"/>
        <member name="[CentrosCostos].[centroCosto].&amp;[23812]"/>
        <member name="[CentrosCostos].[centroCosto].&amp;[2382]"/>
        <member name="[CentrosCostos].[centroCosto].&amp;[2439]"/>
        <member name="[CentrosCostos].[centroCosto].&amp;[2454]"/>
        <member name="[CentrosCostos].[centroCosto].&amp;[2455]"/>
        <member name="[CentrosCostos].[centroCosto].&amp;[2473]"/>
        <member name="[CentrosCostos].[centroCosto].&amp;[2934]"/>
        <member name="[CentrosCostos].[centroCosto].&amp;[2935]"/>
        <member name="[CentrosCostos].[centroCosto].&amp;[2936]"/>
        <member name="[CentrosCostos].[centroCosto].&amp;[2951]"/>
        <member name="[CentrosCostos].[centroCosto].&amp;[2980]"/>
        <member name="[CentrosCostos].[centroCosto].&amp;[2981]"/>
        <member name="[CentrosCostos].[centroCosto].&amp;[2982]"/>
        <member name="[CentrosCostos].[centroCosto].&amp;[2983]"/>
        <member name="[CentrosCostos].[centroCosto].&amp;[2984]"/>
        <member name="[CentrosCostos].[centroCosto].&amp;[2985]"/>
        <member name="[CentrosCostos].[centroCosto].&amp;[29852]"/>
        <member name="[CentrosCostos].[centroCosto].&amp;[2986]"/>
        <member name="[CentrosCostos].[centroCosto].&amp;[2987]"/>
        <member name="[CentrosCostos].[centroCosto].&amp;[2988]"/>
        <member name="[CentrosCostos].[centroCosto].&amp;[2989]"/>
        <member name="[CentrosCostos].[centroCosto].&amp;[2990]"/>
        <member name="[CentrosCostos].[centroCosto].&amp;[2991]"/>
        <member name="[CentrosCostos].[centroCosto].&amp;[29912]"/>
        <member name="[CentrosCostos].[centroCosto].&amp;[2997]"/>
        <member name="[CentrosCostos].[centroCosto].&amp;[2998]"/>
        <member name="[CentrosCostos].[centroCosto].&amp;[29982]"/>
        <member name="[CentrosCostos].[centroCosto].&amp;[2999]"/>
        <member name="[CentrosCostos].[centroCosto].&amp;[3001]"/>
        <member name="[CentrosCostos].[centroCosto].&amp;[3142]"/>
        <member name="[CentrosCostos].[centroCosto].&amp;[3143]"/>
        <member name="[CentrosCostos].[centroCosto].&amp;[3144]"/>
        <member name="[CentrosCostos].[centroCosto].&amp;[31442]"/>
        <member name="[CentrosCostos].[centroCosto].&amp;[3145]"/>
        <member name="[CentrosCostos].[centroCosto].&amp;[3146]"/>
        <member name="[CentrosCostos].[centroCosto].&amp;[3147]"/>
        <member name="[CentrosCostos].[centroCosto].&amp;[3148]"/>
        <member name="[CentrosCostos].[centroCosto].&amp;[31482]"/>
        <member name="[CentrosCostos].[centroCosto].&amp;[3149]"/>
        <member name="[CentrosCostos].[centroCosto].&amp;[3150]"/>
        <member name="[CentrosCostos].[centroCosto].&amp;[31502]"/>
        <member name="[CentrosCostos].[centroCosto].&amp;[3151]"/>
        <member name="[CentrosCostos].[centroCosto].&amp;[31512]"/>
        <member name="[CentrosCostos].[centroCosto].&amp;[3333]"/>
        <member name="[CentrosCostos].[centroCosto].&amp;[3334]"/>
        <member name="[CentrosCostos].[centroCosto].&amp;[3335]"/>
        <member name="[CentrosCostos].[centroCosto].&amp;[3336]"/>
        <member name="[CentrosCostos].[centroCosto].&amp;[3337]"/>
        <member name="[CentrosCostos].[centroCosto].&amp;[3338]"/>
        <member name="[CentrosCostos].[centroCosto].&amp;[3339]"/>
        <member name="[CentrosCostos].[centroCosto].&amp;[3340]"/>
        <member name="[CentrosCostos].[centroCosto].&amp;[3341]"/>
        <member name="[CentrosCostos].[centroCosto].&amp;[3342]"/>
        <member name="[CentrosCostos].[centroCosto].&amp;[3475]"/>
        <member name="[CentrosCostos].[centroCosto].&amp;[3476]"/>
        <member name="[CentrosCostos].[centroCosto].&amp;[3477]"/>
        <member name="[CentrosCostos].[centroCosto].&amp;[3478]"/>
        <member name="[CentrosCostos].[centroCosto].&amp;[3479]"/>
        <member name="[CentrosCostos].[centroCosto].&amp;[3480]"/>
        <member name="[CentrosCostos].[centroCosto].&amp;[3481]"/>
        <member name="[CentrosCostos].[centroCosto].&amp;[3482]"/>
        <member name="[CentrosCostos].[centroCosto].&amp;[3483]"/>
        <member name="[CentrosCostos].[centroCosto].&amp;[3484]"/>
        <member name="[CentrosCostos].[centroCosto].&amp;[3569]"/>
        <member name="[CentrosCostos].[centroCosto].&amp;[3570]"/>
        <member name="[CentrosCostos].[centroCosto].&amp;[3571]"/>
        <member name="[CentrosCostos].[centroCosto].&amp;[3572]"/>
        <member name="[CentrosCostos].[centroCosto].&amp;[3573]"/>
        <member name="[CentrosCostos].[centroCosto].&amp;[3574]"/>
        <member name="[CentrosCostos].[centroCosto].&amp;[3575]"/>
        <member name="[CentrosCostos].[centroCosto].&amp;[3576]"/>
        <member name="[CentrosCostos].[centroCosto].&amp;[3577]"/>
        <member name="[CentrosCostos].[centroCosto].&amp;[3578]"/>
        <member name="[CentrosCostos].[centroCosto].&amp;[3579]"/>
        <member name="[CentrosCostos].[centroCosto].&amp;[3580]"/>
        <member name="[CentrosCostos].[centroCosto].&amp;[3581]"/>
        <member name="[CentrosCostos].[centroCosto].&amp;[3582]"/>
        <member name="[CentrosCostos].[centroCosto].&amp;[3583]"/>
        <member name="[CentrosCostos].[centroCosto].&amp;[3584]"/>
        <member name="[CentrosCostos].[centroCosto].&amp;[3585]"/>
        <member name="[CentrosCostos].[centroCosto].&amp;[3586]"/>
        <member name="[CentrosCostos].[centroCosto].&amp;[3587]"/>
        <member name="[CentrosCostos].[centroCosto].&amp;[3588]"/>
        <member name="[CentrosCostos].[centroCosto].&amp;[3677]"/>
        <member name="[CentrosCostos].[centroCosto].&amp;[3678]"/>
        <member name="[CentrosCostos].[centroCosto].&amp;[3679]"/>
        <member name="[CentrosCostos].[centroCosto].&amp;[3680]"/>
        <member name="[CentrosCostos].[centroCosto].&amp;[3681]"/>
        <member name="[CentrosCostos].[centroCosto].&amp;[3682]"/>
        <member name="[CentrosCostos].[centroCosto].&amp;[3683]"/>
        <member name="[CentrosCostos].[centroCosto].&amp;[3684]"/>
        <member name="[CentrosCostos].[centroCosto].&amp;[3685]"/>
        <member name="[CentrosCostos].[centroCosto].&amp;[3686]"/>
        <member name="[CentrosCostos].[centroCosto].&amp;[3687]"/>
        <member name="[CentrosCostos].[centroCosto].&amp;[3688]"/>
        <member name="[CentrosCostos].[centroCosto].&amp;[3689]"/>
        <member name="[CentrosCostos].[centroCosto].&amp;[3690]"/>
        <member name="[CentrosCostos].[centroCosto].&amp;[3691]"/>
        <member name="[CentrosCostos].[centroCosto].&amp;[3692]"/>
        <member name="[CentrosCostos].[centroCosto].&amp;[3693]"/>
        <member name="[CentrosCostos].[centroCosto].&amp;[3694]"/>
        <member name="[CentrosCostos].[centroCosto].&amp;[3695]"/>
        <member name="[CentrosCostos].[centroCosto].&amp;[3696]"/>
        <member name="[CentrosCostos].[centroCosto].&amp;[3728]"/>
        <member name="[CentrosCostos].[centroCosto].&amp;[3729]"/>
        <member name="[CentrosCostos].[centroCosto].&amp;[3730]"/>
        <member name="[CentrosCostos].[centroCosto].&amp;[3731]"/>
        <member name="[CentrosCostos].[centroCosto].&amp;[3732]"/>
        <member name="[CentrosCostos].[centroCosto].&amp;[3733]"/>
        <member name="[CentrosCostos].[centroCosto].&amp;[3734]"/>
        <member name="[CentrosCostos].[centroCosto].&amp;[3735]"/>
        <member name="[CentrosCostos].[centroCosto].&amp;[3736]"/>
        <member name="[CentrosCostos].[centroCosto].&amp;[3737]"/>
        <member name="[CentrosCostos].[centroCosto].&amp;[3738]"/>
        <member name="[CentrosCostos].[centroCosto].&amp;[3739]"/>
        <member name="[CentrosCostos].[centroCosto].&amp;[3740]"/>
        <member name="[CentrosCostos].[centroCosto].&amp;[3741]"/>
        <member name="[CentrosCostos].[centroCosto].&amp;[3742]"/>
        <member name="[CentrosCostos].[centroCosto].&amp;[3743]"/>
        <member name="[CentrosCostos].[centroCosto].&amp;[3744]"/>
        <member name="[CentrosCostos].[centroCosto].&amp;[3745]"/>
        <member name="[CentrosCostos].[centroCosto].&amp;[3746]"/>
        <member name="[CentrosCostos].[centroCosto].&amp;[3747]"/>
        <member name="[CentrosCostos].[centroCosto].&amp;[3748]"/>
        <member name="[CentrosCostos].[centroCosto].&amp;[3803]"/>
        <member name="[CentrosCostos].[centroCosto].&amp;[3804]"/>
        <member name="[CentrosCostos].[centroCosto].&amp;[3805]"/>
        <member name="[CentrosCostos].[centroCosto].&amp;[3806]"/>
        <member name="[CentrosCostos].[centroCosto].&amp;[3807]"/>
        <member name="[CentrosCostos].[centroCosto].&amp;[3808]"/>
        <member name="[CentrosCostos].[centroCosto].&amp;[3809]"/>
        <member name="[CentrosCostos].[centroCosto].&amp;[3810]"/>
        <member name="[CentrosCostos].[centroCosto].&amp;[3811]"/>
        <member name="[CentrosCostos].[centroCosto].&amp;[3812]"/>
        <member name="[CentrosCostos].[centroCosto].&amp;[3813]"/>
        <member name="[CentrosCostos].[centroCosto].&amp;[38132]"/>
        <member name="[CentrosCostos].[centroCosto].&amp;[3814]"/>
        <member name="[CentrosCostos].[centroCosto].&amp;[3815]"/>
        <member name="[CentrosCostos].[centroCosto].&amp;[3816]"/>
        <member name="[CentrosCostos].[centroCosto].&amp;[3817]"/>
        <member name="[CentrosCostos].[centroCosto].&amp;[3818]"/>
        <member name="[CentrosCostos].[centroCosto].&amp;[38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Estilo de tabla dinámica 1" showRowHeaders="1" showColHeaders="1" showRowStripes="0" showColStripes="0" showLastColumn="1"/>
  <rowHierarchiesUsage count="1">
    <rowHierarchyUsage hierarchyUsage="1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entrosCostos]"/>
        <x15:activeTabTopLevelEntity name="[TBD_Reporte_Salesforc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Dinámica1" cacheId="38" applyNumberFormats="0" applyBorderFormats="0" applyFontFormats="0" applyPatternFormats="0" applyAlignmentFormats="0" applyWidthHeightFormats="1" dataCaption="Valores" tag="d75bfb3f-7bed-45cb-af26-af75a75d09e3" updatedVersion="8" minRefreshableVersion="3" subtotalHiddenItems="1" itemPrintTitles="1" createdVersion="6" indent="0" showEmptyCol="1" outline="1" outlineData="1" multipleFieldFilters="0">
  <location ref="E3:F19" firstHeaderRow="1" firstDataRow="1" firstDataCol="1"/>
  <pivotFields count="7">
    <pivotField axis="axisRow" allDrilled="1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showAll="0"/>
    <pivotField allDrilled="1" showAll="0" dataSourceSort="1" defaultAttributeDrillState="1"/>
    <pivotField allDrilled="1" showAll="0" dataSourceSort="1" defaultAttributeDrillState="1"/>
    <pivotField allDrilled="1" showAll="0" dataSourceSort="1"/>
    <pivotField showAll="0" dataSourceSort="1"/>
    <pivotField showAll="0" dataSourceSort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EERR" fld="1" subtotal="count" baseField="0" baseItem="0"/>
  </dataFields>
  <formats count="2">
    <format dxfId="6">
      <pivotArea type="origin" dataOnly="0" labelOnly="1" outline="0" fieldPosition="0"/>
    </format>
    <format dxfId="5">
      <pivotArea type="origin" dataOnly="0" labelOnly="1" outline="0" fieldPosition="0"/>
    </format>
  </formats>
  <pivotHierarchies count="147">
    <pivotHierarchy dragToData="1"/>
    <pivotHierarchy dragToData="1"/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alendario].[Mes &quot;mmm&quot;].&amp;[ju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2" level="1">
        <member name="[Resultado].[Comprobante].&amp;[01 ING FACT CVI BOL]"/>
        <member name="[Resultado].[Comprobante].&amp;[01 ING TI IDIEM ADM SERV PROF]"/>
        <member name="[Resultado].[Comprobante].&amp;[01 ING TI UCH]"/>
        <member name="[Resultado].[Comprobante].&amp;[04 TRAS INFORMAT FCFM]"/>
        <member name="[Resultado].[Comprobante].&amp;[04 TRAS RECLASIFICA CUENTAS]"/>
        <member name="[Resultado].[Comprobante].&amp;[05 PROV ING DOH]"/>
        <member name="[Resultado].[Comprobante].&amp;[05 PROV ING FACT BOL CVI]"/>
        <member name="[Resultado].[Comprobante].&amp;[05 PROV ING TI IDIEM ADM SERV PROF]"/>
        <member name="[Resultado].[Comprobante].&amp;[06 REV ING FACT CVI BOL (MANUAL)]"/>
        <member name="[Resultado].[Comprobante].&amp;[06 REV PROV ING DOH]"/>
        <member name="[Resultado].[Comprobante].&amp;[06 REV PROV ING FACT BOL CVI]"/>
        <member name="[Resultado].[Comprobante].&amp;[06 REV PROV ING TI IDIEM ADM SERV PROF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EER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EERR"/>
  </pivotHierarchies>
  <pivotTableStyleInfo name="Estilo de tabla dinámica 1" showRowHeaders="1" showColHeaders="1" showRowStripes="0" showColStripes="0" showLastColumn="1"/>
  <rowHierarchiesUsage count="1">
    <rowHierarchyUsage hierarchyUsage="10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Resultad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7" xr16:uid="{7FFD2FE4-EC1E-447F-953F-B9F62461CC95}" autoFormatId="16" applyNumberFormats="0" applyBorderFormats="0" applyFontFormats="0" applyPatternFormats="0" applyAlignmentFormats="0" applyWidthHeightFormats="0">
  <queryTableRefresh nextId="25">
    <queryTableFields count="24">
      <queryTableField id="1" name="Resultado[centro_costo_id]" tableColumnId="1"/>
      <queryTableField id="2" name="Resultado[cuenta_contable_id]" tableColumnId="2"/>
      <queryTableField id="3" name="Resultado[fecha]" tableColumnId="3"/>
      <queryTableField id="4" name="Resultado[ID]" tableColumnId="4"/>
      <queryTableField id="5" name="Resultado[Periodo EERR]" tableColumnId="5"/>
      <queryTableField id="6" name="Resultado[Centro de Costo]" tableColumnId="6"/>
      <queryTableField id="7" name="Resultado[Referencia Externa]" tableColumnId="7"/>
      <queryTableField id="8" name="Resultado[Referencia Interna]" tableColumnId="8"/>
      <queryTableField id="9" name="Resultado[Clasificación]" tableColumnId="9"/>
      <queryTableField id="10" name="Resultado[Periodo Devengado]" tableColumnId="10"/>
      <queryTableField id="11" name="Resultado[Identificador]" tableColumnId="11"/>
      <queryTableField id="12" name="Resultado[Glosa/Detalle]" tableColumnId="12"/>
      <queryTableField id="13" name="Resultado[Monto]" tableColumnId="13"/>
      <queryTableField id="14" name="Resultado[RUT_Id]" tableColumnId="14"/>
      <queryTableField id="15" name="Resultado[Cuenta Contable]" tableColumnId="15"/>
      <queryTableField id="16" name="Resultado[Link para visualizar factura]" tableColumnId="16"/>
      <queryTableField id="17" name="Resultado[fecha (año)]" tableColumnId="17"/>
      <queryTableField id="18" name="Resultado[fecha (trimestre)]" tableColumnId="18"/>
      <queryTableField id="19" name="Resultado[fecha (mes)]" tableColumnId="19"/>
      <queryTableField id="20" name="Resultado[Div]" tableColumnId="20"/>
      <queryTableField id="21" name="Resultado[test]" tableColumnId="21"/>
      <queryTableField id="22" name="Resultado[Razón Social]" tableColumnId="22"/>
      <queryTableField id="23" name="Resultado[Comprobante]" tableColumnId="23"/>
      <queryTableField id="24" name="Resultado[fecha (índice de meses)]" tableColumnId="2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ateHierarchy" xr10:uid="{00000000-0013-0000-FFFF-FFFF01000000}" sourceName="[Calendario].[DateHierarchy]">
  <pivotTables>
    <pivotTable tabId="86" name="TablaDinámica1"/>
    <pivotTable tabId="86" name="TablaDinámica2"/>
    <pivotTable tabId="86" name="TablaDinámica3"/>
    <pivotTable tabId="86" name="TablaDinámica4"/>
  </pivotTables>
  <data>
    <olap pivotCacheId="1052481626">
      <levels count="4">
        <level uniqueName="[Calendario].[DateHierarchy].[(All)]" sourceCaption="(All)" count="0"/>
        <level uniqueName="[Calendario].[DateHierarchy].[Año]" sourceCaption="Año" count="1" sortOrder="ascending">
          <ranges>
            <range startItem="0">
              <i n="[Calendario].[DateHierarchy].[Año].&amp;[2026]" c="2026"/>
            </range>
          </ranges>
        </level>
        <level uniqueName="[Calendario].[DateHierarchy].[Mes]" sourceCaption="Mes" count="0"/>
        <level uniqueName="[Calendario].[DateHierarchy].[DateColumn]" sourceCaption="DateColumn" count="0"/>
      </levels>
      <selections count="1">
        <selection n="[Calendario].[DateHierarch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entroCosto" xr10:uid="{00000000-0013-0000-FFFF-FFFF02000000}" sourceName="[CentrosCostos].[centroCosto]">
  <data>
    <olap pivotCacheId="1052481626">
      <levels count="2">
        <level uniqueName="[CentrosCostos].[centroCosto].[(All)]" sourceCaption="(All)" count="0"/>
        <level uniqueName="[CentrosCostos].[centroCosto].[centroCosto]" sourceCaption="centroCosto" count="337" sortOrder="ascending">
          <ranges>
            <range startItem="0">
              <i n="[CentrosCostos].[centroCosto].&amp;[1776]" c="1776"/>
              <i n="[CentrosCostos].[centroCosto].&amp;[1787]" c="1787"/>
              <i n="[CentrosCostos].[centroCosto].&amp;[1793]" c="1793"/>
              <i n="[CentrosCostos].[centroCosto].&amp;[1808]" c="1808"/>
              <i n="[CentrosCostos].[centroCosto].&amp;[1810]" c="1810"/>
              <i n="[CentrosCostos].[centroCosto].&amp;[1815]" c="1815"/>
              <i n="[CentrosCostos].[centroCosto].&amp;[1817]" c="1817"/>
              <i n="[CentrosCostos].[centroCosto].&amp;[1818]" c="1818"/>
              <i n="[CentrosCostos].[centroCosto].&amp;[1819]" c="1819"/>
              <i n="[CentrosCostos].[centroCosto].&amp;[1820]" c="1820"/>
              <i n="[CentrosCostos].[centroCosto].&amp;[1822]" c="1822"/>
              <i n="[CentrosCostos].[centroCosto].&amp;[1823]" c="1823"/>
              <i n="[CentrosCostos].[centroCosto].&amp;[1827]" c="1827"/>
              <i n="[CentrosCostos].[centroCosto].&amp;[1829]" c="1829"/>
              <i n="[CentrosCostos].[centroCosto].&amp;[1830]" c="1830"/>
              <i n="[CentrosCostos].[centroCosto].&amp;[1831]" c="1831"/>
              <i n="[CentrosCostos].[centroCosto].&amp;[1833]" c="1833"/>
              <i n="[CentrosCostos].[centroCosto].&amp;[2047]" c="2047"/>
              <i n="[CentrosCostos].[centroCosto].&amp;[2115]" c="2115"/>
              <i n="[CentrosCostos].[centroCosto].&amp;[2118]" c="2118"/>
              <i n="[CentrosCostos].[centroCosto].&amp;[2119]" c="2119"/>
              <i n="[CentrosCostos].[centroCosto].&amp;[2121]" c="2121"/>
              <i n="[CentrosCostos].[centroCosto].&amp;[2123]" c="2123"/>
              <i n="[CentrosCostos].[centroCosto].&amp;[2124]" c="2124"/>
              <i n="[CentrosCostos].[centroCosto].&amp;[2175]" c="2175"/>
              <i n="[CentrosCostos].[centroCosto].&amp;[2301]" c="2301"/>
              <i n="[CentrosCostos].[centroCosto].&amp;[2304]" c="2304"/>
              <i n="[CentrosCostos].[centroCosto].&amp;[2310]" c="2310"/>
              <i n="[CentrosCostos].[centroCosto].&amp;[2311]" c="2311"/>
              <i n="[CentrosCostos].[centroCosto].&amp;[2314]" c="2314"/>
              <i n="[CentrosCostos].[centroCosto].&amp;[2318]" c="2318"/>
              <i n="[CentrosCostos].[centroCosto].&amp;[2321]" c="2321"/>
              <i n="[CentrosCostos].[centroCosto].&amp;[2323]" c="2323"/>
              <i n="[CentrosCostos].[centroCosto].&amp;[2327]" c="2327"/>
              <i n="[CentrosCostos].[centroCosto].&amp;[2329]" c="2329"/>
              <i n="[CentrosCostos].[centroCosto].&amp;[2331]" c="2331"/>
              <i n="[CentrosCostos].[centroCosto].&amp;[2338]" c="2338"/>
              <i n="[CentrosCostos].[centroCosto].&amp;[2339]" c="2339"/>
              <i n="[CentrosCostos].[centroCosto].&amp;[2340]" c="2340"/>
              <i n="[CentrosCostos].[centroCosto].&amp;[2341]" c="2341"/>
              <i n="[CentrosCostos].[centroCosto].&amp;[2343]" c="2343"/>
              <i n="[CentrosCostos].[centroCosto].&amp;[2355]" c="2355"/>
              <i n="[CentrosCostos].[centroCosto].&amp;[2359]" c="2359"/>
              <i n="[CentrosCostos].[centroCosto].&amp;[2360]" c="2360"/>
              <i n="[CentrosCostos].[centroCosto].&amp;[2375]" c="2375"/>
              <i n="[CentrosCostos].[centroCosto].&amp;[2380]" c="2380"/>
              <i n="[CentrosCostos].[centroCosto].&amp;[2935]" c="2935"/>
              <i n="[CentrosCostos].[centroCosto].&amp;[2936]" c="2936"/>
              <i n="[CentrosCostos].[centroCosto].&amp;[2981]" c="2981"/>
              <i n="[CentrosCostos].[centroCosto].&amp;[2987]" c="2987"/>
              <i n="[CentrosCostos].[centroCosto].&amp;[3149]" c="3149"/>
              <i n="[CentrosCostos].[centroCosto].&amp;[3337]" c="3337"/>
              <i n="[CentrosCostos].[centroCosto].&amp;[3480]" c="3480"/>
              <i n="[CentrosCostos].[centroCosto].&amp;[3481]" c="3481"/>
              <i n="[CentrosCostos].[centroCosto].&amp;[3579]" c="3579"/>
              <i n="[CentrosCostos].[centroCosto].&amp;[3580]" c="3580"/>
              <i n="[CentrosCostos].[centroCosto].&amp;[3582]" c="3582"/>
              <i n="[CentrosCostos].[centroCosto].&amp;[3583]" c="3583"/>
              <i n="[CentrosCostos].[centroCosto].&amp;[3681]" c="3681"/>
              <i n="[CentrosCostos].[centroCosto].&amp;[3682]" c="3682"/>
              <i n="[CentrosCostos].[centroCosto].&amp;[3683]" c="3683"/>
              <i n="[CentrosCostos].[centroCosto].&amp;[3684]" c="3684"/>
              <i n="[CentrosCostos].[centroCosto].&amp;[3685]" c="3685"/>
              <i n="[CentrosCostos].[centroCosto].&amp;[3689]" c="3689"/>
              <i n="[CentrosCostos].[centroCosto].&amp;[3692]" c="3692"/>
              <i n="[CentrosCostos].[centroCosto].&amp;[3693]" c="3693"/>
              <i n="[CentrosCostos].[centroCosto].&amp;[3734]" c="3734"/>
              <i n="[CentrosCostos].[centroCosto].&amp;[3735]" c="3735"/>
              <i n="[CentrosCostos].[centroCosto].&amp;[3741]" c="3741"/>
              <i n="[CentrosCostos].[centroCosto].&amp;[3743]" c="3743"/>
              <i n="[CentrosCostos].[centroCosto].&amp;[3747]" c="3747"/>
              <i n="[CentrosCostos].[centroCosto].&amp;[3807]" c="3807"/>
              <i n="[CentrosCostos].[centroCosto].&amp;[3808]" c="3808"/>
              <i n="[CentrosCostos].[centroCosto].&amp;[3814]" c="3814"/>
              <i n="[CentrosCostos].[centroCosto].&amp;[3815]" c="3815"/>
              <i n="[CentrosCostos].[centroCosto].&amp;[3816]" c="3816"/>
              <i n="[CentrosCostos].[centroCosto].&amp;[3817]" c="3817"/>
              <i n="[CentrosCostos].[centroCosto].&amp;[3819]" c="3819"/>
              <i n="[CentrosCostos].[centroCosto].&amp;[3866]" c="3866"/>
              <i n="[CentrosCostos].[centroCosto].&amp;[3867]" c="3867"/>
              <i n="[CentrosCostos].[centroCosto].&amp;[3868]" c="3868"/>
              <i n="[CentrosCostos].[centroCosto].&amp;[3870]" c="3870"/>
              <i n="[CentrosCostos].[centroCosto].&amp;[3872]" c="3872"/>
              <i n="[CentrosCostos].[centroCosto].&amp;[3874]" c="3874"/>
              <i n="[CentrosCostos].[centroCosto].&amp;[3875]" c="3875"/>
              <i n="[CentrosCostos].[centroCosto].&amp;[3876]" c="3876"/>
              <i n="[CentrosCostos].[centroCosto].&amp;[3879]" c="3879"/>
              <i n="[CentrosCostos].[centroCosto].&amp;[3883]" c="3883"/>
              <i n="[CentrosCostos].[centroCosto].&amp;[3884]" c="3884"/>
              <i n="[CentrosCostos].[centroCosto].&amp;[3885]" c="3885"/>
              <i n="[CentrosCostos].[centroCosto].&amp;[3916]" c="3916"/>
              <i n="[CentrosCostos].[centroCosto].&amp;[3919]" c="3919"/>
              <i n="[CentrosCostos].[centroCosto].&amp;[1626]" c="1626" nd="1"/>
              <i n="[CentrosCostos].[centroCosto].&amp;[1774]" c="1774" nd="1"/>
              <i n="[CentrosCostos].[centroCosto].&amp;[1775]" c="1775" nd="1"/>
              <i n="[CentrosCostos].[centroCosto].&amp;[1777]" c="1777" nd="1"/>
              <i n="[CentrosCostos].[centroCosto].&amp;[1778]" c="1778" nd="1"/>
              <i n="[CentrosCostos].[centroCosto].&amp;[1779]" c="1779" nd="1"/>
              <i n="[CentrosCostos].[centroCosto].&amp;[1780]" c="1780" nd="1"/>
              <i n="[CentrosCostos].[centroCosto].&amp;[1781]" c="1781" nd="1"/>
              <i n="[CentrosCostos].[centroCosto].&amp;[1782]" c="1782" nd="1"/>
              <i n="[CentrosCostos].[centroCosto].&amp;[1783]" c="1783" nd="1"/>
              <i n="[CentrosCostos].[centroCosto].&amp;[1784]" c="1784" nd="1"/>
              <i n="[CentrosCostos].[centroCosto].&amp;[1785]" c="1785" nd="1"/>
              <i n="[CentrosCostos].[centroCosto].&amp;[1786]" c="1786" nd="1"/>
              <i n="[CentrosCostos].[centroCosto].&amp;[1788]" c="1788" nd="1"/>
              <i n="[CentrosCostos].[centroCosto].&amp;[1789]" c="1789" nd="1"/>
              <i n="[CentrosCostos].[centroCosto].&amp;[1790]" c="1790" nd="1"/>
              <i n="[CentrosCostos].[centroCosto].&amp;[1791]" c="1791" nd="1"/>
              <i n="[CentrosCostos].[centroCosto].&amp;[1792]" c="1792" nd="1"/>
              <i n="[CentrosCostos].[centroCosto].&amp;[1794]" c="1794" nd="1"/>
              <i n="[CentrosCostos].[centroCosto].&amp;[1795]" c="1795" nd="1"/>
              <i n="[CentrosCostos].[centroCosto].&amp;[1796]" c="1796" nd="1"/>
              <i n="[CentrosCostos].[centroCosto].&amp;[1797]" c="1797" nd="1"/>
              <i n="[CentrosCostos].[centroCosto].&amp;[1809]" c="1809" nd="1"/>
              <i n="[CentrosCostos].[centroCosto].&amp;[1811]" c="1811" nd="1"/>
              <i n="[CentrosCostos].[centroCosto].&amp;[1812]" c="1812" nd="1"/>
              <i n="[CentrosCostos].[centroCosto].&amp;[1813]" c="1813" nd="1"/>
              <i n="[CentrosCostos].[centroCosto].&amp;[1814]" c="1814" nd="1"/>
              <i n="[CentrosCostos].[centroCosto].&amp;[1816]" c="1816" nd="1"/>
              <i n="[CentrosCostos].[centroCosto].&amp;[1821]" c="1821" nd="1"/>
              <i n="[CentrosCostos].[centroCosto].&amp;[1824]" c="1824" nd="1"/>
              <i n="[CentrosCostos].[centroCosto].&amp;[1825]" c="1825" nd="1"/>
              <i n="[CentrosCostos].[centroCosto].&amp;[1826]" c="1826" nd="1"/>
              <i n="[CentrosCostos].[centroCosto].&amp;[1828]" c="1828" nd="1"/>
              <i n="[CentrosCostos].[centroCosto].&amp;[1832]" c="1832" nd="1"/>
              <i n="[CentrosCostos].[centroCosto].&amp;[1834]" c="1834" nd="1"/>
              <i n="[CentrosCostos].[centroCosto].&amp;[1835]" c="1835" nd="1"/>
              <i n="[CentrosCostos].[centroCosto].&amp;[1964]" c="1964" nd="1"/>
              <i n="[CentrosCostos].[centroCosto].&amp;[2001]" c="2001" nd="1"/>
              <i n="[CentrosCostos].[centroCosto].&amp;[2002]" c="2002" nd="1"/>
              <i n="[CentrosCostos].[centroCosto].&amp;[2105]" c="2105" nd="1"/>
              <i n="[CentrosCostos].[centroCosto].&amp;[2114]" c="2114" nd="1"/>
              <i n="[CentrosCostos].[centroCosto].&amp;[2116]" c="2116" nd="1"/>
              <i n="[CentrosCostos].[centroCosto].&amp;[2117]" c="2117" nd="1"/>
              <i n="[CentrosCostos].[centroCosto].&amp;[2120]" c="2120" nd="1"/>
              <i n="[CentrosCostos].[centroCosto].&amp;[2125]" c="2125" nd="1"/>
              <i n="[CentrosCostos].[centroCosto].&amp;[2126]" c="2126" nd="1"/>
              <i n="[CentrosCostos].[centroCosto].&amp;[2302]" c="2302" nd="1"/>
              <i n="[CentrosCostos].[centroCosto].&amp;[2303]" c="2303" nd="1"/>
              <i n="[CentrosCostos].[centroCosto].&amp;[2305]" c="2305" nd="1"/>
              <i n="[CentrosCostos].[centroCosto].&amp;[2306]" c="2306" nd="1"/>
              <i n="[CentrosCostos].[centroCosto].&amp;[2307]" c="2307" nd="1"/>
              <i n="[CentrosCostos].[centroCosto].&amp;[2308]" c="2308" nd="1"/>
              <i n="[CentrosCostos].[centroCosto].&amp;[2309]" c="2309" nd="1"/>
              <i n="[CentrosCostos].[centroCosto].&amp;[2312]" c="2312" nd="1"/>
              <i n="[CentrosCostos].[centroCosto].&amp;[2313]" c="2313" nd="1"/>
              <i n="[CentrosCostos].[centroCosto].&amp;[2315]" c="2315" nd="1"/>
              <i n="[CentrosCostos].[centroCosto].&amp;[2316]" c="2316" nd="1"/>
              <i n="[CentrosCostos].[centroCosto].&amp;[2317]" c="2317" nd="1"/>
              <i n="[CentrosCostos].[centroCosto].&amp;[2319]" c="2319" nd="1"/>
              <i n="[CentrosCostos].[centroCosto].&amp;[2320]" c="2320" nd="1"/>
              <i n="[CentrosCostos].[centroCosto].&amp;[2322]" c="2322" nd="1"/>
              <i n="[CentrosCostos].[centroCosto].&amp;[2324]" c="2324" nd="1"/>
              <i n="[CentrosCostos].[centroCosto].&amp;[2325]" c="2325" nd="1"/>
              <i n="[CentrosCostos].[centroCosto].&amp;[2326]" c="2326" nd="1"/>
              <i n="[CentrosCostos].[centroCosto].&amp;[2328]" c="2328" nd="1"/>
              <i n="[CentrosCostos].[centroCosto].&amp;[2330]" c="2330" nd="1"/>
              <i n="[CentrosCostos].[centroCosto].&amp;[2333]" c="2333" nd="1"/>
              <i n="[CentrosCostos].[centroCosto].&amp;[2334]" c="2334" nd="1"/>
              <i n="[CentrosCostos].[centroCosto].&amp;[2335]" c="2335" nd="1"/>
              <i n="[CentrosCostos].[centroCosto].&amp;[2336]" c="2336" nd="1"/>
              <i n="[CentrosCostos].[centroCosto].&amp;[2337]" c="2337" nd="1"/>
              <i n="[CentrosCostos].[centroCosto].&amp;[2342]" c="2342" nd="1"/>
              <i n="[CentrosCostos].[centroCosto].&amp;[2344]" c="2344" nd="1"/>
              <i n="[CentrosCostos].[centroCosto].&amp;[2345]" c="2345" nd="1"/>
              <i n="[CentrosCostos].[centroCosto].&amp;[2346]" c="2346" nd="1"/>
              <i n="[CentrosCostos].[centroCosto].&amp;[2347]" c="2347" nd="1"/>
              <i n="[CentrosCostos].[centroCosto].&amp;[2348]" c="2348" nd="1"/>
              <i n="[CentrosCostos].[centroCosto].&amp;[2349]" c="2349" nd="1"/>
              <i n="[CentrosCostos].[centroCosto].&amp;[2350]" c="2350" nd="1"/>
              <i n="[CentrosCostos].[centroCosto].&amp;[2351]" c="2351" nd="1"/>
              <i n="[CentrosCostos].[centroCosto].&amp;[2352]" c="2352" nd="1"/>
              <i n="[CentrosCostos].[centroCosto].&amp;[2353]" c="2353" nd="1"/>
              <i n="[CentrosCostos].[centroCosto].&amp;[2354]" c="2354" nd="1"/>
              <i n="[CentrosCostos].[centroCosto].&amp;[2356]" c="2356" nd="1"/>
              <i n="[CentrosCostos].[centroCosto].&amp;[2357]" c="2357" nd="1"/>
              <i n="[CentrosCostos].[centroCosto].&amp;[2358]" c="2358" nd="1"/>
              <i n="[CentrosCostos].[centroCosto].&amp;[2361]" c="2361" nd="1"/>
              <i n="[CentrosCostos].[centroCosto].&amp;[2362]" c="2362" nd="1"/>
              <i n="[CentrosCostos].[centroCosto].&amp;[2363]" c="2363" nd="1"/>
              <i n="[CentrosCostos].[centroCosto].&amp;[2364]" c="2364" nd="1"/>
              <i n="[CentrosCostos].[centroCosto].&amp;[2365]" c="2365" nd="1"/>
              <i n="[CentrosCostos].[centroCosto].&amp;[2366]" c="2366" nd="1"/>
              <i n="[CentrosCostos].[centroCosto].&amp;[2367]" c="2367" nd="1"/>
              <i n="[CentrosCostos].[centroCosto].&amp;[2368]" c="2368" nd="1"/>
              <i n="[CentrosCostos].[centroCosto].&amp;[2369]" c="2369" nd="1"/>
              <i n="[CentrosCostos].[centroCosto].&amp;[2370]" c="2370" nd="1"/>
              <i n="[CentrosCostos].[centroCosto].&amp;[2371]" c="2371" nd="1"/>
              <i n="[CentrosCostos].[centroCosto].&amp;[2372]" c="2372" nd="1"/>
              <i n="[CentrosCostos].[centroCosto].&amp;[2373]" c="2373" nd="1"/>
              <i n="[CentrosCostos].[centroCosto].&amp;[2374]" c="2374" nd="1"/>
              <i n="[CentrosCostos].[centroCosto].&amp;[2376]" c="2376" nd="1"/>
              <i n="[CentrosCostos].[centroCosto].&amp;[2377]" c="2377" nd="1"/>
              <i n="[CentrosCostos].[centroCosto].&amp;[2378]" c="2378" nd="1"/>
              <i n="[CentrosCostos].[centroCosto].&amp;[2379]" c="2379" nd="1"/>
              <i n="[CentrosCostos].[centroCosto].&amp;[2381]" c="2381" nd="1"/>
              <i n="[CentrosCostos].[centroCosto].&amp;[2382]" c="2382" nd="1"/>
              <i n="[CentrosCostos].[centroCosto].&amp;[2439]" c="2439" nd="1"/>
              <i n="[CentrosCostos].[centroCosto].&amp;[2454]" c="2454" nd="1"/>
              <i n="[CentrosCostos].[centroCosto].&amp;[2455]" c="2455" nd="1"/>
              <i n="[CentrosCostos].[centroCosto].&amp;[2934]" c="2934" nd="1"/>
              <i n="[CentrosCostos].[centroCosto].&amp;[2951]" c="2951" nd="1"/>
              <i n="[CentrosCostos].[centroCosto].&amp;[2980]" c="2980" nd="1"/>
              <i n="[CentrosCostos].[centroCosto].&amp;[2982]" c="2982" nd="1"/>
              <i n="[CentrosCostos].[centroCosto].&amp;[2983]" c="2983" nd="1"/>
              <i n="[CentrosCostos].[centroCosto].&amp;[2984]" c="2984" nd="1"/>
              <i n="[CentrosCostos].[centroCosto].&amp;[2985]" c="2985" nd="1"/>
              <i n="[CentrosCostos].[centroCosto].&amp;[2986]" c="2986" nd="1"/>
              <i n="[CentrosCostos].[centroCosto].&amp;[2988]" c="2988" nd="1"/>
              <i n="[CentrosCostos].[centroCosto].&amp;[2989]" c="2989" nd="1"/>
              <i n="[CentrosCostos].[centroCosto].&amp;[2990]" c="2990" nd="1"/>
              <i n="[CentrosCostos].[centroCosto].&amp;[2991]" c="2991" nd="1"/>
              <i n="[CentrosCostos].[centroCosto].&amp;[2997]" c="2997" nd="1"/>
              <i n="[CentrosCostos].[centroCosto].&amp;[2998]" c="2998" nd="1"/>
              <i n="[CentrosCostos].[centroCosto].&amp;[2999]" c="2999" nd="1"/>
              <i n="[CentrosCostos].[centroCosto].&amp;[3000]" c="3000" nd="1"/>
              <i n="[CentrosCostos].[centroCosto].&amp;[3001]" c="3001" nd="1"/>
              <i n="[CentrosCostos].[centroCosto].&amp;[3142]" c="3142" nd="1"/>
              <i n="[CentrosCostos].[centroCosto].&amp;[3143]" c="3143" nd="1"/>
              <i n="[CentrosCostos].[centroCosto].&amp;[3144]" c="3144" nd="1"/>
              <i n="[CentrosCostos].[centroCosto].&amp;[3145]" c="3145" nd="1"/>
              <i n="[CentrosCostos].[centroCosto].&amp;[3146]" c="3146" nd="1"/>
              <i n="[CentrosCostos].[centroCosto].&amp;[3147]" c="3147" nd="1"/>
              <i n="[CentrosCostos].[centroCosto].&amp;[3148]" c="3148" nd="1"/>
              <i n="[CentrosCostos].[centroCosto].&amp;[3150]" c="3150" nd="1"/>
              <i n="[CentrosCostos].[centroCosto].&amp;[3151]" c="3151" nd="1"/>
              <i n="[CentrosCostos].[centroCosto].&amp;[3333]" c="3333" nd="1"/>
              <i n="[CentrosCostos].[centroCosto].&amp;[3334]" c="3334" nd="1"/>
              <i n="[CentrosCostos].[centroCosto].&amp;[3335]" c="3335" nd="1"/>
              <i n="[CentrosCostos].[centroCosto].&amp;[3336]" c="3336" nd="1"/>
              <i n="[CentrosCostos].[centroCosto].&amp;[3338]" c="3338" nd="1"/>
              <i n="[CentrosCostos].[centroCosto].&amp;[3339]" c="3339" nd="1"/>
              <i n="[CentrosCostos].[centroCosto].&amp;[3340]" c="3340" nd="1"/>
              <i n="[CentrosCostos].[centroCosto].&amp;[3341]" c="3341" nd="1"/>
              <i n="[CentrosCostos].[centroCosto].&amp;[3342]" c="3342" nd="1"/>
              <i n="[CentrosCostos].[centroCosto].&amp;[3475]" c="3475" nd="1"/>
              <i n="[CentrosCostos].[centroCosto].&amp;[3476]" c="3476" nd="1"/>
              <i n="[CentrosCostos].[centroCosto].&amp;[3477]" c="3477" nd="1"/>
              <i n="[CentrosCostos].[centroCosto].&amp;[3478]" c="3478" nd="1"/>
              <i n="[CentrosCostos].[centroCosto].&amp;[3479]" c="3479" nd="1"/>
              <i n="[CentrosCostos].[centroCosto].&amp;[3482]" c="3482" nd="1"/>
              <i n="[CentrosCostos].[centroCosto].&amp;[3483]" c="3483" nd="1"/>
              <i n="[CentrosCostos].[centroCosto].&amp;[3484]" c="3484" nd="1"/>
              <i n="[CentrosCostos].[centroCosto].&amp;[3569]" c="3569" nd="1"/>
              <i n="[CentrosCostos].[centroCosto].&amp;[3570]" c="3570" nd="1"/>
              <i n="[CentrosCostos].[centroCosto].&amp;[3571]" c="3571" nd="1"/>
              <i n="[CentrosCostos].[centroCosto].&amp;[3572]" c="3572" nd="1"/>
              <i n="[CentrosCostos].[centroCosto].&amp;[3573]" c="3573" nd="1"/>
              <i n="[CentrosCostos].[centroCosto].&amp;[3574]" c="3574" nd="1"/>
              <i n="[CentrosCostos].[centroCosto].&amp;[3575]" c="3575" nd="1"/>
              <i n="[CentrosCostos].[centroCosto].&amp;[3576]" c="3576" nd="1"/>
              <i n="[CentrosCostos].[centroCosto].&amp;[3577]" c="3577" nd="1"/>
              <i n="[CentrosCostos].[centroCosto].&amp;[3578]" c="3578" nd="1"/>
              <i n="[CentrosCostos].[centroCosto].&amp;[3581]" c="3581" nd="1"/>
              <i n="[CentrosCostos].[centroCosto].&amp;[3584]" c="3584" nd="1"/>
              <i n="[CentrosCostos].[centroCosto].&amp;[3585]" c="3585" nd="1"/>
              <i n="[CentrosCostos].[centroCosto].&amp;[3586]" c="3586" nd="1"/>
              <i n="[CentrosCostos].[centroCosto].&amp;[3587]" c="3587" nd="1"/>
              <i n="[CentrosCostos].[centroCosto].&amp;[3588]" c="3588" nd="1"/>
              <i n="[CentrosCostos].[centroCosto].&amp;[3677]" c="3677" nd="1"/>
              <i n="[CentrosCostos].[centroCosto].&amp;[3678]" c="3678" nd="1"/>
              <i n="[CentrosCostos].[centroCosto].&amp;[3679]" c="3679" nd="1"/>
              <i n="[CentrosCostos].[centroCosto].&amp;[3680]" c="3680" nd="1"/>
              <i n="[CentrosCostos].[centroCosto].&amp;[3686]" c="3686" nd="1"/>
              <i n="[CentrosCostos].[centroCosto].&amp;[3687]" c="3687" nd="1"/>
              <i n="[CentrosCostos].[centroCosto].&amp;[3688]" c="3688" nd="1"/>
              <i n="[CentrosCostos].[centroCosto].&amp;[3690]" c="3690" nd="1"/>
              <i n="[CentrosCostos].[centroCosto].&amp;[3691]" c="3691" nd="1"/>
              <i n="[CentrosCostos].[centroCosto].&amp;[3694]" c="3694" nd="1"/>
              <i n="[CentrosCostos].[centroCosto].&amp;[3695]" c="3695" nd="1"/>
              <i n="[CentrosCostos].[centroCosto].&amp;[3696]" c="3696" nd="1"/>
              <i n="[CentrosCostos].[centroCosto].&amp;[3728]" c="3728" nd="1"/>
              <i n="[CentrosCostos].[centroCosto].&amp;[3729]" c="3729" nd="1"/>
              <i n="[CentrosCostos].[centroCosto].&amp;[3730]" c="3730" nd="1"/>
              <i n="[CentrosCostos].[centroCosto].&amp;[3731]" c="3731" nd="1"/>
              <i n="[CentrosCostos].[centroCosto].&amp;[3732]" c="3732" nd="1"/>
              <i n="[CentrosCostos].[centroCosto].&amp;[3736]" c="3736" nd="1"/>
              <i n="[CentrosCostos].[centroCosto].&amp;[3737]" c="3737" nd="1"/>
              <i n="[CentrosCostos].[centroCosto].&amp;[3738]" c="3738" nd="1"/>
              <i n="[CentrosCostos].[centroCosto].&amp;[3739]" c="3739" nd="1"/>
              <i n="[CentrosCostos].[centroCosto].&amp;[3740]" c="3740" nd="1"/>
              <i n="[CentrosCostos].[centroCosto].&amp;[3742]" c="3742" nd="1"/>
              <i n="[CentrosCostos].[centroCosto].&amp;[3744]" c="3744" nd="1"/>
              <i n="[CentrosCostos].[centroCosto].&amp;[3745]" c="3745" nd="1"/>
              <i n="[CentrosCostos].[centroCosto].&amp;[3746]" c="3746" nd="1"/>
              <i n="[CentrosCostos].[centroCosto].&amp;[3748]" c="3748" nd="1"/>
              <i n="[CentrosCostos].[centroCosto].&amp;[3803]" c="3803" nd="1"/>
              <i n="[CentrosCostos].[centroCosto].&amp;[3804]" c="3804" nd="1"/>
              <i n="[CentrosCostos].[centroCosto].&amp;[3805]" c="3805" nd="1"/>
              <i n="[CentrosCostos].[centroCosto].&amp;[3806]" c="3806" nd="1"/>
              <i n="[CentrosCostos].[centroCosto].&amp;[3809]" c="3809" nd="1"/>
              <i n="[CentrosCostos].[centroCosto].&amp;[3810]" c="3810" nd="1"/>
              <i n="[CentrosCostos].[centroCosto].&amp;[3811]" c="3811" nd="1"/>
              <i n="[CentrosCostos].[centroCosto].&amp;[3812]" c="3812" nd="1"/>
              <i n="[CentrosCostos].[centroCosto].&amp;[3813]" c="3813" nd="1"/>
              <i n="[CentrosCostos].[centroCosto].&amp;[3818]" c="3818" nd="1"/>
              <i n="[CentrosCostos].[centroCosto].&amp;[3820]" c="3820" nd="1"/>
              <i n="[CentrosCostos].[centroCosto].&amp;[3821]" c="3821" nd="1"/>
              <i n="[CentrosCostos].[centroCosto].&amp;[3822]" c="3822" nd="1"/>
              <i n="[CentrosCostos].[centroCosto].&amp;[3869]" c="3869" nd="1"/>
              <i n="[CentrosCostos].[centroCosto].&amp;[3871]" c="3871" nd="1"/>
              <i n="[CentrosCostos].[centroCosto].&amp;[3873]" c="3873" nd="1"/>
              <i n="[CentrosCostos].[centroCosto].&amp;[3877]" c="3877" nd="1"/>
              <i n="[CentrosCostos].[centroCosto].&amp;[3878]" c="3878" nd="1"/>
              <i n="[CentrosCostos].[centroCosto].&amp;[3880]" c="3880" nd="1"/>
              <i n="[CentrosCostos].[centroCosto].&amp;[3881]" c="3881" nd="1"/>
              <i n="[CentrosCostos].[centroCosto].&amp;[3882]" c="3882" nd="1"/>
              <i n="[CentrosCostos].[centroCosto].&amp;[3917]" c="3917" nd="1"/>
              <i n="[CentrosCostos].[centroCosto].&amp;[3920]" c="3920" nd="1"/>
              <i n="[CentrosCostos].[centroCosto].&amp;[3921]" c="3921" nd="1"/>
              <i n="[CentrosCostos].[centroCosto].&amp;[17772]" c="17772" nd="1"/>
              <i n="[CentrosCostos].[centroCosto].&amp;[17852]" c="17852" nd="1"/>
              <i n="[CentrosCostos].[centroCosto].&amp;[17882]" c="17882" nd="1"/>
              <i n="[CentrosCostos].[centroCosto].&amp;[18142]" c="18142" nd="1"/>
              <i n="[CentrosCostos].[centroCosto].&amp;[19642]" c="19642" nd="1"/>
              <i n="[CentrosCostos].[centroCosto].&amp;[23032]" c="23032" nd="1"/>
              <i n="[CentrosCostos].[centroCosto].&amp;[23092]" c="23092" nd="1"/>
              <i n="[CentrosCostos].[centroCosto].&amp;[23222]" c="23222" nd="1"/>
              <i n="[CentrosCostos].[centroCosto].&amp;[23332]" c="23332" nd="1"/>
              <i n="[CentrosCostos].[centroCosto].&amp;[23372]" c="23372" nd="1"/>
              <i n="[CentrosCostos].[centroCosto].&amp;[23373]" c="23373" nd="1"/>
              <i n="[CentrosCostos].[centroCosto].&amp;[23374]" c="23374" nd="1"/>
              <i n="[CentrosCostos].[centroCosto].&amp;[23392]" c="23392" nd="1"/>
              <i n="[CentrosCostos].[centroCosto].&amp;[23422]" c="23422" nd="1"/>
              <i n="[CentrosCostos].[centroCosto].&amp;[23472]" c="23472" nd="1"/>
              <i n="[CentrosCostos].[centroCosto].&amp;[23492]" c="23492" nd="1"/>
              <i n="[CentrosCostos].[centroCosto].&amp;[23712]" c="23712" nd="1"/>
              <i n="[CentrosCostos].[centroCosto].&amp;[23812]" c="23812" nd="1"/>
              <i n="[CentrosCostos].[centroCosto].&amp;[29852]" c="29852" nd="1"/>
              <i n="[CentrosCostos].[centroCosto].&amp;[29912]" c="29912" nd="1"/>
              <i n="[CentrosCostos].[centroCosto].&amp;[29982]" c="29982" nd="1"/>
              <i n="[CentrosCostos].[centroCosto].&amp;[31442]" c="31442" nd="1"/>
              <i n="[CentrosCostos].[centroCosto].&amp;[31482]" c="31482" nd="1"/>
              <i n="[CentrosCostos].[centroCosto].&amp;[31502]" c="31502" nd="1"/>
              <i n="[CentrosCostos].[centroCosto].&amp;[31512]" c="31512" nd="1"/>
              <i n="[CentrosCostos].[centroCosto].&amp;[38132]" c="38132" nd="1"/>
            </range>
          </ranges>
        </level>
      </levels>
      <selections count="1">
        <selection n="[CentrosCostos].[centroCos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_año" xr10:uid="{00000000-0013-0000-FFFF-FFFF03000000}" sourceName="[Resultado].[fecha (año)]">
  <data>
    <olap pivotCacheId="1884274725">
      <levels count="2">
        <level uniqueName="[Resultado].[fecha (año)].[(All)]" sourceCaption="(All)" count="0"/>
        <level uniqueName="[Resultado].[fecha (año)].[fecha (año)]" sourceCaption="fecha (año)" count="1">
          <ranges>
            <range startItem="0">
              <i n="[Resultado].[fecha (año)].&amp;[2026]" c="2026"/>
            </range>
          </ranges>
        </level>
      </levels>
      <selections count="1">
        <selection n="[Resultado].[fecha (año)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robante" xr10:uid="{00000000-0013-0000-FFFF-FFFF05000000}" sourceName="[Resultado].[Comprobante]">
  <pivotTables>
    <pivotTable tabId="86" name="TablaDinámica1"/>
  </pivotTables>
  <data>
    <olap pivotCacheId="1052481626">
      <levels count="2">
        <level uniqueName="[Resultado].[Comprobante].[(All)]" sourceCaption="(All)" count="0"/>
        <level uniqueName="[Resultado].[Comprobante].[Comprobante]" sourceCaption="Comprobante" count="25">
          <ranges>
            <range startItem="0">
              <i n="[Resultado].[Comprobante].&amp;[01 ING FACT CVI BOL]" c="01 ING FACT CVI BOL"/>
              <i n="[Resultado].[Comprobante].&amp;[01 ING FACT CVI BOL (MANUAL)]" c="01 ING FACT CVI BOL (MANUAL)"/>
              <i n="[Resultado].[Comprobante].&amp;[01 ING TI IDIEM ADM SERV PROF]" c="01 ING TI IDIEM ADM SERV PROF"/>
              <i n="[Resultado].[Comprobante].&amp;[01 ING TI IDIEM FACT]" c="01 ING TI IDIEM FACT"/>
              <i n="[Resultado].[Comprobante].&amp;[01 ING TI UCH]" c="01 ING TI UCH"/>
              <i n="[Resultado].[Comprobante].&amp;[04 TRAS INFORMAT FCFM]" c="04 TRAS INFORMAT FCFM"/>
              <i n="[Resultado].[Comprobante].&amp;[04 TRAS RECLASIFICA CUENTAS]" c="04 TRAS RECLASIFICA CUENTAS"/>
              <i n="[Resultado].[Comprobante].&amp;[05 PROV ING DOH]" c="05 PROV ING DOH"/>
              <i n="[Resultado].[Comprobante].&amp;[05 PROV ING FACT BOL CVI]" c="05 PROV ING FACT BOL CVI"/>
              <i n="[Resultado].[Comprobante].&amp;[05 PROV ING TI IDIEM ADM SERV PROF]" c="05 PROV ING TI IDIEM ADM SERV PROF"/>
              <i n="[Resultado].[Comprobante].&amp;[05 PROV ING TI IDIEM FACT]" c="05 PROV ING TI IDIEM FACT"/>
              <i n="[Resultado].[Comprobante].&amp;[06 REV ING FACT CVI BOL (MANUAL)]" c="06 REV ING FACT CVI BOL (MANUAL)"/>
              <i n="[Resultado].[Comprobante].&amp;[06 REV PROV ING DOH]" c="06 REV PROV ING DOH"/>
              <i n="[Resultado].[Comprobante].&amp;[06 REV PROV ING FACT BOL CVI]" c="06 REV PROV ING FACT BOL CVI"/>
              <i n="[Resultado].[Comprobante].&amp;[06 REV PROV ING TI IDIEM ADM SERV PROF]" c="06 REV PROV ING TI IDIEM ADM SERV PROF"/>
              <i n="[Resultado].[Comprobante].&amp;[06 REV PROV ING TI IDIEM FACT]" c="06 REV PROV ING TI IDIEM FACT"/>
              <i n="[Resultado].[Comprobante].&amp;[01 ING INFORMAT FCFM]" c="01 ING INFORMAT FCFM" nd="1"/>
              <i n="[Resultado].[Comprobante].&amp;[02 GTO EGRESOS INFORMAT FCFM]" c="02 GTO EGRESOS INFORMAT FCFM" nd="1"/>
              <i n="[Resultado].[Comprobante].&amp;[04 TI SDO MANTENCIONES]" c="04 TI SDO MANTENCIONES" nd="1"/>
              <i n="[Resultado].[Comprobante].&amp;[04 TRAS PRORRATEO CC 2354 - CERT]" c="04 TRAS PRORRATEO CC 2354 - CERT" nd="1"/>
              <i n="[Resultado].[Comprobante].&amp;[04 TRAS PRORRATEO CC 2371 - SST]" c="04 TRAS PRORRATEO CC 2371 - SST" nd="1"/>
              <i n="[Resultado].[Comprobante].&amp;[04 TRAS PRORRATEO CC 2373 - SST]" c="04 TRAS PRORRATEO CC 2373 - SST" nd="1"/>
              <i n="[Resultado].[Comprobante].&amp;[04 TRAS PRORRATEO CC 3572 MANT]" c="04 TRAS PRORRATEO CC 3572 MANT" nd="1"/>
              <i n="[Resultado].[Comprobante].&amp;[04 TRAS PRORRATEO GOT1 Y GOT2]" c="04 TRAS PRORRATEO GOT1 Y GOT2" nd="1"/>
              <i n="[Resultado].[Comprobante].&amp;[04 TRAS RECLASIFICA TI]" c="04 TRAS RECLASIFICA TI" nd="1"/>
            </range>
          </ranges>
        </level>
      </levels>
      <selections count="12">
        <selection n="[Resultado].[Comprobante].&amp;[01 ING FACT CVI BOL]"/>
        <selection n="[Resultado].[Comprobante].&amp;[01 ING TI IDIEM ADM SERV PROF]"/>
        <selection n="[Resultado].[Comprobante].&amp;[01 ING TI UCH]"/>
        <selection n="[Resultado].[Comprobante].&amp;[04 TRAS INFORMAT FCFM]"/>
        <selection n="[Resultado].[Comprobante].&amp;[04 TRAS RECLASIFICA CUENTAS]"/>
        <selection n="[Resultado].[Comprobante].&amp;[05 PROV ING DOH]"/>
        <selection n="[Resultado].[Comprobante].&amp;[05 PROV ING FACT BOL CVI]"/>
        <selection n="[Resultado].[Comprobante].&amp;[05 PROV ING TI IDIEM ADM SERV PROF]"/>
        <selection n="[Resultado].[Comprobante].&amp;[06 REV ING FACT CVI BOL (MANUAL)]"/>
        <selection n="[Resultado].[Comprobante].&amp;[06 REV PROV ING DOH]"/>
        <selection n="[Resultado].[Comprobante].&amp;[06 REV PROV ING FACT BOL CVI]"/>
        <selection n="[Resultado].[Comprobante].&amp;[06 REV PROV ING TI IDIEM ADM SERV PROF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_mmm" xr10:uid="{00000000-0013-0000-FFFF-FFFF06000000}" sourceName="[Calendario].[Mes &quot;mmm&quot;]">
  <pivotTables>
    <pivotTable tabId="86" name="TablaDinámica1"/>
    <pivotTable tabId="86" name="TablaDinámica2"/>
    <pivotTable tabId="86" name="TablaDinámica3"/>
    <pivotTable tabId="86" name="TablaDinámica4"/>
  </pivotTables>
  <data>
    <olap pivotCacheId="1052481626">
      <levels count="2">
        <level uniqueName="[Calendario].[Mes &quot;mmm&quot;].[(All)]" sourceCaption="(All)" count="0"/>
        <level uniqueName="[Calendario].[Mes &quot;mmm&quot;].[Mes &quot;mmm&quot;]" sourceCaption="Mes &quot;mmm&quot;" count="12">
          <ranges>
            <range startItem="0">
              <i n="[Calendario].[Mes &quot;mmm&quot;].&amp;[ene]" c="ene"/>
              <i n="[Calendario].[Mes &quot;mmm&quot;].&amp;[feb]" c="feb"/>
              <i n="[Calendario].[Mes &quot;mmm&quot;].&amp;[mar]" c="mar"/>
              <i n="[Calendario].[Mes &quot;mmm&quot;].&amp;[abr]" c="abr"/>
              <i n="[Calendario].[Mes &quot;mmm&quot;].&amp;[may]" c="may"/>
              <i n="[Calendario].[Mes &quot;mmm&quot;].&amp;[jun]" c="jun"/>
              <i n="[Calendario].[Mes &quot;mmm&quot;].&amp;[jul]" c="jul"/>
              <i n="[Calendario].[Mes &quot;mmm&quot;].&amp;[ago]" c="ago"/>
              <i n="[Calendario].[Mes &quot;mmm&quot;].&amp;[sep]" c="sep"/>
              <i n="[Calendario].[Mes &quot;mmm&quot;].&amp;[oct]" c="oct"/>
              <i n="[Calendario].[Mes &quot;mmm&quot;].&amp;[nov]" c="nov"/>
              <i n="[Calendario].[Mes &quot;mmm&quot;].&amp;[dic]" c="dic"/>
            </range>
          </ranges>
        </level>
      </levels>
      <selections count="1">
        <selection n="[Calendario].[Mes &quot;mmm&quot;].&amp;[jun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robante1" xr10:uid="{00000000-0013-0000-FFFF-FFFF07000000}" sourceName="[Resultado].[Comprobante]">
  <pivotTables>
    <pivotTable tabId="86" name="TablaDinámica3"/>
  </pivotTables>
  <data>
    <olap pivotCacheId="1052481626">
      <levels count="2">
        <level uniqueName="[Resultado].[Comprobante].[(All)]" sourceCaption="(All)" count="0"/>
        <level uniqueName="[Resultado].[Comprobante].[Comprobante]" sourceCaption="Comprobante" count="25">
          <ranges>
            <range startItem="0">
              <i n="[Resultado].[Comprobante].&amp;[01 ING FACT CVI BOL]" c="01 ING FACT CVI BOL"/>
              <i n="[Resultado].[Comprobante].&amp;[01 ING FACT CVI BOL (MANUAL)]" c="01 ING FACT CVI BOL (MANUAL)"/>
              <i n="[Resultado].[Comprobante].&amp;[01 ING TI IDIEM ADM SERV PROF]" c="01 ING TI IDIEM ADM SERV PROF"/>
              <i n="[Resultado].[Comprobante].&amp;[01 ING TI IDIEM FACT]" c="01 ING TI IDIEM FACT"/>
              <i n="[Resultado].[Comprobante].&amp;[04 TRAS INFORMAT FCFM]" c="04 TRAS INFORMAT FCFM"/>
              <i n="[Resultado].[Comprobante].&amp;[05 PROV ING FACT BOL CVI]" c="05 PROV ING FACT BOL CVI"/>
              <i n="[Resultado].[Comprobante].&amp;[05 PROV ING TI IDIEM ADM SERV PROF]" c="05 PROV ING TI IDIEM ADM SERV PROF"/>
              <i n="[Resultado].[Comprobante].&amp;[05 PROV ING TI IDIEM FACT]" c="05 PROV ING TI IDIEM FACT"/>
              <i n="[Resultado].[Comprobante].&amp;[06 REV PROV ING FACT BOL CVI]" c="06 REV PROV ING FACT BOL CVI"/>
              <i n="[Resultado].[Comprobante].&amp;[06 REV PROV ING TI IDIEM FACT]" c="06 REV PROV ING TI IDIEM FACT"/>
              <i n="[Resultado].[Comprobante].&amp;[01 ING INFORMAT FCFM]" c="01 ING INFORMAT FCFM" nd="1"/>
              <i n="[Resultado].[Comprobante].&amp;[01 ING TI UCH]" c="01 ING TI UCH" nd="1"/>
              <i n="[Resultado].[Comprobante].&amp;[02 GTO EGRESOS INFORMAT FCFM]" c="02 GTO EGRESOS INFORMAT FCFM" nd="1"/>
              <i n="[Resultado].[Comprobante].&amp;[04 TI SDO MANTENCIONES]" c="04 TI SDO MANTENCIONES" nd="1"/>
              <i n="[Resultado].[Comprobante].&amp;[04 TRAS PRORRATEO CC 2354 - CERT]" c="04 TRAS PRORRATEO CC 2354 - CERT" nd="1"/>
              <i n="[Resultado].[Comprobante].&amp;[04 TRAS PRORRATEO CC 2371 - SST]" c="04 TRAS PRORRATEO CC 2371 - SST" nd="1"/>
              <i n="[Resultado].[Comprobante].&amp;[04 TRAS PRORRATEO CC 2373 - SST]" c="04 TRAS PRORRATEO CC 2373 - SST" nd="1"/>
              <i n="[Resultado].[Comprobante].&amp;[04 TRAS PRORRATEO CC 3572 MANT]" c="04 TRAS PRORRATEO CC 3572 MANT" nd="1"/>
              <i n="[Resultado].[Comprobante].&amp;[04 TRAS PRORRATEO GOT1 Y GOT2]" c="04 TRAS PRORRATEO GOT1 Y GOT2" nd="1"/>
              <i n="[Resultado].[Comprobante].&amp;[04 TRAS RECLASIFICA CUENTAS]" c="04 TRAS RECLASIFICA CUENTAS" nd="1"/>
              <i n="[Resultado].[Comprobante].&amp;[04 TRAS RECLASIFICA TI]" c="04 TRAS RECLASIFICA TI" nd="1"/>
              <i n="[Resultado].[Comprobante].&amp;[05 PROV ING DOH]" c="05 PROV ING DOH" nd="1"/>
              <i n="[Resultado].[Comprobante].&amp;[06 REV ING FACT CVI BOL (MANUAL)]" c="06 REV ING FACT CVI BOL (MANUAL)" nd="1"/>
              <i n="[Resultado].[Comprobante].&amp;[06 REV PROV ING DOH]" c="06 REV PROV ING DOH" nd="1"/>
              <i n="[Resultado].[Comprobante].&amp;[06 REV PROV ING TI IDIEM ADM SERV PROF]" c="06 REV PROV ING TI IDIEM ADM SERV PROF" nd="1"/>
            </range>
          </ranges>
        </level>
      </levels>
      <selections count="3">
        <selection n="[Resultado].[Comprobante].&amp;[01 ING TI IDIEM FACT]"/>
        <selection n="[Resultado].[Comprobante].&amp;[05 PROV ING TI IDIEM FACT]"/>
        <selection n="[Resultado].[Comprobante].&amp;[06 REV PROV ING TI IDIEM FACT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" xr10:uid="{D0147E0C-4C9E-4630-90A7-4B3959E3683D}" sourceName="[TBD_Reporte_Salesforce].[Unidad]">
  <data>
    <olap pivotCacheId="1052481626">
      <levels count="2">
        <level uniqueName="[TBD_Reporte_Salesforce].[Unidad].[(All)]" sourceCaption="(All)" count="0"/>
        <level uniqueName="[TBD_Reporte_Salesforce].[Unidad].[Unidad]" sourceCaption="Unidad" count="103">
          <ranges>
            <range startItem="0">
              <i n="[TBD_Reporte_Salesforce].[Unidad].&amp;[1774 CSR2 - Subcontrato Centro Asistencial Sótero del Río (DES)]" c="1774 CSR2 - Subcontrato Centro Asistencial Sótero del Río (DES)"/>
              <i n="[TBD_Reporte_Salesforce].[Unidad].&amp;[1776 UOC - Unidad Obras Control Santiago]" c="1776 UOC - Unidad Obras Control Santiago"/>
              <i n="[TBD_Reporte_Salesforce].[Unidad].&amp;[1785 USJ - Unidad Sondajes]" c="1785 USJ - Unidad Sondajes"/>
              <i n="[TBD_Reporte_Salesforce].[Unidad].&amp;[1787 UIG - Unidad Ingeniería Geotécnica]" c="1787 UIG - Unidad Ingeniería Geotécnica"/>
              <i n="[TBD_Reporte_Salesforce].[Unidad].&amp;[1793 UEM - Unidad Ensayo Materiales]" c="1793 UEM - Unidad Ensayo Materiales"/>
              <i n="[TBD_Reporte_Salesforce].[Unidad].&amp;[1810 ENC - END Centro]" c="1810 ENC - END Centro"/>
              <i n="[TBD_Reporte_Salesforce].[Unidad].&amp;[1815 UFMA- Laboratorio de Áridos]" c="1815 UFMA- Laboratorio de Áridos"/>
              <i n="[TBD_Reporte_Salesforce].[Unidad].&amp;[1817 UGB - Unidad Ensayos Geotécnicos Básicos]" c="1817 UGB - Unidad Ensayos Geotécnicos Básicos"/>
              <i n="[TBD_Reporte_Salesforce].[Unidad].&amp;[1818 UPP - Unidad Planta Piloto]" c="1818 UPP - Unidad Planta Piloto"/>
              <i n="[TBD_Reporte_Salesforce].[Unidad].&amp;[1819 UQH - Química del Hormigón]" c="1819 UQH - Química del Hormigón"/>
              <i n="[TBD_Reporte_Salesforce].[Unidad].&amp;[1820 UCC - Unidad de Control de Cemento]" c="1820 UCC - Unidad de Control de Cemento"/>
              <i n="[TBD_Reporte_Salesforce].[Unidad].&amp;[1822 ENS - END Sur]" c="1822 ENS - END Sur"/>
              <i n="[TBD_Reporte_Salesforce].[Unidad].&amp;[1823 ZTI - Zublin Teniente Interior]" c="1823 ZTI - Zublin Teniente Interior"/>
              <i n="[TBD_Reporte_Salesforce].[Unidad].&amp;[1826 UHV - Unidad Hormigones Viña del Mar]" c="1826 UHV - Unidad Hormigones Viña del Mar"/>
              <i n="[TBD_Reporte_Salesforce].[Unidad].&amp;[1827 RNM - Estudios Acústicos]" c="1827 RNM - Estudios Acústicos"/>
              <i n="[TBD_Reporte_Salesforce].[Unidad].&amp;[1829 USC - Unidad Suelos Concepción]" c="1829 USC - Unidad Suelos Concepción"/>
              <i n="[TBD_Reporte_Salesforce].[Unidad].&amp;[1830 UHS - Unidad Hormigones Sur]" c="1830 UHS - Unidad Hormigones Sur"/>
              <i n="[TBD_Reporte_Salesforce].[Unidad].&amp;[1833 UAS - Unidad Aceros Sur]" c="1833 UAS - Unidad Aceros Sur"/>
              <i n="[TBD_Reporte_Salesforce].[Unidad].&amp;[2047 IMP - Impermeabilización]" c="2047 IMP - Impermeabilización"/>
              <i n="[TBD_Reporte_Salesforce].[Unidad].&amp;[2114 - HPC2 -Subcontrato Hospital Provincia Cordillera - DES]" c="2114 - HPC2 -Subcontrato Hospital Provincia Cordillera - DES"/>
              <i n="[TBD_Reporte_Salesforce].[Unidad].&amp;[2115 CAI - Calidad del Ambiente Interior]" c="2115 CAI - Calidad del Ambiente Interior"/>
              <i n="[TBD_Reporte_Salesforce].[Unidad].&amp;[2118 ICI - Ingenieria contra Incendios]" c="2118 ICI - Ingenieria contra Incendios"/>
              <i n="[TBD_Reporte_Salesforce].[Unidad].&amp;[2119 AZA - Proyecto AZA]" c="2119 AZA - Proyecto AZA"/>
              <i n="[TBD_Reporte_Salesforce].[Unidad].&amp;[2120 UEC - Unidad Calibración Fuerza]" c="2120 UEC - Unidad Calibración Fuerza"/>
              <i n="[TBD_Reporte_Salesforce].[Unidad].&amp;[2121 UES - Unidad Ensayos Estructurales]" c="2121 UES - Unidad Ensayos Estructurales"/>
              <i n="[TBD_Reporte_Salesforce].[Unidad].&amp;[2123 ITO1 - ITO1]" c="2123 ITO1 - ITO1"/>
              <i n="[TBD_Reporte_Salesforce].[Unidad].&amp;[2124 UIE - Unidad  Inspección Especialista]" c="2124 UIE - Unidad  Inspección Especialista"/>
              <i n="[TBD_Reporte_Salesforce].[Unidad].&amp;[2175 UIM - Ingeniería Mecánica]" c="2175 UIM - Ingeniería Mecánica"/>
              <i n="[TBD_Reporte_Salesforce].[Unidad].&amp;[2301 ULE - Laboratorio Ercilla]" c="2301 ULE - Laboratorio Ercilla"/>
              <i n="[TBD_Reporte_Salesforce].[Unidad].&amp;[2304 PE1 - Proyecto Estructura 1]" c="2304 PE1 - Proyecto Estructura 1"/>
              <i n="[TBD_Reporte_Salesforce].[Unidad].&amp;[2310 MLP - Proyecto El Mauro de MLP]" c="2310 MLP - Proyecto El Mauro de MLP"/>
              <i n="[TBD_Reporte_Salesforce].[Unidad].&amp;[2311 ZTE - Zublin Teniente Exterior]" c="2311 ZTE - Zublin Teniente Exterior"/>
              <i n="[TBD_Reporte_Salesforce].[Unidad].&amp;[2314 UGM - Unidad Geomensura]" c="2314 UGM - Unidad Geomensura"/>
              <i n="[TBD_Reporte_Salesforce].[Unidad].&amp;[2317 UFC - Unidad de Facturación y Cobranzas]" c="2317 UFC - Unidad de Facturación y Cobranzas"/>
              <i n="[TBD_Reporte_Salesforce].[Unidad].&amp;[2318 UHI - Unidad Hormigones Ingeniería]" c="2318 UHI - Unidad Hormigones Ingeniería"/>
              <i n="[TBD_Reporte_Salesforce].[Unidad].&amp;[2321 UHTE - Unidad Hormigones Temuco]" c="2321 UHTE - Unidad Hormigones Temuco"/>
              <i n="[TBD_Reporte_Salesforce].[Unidad].&amp;[2323 ULC - Unidad Laboratorio Central]" c="2323 ULC - Unidad Laboratorio Central"/>
              <i n="[TBD_Reporte_Salesforce].[Unidad].&amp;[2327 EXT - Extintores]" c="2327 EXT - Extintores"/>
              <i n="[TBD_Reporte_Salesforce].[Unidad].&amp;[2329 PIN - Inspección Pinturas]" c="2329 PIN - Inspección Pinturas"/>
              <i n="[TBD_Reporte_Salesforce].[Unidad].&amp;[2331 INC - Laboratorio de Ensayo Incendio]" c="2331 INC - Laboratorio de Ensayo Incendio"/>
              <i n="[TBD_Reporte_Salesforce].[Unidad].&amp;[2338 UOT - Unidad Obras Temuco]" c="2338 UOT - Unidad Obras Temuco"/>
              <i n="[TBD_Reporte_Salesforce].[Unidad].&amp;[2339 UER - Unidad Ensayos Rocas]" c="2339 UER - Unidad Ensayos Rocas"/>
              <i n="[TBD_Reporte_Salesforce].[Unidad].&amp;[2340 UEB - Unidad Ensayos Geotecnicos Basicos]" c="2340 UEB - Unidad Ensayos Geotecnicos Basicos"/>
              <i n="[TBD_Reporte_Salesforce].[Unidad].&amp;[2341 UGE - Unidad Ensayos Geotecnicos Especiales]" c="2341 UGE - Unidad Ensayos Geotecnicos Especiales"/>
              <i n="[TBD_Reporte_Salesforce].[Unidad].&amp;[2343 UEP - Unidad Estudios y Peritajes]" c="2343 UEP - Unidad Estudios y Peritajes"/>
              <i n="[TBD_Reporte_Salesforce].[Unidad].&amp;[2355 UHP - Unidad de Hormigones de Prueba]" c="2355 UHP - Unidad de Hormigones de Prueba"/>
              <i n="[TBD_Reporte_Salesforce].[Unidad].&amp;[2359 CSR - Centro Asistencial Sótero del Río]" c="2359 CSR - Centro Asistencial Sótero del Río"/>
              <i n="[TBD_Reporte_Salesforce].[Unidad].&amp;[2360 HPC - Hospital Provincia Cordillera]" c="2360 HPC - Hospital Provincia Cordillera"/>
              <i n="[TBD_Reporte_Salesforce].[Unidad].&amp;[2375 IPM - Implementación Proyecto Madera]" c="2375 IPM - Implementación Proyecto Madera"/>
              <i n="[TBD_Reporte_Salesforce].[Unidad].&amp;[2380 UHT - Unidad Hormigones Terreno]" c="2380 UHT - Unidad Hormigones Terreno"/>
              <i n="[TBD_Reporte_Salesforce].[Unidad].&amp;[2935 LM - Laboratorio Mortero de Prueba]" c="2935 LM - Laboratorio Mortero de Prueba"/>
              <i n="[TBD_Reporte_Salesforce].[Unidad].&amp;[2936 ACU - Acústica]" c="2936 ACU - Acústica"/>
              <i n="[TBD_Reporte_Salesforce].[Unidad].&amp;[2981 LAE - Laboratorio Acero Estructural]" c="2981 LAE - Laboratorio Acero Estructural"/>
              <i n="[TBD_Reporte_Salesforce].[Unidad].&amp;[2987 UHCS - Unidad Centro Sur Hormigones]" c="2987 UHCS - Unidad Centro Sur Hormigones"/>
              <i n="[TBD_Reporte_Salesforce].[Unidad].&amp;[2989 PNV - Proyectos Nuevos]" c="2989 PNV - Proyectos Nuevos"/>
              <i n="[TBD_Reporte_Salesforce].[Unidad].&amp;[3149 RMP - RENAM Privado]" c="3149 RMP - RENAM Privado"/>
              <i n="[TBD_Reporte_Salesforce].[Unidad].&amp;[3337 ITO3 - ITO3]" c="3337 ITO3 - ITO3"/>
              <i n="[TBD_Reporte_Salesforce].[Unidad].&amp;[3340 USM - Unidad Sondajes Menores]" c="3340 USM - Unidad Sondajes Menores"/>
              <i n="[TBD_Reporte_Salesforce].[Unidad].&amp;[3480 ENN - END Norte]" c="3480 ENN - END Norte"/>
              <i n="[TBD_Reporte_Salesforce].[Unidad].&amp;[3481 MLP2 - Tranque El Mauro 2]" c="3481 MLP2 - Tranque El Mauro 2"/>
              <i n="[TBD_Reporte_Salesforce].[Unidad].&amp;[3579 CMP - Proyecto CMP]" c="3579 CMP - Proyecto CMP"/>
              <i n="[TBD_Reporte_Salesforce].[Unidad].&amp;[3580 VOB - VOB Spence]" c="3580 VOB - VOB Spence"/>
              <i n="[TBD_Reporte_Salesforce].[Unidad].&amp;[3583 VDA - Venta de Arena]" c="3583 VDA - Venta de Arena"/>
              <i n="[TBD_Reporte_Salesforce].[Unidad].&amp;[3586 MEL - Minera Escondida]" c="3586 MEL - Minera Escondida"/>
              <i n="[TBD_Reporte_Salesforce].[Unidad].&amp;[3681 UOA - Unidad Obras Antofagasta]" c="3681 UOA - Unidad Obras Antofagasta"/>
              <i n="[TBD_Reporte_Salesforce].[Unidad].&amp;[3682 UOI - Unidad Obras Iquique]" c="3682 UOI - Unidad Obras Iquique"/>
              <i n="[TBD_Reporte_Salesforce].[Unidad].&amp;[3683 UOC - Unidad Obras Calama]" c="3683 UOC - Unidad Obras Calama"/>
              <i n="[TBD_Reporte_Salesforce].[Unidad].&amp;[3684 UOCQ - Unidad Obras Coquimbo]" c="3684 UOCQ - Unidad Obras Coquimbo"/>
              <i n="[TBD_Reporte_Salesforce].[Unidad].&amp;[3685 UOCP - Unidad Obras Copiapó]" c="3685 UOCP - Unidad Obras Copiapó"/>
              <i n="[TBD_Reporte_Salesforce].[Unidad].&amp;[3689 UOV - Unidad Obras Viña del Mar]" c="3689 UOV - Unidad Obras Viña del Mar"/>
              <i n="[TBD_Reporte_Salesforce].[Unidad].&amp;[3692 MCE - Minera Centinela]" c="3692 MCE - Minera Centinela"/>
              <i n="[TBD_Reporte_Salesforce].[Unidad].&amp;[3693 PAB - Proyecto Aeropuerto Balmaceda]" c="3693 PAB - Proyecto Aeropuerto Balmaceda"/>
              <i n="[TBD_Reporte_Salesforce].[Unidad].&amp;[3729 UHAO - Unidad Hormigones Antofagasta]" c="3729 UHAO - Unidad Hormigones Antofagasta"/>
              <i n="[TBD_Reporte_Salesforce].[Unidad].&amp;[3734 UMU - Unidad de muestreo]" c="3734 UMU - Unidad de muestreo"/>
              <i n="[TBD_Reporte_Salesforce].[Unidad].&amp;[3735 UAR - Unidad de armacero]" c="3735 UAR - Unidad de armacero"/>
              <i n="[TBD_Reporte_Salesforce].[Unidad].&amp;[3741 ICA - Modelo infiltración embalse CAREN]" c="3741 ICA - Modelo infiltración embalse CAREN"/>
              <i n="[TBD_Reporte_Salesforce].[Unidad].&amp;[3743 ACA - Automatización Embalse Carén]" c="3743 ACA - Automatización Embalse Carén"/>
              <i n="[TBD_Reporte_Salesforce].[Unidad].&amp;[3747 PDM - Proyecto diamante]" c="3747 PDM - Proyecto diamante"/>
              <i n="[TBD_Reporte_Salesforce].[Unidad].&amp;[3805 DRTO -  Prospecciones geotécnicas Depósito de relaves]" c="3805 DRTO -  Prospecciones geotécnicas Depósito de relaves"/>
              <i n="[TBD_Reporte_Salesforce].[Unidad].&amp;[3807 SAR - Proyecto SAR sistema de agua recirculada]" c="3807 SAR - Proyecto SAR sistema de agua recirculada"/>
              <i n="[TBD_Reporte_Salesforce].[Unidad].&amp;[3814 ELP - Elementos Prefabricados]" c="3814 ELP - Elementos Prefabricados"/>
              <i n="[TBD_Reporte_Salesforce].[Unidad].&amp;[3815 ARC - Araucanía Central]" c="3815 ARC - Araucanía Central"/>
              <i n="[TBD_Reporte_Salesforce].[Unidad].&amp;[3816 ULG - Laboratorio de gases]" c="3816 ULG - Laboratorio de gases"/>
              <i n="[TBD_Reporte_Salesforce].[Unidad].&amp;[3817 AIF- Asesoría a la Inspección Fiscal]" c="3817 AIF- Asesoría a la Inspección Fiscal"/>
              <i n="[TBD_Reporte_Salesforce].[Unidad].&amp;[3819 DRPA - Depósito de Relaves Pampa Austral]" c="3819 DRPA - Depósito de Relaves Pampa Austral"/>
              <i n="[TBD_Reporte_Salesforce].[Unidad].&amp;[3866 UCS - Unidad Centro Sur]" c="3866 UCS - Unidad Centro Sur"/>
              <i n="[TBD_Reporte_Salesforce].[Unidad].&amp;[3867 PRC - Proyecto Zublin Strabag]" c="3867 PRC - Proyecto Zublin Strabag"/>
              <i n="[TBD_Reporte_Salesforce].[Unidad].&amp;[3868 TOA - Tranque Ovejería]" c="3868 TOA - Tranque Ovejería"/>
              <i n="[TBD_Reporte_Salesforce].[Unidad].&amp;[3870 TAC - Talabre - Acciona]" c="3870 TAC - Talabre - Acciona"/>
              <i n="[TBD_Reporte_Salesforce].[Unidad].&amp;[3872 CAC - Caren - Acciona]" c="3872 CAC - Caren - Acciona"/>
              <i n="[TBD_Reporte_Salesforce].[Unidad].&amp;[3874 CMC - Sondajes Geotécnicos para Proyecto Integrado de Crecimiento IGP Collahuasi]" c="3874 CMC - Sondajes Geotécnicos para Proyecto Integrado de Crecimiento IGP Collahuasi"/>
              <i n="[TBD_Reporte_Salesforce].[Unidad].&amp;[3875 CHG - Chuquicamata Gardilcic]" c="3875 CHG - Chuquicamata Gardilcic"/>
              <i n="[TBD_Reporte_Salesforce].[Unidad].&amp;[3876 OHL - Túnel Lo Ruiz]" c="3876 OHL - Túnel Lo Ruiz"/>
              <i n="[TBD_Reporte_Salesforce].[Unidad].&amp;[3879 RHM - Análisis Recursos Hídricos en Cuencas de la Región de Magallanes y la Antártica Chilena]" c="3879 RHM - Análisis Recursos Hídricos en Cuencas de la Región de Magallanes y la Antártica Chilena"/>
              <i n="[TBD_Reporte_Salesforce].[Unidad].&amp;[3883 PES - Proyecto El Salvador Zublin]" c="3883 PES - Proyecto El Salvador Zublin"/>
              <i n="[TBD_Reporte_Salesforce].[Unidad].&amp;[3884 PGC - Proyecto Geovita Chuquicamata]" c="3884 PGC - Proyecto Geovita Chuquicamata"/>
              <i n="[TBD_Reporte_Salesforce].[Unidad].&amp;[3885 PZC - Proyecto Zublin Chuquicamata]" c="3885 PZC - Proyecto Zublin Chuquicamata"/>
              <i n="[TBD_Reporte_Salesforce].[Unidad].&amp;[3916 PMO - Proyecto Metro Ossa]" c="3916 PMO - Proyecto Metro Ossa"/>
              <i n="[TBD_Reporte_Salesforce].[Unidad].&amp;[3919 ODS - ODS 13 Codelco Carén]" c="3919 ODS - ODS 13 Codelco Carén"/>
              <i n="[TBD_Reporte_Salesforce].[Unidad].&amp;[2306 LLP - Levantamiento Laser y Patrimonio]" c="2306 LLP - Levantamiento Laser y Patrimonio" nd="1"/>
              <i n="[TBD_Reporte_Salesforce].[Unidad].&amp;[2344 UGA - Unidad Geotecnia Antofagasta]" c="2344 UGA - Unidad Geotecnia Antofagasta" nd="1"/>
              <i n="[TBD_Reporte_Salesforce].[Unidad].&amp;[3808 SSR - Región de la Araucanía]" c="3808 SSR - Región de la Araucanía" nd="1"/>
              <i n="[TBD_Reporte_Salesforce].[Unidad].&amp;[3882 RHBB - Análisis de la cuenca Biobío para la formulación del plan estratégico de recursos hídricos]" c="3882 RHBB - Análisis de la cuenca Biobío para la formulación del plan estratégico de recursos hídricos" nd="1"/>
            </range>
          </ranges>
        </level>
      </levels>
      <selections count="1">
        <selection n="[TBD_Reporte_Salesforce].[Unidad].[All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_mmm1" xr10:uid="{2E42B1C5-24BA-4638-A2D9-1D2E074765E3}" sourceName="[Calendario].[Mes &quot;mmm&quot;]">
  <data>
    <olap pivotCacheId="1052481626">
      <levels count="2">
        <level uniqueName="[Calendario].[Mes &quot;mmm&quot;].[(All)]" sourceCaption="(All)" count="0"/>
        <level uniqueName="[Calendario].[Mes &quot;mmm&quot;].[Mes &quot;mmm&quot;]" sourceCaption="Mes &quot;mmm&quot;" count="12">
          <ranges>
            <range startItem="0">
              <i n="[Calendario].[Mes &quot;mmm&quot;].&amp;[ene]" c="ene"/>
              <i n="[Calendario].[Mes &quot;mmm&quot;].&amp;[feb]" c="feb"/>
              <i n="[Calendario].[Mes &quot;mmm&quot;].&amp;[mar]" c="mar"/>
              <i n="[Calendario].[Mes &quot;mmm&quot;].&amp;[abr]" c="abr"/>
              <i n="[Calendario].[Mes &quot;mmm&quot;].&amp;[may]" c="may"/>
              <i n="[Calendario].[Mes &quot;mmm&quot;].&amp;[jun]" c="jun"/>
              <i n="[Calendario].[Mes &quot;mmm&quot;].&amp;[jul]" c="jul"/>
              <i n="[Calendario].[Mes &quot;mmm&quot;].&amp;[ago]" c="ago"/>
              <i n="[Calendario].[Mes &quot;mmm&quot;].&amp;[sep]" c="sep"/>
              <i n="[Calendario].[Mes &quot;mmm&quot;].&amp;[oct]" c="oct"/>
              <i n="[Calendario].[Mes &quot;mmm&quot;].&amp;[nov]" c="nov"/>
              <i n="[Calendario].[Mes &quot;mmm&quot;].&amp;[dic]" c="dic"/>
            </range>
          </ranges>
        </level>
      </levels>
      <selections count="6">
        <selection n="[Calendario].[Mes &quot;mmm&quot;].&amp;[abr]"/>
        <selection n="[Calendario].[Mes &quot;mmm&quot;].&amp;[ene]"/>
        <selection n="[Calendario].[Mes &quot;mmm&quot;].&amp;[feb]"/>
        <selection n="[Calendario].[Mes &quot;mmm&quot;].&amp;[jun]"/>
        <selection n="[Calendario].[Mes &quot;mmm&quot;].&amp;[mar]"/>
        <selection n="[Calendario].[Mes &quot;mmm&quot;].&amp;[may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00000000-0014-0000-FFFF-FFFF01000000}" cache="SegmentaciónDeDatos_DateHierarchy" caption="Año" level="1" rowHeight="241300"/>
  <slicer name="centroCosto" xr10:uid="{00000000-0014-0000-FFFF-FFFF02000000}" cache="SegmentaciónDeDatos_centroCosto" caption="CC" level="1" rowHeight="241300"/>
  <slicer name="fecha (año)" xr10:uid="{00000000-0014-0000-FFFF-FFFF03000000}" cache="SegmentaciónDeDatos_fecha__año" caption="Año EERR" level="1" rowHeight="241300"/>
  <slicer name="Comprobante" xr10:uid="{00000000-0014-0000-FFFF-FFFF05000000}" cache="SegmentaciónDeDatos_Comprobante" caption="Comprobante EERR" startItem="2" level="1" rowHeight="241300"/>
  <slicer name="Mes &quot;mmm&quot;" xr10:uid="{00000000-0014-0000-FFFF-FFFF06000000}" cache="SegmentaciónDeDatos_Mes__mmm" caption="Mes &quot;mmm&quot;" level="1" rowHeight="241300"/>
  <slicer name="Comprobante 1" xr10:uid="{00000000-0014-0000-FFFF-FFFF07000000}" cache="SegmentaciónDeDatos_Comprobante1" caption="Comprobante TI" level="1" rowHeight="241300"/>
  <slicer name="Unidad" xr10:uid="{812FC707-FD3C-4C17-A755-952317110AF8}" cache="SegmentaciónDeDatos_Unidad" caption="Unidad" startItem="45" level="1" rowHeight="241300"/>
  <slicer name="Mes &quot;mmm&quot; 1" xr10:uid="{CECB0D72-3994-488C-831D-3E97190B9011}" cache="SegmentaciónDeDatos_Mes__mmm1" caption="Meses acumulado Salesforce" level="1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D029A4-2821-4057-8E91-E06C39BF57F2}" name="Tabla6" displayName="Tabla6" ref="A1:B2" totalsRowShown="0" headerRowDxfId="13" dataDxfId="11" headerRowBorderDxfId="12" tableBorderDxfId="10" totalsRowBorderDxfId="9">
  <autoFilter ref="A1:B2" xr:uid="{BCD029A4-2821-4057-8E91-E06C39BF57F2}"/>
  <tableColumns count="2">
    <tableColumn id="1" xr3:uid="{A147E027-7899-43AB-9C34-7974E075C351}" name="Fecha" dataDxfId="8"/>
    <tableColumn id="2" xr3:uid="{DCF87C65-751E-468F-A11C-3C0517042D00}" name="Comentario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512C1-4848-4959-9D30-41325A35C34B}" name="Tabla_DatosExternos_1" displayName="Tabla_DatosExternos_1" ref="A1:X53" tableType="queryTable" totalsRowShown="0">
  <autoFilter ref="A1:X53" xr:uid="{40D512C1-4848-4959-9D30-41325A35C34B}"/>
  <tableColumns count="24">
    <tableColumn id="1" xr3:uid="{FB0CED66-5944-417D-AB68-22811198573A}" uniqueName="1" name="Resultado[centro_costo_id]" queryTableFieldId="1"/>
    <tableColumn id="2" xr3:uid="{D8E92C08-08A7-432E-9B9B-16B9B570BB98}" uniqueName="2" name="Resultado[cuenta_contable_id]" queryTableFieldId="2"/>
    <tableColumn id="3" xr3:uid="{C3386046-94D3-40D5-9A00-1CD9D3A5C9FF}" uniqueName="3" name="Resultado[fecha]" queryTableFieldId="3" dataDxfId="0"/>
    <tableColumn id="4" xr3:uid="{4302D829-7F6F-40EE-BCB2-54DEAD3A8DC1}" uniqueName="4" name="Resultado[ID]" queryTableFieldId="4"/>
    <tableColumn id="5" xr3:uid="{B66F9EFF-A479-45E0-88E4-0CC143A70566}" uniqueName="5" name="Resultado[Periodo EERR]" queryTableFieldId="5"/>
    <tableColumn id="6" xr3:uid="{DDE0A82C-F4C6-4687-9F31-740E90233AD0}" uniqueName="6" name="Resultado[Centro de Costo]" queryTableFieldId="6"/>
    <tableColumn id="7" xr3:uid="{DCB3DBC8-506F-43EF-9C10-57F43A859394}" uniqueName="7" name="Resultado[Referencia Externa]" queryTableFieldId="7"/>
    <tableColumn id="8" xr3:uid="{C3205A22-FBCF-427B-9487-07BCCEE44260}" uniqueName="8" name="Resultado[Referencia Interna]" queryTableFieldId="8"/>
    <tableColumn id="9" xr3:uid="{C32DB7F8-1E20-4B9D-A0C2-30EA39749FF0}" uniqueName="9" name="Resultado[Clasificación]" queryTableFieldId="9"/>
    <tableColumn id="10" xr3:uid="{4AD94593-AAA8-470C-96C2-55768F3D5FA6}" uniqueName="10" name="Resultado[Periodo Devengado]" queryTableFieldId="10"/>
    <tableColumn id="11" xr3:uid="{7EB5FD85-AAAC-484E-80D3-4F880AA88710}" uniqueName="11" name="Resultado[Identificador]" queryTableFieldId="11"/>
    <tableColumn id="12" xr3:uid="{A5486698-4A5F-4E3C-A90E-D197AC7DCBF0}" uniqueName="12" name="Resultado[Glosa/Detalle]" queryTableFieldId="12"/>
    <tableColumn id="13" xr3:uid="{602E8BCF-3D36-4D1F-89D5-1AAC469BE1A2}" uniqueName="13" name="Resultado[Monto]" queryTableFieldId="13"/>
    <tableColumn id="14" xr3:uid="{AAB696D9-AED5-4812-AD4B-E32F8845FE0B}" uniqueName="14" name="Resultado[RUT_Id]" queryTableFieldId="14"/>
    <tableColumn id="15" xr3:uid="{13AC90F3-A553-46DB-8035-E27956DA8D74}" uniqueName="15" name="Resultado[Cuenta Contable]" queryTableFieldId="15"/>
    <tableColumn id="16" xr3:uid="{43E719E7-F089-435E-BE2B-BACD0522B99E}" uniqueName="16" name="Resultado[Link para visualizar factura]" queryTableFieldId="16"/>
    <tableColumn id="17" xr3:uid="{ABC754E8-2C1A-4DC3-880A-B0C1D0C8D18A}" uniqueName="17" name="Resultado[fecha (año)]" queryTableFieldId="17"/>
    <tableColumn id="18" xr3:uid="{E2CA0FF8-EE7A-4E52-B4FA-218BC1D14146}" uniqueName="18" name="Resultado[fecha (trimestre)]" queryTableFieldId="18"/>
    <tableColumn id="19" xr3:uid="{4C79A530-F9F4-410B-95B1-536945639265}" uniqueName="19" name="Resultado[fecha (mes)]" queryTableFieldId="19"/>
    <tableColumn id="20" xr3:uid="{984AB3F8-B815-4D2F-8F72-26631F2D1F5B}" uniqueName="20" name="Resultado[Div]" queryTableFieldId="20"/>
    <tableColumn id="21" xr3:uid="{8CC62EED-BF10-4506-AAE9-E500A171FF13}" uniqueName="21" name="Resultado[test]" queryTableFieldId="21"/>
    <tableColumn id="22" xr3:uid="{BCCDDAA3-93EA-444E-8653-E77DA80DB071}" uniqueName="22" name="Resultado[Razón Social]" queryTableFieldId="22"/>
    <tableColumn id="23" xr3:uid="{A751FCB7-C6FF-48B3-8344-8E9F134C9822}" uniqueName="23" name="Resultado[Comprobante]" queryTableFieldId="23"/>
    <tableColumn id="24" xr3:uid="{CFFAFA0F-595A-4877-9F78-3B047DBA2A0A}" uniqueName="24" name="Resultado[fecha (índice de meses)]" queryTableField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0000"/>
  </sheetPr>
  <dimension ref="A2:N28"/>
  <sheetViews>
    <sheetView zoomScale="90" zoomScaleNormal="90" workbookViewId="0">
      <selection activeCell="I25" sqref="I25"/>
    </sheetView>
  </sheetViews>
  <sheetFormatPr baseColWidth="10" defaultRowHeight="15" x14ac:dyDescent="0.25"/>
  <sheetData>
    <row r="2" spans="6:14" x14ac:dyDescent="0.25">
      <c r="I2" t="s">
        <v>45</v>
      </c>
      <c r="N2" t="s">
        <v>43</v>
      </c>
    </row>
    <row r="3" spans="6:14" x14ac:dyDescent="0.25">
      <c r="F3" s="10" t="s">
        <v>53</v>
      </c>
      <c r="N3" t="s">
        <v>42</v>
      </c>
    </row>
    <row r="4" spans="6:14" x14ac:dyDescent="0.25">
      <c r="N4" t="s">
        <v>40</v>
      </c>
    </row>
    <row r="5" spans="6:14" x14ac:dyDescent="0.25">
      <c r="N5" t="s">
        <v>41</v>
      </c>
    </row>
    <row r="6" spans="6:14" x14ac:dyDescent="0.25">
      <c r="N6" t="s">
        <v>55</v>
      </c>
    </row>
    <row r="8" spans="6:14" x14ac:dyDescent="0.25">
      <c r="N8" s="10" t="s">
        <v>44</v>
      </c>
    </row>
    <row r="28" spans="1:1" x14ac:dyDescent="0.25">
      <c r="A28" t="s">
        <v>78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08D0-C61C-4CAD-A5B1-9F93582B888C}">
  <dimension ref="A1:A6"/>
  <sheetViews>
    <sheetView showGridLines="0" workbookViewId="0">
      <selection activeCell="B14" sqref="B14"/>
    </sheetView>
  </sheetViews>
  <sheetFormatPr baseColWidth="10" defaultRowHeight="15" x14ac:dyDescent="0.25"/>
  <cols>
    <col min="1" max="1" width="12" bestFit="1" customWidth="1"/>
  </cols>
  <sheetData>
    <row r="1" spans="1:1" x14ac:dyDescent="0.25">
      <c r="A1" s="9" t="s">
        <v>84</v>
      </c>
    </row>
    <row r="3" spans="1:1" x14ac:dyDescent="0.25">
      <c r="A3" t="s">
        <v>89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0151-887C-4F03-8FB7-14158A016B6D}">
  <sheetPr>
    <tabColor rgb="FFFFC000"/>
  </sheetPr>
  <dimension ref="A1:B2"/>
  <sheetViews>
    <sheetView workbookViewId="0">
      <selection activeCell="A3" sqref="A3"/>
    </sheetView>
  </sheetViews>
  <sheetFormatPr baseColWidth="10" defaultRowHeight="15" x14ac:dyDescent="0.25"/>
  <cols>
    <col min="2" max="2" width="72.85546875" bestFit="1" customWidth="1"/>
  </cols>
  <sheetData>
    <row r="1" spans="1:2" x14ac:dyDescent="0.25">
      <c r="A1" s="16" t="s">
        <v>62</v>
      </c>
      <c r="B1" s="16" t="s">
        <v>63</v>
      </c>
    </row>
    <row r="2" spans="1:2" x14ac:dyDescent="0.25">
      <c r="A2" s="14">
        <v>46387</v>
      </c>
      <c r="B2" s="15" t="s">
        <v>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AC21"/>
  <sheetViews>
    <sheetView zoomScale="80" zoomScaleNormal="80" workbookViewId="0">
      <selection activeCell="I1" sqref="I1"/>
    </sheetView>
  </sheetViews>
  <sheetFormatPr baseColWidth="10" defaultRowHeight="15" x14ac:dyDescent="0.25"/>
  <cols>
    <col min="2" max="3" width="14.85546875" style="4" bestFit="1" customWidth="1"/>
    <col min="4" max="4" width="12" style="4" bestFit="1" customWidth="1"/>
    <col min="7" max="8" width="14.85546875" bestFit="1" customWidth="1"/>
    <col min="9" max="9" width="14.28515625" bestFit="1" customWidth="1"/>
    <col min="10" max="10" width="11.85546875" bestFit="1" customWidth="1"/>
    <col min="12" max="14" width="14.42578125" bestFit="1" customWidth="1"/>
    <col min="17" max="18" width="14.85546875" bestFit="1" customWidth="1"/>
    <col min="19" max="19" width="12.42578125" bestFit="1" customWidth="1"/>
    <col min="22" max="22" width="19.42578125" customWidth="1"/>
    <col min="23" max="23" width="14.85546875" bestFit="1" customWidth="1"/>
    <col min="24" max="24" width="14.28515625" bestFit="1" customWidth="1"/>
    <col min="27" max="28" width="14.85546875" bestFit="1" customWidth="1"/>
    <col min="29" max="29" width="15.28515625" bestFit="1" customWidth="1"/>
  </cols>
  <sheetData>
    <row r="1" spans="1:29" x14ac:dyDescent="0.25">
      <c r="A1" s="6" t="s">
        <v>29</v>
      </c>
      <c r="B1" s="7"/>
      <c r="C1" s="7"/>
      <c r="D1" s="8" t="e">
        <f>SUM(D3:D19)</f>
        <v>#REF!</v>
      </c>
      <c r="E1" s="6"/>
      <c r="F1" s="6" t="s">
        <v>30</v>
      </c>
      <c r="G1" s="7"/>
      <c r="H1" s="7"/>
      <c r="I1" s="8" t="e">
        <f>SUM(I3:I19)</f>
        <v>#REF!</v>
      </c>
      <c r="J1" s="6"/>
      <c r="K1" s="6" t="s">
        <v>31</v>
      </c>
      <c r="L1" s="7"/>
      <c r="M1" s="7"/>
      <c r="N1" s="8" t="e">
        <f>SUM(N3:N19)</f>
        <v>#REF!</v>
      </c>
      <c r="P1" t="s">
        <v>32</v>
      </c>
      <c r="Q1" s="4"/>
      <c r="R1" s="4"/>
      <c r="S1" s="8" t="e">
        <f>SUM(S3:S19)</f>
        <v>#REF!</v>
      </c>
      <c r="U1" t="s">
        <v>33</v>
      </c>
      <c r="V1" s="4"/>
      <c r="W1" s="4"/>
      <c r="X1" s="8" t="e">
        <f>SUM(X3:X19)</f>
        <v>#REF!</v>
      </c>
      <c r="Z1" t="s">
        <v>52</v>
      </c>
      <c r="AA1" s="4"/>
      <c r="AB1" s="4"/>
      <c r="AC1" s="4"/>
    </row>
    <row r="2" spans="1:29" x14ac:dyDescent="0.25">
      <c r="B2" s="4" t="s">
        <v>26</v>
      </c>
      <c r="C2" s="4" t="s">
        <v>27</v>
      </c>
      <c r="D2" s="4" t="s">
        <v>21</v>
      </c>
      <c r="G2" s="4" t="s">
        <v>26</v>
      </c>
      <c r="H2" s="4" t="s">
        <v>27</v>
      </c>
      <c r="I2" s="4" t="s">
        <v>21</v>
      </c>
      <c r="L2" s="4" t="s">
        <v>26</v>
      </c>
      <c r="M2" s="4" t="s">
        <v>27</v>
      </c>
      <c r="N2" s="4" t="s">
        <v>21</v>
      </c>
      <c r="Q2" s="4" t="s">
        <v>26</v>
      </c>
      <c r="R2" s="4" t="s">
        <v>27</v>
      </c>
      <c r="S2" s="4" t="s">
        <v>21</v>
      </c>
      <c r="V2" s="4" t="s">
        <v>76</v>
      </c>
      <c r="W2" s="4" t="s">
        <v>27</v>
      </c>
      <c r="X2" s="4" t="s">
        <v>21</v>
      </c>
      <c r="AA2" s="4" t="e">
        <f>GETPIVOTDATA("[Measures].[Ingreso]",#REF!)</f>
        <v>#REF!</v>
      </c>
      <c r="AB2" s="4" t="e">
        <f>GETPIVOTDATA("[Measures].[Ingreso]",#REF!)</f>
        <v>#REF!</v>
      </c>
      <c r="AC2" s="8" t="e">
        <f t="shared" ref="AC2" si="0">AB2-AA2</f>
        <v>#REF!</v>
      </c>
    </row>
    <row r="3" spans="1:29" x14ac:dyDescent="0.25">
      <c r="A3" s="5" t="s">
        <v>5</v>
      </c>
      <c r="B3" s="4" t="e">
        <f>GETPIVOTDATA("[Measures].[Ingreso]",#REF!,"[Resultado].[Div]","[Resultado].[Div].&amp;[DAC]")</f>
        <v>#REF!</v>
      </c>
      <c r="C3" s="4" t="e">
        <f>GETPIVOTDATA("[Measures].[Ingreso]",#REF!,"[Resultado].[Div]","[Resultado].[Div].&amp;[DAC]")</f>
        <v>#REF!</v>
      </c>
      <c r="D3" s="4" t="e">
        <f t="shared" ref="D3:D18" si="1">C3-B3</f>
        <v>#REF!</v>
      </c>
      <c r="F3" s="5" t="s">
        <v>5</v>
      </c>
      <c r="G3" s="4" t="e">
        <f>GETPIVOTDATA("[Measures].[Ingreso_Salesforce]",#REF!,"[TBD_Reporte_Salesforce].[División]","[TBD_Reporte_Salesforce].[División].&amp;[DAC]")</f>
        <v>#REF!</v>
      </c>
      <c r="H3" s="4" t="e">
        <f>#REF!</f>
        <v>#REF!</v>
      </c>
      <c r="I3" s="4" t="e">
        <f>H3-G3</f>
        <v>#REF!</v>
      </c>
      <c r="K3" s="5" t="s">
        <v>5</v>
      </c>
      <c r="L3" s="4" t="e">
        <f t="shared" ref="L3:L18" si="2">B3-G3</f>
        <v>#REF!</v>
      </c>
      <c r="M3" s="4" t="e">
        <f>#REF!</f>
        <v>#REF!</v>
      </c>
      <c r="N3" s="4" t="e">
        <f>L3-M3</f>
        <v>#REF!</v>
      </c>
      <c r="P3" s="5" t="s">
        <v>5</v>
      </c>
      <c r="Q3" s="4" t="e">
        <f>GETPIVOTDATA("[Measures].[Ingreso]",#REF!)</f>
        <v>#REF!</v>
      </c>
      <c r="R3" s="4" t="e">
        <f>GETPIVOTDATA("[Measures].[Ingreso]",#REF!,"[Resultado].[Div]","[Resultado].[Div].&amp;[DAC]")</f>
        <v>#REF!</v>
      </c>
      <c r="S3" s="4" t="e">
        <f t="shared" ref="S3:S19" si="3">R3-Q3</f>
        <v>#REF!</v>
      </c>
      <c r="U3" s="5" t="s">
        <v>5</v>
      </c>
      <c r="V3" s="4" t="e">
        <f>GETPIVOTDATA("[Measures].[Ingreso_Salesforce]",#REF!)</f>
        <v>#REF!</v>
      </c>
      <c r="W3" s="4" t="e">
        <f>#REF!</f>
        <v>#REF!</v>
      </c>
      <c r="X3" s="4" t="e">
        <f>W3-V3</f>
        <v>#REF!</v>
      </c>
    </row>
    <row r="4" spans="1:29" x14ac:dyDescent="0.25">
      <c r="A4" s="5" t="s">
        <v>6</v>
      </c>
      <c r="B4" s="4" t="e">
        <f>GETPIVOTDATA("[Measures].[Ingreso]",#REF!,"[Resultado].[Div]","[Resultado].[Div].&amp;[DCO]")</f>
        <v>#REF!</v>
      </c>
      <c r="C4" s="4" t="e">
        <f>GETPIVOTDATA("[Measures].[Ingreso]",#REF!,"[Resultado].[Div]","[Resultado].[Div].&amp;[DCO]")</f>
        <v>#REF!</v>
      </c>
      <c r="D4" s="4" t="e">
        <f t="shared" si="1"/>
        <v>#REF!</v>
      </c>
      <c r="F4" s="5" t="s">
        <v>6</v>
      </c>
      <c r="G4" s="4" t="e">
        <f>GETPIVOTDATA("[Measures].[Ingreso_Salesforce]",#REF!,"[TBD_Reporte_Salesforce].[División]","[TBD_Reporte_Salesforce].[División].&amp;[DCO]")</f>
        <v>#REF!</v>
      </c>
      <c r="H4" s="4" t="e">
        <f>#REF!</f>
        <v>#REF!</v>
      </c>
      <c r="I4" s="4" t="e">
        <f t="shared" ref="I4:I17" si="4">H4-G4</f>
        <v>#REF!</v>
      </c>
      <c r="K4" s="5" t="s">
        <v>6</v>
      </c>
      <c r="L4" s="4" t="e">
        <f t="shared" si="2"/>
        <v>#REF!</v>
      </c>
      <c r="M4" s="4" t="e">
        <f>#REF!</f>
        <v>#REF!</v>
      </c>
      <c r="N4" s="4" t="e">
        <f t="shared" ref="N4:N19" si="5">L4-M4</f>
        <v>#REF!</v>
      </c>
      <c r="P4" s="5" t="s">
        <v>6</v>
      </c>
      <c r="Q4" s="4" t="e">
        <f>GETPIVOTDATA("[Measures].[Ingreso]",#REF!)</f>
        <v>#REF!</v>
      </c>
      <c r="R4" s="4" t="e">
        <f>GETPIVOTDATA("[Measures].[Ingreso]",#REF!,"[Resultado].[Div]","[Resultado].[Div].&amp;[DCO]")</f>
        <v>#REF!</v>
      </c>
      <c r="S4" s="4" t="e">
        <f t="shared" si="3"/>
        <v>#REF!</v>
      </c>
      <c r="U4" s="5" t="s">
        <v>6</v>
      </c>
      <c r="V4" s="4" t="e">
        <f>GETPIVOTDATA("[Measures].[Ingreso_Salesforce]",#REF!)</f>
        <v>#REF!</v>
      </c>
      <c r="W4" s="4" t="e">
        <f>#REF!</f>
        <v>#REF!</v>
      </c>
      <c r="X4" s="4" t="e">
        <f t="shared" ref="X4:X19" si="6">W4-V4</f>
        <v>#REF!</v>
      </c>
    </row>
    <row r="5" spans="1:29" x14ac:dyDescent="0.25">
      <c r="A5" s="5" t="s">
        <v>98</v>
      </c>
      <c r="B5" s="4" t="e">
        <f>GETPIVOTDATA("[Measures].[Ingreso]",#REF!,"[Resultado].[Div]","[Resultado].[Div].&amp;[DDA]")</f>
        <v>#REF!</v>
      </c>
      <c r="C5" s="4" t="e">
        <f>GETPIVOTDATA("[Measures].[Ingreso]",#REF!)</f>
        <v>#REF!</v>
      </c>
      <c r="D5" s="4" t="e">
        <f t="shared" si="1"/>
        <v>#REF!</v>
      </c>
      <c r="F5" s="5" t="s">
        <v>98</v>
      </c>
      <c r="G5" s="4" t="e">
        <f>GETPIVOTDATA("[Measures].[Ingreso_Salesforce]",#REF!,"[TBD_Reporte_Salesforce].[División]","[TBD_Reporte_Salesforce].[División].&amp;[DDA]")</f>
        <v>#REF!</v>
      </c>
      <c r="H5" s="4" t="e">
        <f>#REF!</f>
        <v>#REF!</v>
      </c>
      <c r="I5" s="4" t="e">
        <f t="shared" si="4"/>
        <v>#REF!</v>
      </c>
      <c r="K5" s="5" t="s">
        <v>98</v>
      </c>
      <c r="L5" s="4" t="e">
        <f>B5-G5</f>
        <v>#REF!</v>
      </c>
      <c r="M5" s="4" t="e">
        <f>#REF!</f>
        <v>#REF!</v>
      </c>
      <c r="N5" s="4" t="e">
        <f t="shared" si="5"/>
        <v>#REF!</v>
      </c>
      <c r="P5" s="5" t="s">
        <v>98</v>
      </c>
      <c r="Q5" s="4" t="e">
        <f>GETPIVOTDATA("[Measures].[Ingreso]",#REF!)</f>
        <v>#REF!</v>
      </c>
      <c r="R5" s="4" t="e">
        <f>GETPIVOTDATA("[Measures].[Ingreso]",#REF!)</f>
        <v>#REF!</v>
      </c>
      <c r="S5" s="4" t="e">
        <f t="shared" si="3"/>
        <v>#REF!</v>
      </c>
      <c r="U5" s="5" t="s">
        <v>98</v>
      </c>
      <c r="V5" s="4" t="e">
        <f>GETPIVOTDATA("[Measures].[Ingreso_Salesforce]",#REF!)</f>
        <v>#REF!</v>
      </c>
      <c r="W5" s="4" t="e">
        <f>#REF!</f>
        <v>#REF!</v>
      </c>
      <c r="X5" s="4" t="e">
        <f t="shared" si="6"/>
        <v>#REF!</v>
      </c>
    </row>
    <row r="6" spans="1:29" x14ac:dyDescent="0.25">
      <c r="A6" s="5" t="s">
        <v>7</v>
      </c>
      <c r="B6" s="4" t="e">
        <f>GETPIVOTDATA("[Measures].[Ingreso]",#REF!,"[Resultado].[Div]","[Resultado].[Div].&amp;[DEP]")</f>
        <v>#REF!</v>
      </c>
      <c r="C6" s="4" t="e">
        <f>GETPIVOTDATA("[Measures].[Ingreso]",#REF!,"[Resultado].[Div]","[Resultado].[Div].&amp;[DEP]")</f>
        <v>#REF!</v>
      </c>
      <c r="D6" s="4" t="e">
        <f t="shared" si="1"/>
        <v>#REF!</v>
      </c>
      <c r="F6" s="5" t="s">
        <v>7</v>
      </c>
      <c r="G6" s="4" t="e">
        <f>GETPIVOTDATA("[Measures].[Ingreso_Salesforce]",#REF!,"[TBD_Reporte_Salesforce].[División]","[TBD_Reporte_Salesforce].[División].&amp;[DEP]")</f>
        <v>#REF!</v>
      </c>
      <c r="H6" s="4" t="e">
        <f>#REF!</f>
        <v>#REF!</v>
      </c>
      <c r="I6" s="4" t="e">
        <f>H6-G6</f>
        <v>#REF!</v>
      </c>
      <c r="K6" s="5" t="s">
        <v>7</v>
      </c>
      <c r="L6" s="4" t="e">
        <f t="shared" si="2"/>
        <v>#REF!</v>
      </c>
      <c r="M6" s="4" t="e">
        <f>#REF!</f>
        <v>#REF!</v>
      </c>
      <c r="N6" s="4" t="e">
        <f t="shared" si="5"/>
        <v>#REF!</v>
      </c>
      <c r="P6" s="5" t="s">
        <v>7</v>
      </c>
      <c r="Q6" s="4" t="e">
        <f>GETPIVOTDATA("[Measures].[Ingreso]",#REF!)</f>
        <v>#REF!</v>
      </c>
      <c r="R6" s="4" t="e">
        <f>GETPIVOTDATA("[Measures].[Ingreso]",#REF!,"[Resultado].[Div]","[Resultado].[Div].&amp;[DEP]")</f>
        <v>#REF!</v>
      </c>
      <c r="S6" s="4" t="e">
        <f t="shared" si="3"/>
        <v>#REF!</v>
      </c>
      <c r="U6" s="5" t="s">
        <v>7</v>
      </c>
      <c r="V6" s="4" t="e">
        <f>GETPIVOTDATA("[Measures].[Ingreso_Salesforce]",#REF!)</f>
        <v>#REF!</v>
      </c>
      <c r="W6" s="4" t="e">
        <f>#REF!</f>
        <v>#REF!</v>
      </c>
      <c r="X6" s="4" t="e">
        <f t="shared" si="6"/>
        <v>#REF!</v>
      </c>
    </row>
    <row r="7" spans="1:29" x14ac:dyDescent="0.25">
      <c r="A7" s="5" t="s">
        <v>8</v>
      </c>
      <c r="B7" s="4" t="e">
        <f>GETPIVOTDATA("[Measures].[Ingreso]",#REF!,"[Resultado].[Div]","[Resultado].[Div].&amp;[DES]")</f>
        <v>#REF!</v>
      </c>
      <c r="C7" s="4" t="e">
        <f>GETPIVOTDATA("[Measures].[Ingreso]",#REF!)</f>
        <v>#REF!</v>
      </c>
      <c r="D7" s="4" t="e">
        <f t="shared" si="1"/>
        <v>#REF!</v>
      </c>
      <c r="F7" s="5" t="s">
        <v>8</v>
      </c>
      <c r="G7" s="4" t="e">
        <f>GETPIVOTDATA("[Measures].[Ingreso_Salesforce]",#REF!,"[TBD_Reporte_Salesforce].[División]","[TBD_Reporte_Salesforce].[División].&amp;[DES]")</f>
        <v>#REF!</v>
      </c>
      <c r="H7" s="4" t="e">
        <f>#REF!</f>
        <v>#REF!</v>
      </c>
      <c r="I7" s="4" t="e">
        <f t="shared" si="4"/>
        <v>#REF!</v>
      </c>
      <c r="K7" s="5" t="s">
        <v>8</v>
      </c>
      <c r="L7" s="4" t="e">
        <f t="shared" si="2"/>
        <v>#REF!</v>
      </c>
      <c r="M7" s="4" t="e">
        <f>#REF!</f>
        <v>#REF!</v>
      </c>
      <c r="N7" s="4" t="e">
        <f t="shared" si="5"/>
        <v>#REF!</v>
      </c>
      <c r="P7" s="5" t="s">
        <v>8</v>
      </c>
      <c r="Q7" s="4" t="e">
        <f>GETPIVOTDATA("[Measures].[Ingreso]",#REF!)</f>
        <v>#REF!</v>
      </c>
      <c r="R7" s="4" t="e">
        <f>GETPIVOTDATA("[Measures].[Ingreso]",#REF!)</f>
        <v>#REF!</v>
      </c>
      <c r="S7" s="4" t="e">
        <f t="shared" si="3"/>
        <v>#REF!</v>
      </c>
      <c r="U7" s="5" t="s">
        <v>8</v>
      </c>
      <c r="V7" s="4" t="e">
        <f>GETPIVOTDATA("[Measures].[Ingreso_Salesforce]",#REF!)</f>
        <v>#REF!</v>
      </c>
      <c r="W7" s="4" t="e">
        <f>#REF!</f>
        <v>#REF!</v>
      </c>
      <c r="X7" s="4" t="e">
        <f t="shared" si="6"/>
        <v>#REF!</v>
      </c>
    </row>
    <row r="8" spans="1:29" x14ac:dyDescent="0.25">
      <c r="A8" s="5" t="s">
        <v>9</v>
      </c>
      <c r="B8" s="4" t="e">
        <f>GETPIVOTDATA("[Measures].[Ingreso]",#REF!,"[Resultado].[Div]","[Resultado].[Div].&amp;[DGI]")</f>
        <v>#REF!</v>
      </c>
      <c r="C8" s="4" t="e">
        <f>GETPIVOTDATA("[Measures].[Ingreso]",#REF!)</f>
        <v>#REF!</v>
      </c>
      <c r="D8" s="4" t="e">
        <f t="shared" si="1"/>
        <v>#REF!</v>
      </c>
      <c r="F8" s="5" t="s">
        <v>9</v>
      </c>
      <c r="G8" s="4" t="e">
        <f>GETPIVOTDATA("[Measures].[Ingreso_Salesforce]",#REF!,"[TBD_Reporte_Salesforce].[División]","[TBD_Reporte_Salesforce].[División].&amp;[DGI]")</f>
        <v>#REF!</v>
      </c>
      <c r="H8" s="4" t="e">
        <f>#REF!</f>
        <v>#REF!</v>
      </c>
      <c r="I8" s="4" t="e">
        <f t="shared" si="4"/>
        <v>#REF!</v>
      </c>
      <c r="K8" s="5" t="s">
        <v>9</v>
      </c>
      <c r="L8" s="4" t="e">
        <f t="shared" si="2"/>
        <v>#REF!</v>
      </c>
      <c r="M8" s="4" t="e">
        <f>#REF!</f>
        <v>#REF!</v>
      </c>
      <c r="N8" s="4" t="e">
        <f t="shared" si="5"/>
        <v>#REF!</v>
      </c>
      <c r="P8" s="5" t="s">
        <v>9</v>
      </c>
      <c r="Q8" s="4" t="e">
        <f>GETPIVOTDATA("[Measures].[Ingreso]",#REF!)</f>
        <v>#REF!</v>
      </c>
      <c r="R8" s="4" t="e">
        <f>GETPIVOTDATA("[Measures].[Ingreso]",#REF!)</f>
        <v>#REF!</v>
      </c>
      <c r="S8" s="4" t="e">
        <f t="shared" si="3"/>
        <v>#REF!</v>
      </c>
      <c r="U8" s="5" t="s">
        <v>9</v>
      </c>
      <c r="V8" s="4" t="e">
        <f>GETPIVOTDATA("[Measures].[Ingreso_Salesforce]",#REF!)</f>
        <v>#REF!</v>
      </c>
      <c r="W8" s="4" t="e">
        <f>#REF!</f>
        <v>#REF!</v>
      </c>
      <c r="X8" s="4" t="e">
        <f t="shared" si="6"/>
        <v>#REF!</v>
      </c>
    </row>
    <row r="9" spans="1:29" x14ac:dyDescent="0.25">
      <c r="A9" s="5" t="s">
        <v>10</v>
      </c>
      <c r="B9" s="4" t="e">
        <f>GETPIVOTDATA("[Measures].[Ingreso]",#REF!,"[Resultado].[Div]","[Resultado].[Div].&amp;[DGL]")</f>
        <v>#REF!</v>
      </c>
      <c r="C9" s="4" t="e">
        <f>GETPIVOTDATA("[Measures].[Ingreso]",#REF!)</f>
        <v>#REF!</v>
      </c>
      <c r="D9" s="4" t="e">
        <f t="shared" si="1"/>
        <v>#REF!</v>
      </c>
      <c r="F9" s="5" t="s">
        <v>10</v>
      </c>
      <c r="G9" s="4" t="e">
        <f>GETPIVOTDATA("[Measures].[Ingreso_Salesforce]",#REF!,"[TBD_Reporte_Salesforce].[División]","[TBD_Reporte_Salesforce].[División].&amp;[DGL]")</f>
        <v>#REF!</v>
      </c>
      <c r="H9" s="4" t="e">
        <f>#REF!</f>
        <v>#REF!</v>
      </c>
      <c r="I9" s="4" t="e">
        <f t="shared" si="4"/>
        <v>#REF!</v>
      </c>
      <c r="K9" s="5" t="s">
        <v>10</v>
      </c>
      <c r="L9" s="4" t="e">
        <f t="shared" si="2"/>
        <v>#REF!</v>
      </c>
      <c r="M9" s="4" t="e">
        <f>#REF!</f>
        <v>#REF!</v>
      </c>
      <c r="N9" s="4" t="e">
        <f t="shared" si="5"/>
        <v>#REF!</v>
      </c>
      <c r="P9" s="5" t="s">
        <v>10</v>
      </c>
      <c r="Q9" s="4" t="e">
        <f>GETPIVOTDATA("[Measures].[Ingreso]",#REF!)</f>
        <v>#REF!</v>
      </c>
      <c r="R9" s="4" t="e">
        <f>GETPIVOTDATA("[Measures].[Ingreso]",#REF!)</f>
        <v>#REF!</v>
      </c>
      <c r="S9" s="4" t="e">
        <f t="shared" si="3"/>
        <v>#REF!</v>
      </c>
      <c r="U9" s="5" t="s">
        <v>10</v>
      </c>
      <c r="V9" s="4" t="e">
        <f>GETPIVOTDATA("[Measures].[Ingreso_Salesforce]",#REF!)</f>
        <v>#REF!</v>
      </c>
      <c r="W9" s="4" t="e">
        <f>#REF!</f>
        <v>#REF!</v>
      </c>
      <c r="X9" s="4" t="e">
        <f t="shared" si="6"/>
        <v>#REF!</v>
      </c>
    </row>
    <row r="10" spans="1:29" x14ac:dyDescent="0.25">
      <c r="A10" s="5" t="s">
        <v>11</v>
      </c>
      <c r="B10" s="4" t="e">
        <f>GETPIVOTDATA("[Measures].[Ingreso]",#REF!,"[Resultado].[Div]","[Resultado].[Div].&amp;[DHC]")</f>
        <v>#REF!</v>
      </c>
      <c r="C10" s="4" t="e">
        <f>GETPIVOTDATA("[Measures].[Ingreso]",#REF!)</f>
        <v>#REF!</v>
      </c>
      <c r="D10" s="4" t="e">
        <f t="shared" si="1"/>
        <v>#REF!</v>
      </c>
      <c r="F10" s="5" t="s">
        <v>11</v>
      </c>
      <c r="G10" s="4" t="e">
        <f>GETPIVOTDATA("[Measures].[Ingreso_Salesforce]",#REF!,"[TBD_Reporte_Salesforce].[División]","[TBD_Reporte_Salesforce].[División].&amp;[DHC]")</f>
        <v>#REF!</v>
      </c>
      <c r="H10" s="4" t="e">
        <f>#REF!</f>
        <v>#REF!</v>
      </c>
      <c r="I10" s="4" t="e">
        <f t="shared" si="4"/>
        <v>#REF!</v>
      </c>
      <c r="K10" s="5" t="s">
        <v>11</v>
      </c>
      <c r="L10" s="4" t="e">
        <f t="shared" si="2"/>
        <v>#REF!</v>
      </c>
      <c r="M10" s="4" t="e">
        <f>#REF!</f>
        <v>#REF!</v>
      </c>
      <c r="N10" s="4" t="e">
        <f t="shared" si="5"/>
        <v>#REF!</v>
      </c>
      <c r="P10" s="5" t="s">
        <v>11</v>
      </c>
      <c r="Q10" s="4" t="e">
        <f>GETPIVOTDATA("[Measures].[Ingreso]",#REF!)</f>
        <v>#REF!</v>
      </c>
      <c r="R10" s="4" t="e">
        <f>GETPIVOTDATA("[Measures].[Ingreso]",#REF!)</f>
        <v>#REF!</v>
      </c>
      <c r="S10" s="4" t="e">
        <f t="shared" si="3"/>
        <v>#REF!</v>
      </c>
      <c r="U10" s="5" t="s">
        <v>11</v>
      </c>
      <c r="V10" s="4" t="e">
        <f>GETPIVOTDATA("[Measures].[Ingreso_Salesforce]",#REF!)</f>
        <v>#REF!</v>
      </c>
      <c r="W10" s="4" t="e">
        <f>#REF!</f>
        <v>#REF!</v>
      </c>
      <c r="X10" s="4" t="e">
        <f t="shared" si="6"/>
        <v>#REF!</v>
      </c>
    </row>
    <row r="11" spans="1:29" x14ac:dyDescent="0.25">
      <c r="A11" s="5" t="s">
        <v>12</v>
      </c>
      <c r="B11" s="4" t="e">
        <f>GETPIVOTDATA("[Measures].[Ingreso]",#REF!,"[Resultado].[Div]","[Resultado].[Div].&amp;[DHI]")</f>
        <v>#REF!</v>
      </c>
      <c r="C11" s="4" t="e">
        <f>GETPIVOTDATA("[Measures].[Ingreso]",#REF!)</f>
        <v>#REF!</v>
      </c>
      <c r="D11" s="4" t="e">
        <f t="shared" si="1"/>
        <v>#REF!</v>
      </c>
      <c r="F11" s="5" t="s">
        <v>12</v>
      </c>
      <c r="G11" s="4" t="e">
        <f>GETPIVOTDATA("[Measures].[Ingreso_Salesforce]",#REF!,"[TBD_Reporte_Salesforce].[División]","[TBD_Reporte_Salesforce].[División].&amp;[DHI]")</f>
        <v>#REF!</v>
      </c>
      <c r="H11" s="4" t="e">
        <f>#REF!</f>
        <v>#REF!</v>
      </c>
      <c r="I11" s="4" t="e">
        <f t="shared" si="4"/>
        <v>#REF!</v>
      </c>
      <c r="K11" s="5" t="s">
        <v>12</v>
      </c>
      <c r="L11" s="4" t="e">
        <f t="shared" si="2"/>
        <v>#REF!</v>
      </c>
      <c r="M11" s="4" t="e">
        <f>#REF!</f>
        <v>#REF!</v>
      </c>
      <c r="N11" s="4" t="e">
        <f t="shared" si="5"/>
        <v>#REF!</v>
      </c>
      <c r="P11" s="5" t="s">
        <v>12</v>
      </c>
      <c r="Q11" s="4" t="e">
        <f>GETPIVOTDATA("[Measures].[Ingreso]",#REF!)</f>
        <v>#REF!</v>
      </c>
      <c r="R11" s="4" t="e">
        <f>GETPIVOTDATA("[Measures].[Ingreso]",#REF!)</f>
        <v>#REF!</v>
      </c>
      <c r="S11" s="4" t="e">
        <f t="shared" si="3"/>
        <v>#REF!</v>
      </c>
      <c r="U11" s="5" t="s">
        <v>12</v>
      </c>
      <c r="V11" s="4" t="e">
        <f>GETPIVOTDATA("[Measures].[Ingreso_Salesforce]",#REF!)</f>
        <v>#REF!</v>
      </c>
      <c r="W11" s="4" t="e">
        <f>#REF!</f>
        <v>#REF!</v>
      </c>
      <c r="X11" s="4" t="e">
        <f t="shared" si="6"/>
        <v>#REF!</v>
      </c>
    </row>
    <row r="12" spans="1:29" x14ac:dyDescent="0.25">
      <c r="A12" s="5" t="s">
        <v>13</v>
      </c>
      <c r="B12" s="4" t="e">
        <f>GETPIVOTDATA("[Measures].[Ingreso]",#REF!,"[Resultado].[Div]","[Resultado].[Div].&amp;[DIC]")</f>
        <v>#REF!</v>
      </c>
      <c r="C12" s="4" t="e">
        <f>GETPIVOTDATA("[Measures].[Ingreso]",#REF!)</f>
        <v>#REF!</v>
      </c>
      <c r="D12" s="4" t="e">
        <f t="shared" si="1"/>
        <v>#REF!</v>
      </c>
      <c r="F12" s="5" t="s">
        <v>13</v>
      </c>
      <c r="G12" s="4" t="e">
        <f>GETPIVOTDATA("[Measures].[Ingreso_Salesforce]",#REF!,"[TBD_Reporte_Salesforce].[División]","[TBD_Reporte_Salesforce].[División].&amp;[DIC]")</f>
        <v>#REF!</v>
      </c>
      <c r="H12" s="4" t="e">
        <f>#REF!</f>
        <v>#REF!</v>
      </c>
      <c r="I12" s="4" t="e">
        <f t="shared" si="4"/>
        <v>#REF!</v>
      </c>
      <c r="K12" s="5" t="s">
        <v>13</v>
      </c>
      <c r="L12" s="4" t="e">
        <f t="shared" si="2"/>
        <v>#REF!</v>
      </c>
      <c r="M12" s="4" t="e">
        <f>#REF!</f>
        <v>#REF!</v>
      </c>
      <c r="N12" s="4" t="e">
        <f t="shared" si="5"/>
        <v>#REF!</v>
      </c>
      <c r="P12" s="5" t="s">
        <v>13</v>
      </c>
      <c r="Q12" s="4" t="e">
        <f>GETPIVOTDATA("[Measures].[Ingreso]",#REF!)</f>
        <v>#REF!</v>
      </c>
      <c r="R12" s="4" t="e">
        <f>GETPIVOTDATA("[Measures].[Ingreso]",#REF!)</f>
        <v>#REF!</v>
      </c>
      <c r="S12" s="4" t="e">
        <f t="shared" si="3"/>
        <v>#REF!</v>
      </c>
      <c r="U12" s="5" t="s">
        <v>13</v>
      </c>
      <c r="V12" s="4" t="e">
        <f>GETPIVOTDATA("[Measures].[Ingreso_Salesforce]",#REF!)</f>
        <v>#REF!</v>
      </c>
      <c r="W12" s="4" t="e">
        <f>#REF!</f>
        <v>#REF!</v>
      </c>
      <c r="X12" s="4" t="e">
        <f t="shared" si="6"/>
        <v>#REF!</v>
      </c>
    </row>
    <row r="13" spans="1:29" x14ac:dyDescent="0.25">
      <c r="A13" s="5" t="s">
        <v>14</v>
      </c>
      <c r="B13" s="4" t="e">
        <f>GETPIVOTDATA("[Measures].[Ingreso]",#REF!,"[Resultado].[Div]","[Resultado].[Div].&amp;[DIO]")</f>
        <v>#REF!</v>
      </c>
      <c r="C13" s="4" t="e">
        <f>GETPIVOTDATA("[Measures].[Ingreso]",#REF!)</f>
        <v>#REF!</v>
      </c>
      <c r="D13" s="4" t="e">
        <f t="shared" si="1"/>
        <v>#REF!</v>
      </c>
      <c r="F13" s="5" t="s">
        <v>14</v>
      </c>
      <c r="G13" s="4" t="e">
        <f>GETPIVOTDATA("[Measures].[Ingreso_Salesforce]",#REF!,"[TBD_Reporte_Salesforce].[División]","[TBD_Reporte_Salesforce].[División].&amp;[DIO]")</f>
        <v>#REF!</v>
      </c>
      <c r="H13" s="4" t="e">
        <f>#REF!</f>
        <v>#REF!</v>
      </c>
      <c r="I13" s="4" t="e">
        <f t="shared" si="4"/>
        <v>#REF!</v>
      </c>
      <c r="K13" s="5" t="s">
        <v>14</v>
      </c>
      <c r="L13" s="4" t="e">
        <f t="shared" si="2"/>
        <v>#REF!</v>
      </c>
      <c r="M13" s="4" t="e">
        <f>#REF!</f>
        <v>#REF!</v>
      </c>
      <c r="N13" s="4" t="e">
        <f t="shared" si="5"/>
        <v>#REF!</v>
      </c>
      <c r="P13" s="5" t="s">
        <v>14</v>
      </c>
      <c r="Q13" s="4" t="e">
        <f>GETPIVOTDATA("[Measures].[Ingreso]",#REF!)</f>
        <v>#REF!</v>
      </c>
      <c r="R13" s="4" t="e">
        <f>GETPIVOTDATA("[Measures].[Ingreso]",#REF!)</f>
        <v>#REF!</v>
      </c>
      <c r="S13" s="4" t="e">
        <f t="shared" si="3"/>
        <v>#REF!</v>
      </c>
      <c r="U13" s="5" t="s">
        <v>14</v>
      </c>
      <c r="V13" s="4" t="e">
        <f>GETPIVOTDATA("[Measures].[Ingreso_Salesforce]",#REF!)</f>
        <v>#REF!</v>
      </c>
      <c r="W13" s="4" t="e">
        <f>#REF!</f>
        <v>#REF!</v>
      </c>
      <c r="X13" s="4" t="e">
        <f t="shared" si="6"/>
        <v>#REF!</v>
      </c>
    </row>
    <row r="14" spans="1:29" x14ac:dyDescent="0.25">
      <c r="A14" s="5" t="s">
        <v>15</v>
      </c>
      <c r="B14" s="4" t="e">
        <f>GETPIVOTDATA("[Measures].[Ingreso]",#REF!,"[Resultado].[Div]","[Resultado].[Div].&amp;[DPR]")</f>
        <v>#REF!</v>
      </c>
      <c r="C14" s="4" t="e">
        <f>GETPIVOTDATA("[Measures].[Ingreso]",#REF!)</f>
        <v>#REF!</v>
      </c>
      <c r="D14" s="4" t="e">
        <f t="shared" si="1"/>
        <v>#REF!</v>
      </c>
      <c r="F14" s="5" t="s">
        <v>15</v>
      </c>
      <c r="G14" s="4" t="e">
        <f>GETPIVOTDATA("[Measures].[Ingreso_Salesforce]",#REF!,"[TBD_Reporte_Salesforce].[División]","[TBD_Reporte_Salesforce].[División].&amp;[DPR]")</f>
        <v>#REF!</v>
      </c>
      <c r="H14" s="4" t="e">
        <f>#REF!</f>
        <v>#REF!</v>
      </c>
      <c r="I14" s="4" t="e">
        <f t="shared" si="4"/>
        <v>#REF!</v>
      </c>
      <c r="K14" s="5" t="s">
        <v>15</v>
      </c>
      <c r="L14" s="4" t="e">
        <f t="shared" si="2"/>
        <v>#REF!</v>
      </c>
      <c r="M14" s="4" t="e">
        <f>#REF!</f>
        <v>#REF!</v>
      </c>
      <c r="N14" s="4" t="e">
        <f t="shared" si="5"/>
        <v>#REF!</v>
      </c>
      <c r="P14" s="5" t="s">
        <v>15</v>
      </c>
      <c r="Q14" s="4" t="e">
        <f>GETPIVOTDATA("[Measures].[Ingreso]",#REF!)</f>
        <v>#REF!</v>
      </c>
      <c r="R14" s="4" t="e">
        <f>GETPIVOTDATA("[Measures].[Ingreso]",#REF!)</f>
        <v>#REF!</v>
      </c>
      <c r="S14" s="4" t="e">
        <f t="shared" si="3"/>
        <v>#REF!</v>
      </c>
      <c r="U14" s="5" t="s">
        <v>15</v>
      </c>
      <c r="V14" s="4" t="e">
        <f>GETPIVOTDATA("[Measures].[Ingreso_Salesforce]",#REF!)</f>
        <v>#REF!</v>
      </c>
      <c r="W14" s="4" t="e">
        <f>#REF!</f>
        <v>#REF!</v>
      </c>
      <c r="X14" s="4" t="e">
        <f t="shared" si="6"/>
        <v>#REF!</v>
      </c>
    </row>
    <row r="15" spans="1:29" x14ac:dyDescent="0.25">
      <c r="A15" s="5" t="s">
        <v>16</v>
      </c>
      <c r="B15" s="4" t="e">
        <f>GETPIVOTDATA("[Measures].[Ingreso]",#REF!,"[Resultado].[Div]","[Resultado].[Div].&amp;[DTC]")</f>
        <v>#REF!</v>
      </c>
      <c r="C15" s="4" t="e">
        <f>GETPIVOTDATA("[Measures].[Ingreso]",#REF!)</f>
        <v>#REF!</v>
      </c>
      <c r="D15" s="4" t="e">
        <f t="shared" si="1"/>
        <v>#REF!</v>
      </c>
      <c r="F15" s="5" t="s">
        <v>16</v>
      </c>
      <c r="G15" s="4" t="e">
        <f>GETPIVOTDATA("[Measures].[Ingreso_Salesforce]",#REF!,"[TBD_Reporte_Salesforce].[División]","[TBD_Reporte_Salesforce].[División].&amp;[DTC]")</f>
        <v>#REF!</v>
      </c>
      <c r="H15" s="4" t="e">
        <f>#REF!</f>
        <v>#REF!</v>
      </c>
      <c r="I15" s="4" t="e">
        <f t="shared" si="4"/>
        <v>#REF!</v>
      </c>
      <c r="K15" s="5" t="s">
        <v>16</v>
      </c>
      <c r="L15" s="4" t="e">
        <f t="shared" si="2"/>
        <v>#REF!</v>
      </c>
      <c r="M15" s="4" t="e">
        <f>#REF!</f>
        <v>#REF!</v>
      </c>
      <c r="N15" s="4" t="e">
        <f t="shared" si="5"/>
        <v>#REF!</v>
      </c>
      <c r="P15" s="5" t="s">
        <v>16</v>
      </c>
      <c r="Q15" s="4" t="e">
        <f>GETPIVOTDATA("[Measures].[Ingreso]",#REF!)</f>
        <v>#REF!</v>
      </c>
      <c r="R15" s="4" t="e">
        <f>GETPIVOTDATA("[Measures].[Ingreso]",#REF!)</f>
        <v>#REF!</v>
      </c>
      <c r="S15" s="4" t="e">
        <f t="shared" si="3"/>
        <v>#REF!</v>
      </c>
      <c r="U15" s="5" t="s">
        <v>16</v>
      </c>
      <c r="V15" s="4" t="e">
        <f>GETPIVOTDATA("[Measures].[Ingreso_Salesforce]",#REF!)</f>
        <v>#REF!</v>
      </c>
      <c r="W15" s="4" t="e">
        <f>#REF!</f>
        <v>#REF!</v>
      </c>
      <c r="X15" s="4" t="e">
        <f t="shared" si="6"/>
        <v>#REF!</v>
      </c>
    </row>
    <row r="16" spans="1:29" x14ac:dyDescent="0.25">
      <c r="A16" s="5" t="s">
        <v>95</v>
      </c>
      <c r="B16" s="4" t="e">
        <f>GETPIVOTDATA("[Measures].[Ingreso]",#REF!,"[Resultado].[Div]","[Resultado].[Div].&amp;[EQM]")</f>
        <v>#REF!</v>
      </c>
      <c r="C16" s="4" t="e">
        <f>GETPIVOTDATA("[Measures].[Suma de Monto 2]",#REF!)</f>
        <v>#REF!</v>
      </c>
      <c r="D16" s="4" t="e">
        <f t="shared" si="1"/>
        <v>#REF!</v>
      </c>
      <c r="F16" s="5" t="s">
        <v>95</v>
      </c>
      <c r="G16" s="4">
        <f>IFERROR(GETPIVOTDATA("[Measures].[Ingreso_Salesforce]",#REF!,"[TBD_Reporte_Salesforce].[División]","[TBD_Reporte_Salesforce].[División].&amp;[EQM]"),0)</f>
        <v>0</v>
      </c>
      <c r="H16" s="4" t="e">
        <f>#REF!</f>
        <v>#REF!</v>
      </c>
      <c r="I16" s="4" t="e">
        <f t="shared" si="4"/>
        <v>#REF!</v>
      </c>
      <c r="K16" s="5" t="s">
        <v>95</v>
      </c>
      <c r="L16" s="4" t="e">
        <f t="shared" si="2"/>
        <v>#REF!</v>
      </c>
      <c r="M16" s="4" t="e">
        <f>#REF!</f>
        <v>#REF!</v>
      </c>
      <c r="N16" s="4" t="e">
        <f t="shared" si="5"/>
        <v>#REF!</v>
      </c>
      <c r="P16" s="5" t="s">
        <v>95</v>
      </c>
      <c r="Q16" s="4" t="e">
        <f>GETPIVOTDATA("[Measures].[Suma de Monto 2]",#REF!)</f>
        <v>#REF!</v>
      </c>
      <c r="R16" s="4" t="e">
        <f>GETPIVOTDATA("[Measures].[Suma de Monto 2]",#REF!)</f>
        <v>#REF!</v>
      </c>
      <c r="S16" s="4" t="e">
        <f t="shared" si="3"/>
        <v>#REF!</v>
      </c>
      <c r="U16" s="5" t="s">
        <v>95</v>
      </c>
      <c r="V16" s="17">
        <v>0</v>
      </c>
      <c r="W16" s="4" t="e">
        <f>#REF!</f>
        <v>#REF!</v>
      </c>
      <c r="X16" s="4"/>
    </row>
    <row r="17" spans="1:24" x14ac:dyDescent="0.25">
      <c r="A17" s="5" t="s">
        <v>17</v>
      </c>
      <c r="B17" s="4" t="e">
        <f>GETPIVOTDATA("[Measures].[Ingreso]",#REF!,"[Resultado].[Div]","[Resultado].[Div].&amp;[MDQ]")</f>
        <v>#REF!</v>
      </c>
      <c r="C17" s="4" t="e">
        <f>GETPIVOTDATA("[Measures].[Suma de Monto 2]",#REF!)</f>
        <v>#REF!</v>
      </c>
      <c r="D17" s="4" t="e">
        <f t="shared" si="1"/>
        <v>#REF!</v>
      </c>
      <c r="F17" s="5" t="s">
        <v>17</v>
      </c>
      <c r="G17" s="4">
        <f>IFERROR(GETPIVOTDATA("[Measures].[Ingreso_Salesforce]",#REF!,"[TBD_Reporte_Salesforce].[División]","[TBD_Reporte_Salesforce].[División].&amp;[MDQ]"),0)</f>
        <v>0</v>
      </c>
      <c r="H17" s="4" t="e">
        <f>#REF!</f>
        <v>#REF!</v>
      </c>
      <c r="I17" s="4" t="e">
        <f t="shared" si="4"/>
        <v>#REF!</v>
      </c>
      <c r="K17" s="5" t="s">
        <v>17</v>
      </c>
      <c r="L17" s="4" t="e">
        <f t="shared" si="2"/>
        <v>#REF!</v>
      </c>
      <c r="M17" s="4" t="e">
        <f>#REF!</f>
        <v>#REF!</v>
      </c>
      <c r="N17" s="4" t="e">
        <f t="shared" si="5"/>
        <v>#REF!</v>
      </c>
      <c r="P17" s="5" t="s">
        <v>17</v>
      </c>
      <c r="Q17" s="4" t="e">
        <f>GETPIVOTDATA("[Measures].[Suma de Monto 2]",#REF!)</f>
        <v>#REF!</v>
      </c>
      <c r="R17" s="4" t="e">
        <f>GETPIVOTDATA("[Measures].[Suma de Monto 2]",#REF!)</f>
        <v>#REF!</v>
      </c>
      <c r="S17" s="4" t="e">
        <f t="shared" si="3"/>
        <v>#REF!</v>
      </c>
      <c r="U17" s="5" t="s">
        <v>17</v>
      </c>
      <c r="V17" s="17">
        <v>0</v>
      </c>
      <c r="W17" s="4" t="e">
        <f>#REF!</f>
        <v>#REF!</v>
      </c>
      <c r="X17" s="4" t="e">
        <f t="shared" si="6"/>
        <v>#REF!</v>
      </c>
    </row>
    <row r="18" spans="1:24" x14ac:dyDescent="0.25">
      <c r="A18" s="5" t="s">
        <v>18</v>
      </c>
      <c r="B18" s="4" t="e">
        <f>GETPIVOTDATA("[Measures].[Ingreso]",#REF!,"[Resultado].[Div]","[Resultado].[Div].&amp;[SDO]")</f>
        <v>#REF!</v>
      </c>
      <c r="C18" s="4" t="e">
        <f>B18</f>
        <v>#REF!</v>
      </c>
      <c r="D18" s="4" t="e">
        <f t="shared" si="1"/>
        <v>#REF!</v>
      </c>
      <c r="F18" s="5" t="s">
        <v>18</v>
      </c>
      <c r="G18" s="4"/>
      <c r="H18" s="4"/>
      <c r="I18" s="4"/>
      <c r="K18" s="5" t="s">
        <v>18</v>
      </c>
      <c r="L18" s="4" t="e">
        <f t="shared" si="2"/>
        <v>#REF!</v>
      </c>
      <c r="M18" s="4" t="e">
        <f>L18</f>
        <v>#REF!</v>
      </c>
      <c r="N18" s="4" t="e">
        <f t="shared" si="5"/>
        <v>#REF!</v>
      </c>
      <c r="P18" s="5"/>
      <c r="Q18" s="4"/>
      <c r="R18" s="4"/>
      <c r="S18" s="4"/>
      <c r="U18" s="5"/>
      <c r="V18" s="4"/>
      <c r="W18" s="4"/>
      <c r="X18" s="4"/>
    </row>
    <row r="19" spans="1:24" x14ac:dyDescent="0.25">
      <c r="A19" s="5" t="s">
        <v>28</v>
      </c>
      <c r="B19" s="4" t="e">
        <f>GETPIVOTDATA("[Measures].[Ingreso]",#REF!)</f>
        <v>#REF!</v>
      </c>
      <c r="C19" s="4" t="e">
        <f>SUM(C3:C18)</f>
        <v>#REF!</v>
      </c>
      <c r="D19" s="4" t="e">
        <f>C19-B19</f>
        <v>#REF!</v>
      </c>
      <c r="F19" s="5" t="s">
        <v>0</v>
      </c>
      <c r="G19" s="4" t="e">
        <f>GETPIVOTDATA("[Measures].[Ingreso_Salesforce]",#REF!)-GETPIVOTDATA("[Measures].[Ingreso_Salesforce]",#REF!,"[TBD_Reporte_Salesforce].[División]","[TBD_Reporte_Salesforce].[División].&amp;[SDO]")</f>
        <v>#REF!</v>
      </c>
      <c r="H19" s="4" t="e">
        <f>SUM(H3:H17)</f>
        <v>#REF!</v>
      </c>
      <c r="I19" s="4" t="e">
        <f>H19-G19</f>
        <v>#REF!</v>
      </c>
      <c r="K19" s="5" t="s">
        <v>28</v>
      </c>
      <c r="L19" s="4" t="e">
        <f>B19-G19</f>
        <v>#REF!</v>
      </c>
      <c r="M19" s="4" t="e">
        <f>SUM(M3:M18)</f>
        <v>#REF!</v>
      </c>
      <c r="N19" s="4" t="e">
        <f t="shared" si="5"/>
        <v>#REF!</v>
      </c>
      <c r="P19" s="5" t="s">
        <v>28</v>
      </c>
      <c r="Q19" s="4" t="e">
        <f>SUM(Q3:Q17)</f>
        <v>#REF!</v>
      </c>
      <c r="R19" s="4" t="e">
        <f>SUM(R3:R17)</f>
        <v>#REF!</v>
      </c>
      <c r="S19" s="4" t="e">
        <f t="shared" si="3"/>
        <v>#REF!</v>
      </c>
      <c r="U19" s="5" t="s">
        <v>28</v>
      </c>
      <c r="V19" s="4" t="e">
        <f>SUM(V3:V17)</f>
        <v>#REF!</v>
      </c>
      <c r="W19" s="4" t="e">
        <f>SUM(W3:W17)</f>
        <v>#REF!</v>
      </c>
      <c r="X19" s="4" t="e">
        <f t="shared" si="6"/>
        <v>#REF!</v>
      </c>
    </row>
    <row r="20" spans="1:24" x14ac:dyDescent="0.25">
      <c r="B20"/>
      <c r="C20"/>
      <c r="D20"/>
    </row>
    <row r="21" spans="1:24" x14ac:dyDescent="0.25">
      <c r="V21" t="s">
        <v>197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L41"/>
  <sheetViews>
    <sheetView topLeftCell="A19" workbookViewId="0">
      <selection activeCell="K26" sqref="K26"/>
    </sheetView>
  </sheetViews>
  <sheetFormatPr baseColWidth="10" defaultRowHeight="15" x14ac:dyDescent="0.25"/>
  <cols>
    <col min="2" max="2" width="17.5703125" bestFit="1" customWidth="1"/>
    <col min="3" max="3" width="15" bestFit="1" customWidth="1"/>
    <col min="4" max="4" width="13.7109375" customWidth="1"/>
    <col min="5" max="5" width="17.5703125" bestFit="1" customWidth="1"/>
    <col min="6" max="6" width="12.7109375" bestFit="1" customWidth="1"/>
    <col min="9" max="9" width="13.42578125" bestFit="1" customWidth="1"/>
    <col min="12" max="12" width="12.7109375" bestFit="1" customWidth="1"/>
    <col min="13" max="13" width="17.5703125" bestFit="1" customWidth="1"/>
    <col min="14" max="14" width="16.28515625" bestFit="1" customWidth="1"/>
    <col min="15" max="15" width="12.7109375" bestFit="1" customWidth="1"/>
    <col min="17" max="17" width="12.7109375" bestFit="1" customWidth="1"/>
    <col min="20" max="20" width="22.42578125" bestFit="1" customWidth="1"/>
    <col min="23" max="23" width="13.42578125" bestFit="1" customWidth="1"/>
  </cols>
  <sheetData>
    <row r="1" spans="1:12" x14ac:dyDescent="0.25">
      <c r="A1" s="9" t="s">
        <v>46</v>
      </c>
    </row>
    <row r="2" spans="1:12" x14ac:dyDescent="0.25">
      <c r="B2" t="s">
        <v>47</v>
      </c>
      <c r="C2" t="s">
        <v>49</v>
      </c>
      <c r="E2" t="s">
        <v>50</v>
      </c>
      <c r="F2" t="s">
        <v>51</v>
      </c>
      <c r="H2" t="s">
        <v>23</v>
      </c>
      <c r="I2" t="s">
        <v>51</v>
      </c>
      <c r="K2" t="s">
        <v>48</v>
      </c>
    </row>
    <row r="3" spans="1:12" x14ac:dyDescent="0.25">
      <c r="B3" s="1" t="s">
        <v>19</v>
      </c>
      <c r="C3" t="s">
        <v>64</v>
      </c>
      <c r="E3" s="1" t="s">
        <v>19</v>
      </c>
      <c r="F3" t="s">
        <v>22</v>
      </c>
      <c r="H3" s="1" t="s">
        <v>19</v>
      </c>
      <c r="I3" t="s">
        <v>22</v>
      </c>
      <c r="K3" s="1" t="s">
        <v>19</v>
      </c>
      <c r="L3" t="s">
        <v>22</v>
      </c>
    </row>
    <row r="4" spans="1:12" x14ac:dyDescent="0.25">
      <c r="B4" s="3" t="s">
        <v>5</v>
      </c>
      <c r="C4" s="4">
        <v>363325639.09999996</v>
      </c>
      <c r="E4" s="3" t="s">
        <v>5</v>
      </c>
      <c r="F4" s="4">
        <v>501144778</v>
      </c>
      <c r="H4" s="3" t="s">
        <v>5</v>
      </c>
      <c r="I4" s="4">
        <v>1844000</v>
      </c>
      <c r="K4" s="3" t="s">
        <v>5</v>
      </c>
      <c r="L4" s="4">
        <v>502988778</v>
      </c>
    </row>
    <row r="5" spans="1:12" x14ac:dyDescent="0.25">
      <c r="B5" s="3" t="s">
        <v>6</v>
      </c>
      <c r="C5" s="4">
        <v>486320169</v>
      </c>
      <c r="E5" s="3" t="s">
        <v>6</v>
      </c>
      <c r="F5" s="4">
        <v>202280197</v>
      </c>
      <c r="H5" s="3" t="s">
        <v>6</v>
      </c>
      <c r="I5" s="4">
        <v>-32848612</v>
      </c>
      <c r="K5" s="3" t="s">
        <v>6</v>
      </c>
      <c r="L5" s="4">
        <v>169431585</v>
      </c>
    </row>
    <row r="6" spans="1:12" x14ac:dyDescent="0.25">
      <c r="B6" s="3" t="s">
        <v>98</v>
      </c>
      <c r="C6" s="4">
        <v>130045454</v>
      </c>
      <c r="E6" s="3" t="s">
        <v>98</v>
      </c>
      <c r="F6" s="4">
        <v>268536935</v>
      </c>
      <c r="H6" s="3" t="s">
        <v>7</v>
      </c>
      <c r="I6" s="4">
        <v>9419648</v>
      </c>
      <c r="K6" s="3" t="s">
        <v>98</v>
      </c>
      <c r="L6" s="4">
        <v>268536935</v>
      </c>
    </row>
    <row r="7" spans="1:12" x14ac:dyDescent="0.25">
      <c r="B7" s="3" t="s">
        <v>7</v>
      </c>
      <c r="C7" s="4">
        <v>79488857.700000003</v>
      </c>
      <c r="E7" s="3" t="s">
        <v>7</v>
      </c>
      <c r="F7" s="4">
        <v>151372459</v>
      </c>
      <c r="H7" s="3" t="s">
        <v>8</v>
      </c>
      <c r="I7" s="4">
        <v>-71496509</v>
      </c>
      <c r="K7" s="3" t="s">
        <v>7</v>
      </c>
      <c r="L7" s="4">
        <v>160792107</v>
      </c>
    </row>
    <row r="8" spans="1:12" x14ac:dyDescent="0.25">
      <c r="B8" s="3" t="s">
        <v>8</v>
      </c>
      <c r="C8" s="4">
        <v>327427694.75999999</v>
      </c>
      <c r="E8" s="3" t="s">
        <v>8</v>
      </c>
      <c r="F8" s="4">
        <v>319390498</v>
      </c>
      <c r="H8" s="3" t="s">
        <v>9</v>
      </c>
      <c r="I8" s="4">
        <v>38839886</v>
      </c>
      <c r="K8" s="3" t="s">
        <v>8</v>
      </c>
      <c r="L8" s="4">
        <v>247893989</v>
      </c>
    </row>
    <row r="9" spans="1:12" x14ac:dyDescent="0.25">
      <c r="B9" s="3" t="s">
        <v>9</v>
      </c>
      <c r="C9" s="4">
        <v>1229933471</v>
      </c>
      <c r="E9" s="3" t="s">
        <v>9</v>
      </c>
      <c r="F9" s="4">
        <v>1585394898</v>
      </c>
      <c r="H9" s="3" t="s">
        <v>10</v>
      </c>
      <c r="I9" s="4">
        <v>40212085</v>
      </c>
      <c r="K9" s="3" t="s">
        <v>9</v>
      </c>
      <c r="L9" s="4">
        <v>1624234784</v>
      </c>
    </row>
    <row r="10" spans="1:12" x14ac:dyDescent="0.25">
      <c r="B10" s="3" t="s">
        <v>10</v>
      </c>
      <c r="C10" s="4">
        <v>436919745</v>
      </c>
      <c r="E10" s="3" t="s">
        <v>10</v>
      </c>
      <c r="F10" s="4">
        <v>337161507</v>
      </c>
      <c r="H10" s="3" t="s">
        <v>11</v>
      </c>
      <c r="I10" s="4">
        <v>-3120929</v>
      </c>
      <c r="K10" s="3" t="s">
        <v>10</v>
      </c>
      <c r="L10" s="4">
        <v>377373592</v>
      </c>
    </row>
    <row r="11" spans="1:12" x14ac:dyDescent="0.25">
      <c r="B11" s="3" t="s">
        <v>11</v>
      </c>
      <c r="C11" s="4">
        <v>146170041</v>
      </c>
      <c r="E11" s="3" t="s">
        <v>11</v>
      </c>
      <c r="F11" s="4">
        <v>339732550</v>
      </c>
      <c r="H11" s="3" t="s">
        <v>12</v>
      </c>
      <c r="I11" s="4">
        <v>53055793</v>
      </c>
      <c r="K11" s="3" t="s">
        <v>11</v>
      </c>
      <c r="L11" s="4">
        <v>336611621</v>
      </c>
    </row>
    <row r="12" spans="1:12" x14ac:dyDescent="0.25">
      <c r="B12" s="3" t="s">
        <v>12</v>
      </c>
      <c r="C12" s="4">
        <v>125279423</v>
      </c>
      <c r="E12" s="3" t="s">
        <v>12</v>
      </c>
      <c r="F12" s="4">
        <v>243547684</v>
      </c>
      <c r="H12" s="3" t="s">
        <v>13</v>
      </c>
      <c r="I12" s="4">
        <v>-1608004</v>
      </c>
      <c r="K12" s="3" t="s">
        <v>12</v>
      </c>
      <c r="L12" s="4">
        <v>296603477</v>
      </c>
    </row>
    <row r="13" spans="1:12" x14ac:dyDescent="0.25">
      <c r="B13" s="3" t="s">
        <v>13</v>
      </c>
      <c r="C13" s="4">
        <v>41091978</v>
      </c>
      <c r="E13" s="3" t="s">
        <v>13</v>
      </c>
      <c r="F13" s="4">
        <v>41091978</v>
      </c>
      <c r="H13" s="3" t="s">
        <v>15</v>
      </c>
      <c r="I13" s="4">
        <v>-51606392</v>
      </c>
      <c r="K13" s="3" t="s">
        <v>13</v>
      </c>
      <c r="L13" s="4">
        <v>39483974</v>
      </c>
    </row>
    <row r="14" spans="1:12" x14ac:dyDescent="0.25">
      <c r="B14" s="3" t="s">
        <v>14</v>
      </c>
      <c r="C14" s="4">
        <v>47567549</v>
      </c>
      <c r="E14" s="3" t="s">
        <v>14</v>
      </c>
      <c r="F14" s="4">
        <v>44774892</v>
      </c>
      <c r="H14" s="3" t="s">
        <v>16</v>
      </c>
      <c r="I14" s="4">
        <v>17309034</v>
      </c>
      <c r="K14" s="3" t="s">
        <v>14</v>
      </c>
      <c r="L14" s="4">
        <v>44774892</v>
      </c>
    </row>
    <row r="15" spans="1:12" x14ac:dyDescent="0.25">
      <c r="B15" s="3" t="s">
        <v>15</v>
      </c>
      <c r="C15" s="4">
        <v>492863760</v>
      </c>
      <c r="E15" s="3" t="s">
        <v>15</v>
      </c>
      <c r="F15" s="4">
        <v>442422045</v>
      </c>
      <c r="H15" s="3" t="s">
        <v>0</v>
      </c>
      <c r="I15" s="4">
        <v>0</v>
      </c>
      <c r="K15" s="3" t="s">
        <v>15</v>
      </c>
      <c r="L15" s="4">
        <v>390815653</v>
      </c>
    </row>
    <row r="16" spans="1:12" x14ac:dyDescent="0.25">
      <c r="B16" s="3" t="s">
        <v>16</v>
      </c>
      <c r="C16" s="4">
        <v>212207687.09999999</v>
      </c>
      <c r="E16" s="3" t="s">
        <v>16</v>
      </c>
      <c r="F16" s="4">
        <v>159210040</v>
      </c>
      <c r="K16" s="3" t="s">
        <v>16</v>
      </c>
      <c r="L16" s="4">
        <v>176519074</v>
      </c>
    </row>
    <row r="17" spans="1:12" x14ac:dyDescent="0.25">
      <c r="B17" s="3" t="s">
        <v>118</v>
      </c>
      <c r="C17" s="4">
        <v>444000</v>
      </c>
      <c r="E17" s="3" t="s">
        <v>95</v>
      </c>
      <c r="F17" s="4">
        <v>-206156436</v>
      </c>
      <c r="K17" s="3" t="s">
        <v>95</v>
      </c>
      <c r="L17" s="4">
        <v>-206156436</v>
      </c>
    </row>
    <row r="18" spans="1:12" x14ac:dyDescent="0.25">
      <c r="B18" s="3" t="s">
        <v>18</v>
      </c>
      <c r="C18" s="4">
        <v>4465971</v>
      </c>
      <c r="E18" s="3" t="s">
        <v>18</v>
      </c>
      <c r="F18" s="4">
        <v>7007326</v>
      </c>
      <c r="K18" s="3" t="s">
        <v>18</v>
      </c>
      <c r="L18" s="4">
        <v>7007326</v>
      </c>
    </row>
    <row r="19" spans="1:12" x14ac:dyDescent="0.25">
      <c r="B19" s="3" t="s">
        <v>0</v>
      </c>
      <c r="C19" s="4">
        <v>4123551439.6600003</v>
      </c>
      <c r="E19" s="3" t="s">
        <v>0</v>
      </c>
      <c r="F19" s="4">
        <v>4436911351</v>
      </c>
      <c r="K19" s="3" t="s">
        <v>0</v>
      </c>
      <c r="L19" s="4">
        <v>4436911351</v>
      </c>
    </row>
    <row r="22" spans="1:12" x14ac:dyDescent="0.25">
      <c r="A22" t="s">
        <v>87</v>
      </c>
      <c r="F22" s="9"/>
    </row>
    <row r="23" spans="1:12" x14ac:dyDescent="0.25">
      <c r="B23" t="s">
        <v>47</v>
      </c>
      <c r="C23" t="s">
        <v>50</v>
      </c>
      <c r="D23" t="s">
        <v>23</v>
      </c>
      <c r="E23" t="s">
        <v>48</v>
      </c>
      <c r="F23" t="s">
        <v>21</v>
      </c>
    </row>
    <row r="24" spans="1:12" x14ac:dyDescent="0.25">
      <c r="A24" t="s">
        <v>5</v>
      </c>
      <c r="B24" s="4">
        <f>IFERROR(VLOOKUP($A24,$B$4:$C$19,2,0),0)</f>
        <v>363325639.09999996</v>
      </c>
      <c r="C24" s="4">
        <f>IFERROR(VLOOKUP($A24,$E$4:$F$19,2,0),0)</f>
        <v>501144778</v>
      </c>
      <c r="D24" s="4">
        <f>IFERROR(VLOOKUP($A24,$H$4:$I$19,2,0),0)</f>
        <v>1844000</v>
      </c>
      <c r="E24" s="12">
        <f>IFERROR(VLOOKUP($A24,$K$4:$L$19,2,0),0)</f>
        <v>502988778</v>
      </c>
      <c r="F24" s="12">
        <f>B24-C24</f>
        <v>-137819138.90000004</v>
      </c>
    </row>
    <row r="25" spans="1:12" x14ac:dyDescent="0.25">
      <c r="A25" t="s">
        <v>6</v>
      </c>
      <c r="B25" s="4">
        <f t="shared" ref="B25:B39" si="0">IFERROR(VLOOKUP($A25,$B$4:$C$19,2,0),0)</f>
        <v>486320169</v>
      </c>
      <c r="C25" s="4">
        <f t="shared" ref="C25:C39" si="1">IFERROR(VLOOKUP($A25,$E$4:$F$19,2,0),0)</f>
        <v>202280197</v>
      </c>
      <c r="D25" s="4">
        <f t="shared" ref="D25:D39" si="2">IFERROR(VLOOKUP($A25,$H$4:$I$19,2,0),0)</f>
        <v>-32848612</v>
      </c>
      <c r="E25" s="12">
        <f t="shared" ref="E25:E39" si="3">IFERROR(VLOOKUP($A25,$K$4:$L$19,2,0),0)</f>
        <v>169431585</v>
      </c>
      <c r="F25" s="12">
        <f t="shared" ref="F25:F41" si="4">B25-C25</f>
        <v>284039972</v>
      </c>
    </row>
    <row r="26" spans="1:12" x14ac:dyDescent="0.25">
      <c r="A26" t="s">
        <v>7</v>
      </c>
      <c r="B26" s="4">
        <f t="shared" si="0"/>
        <v>79488857.700000003</v>
      </c>
      <c r="C26" s="4">
        <f t="shared" si="1"/>
        <v>151372459</v>
      </c>
      <c r="D26" s="4">
        <f t="shared" si="2"/>
        <v>9419648</v>
      </c>
      <c r="E26" s="12">
        <f t="shared" si="3"/>
        <v>160792107</v>
      </c>
      <c r="F26" s="12">
        <f t="shared" si="4"/>
        <v>-71883601.299999997</v>
      </c>
    </row>
    <row r="27" spans="1:12" x14ac:dyDescent="0.25">
      <c r="A27" t="s">
        <v>8</v>
      </c>
      <c r="B27" s="4">
        <f t="shared" si="0"/>
        <v>327427694.75999999</v>
      </c>
      <c r="C27" s="4">
        <f t="shared" si="1"/>
        <v>319390498</v>
      </c>
      <c r="D27" s="4">
        <f t="shared" si="2"/>
        <v>-71496509</v>
      </c>
      <c r="E27" s="12">
        <f t="shared" si="3"/>
        <v>247893989</v>
      </c>
      <c r="F27" s="12">
        <f t="shared" si="4"/>
        <v>8037196.7599999905</v>
      </c>
    </row>
    <row r="28" spans="1:12" x14ac:dyDescent="0.25">
      <c r="A28" t="s">
        <v>9</v>
      </c>
      <c r="B28" s="4">
        <f t="shared" si="0"/>
        <v>1229933471</v>
      </c>
      <c r="C28" s="4">
        <f t="shared" si="1"/>
        <v>1585394898</v>
      </c>
      <c r="D28" s="4">
        <f t="shared" si="2"/>
        <v>38839886</v>
      </c>
      <c r="E28" s="12">
        <f t="shared" si="3"/>
        <v>1624234784</v>
      </c>
      <c r="F28" s="12">
        <f t="shared" si="4"/>
        <v>-355461427</v>
      </c>
    </row>
    <row r="29" spans="1:12" x14ac:dyDescent="0.25">
      <c r="A29" t="s">
        <v>10</v>
      </c>
      <c r="B29" s="4">
        <f t="shared" si="0"/>
        <v>436919745</v>
      </c>
      <c r="C29" s="4">
        <f t="shared" si="1"/>
        <v>337161507</v>
      </c>
      <c r="D29" s="4">
        <f t="shared" si="2"/>
        <v>40212085</v>
      </c>
      <c r="E29" s="12">
        <f t="shared" si="3"/>
        <v>377373592</v>
      </c>
      <c r="F29" s="12">
        <f t="shared" si="4"/>
        <v>99758238</v>
      </c>
    </row>
    <row r="30" spans="1:12" x14ac:dyDescent="0.25">
      <c r="A30" t="s">
        <v>11</v>
      </c>
      <c r="B30" s="4">
        <f t="shared" si="0"/>
        <v>146170041</v>
      </c>
      <c r="C30" s="4">
        <f t="shared" si="1"/>
        <v>339732550</v>
      </c>
      <c r="D30" s="4">
        <f t="shared" si="2"/>
        <v>-3120929</v>
      </c>
      <c r="E30" s="12">
        <f t="shared" si="3"/>
        <v>336611621</v>
      </c>
      <c r="F30" s="12">
        <f t="shared" si="4"/>
        <v>-193562509</v>
      </c>
    </row>
    <row r="31" spans="1:12" x14ac:dyDescent="0.25">
      <c r="A31" t="s">
        <v>12</v>
      </c>
      <c r="B31" s="4">
        <f t="shared" si="0"/>
        <v>125279423</v>
      </c>
      <c r="C31" s="4">
        <f t="shared" si="1"/>
        <v>243547684</v>
      </c>
      <c r="D31" s="4">
        <f t="shared" si="2"/>
        <v>53055793</v>
      </c>
      <c r="E31" s="12">
        <f t="shared" si="3"/>
        <v>296603477</v>
      </c>
      <c r="F31" s="12">
        <f t="shared" si="4"/>
        <v>-118268261</v>
      </c>
    </row>
    <row r="32" spans="1:12" x14ac:dyDescent="0.25">
      <c r="A32" t="s">
        <v>13</v>
      </c>
      <c r="B32" s="4">
        <f t="shared" si="0"/>
        <v>41091978</v>
      </c>
      <c r="C32" s="4">
        <f t="shared" si="1"/>
        <v>41091978</v>
      </c>
      <c r="D32" s="4">
        <f t="shared" si="2"/>
        <v>-1608004</v>
      </c>
      <c r="E32" s="12">
        <f t="shared" si="3"/>
        <v>39483974</v>
      </c>
      <c r="F32" s="12">
        <f t="shared" si="4"/>
        <v>0</v>
      </c>
    </row>
    <row r="33" spans="1:6" x14ac:dyDescent="0.25">
      <c r="A33" t="s">
        <v>14</v>
      </c>
      <c r="B33" s="4">
        <f t="shared" si="0"/>
        <v>47567549</v>
      </c>
      <c r="C33" s="4">
        <f t="shared" si="1"/>
        <v>44774892</v>
      </c>
      <c r="D33" s="4">
        <f t="shared" si="2"/>
        <v>0</v>
      </c>
      <c r="E33" s="12">
        <f t="shared" si="3"/>
        <v>44774892</v>
      </c>
      <c r="F33" s="12">
        <f t="shared" si="4"/>
        <v>2792657</v>
      </c>
    </row>
    <row r="34" spans="1:6" x14ac:dyDescent="0.25">
      <c r="A34" t="s">
        <v>98</v>
      </c>
      <c r="B34" s="4">
        <f t="shared" si="0"/>
        <v>130045454</v>
      </c>
      <c r="C34" s="4">
        <f t="shared" si="1"/>
        <v>268536935</v>
      </c>
      <c r="D34" s="4">
        <f t="shared" si="2"/>
        <v>0</v>
      </c>
      <c r="E34" s="12">
        <f t="shared" si="3"/>
        <v>268536935</v>
      </c>
      <c r="F34" s="12">
        <f t="shared" ref="F34" si="5">B34-C34</f>
        <v>-138491481</v>
      </c>
    </row>
    <row r="35" spans="1:6" x14ac:dyDescent="0.25">
      <c r="A35" t="s">
        <v>15</v>
      </c>
      <c r="B35" s="4">
        <f t="shared" si="0"/>
        <v>492863760</v>
      </c>
      <c r="C35" s="4">
        <f t="shared" si="1"/>
        <v>442422045</v>
      </c>
      <c r="D35" s="4">
        <f t="shared" si="2"/>
        <v>-51606392</v>
      </c>
      <c r="E35" s="12">
        <f t="shared" si="3"/>
        <v>390815653</v>
      </c>
      <c r="F35" s="12">
        <f t="shared" si="4"/>
        <v>50441715</v>
      </c>
    </row>
    <row r="36" spans="1:6" x14ac:dyDescent="0.25">
      <c r="A36" t="s">
        <v>16</v>
      </c>
      <c r="B36" s="4">
        <f t="shared" si="0"/>
        <v>212207687.09999999</v>
      </c>
      <c r="C36" s="4">
        <f t="shared" si="1"/>
        <v>159210040</v>
      </c>
      <c r="D36" s="4">
        <f t="shared" si="2"/>
        <v>17309034</v>
      </c>
      <c r="E36" s="12">
        <f t="shared" si="3"/>
        <v>176519074</v>
      </c>
      <c r="F36" s="12">
        <f t="shared" si="4"/>
        <v>52997647.099999994</v>
      </c>
    </row>
    <row r="37" spans="1:6" x14ac:dyDescent="0.25">
      <c r="A37" t="s">
        <v>17</v>
      </c>
      <c r="B37" s="4">
        <f>IFERROR(VLOOKUP($A37,$B$4:$C$19,2,0),0)</f>
        <v>0</v>
      </c>
      <c r="C37" s="4">
        <f t="shared" si="1"/>
        <v>0</v>
      </c>
      <c r="D37" s="4">
        <f t="shared" si="2"/>
        <v>0</v>
      </c>
      <c r="E37" s="12">
        <f t="shared" si="3"/>
        <v>0</v>
      </c>
      <c r="F37" s="12">
        <f t="shared" si="4"/>
        <v>0</v>
      </c>
    </row>
    <row r="38" spans="1:6" x14ac:dyDescent="0.25">
      <c r="A38" t="s">
        <v>18</v>
      </c>
      <c r="B38" s="4">
        <f t="shared" si="0"/>
        <v>4465971</v>
      </c>
      <c r="C38" s="4">
        <f t="shared" si="1"/>
        <v>7007326</v>
      </c>
      <c r="D38" s="4">
        <f t="shared" si="2"/>
        <v>0</v>
      </c>
      <c r="E38" s="12">
        <f t="shared" si="3"/>
        <v>7007326</v>
      </c>
      <c r="F38" s="12">
        <f t="shared" si="4"/>
        <v>-2541355</v>
      </c>
    </row>
    <row r="39" spans="1:6" x14ac:dyDescent="0.25">
      <c r="A39" t="s">
        <v>95</v>
      </c>
      <c r="B39" s="4">
        <f t="shared" si="0"/>
        <v>0</v>
      </c>
      <c r="C39" s="4">
        <f t="shared" si="1"/>
        <v>-206156436</v>
      </c>
      <c r="D39" s="4">
        <f t="shared" si="2"/>
        <v>0</v>
      </c>
      <c r="E39" s="12">
        <f t="shared" si="3"/>
        <v>-206156436</v>
      </c>
      <c r="F39" s="12">
        <f t="shared" si="4"/>
        <v>206156436</v>
      </c>
    </row>
    <row r="40" spans="1:6" x14ac:dyDescent="0.25">
      <c r="A40" t="s">
        <v>28</v>
      </c>
      <c r="B40" s="11">
        <f>SUM(B24:B39)</f>
        <v>4123107439.6599998</v>
      </c>
      <c r="C40" s="11">
        <f>SUM(C24:C39)</f>
        <v>4436911351</v>
      </c>
      <c r="D40" s="11">
        <f>SUM(D24:D39)</f>
        <v>0</v>
      </c>
      <c r="E40" s="13">
        <f>SUM(E24:E39)</f>
        <v>4436911351</v>
      </c>
      <c r="F40" s="12">
        <f t="shared" si="4"/>
        <v>-313803911.34000015</v>
      </c>
    </row>
    <row r="41" spans="1:6" x14ac:dyDescent="0.25">
      <c r="B41" s="8">
        <f>B40-C18</f>
        <v>4118641468.6599998</v>
      </c>
      <c r="C41" s="8">
        <f>C40-GETPIVOTDATA("[Measures].[Ingreso]",$E$3)</f>
        <v>0</v>
      </c>
      <c r="D41" s="8">
        <f>D40-GETPIVOTDATA("[Measures].[Ingreso]",$H$3)</f>
        <v>0</v>
      </c>
      <c r="E41" s="8">
        <f>E40-GETPIVOTDATA("[Measures].[Ingreso]",$K$3)</f>
        <v>0</v>
      </c>
      <c r="F41" s="12">
        <f t="shared" si="4"/>
        <v>4118641468.6599998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556D-C20A-4023-A313-C5B0BA5CB3AD}">
  <dimension ref="A1:X53"/>
  <sheetViews>
    <sheetView tabSelected="1" workbookViewId="0">
      <selection activeCell="B13" sqref="B13"/>
    </sheetView>
  </sheetViews>
  <sheetFormatPr baseColWidth="10" defaultRowHeight="15" x14ac:dyDescent="0.25"/>
  <cols>
    <col min="1" max="1" width="28" bestFit="1" customWidth="1"/>
    <col min="2" max="2" width="31.42578125" bestFit="1" customWidth="1"/>
    <col min="3" max="3" width="18.5703125" bestFit="1" customWidth="1"/>
    <col min="4" max="4" width="15.42578125" bestFit="1" customWidth="1"/>
    <col min="5" max="5" width="25.5703125" bestFit="1" customWidth="1"/>
    <col min="6" max="6" width="28" bestFit="1" customWidth="1"/>
    <col min="7" max="7" width="30.7109375" bestFit="1" customWidth="1"/>
    <col min="8" max="8" width="81.140625" bestFit="1" customWidth="1"/>
    <col min="9" max="9" width="24.85546875" bestFit="1" customWidth="1"/>
    <col min="10" max="10" width="31.42578125" bestFit="1" customWidth="1"/>
    <col min="11" max="11" width="25.28515625" bestFit="1" customWidth="1"/>
    <col min="12" max="12" width="66" bestFit="1" customWidth="1"/>
    <col min="13" max="13" width="19.7109375" bestFit="1" customWidth="1"/>
    <col min="14" max="14" width="20" bestFit="1" customWidth="1"/>
    <col min="15" max="15" width="29.28515625" bestFit="1" customWidth="1"/>
    <col min="16" max="16" width="37.28515625" bestFit="1" customWidth="1"/>
    <col min="17" max="17" width="23.85546875" bestFit="1" customWidth="1"/>
    <col min="18" max="18" width="29" bestFit="1" customWidth="1"/>
    <col min="19" max="19" width="24.28515625" bestFit="1" customWidth="1"/>
    <col min="20" max="20" width="16.42578125" bestFit="1" customWidth="1"/>
    <col min="21" max="21" width="17" bestFit="1" customWidth="1"/>
    <col min="22" max="22" width="66" bestFit="1" customWidth="1"/>
    <col min="23" max="23" width="28.5703125" bestFit="1" customWidth="1"/>
    <col min="24" max="24" width="35.140625" bestFit="1" customWidth="1"/>
  </cols>
  <sheetData>
    <row r="1" spans="1:24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25">
      <c r="A2" t="s">
        <v>225</v>
      </c>
      <c r="B2" t="s">
        <v>226</v>
      </c>
      <c r="C2" s="2">
        <v>46023</v>
      </c>
      <c r="D2">
        <v>9755807</v>
      </c>
      <c r="E2" t="s">
        <v>227</v>
      </c>
      <c r="F2">
        <v>2340</v>
      </c>
      <c r="G2" t="s">
        <v>172</v>
      </c>
      <c r="H2" t="s">
        <v>138</v>
      </c>
      <c r="I2" t="s">
        <v>66</v>
      </c>
      <c r="J2" t="s">
        <v>228</v>
      </c>
      <c r="K2" t="s">
        <v>229</v>
      </c>
      <c r="L2" t="s">
        <v>101</v>
      </c>
      <c r="M2">
        <v>-2398041</v>
      </c>
      <c r="N2" t="s">
        <v>100</v>
      </c>
      <c r="O2" t="s">
        <v>4</v>
      </c>
      <c r="P2" t="s">
        <v>230</v>
      </c>
      <c r="Q2" t="s">
        <v>231</v>
      </c>
      <c r="R2" t="s">
        <v>232</v>
      </c>
      <c r="S2" t="s">
        <v>20</v>
      </c>
      <c r="T2" t="s">
        <v>10</v>
      </c>
      <c r="U2" t="s">
        <v>66</v>
      </c>
      <c r="V2" t="s">
        <v>101</v>
      </c>
      <c r="W2" t="s">
        <v>69</v>
      </c>
      <c r="X2">
        <v>1</v>
      </c>
    </row>
    <row r="3" spans="1:24" x14ac:dyDescent="0.25">
      <c r="A3" t="s">
        <v>225</v>
      </c>
      <c r="B3" t="s">
        <v>226</v>
      </c>
      <c r="C3" s="2">
        <v>46023</v>
      </c>
      <c r="D3">
        <v>9755783</v>
      </c>
      <c r="E3" t="s">
        <v>227</v>
      </c>
      <c r="F3">
        <v>2340</v>
      </c>
      <c r="G3" t="s">
        <v>163</v>
      </c>
      <c r="H3" t="s">
        <v>130</v>
      </c>
      <c r="I3" t="s">
        <v>66</v>
      </c>
      <c r="J3" t="s">
        <v>228</v>
      </c>
      <c r="K3" t="s">
        <v>233</v>
      </c>
      <c r="L3" t="s">
        <v>106</v>
      </c>
      <c r="M3">
        <v>-1104745</v>
      </c>
      <c r="N3" t="s">
        <v>105</v>
      </c>
      <c r="O3" t="s">
        <v>4</v>
      </c>
      <c r="P3" t="s">
        <v>230</v>
      </c>
      <c r="Q3" t="s">
        <v>231</v>
      </c>
      <c r="R3" t="s">
        <v>232</v>
      </c>
      <c r="S3" t="s">
        <v>20</v>
      </c>
      <c r="T3" t="s">
        <v>10</v>
      </c>
      <c r="U3" t="s">
        <v>66</v>
      </c>
      <c r="V3" t="s">
        <v>106</v>
      </c>
      <c r="W3" t="s">
        <v>69</v>
      </c>
      <c r="X3">
        <v>1</v>
      </c>
    </row>
    <row r="4" spans="1:24" x14ac:dyDescent="0.25">
      <c r="A4" t="s">
        <v>225</v>
      </c>
      <c r="B4" t="s">
        <v>226</v>
      </c>
      <c r="C4" s="2">
        <v>46023</v>
      </c>
      <c r="D4">
        <v>9755781</v>
      </c>
      <c r="E4" t="s">
        <v>227</v>
      </c>
      <c r="F4">
        <v>2340</v>
      </c>
      <c r="G4" t="s">
        <v>162</v>
      </c>
      <c r="H4" t="s">
        <v>130</v>
      </c>
      <c r="I4" t="s">
        <v>66</v>
      </c>
      <c r="J4" t="s">
        <v>228</v>
      </c>
      <c r="K4" t="s">
        <v>233</v>
      </c>
      <c r="L4" t="s">
        <v>106</v>
      </c>
      <c r="M4">
        <v>-1106775</v>
      </c>
      <c r="N4" t="s">
        <v>105</v>
      </c>
      <c r="O4" t="s">
        <v>4</v>
      </c>
      <c r="P4" t="s">
        <v>230</v>
      </c>
      <c r="Q4" t="s">
        <v>231</v>
      </c>
      <c r="R4" t="s">
        <v>232</v>
      </c>
      <c r="S4" t="s">
        <v>20</v>
      </c>
      <c r="T4" t="s">
        <v>10</v>
      </c>
      <c r="U4" t="s">
        <v>66</v>
      </c>
      <c r="V4" t="s">
        <v>106</v>
      </c>
      <c r="W4" t="s">
        <v>69</v>
      </c>
      <c r="X4">
        <v>1</v>
      </c>
    </row>
    <row r="5" spans="1:24" x14ac:dyDescent="0.25">
      <c r="A5" t="s">
        <v>225</v>
      </c>
      <c r="B5" t="s">
        <v>226</v>
      </c>
      <c r="C5" s="2">
        <v>46023</v>
      </c>
      <c r="D5">
        <v>9754771</v>
      </c>
      <c r="E5" t="s">
        <v>227</v>
      </c>
      <c r="F5">
        <v>2340</v>
      </c>
      <c r="G5" t="s">
        <v>169</v>
      </c>
      <c r="H5" t="s">
        <v>79</v>
      </c>
      <c r="I5" t="s">
        <v>66</v>
      </c>
      <c r="J5" t="s">
        <v>228</v>
      </c>
      <c r="K5" t="s">
        <v>234</v>
      </c>
      <c r="L5" t="s">
        <v>1</v>
      </c>
      <c r="M5">
        <v>40811104</v>
      </c>
      <c r="N5" t="s">
        <v>36</v>
      </c>
      <c r="O5" t="s">
        <v>4</v>
      </c>
      <c r="P5" t="s">
        <v>230</v>
      </c>
      <c r="Q5" t="s">
        <v>231</v>
      </c>
      <c r="R5" t="s">
        <v>232</v>
      </c>
      <c r="S5" t="s">
        <v>20</v>
      </c>
      <c r="T5" t="s">
        <v>10</v>
      </c>
      <c r="U5" t="s">
        <v>66</v>
      </c>
      <c r="V5" t="s">
        <v>1</v>
      </c>
      <c r="W5" t="s">
        <v>69</v>
      </c>
      <c r="X5">
        <v>1</v>
      </c>
    </row>
    <row r="6" spans="1:24" x14ac:dyDescent="0.25">
      <c r="A6" t="s">
        <v>225</v>
      </c>
      <c r="B6" t="s">
        <v>226</v>
      </c>
      <c r="C6" s="2">
        <v>46023</v>
      </c>
      <c r="D6">
        <v>9754769</v>
      </c>
      <c r="E6" t="s">
        <v>227</v>
      </c>
      <c r="F6">
        <v>2340</v>
      </c>
      <c r="G6" t="s">
        <v>175</v>
      </c>
      <c r="H6" t="s">
        <v>59</v>
      </c>
      <c r="I6" t="s">
        <v>66</v>
      </c>
      <c r="J6" t="s">
        <v>228</v>
      </c>
      <c r="K6" t="s">
        <v>235</v>
      </c>
      <c r="L6" t="s">
        <v>57</v>
      </c>
      <c r="M6">
        <v>6295510</v>
      </c>
      <c r="N6" t="s">
        <v>60</v>
      </c>
      <c r="O6" t="s">
        <v>4</v>
      </c>
      <c r="P6" t="s">
        <v>230</v>
      </c>
      <c r="Q6" t="s">
        <v>231</v>
      </c>
      <c r="R6" t="s">
        <v>232</v>
      </c>
      <c r="S6" t="s">
        <v>20</v>
      </c>
      <c r="T6" t="s">
        <v>10</v>
      </c>
      <c r="U6" t="s">
        <v>66</v>
      </c>
      <c r="V6" t="s">
        <v>57</v>
      </c>
      <c r="W6" t="s">
        <v>69</v>
      </c>
      <c r="X6">
        <v>1</v>
      </c>
    </row>
    <row r="7" spans="1:24" x14ac:dyDescent="0.25">
      <c r="A7" t="s">
        <v>225</v>
      </c>
      <c r="B7" t="s">
        <v>226</v>
      </c>
      <c r="C7" s="2">
        <v>46023</v>
      </c>
      <c r="D7">
        <v>9754767</v>
      </c>
      <c r="E7" t="s">
        <v>227</v>
      </c>
      <c r="F7">
        <v>2340</v>
      </c>
      <c r="G7" t="s">
        <v>176</v>
      </c>
      <c r="H7" t="s">
        <v>59</v>
      </c>
      <c r="I7" t="s">
        <v>66</v>
      </c>
      <c r="J7" t="s">
        <v>228</v>
      </c>
      <c r="K7" t="s">
        <v>235</v>
      </c>
      <c r="L7" t="s">
        <v>57</v>
      </c>
      <c r="M7">
        <v>20649654</v>
      </c>
      <c r="N7" t="s">
        <v>60</v>
      </c>
      <c r="O7" t="s">
        <v>4</v>
      </c>
      <c r="P7" t="s">
        <v>230</v>
      </c>
      <c r="Q7" t="s">
        <v>231</v>
      </c>
      <c r="R7" t="s">
        <v>232</v>
      </c>
      <c r="S7" t="s">
        <v>20</v>
      </c>
      <c r="T7" t="s">
        <v>10</v>
      </c>
      <c r="U7" t="s">
        <v>66</v>
      </c>
      <c r="V7" t="s">
        <v>57</v>
      </c>
      <c r="W7" t="s">
        <v>69</v>
      </c>
      <c r="X7">
        <v>1</v>
      </c>
    </row>
    <row r="8" spans="1:24" x14ac:dyDescent="0.25">
      <c r="A8" t="s">
        <v>225</v>
      </c>
      <c r="B8" t="s">
        <v>226</v>
      </c>
      <c r="C8" s="2">
        <v>46023</v>
      </c>
      <c r="D8">
        <v>9753719</v>
      </c>
      <c r="E8" t="s">
        <v>227</v>
      </c>
      <c r="F8">
        <v>2340</v>
      </c>
      <c r="G8" t="s">
        <v>167</v>
      </c>
      <c r="H8" t="s">
        <v>133</v>
      </c>
      <c r="I8" t="s">
        <v>66</v>
      </c>
      <c r="J8" t="s">
        <v>228</v>
      </c>
      <c r="K8" t="s">
        <v>236</v>
      </c>
      <c r="L8" t="s">
        <v>132</v>
      </c>
      <c r="M8">
        <v>2419505</v>
      </c>
      <c r="N8" t="s">
        <v>131</v>
      </c>
      <c r="O8" t="s">
        <v>4</v>
      </c>
      <c r="P8" t="s">
        <v>230</v>
      </c>
      <c r="Q8" t="s">
        <v>231</v>
      </c>
      <c r="R8" t="s">
        <v>232</v>
      </c>
      <c r="S8" t="s">
        <v>20</v>
      </c>
      <c r="T8" t="s">
        <v>10</v>
      </c>
      <c r="U8" t="s">
        <v>66</v>
      </c>
      <c r="W8" t="s">
        <v>69</v>
      </c>
      <c r="X8">
        <v>1</v>
      </c>
    </row>
    <row r="9" spans="1:24" x14ac:dyDescent="0.25">
      <c r="A9" t="s">
        <v>225</v>
      </c>
      <c r="B9" t="s">
        <v>226</v>
      </c>
      <c r="C9" s="2">
        <v>46023</v>
      </c>
      <c r="D9">
        <v>9753703</v>
      </c>
      <c r="E9" t="s">
        <v>227</v>
      </c>
      <c r="F9">
        <v>2340</v>
      </c>
      <c r="G9" t="s">
        <v>179</v>
      </c>
      <c r="H9" t="s">
        <v>25</v>
      </c>
      <c r="I9" t="s">
        <v>66</v>
      </c>
      <c r="J9" t="s">
        <v>228</v>
      </c>
      <c r="K9" t="s">
        <v>237</v>
      </c>
      <c r="L9" t="s">
        <v>61</v>
      </c>
      <c r="M9">
        <v>42244360</v>
      </c>
      <c r="N9" t="s">
        <v>35</v>
      </c>
      <c r="O9" t="s">
        <v>4</v>
      </c>
      <c r="P9" t="s">
        <v>230</v>
      </c>
      <c r="Q9" t="s">
        <v>231</v>
      </c>
      <c r="R9" t="s">
        <v>232</v>
      </c>
      <c r="S9" t="s">
        <v>20</v>
      </c>
      <c r="T9" t="s">
        <v>10</v>
      </c>
      <c r="U9" t="s">
        <v>66</v>
      </c>
      <c r="V9" t="s">
        <v>107</v>
      </c>
      <c r="W9" t="s">
        <v>69</v>
      </c>
      <c r="X9">
        <v>1</v>
      </c>
    </row>
    <row r="10" spans="1:24" x14ac:dyDescent="0.25">
      <c r="A10" t="s">
        <v>225</v>
      </c>
      <c r="B10" t="s">
        <v>226</v>
      </c>
      <c r="C10" s="2">
        <v>46023</v>
      </c>
      <c r="D10">
        <v>9753673</v>
      </c>
      <c r="E10" t="s">
        <v>227</v>
      </c>
      <c r="F10">
        <v>2340</v>
      </c>
      <c r="G10" t="s">
        <v>156</v>
      </c>
      <c r="H10" t="s">
        <v>124</v>
      </c>
      <c r="I10" t="s">
        <v>66</v>
      </c>
      <c r="J10" t="s">
        <v>228</v>
      </c>
      <c r="K10" t="s">
        <v>238</v>
      </c>
      <c r="L10" t="s">
        <v>34</v>
      </c>
      <c r="M10">
        <v>5143972</v>
      </c>
      <c r="N10" t="s">
        <v>39</v>
      </c>
      <c r="O10" t="s">
        <v>4</v>
      </c>
      <c r="P10" t="s">
        <v>230</v>
      </c>
      <c r="Q10" t="s">
        <v>231</v>
      </c>
      <c r="R10" t="s">
        <v>232</v>
      </c>
      <c r="S10" t="s">
        <v>20</v>
      </c>
      <c r="T10" t="s">
        <v>10</v>
      </c>
      <c r="U10" t="s">
        <v>66</v>
      </c>
      <c r="V10" t="s">
        <v>34</v>
      </c>
      <c r="W10" t="s">
        <v>69</v>
      </c>
      <c r="X10">
        <v>1</v>
      </c>
    </row>
    <row r="11" spans="1:24" x14ac:dyDescent="0.25">
      <c r="A11" t="s">
        <v>225</v>
      </c>
      <c r="B11" t="s">
        <v>226</v>
      </c>
      <c r="C11" s="2">
        <v>46023</v>
      </c>
      <c r="D11">
        <v>9753647</v>
      </c>
      <c r="E11" t="s">
        <v>227</v>
      </c>
      <c r="F11">
        <v>2340</v>
      </c>
      <c r="G11" t="s">
        <v>165</v>
      </c>
      <c r="H11" t="s">
        <v>137</v>
      </c>
      <c r="I11" t="s">
        <v>66</v>
      </c>
      <c r="J11" t="s">
        <v>228</v>
      </c>
      <c r="K11" t="s">
        <v>239</v>
      </c>
      <c r="L11" t="s">
        <v>166</v>
      </c>
      <c r="M11">
        <v>274732</v>
      </c>
      <c r="N11" t="s">
        <v>136</v>
      </c>
      <c r="O11" t="s">
        <v>4</v>
      </c>
      <c r="P11" t="s">
        <v>230</v>
      </c>
      <c r="Q11" t="s">
        <v>231</v>
      </c>
      <c r="R11" t="s">
        <v>232</v>
      </c>
      <c r="S11" t="s">
        <v>20</v>
      </c>
      <c r="T11" t="s">
        <v>10</v>
      </c>
      <c r="U11" t="s">
        <v>66</v>
      </c>
      <c r="W11" t="s">
        <v>69</v>
      </c>
      <c r="X11">
        <v>1</v>
      </c>
    </row>
    <row r="12" spans="1:24" x14ac:dyDescent="0.25">
      <c r="A12" t="s">
        <v>225</v>
      </c>
      <c r="B12" t="s">
        <v>226</v>
      </c>
      <c r="C12" s="2">
        <v>46023</v>
      </c>
      <c r="D12">
        <v>9753527</v>
      </c>
      <c r="E12" t="s">
        <v>227</v>
      </c>
      <c r="F12">
        <v>2340</v>
      </c>
      <c r="G12" t="s">
        <v>161</v>
      </c>
      <c r="H12" t="s">
        <v>130</v>
      </c>
      <c r="I12" t="s">
        <v>66</v>
      </c>
      <c r="J12" t="s">
        <v>228</v>
      </c>
      <c r="K12" t="s">
        <v>233</v>
      </c>
      <c r="L12" t="s">
        <v>106</v>
      </c>
      <c r="M12">
        <v>1106775</v>
      </c>
      <c r="N12" t="s">
        <v>105</v>
      </c>
      <c r="O12" t="s">
        <v>4</v>
      </c>
      <c r="P12" t="s">
        <v>230</v>
      </c>
      <c r="Q12" t="s">
        <v>231</v>
      </c>
      <c r="R12" t="s">
        <v>232</v>
      </c>
      <c r="S12" t="s">
        <v>20</v>
      </c>
      <c r="T12" t="s">
        <v>10</v>
      </c>
      <c r="U12" t="s">
        <v>66</v>
      </c>
      <c r="V12" t="s">
        <v>106</v>
      </c>
      <c r="W12" t="s">
        <v>69</v>
      </c>
      <c r="X12">
        <v>1</v>
      </c>
    </row>
    <row r="13" spans="1:24" x14ac:dyDescent="0.25">
      <c r="A13" t="s">
        <v>225</v>
      </c>
      <c r="B13" t="s">
        <v>226</v>
      </c>
      <c r="C13" s="2">
        <v>46023</v>
      </c>
      <c r="D13">
        <v>9753525</v>
      </c>
      <c r="E13" t="s">
        <v>227</v>
      </c>
      <c r="F13">
        <v>2340</v>
      </c>
      <c r="G13" t="s">
        <v>160</v>
      </c>
      <c r="H13" t="s">
        <v>130</v>
      </c>
      <c r="I13" t="s">
        <v>66</v>
      </c>
      <c r="J13" t="s">
        <v>228</v>
      </c>
      <c r="K13" t="s">
        <v>233</v>
      </c>
      <c r="L13" t="s">
        <v>106</v>
      </c>
      <c r="M13">
        <v>1104745</v>
      </c>
      <c r="N13" t="s">
        <v>105</v>
      </c>
      <c r="O13" t="s">
        <v>4</v>
      </c>
      <c r="P13" t="s">
        <v>230</v>
      </c>
      <c r="Q13" t="s">
        <v>231</v>
      </c>
      <c r="R13" t="s">
        <v>232</v>
      </c>
      <c r="S13" t="s">
        <v>20</v>
      </c>
      <c r="T13" t="s">
        <v>10</v>
      </c>
      <c r="U13" t="s">
        <v>66</v>
      </c>
      <c r="V13" t="s">
        <v>106</v>
      </c>
      <c r="W13" t="s">
        <v>69</v>
      </c>
      <c r="X13">
        <v>1</v>
      </c>
    </row>
    <row r="14" spans="1:24" x14ac:dyDescent="0.25">
      <c r="A14" t="s">
        <v>225</v>
      </c>
      <c r="B14" t="s">
        <v>226</v>
      </c>
      <c r="C14" s="2">
        <v>46023</v>
      </c>
      <c r="D14">
        <v>9753509</v>
      </c>
      <c r="E14" t="s">
        <v>227</v>
      </c>
      <c r="F14">
        <v>2340</v>
      </c>
      <c r="G14" t="s">
        <v>173</v>
      </c>
      <c r="H14" t="s">
        <v>141</v>
      </c>
      <c r="I14" t="s">
        <v>66</v>
      </c>
      <c r="J14" t="s">
        <v>228</v>
      </c>
      <c r="K14" t="s">
        <v>240</v>
      </c>
      <c r="L14" t="s">
        <v>91</v>
      </c>
      <c r="M14">
        <v>198377</v>
      </c>
      <c r="N14" t="s">
        <v>90</v>
      </c>
      <c r="O14" t="s">
        <v>4</v>
      </c>
      <c r="P14" t="s">
        <v>230</v>
      </c>
      <c r="Q14" t="s">
        <v>231</v>
      </c>
      <c r="R14" t="s">
        <v>232</v>
      </c>
      <c r="S14" t="s">
        <v>20</v>
      </c>
      <c r="T14" t="s">
        <v>10</v>
      </c>
      <c r="U14" t="s">
        <v>66</v>
      </c>
      <c r="V14" t="s">
        <v>91</v>
      </c>
      <c r="W14" t="s">
        <v>69</v>
      </c>
      <c r="X14">
        <v>1</v>
      </c>
    </row>
    <row r="15" spans="1:24" x14ac:dyDescent="0.25">
      <c r="A15" t="s">
        <v>225</v>
      </c>
      <c r="B15" t="s">
        <v>226</v>
      </c>
      <c r="C15" s="2">
        <v>46023</v>
      </c>
      <c r="D15">
        <v>9753507</v>
      </c>
      <c r="E15" t="s">
        <v>227</v>
      </c>
      <c r="F15">
        <v>2340</v>
      </c>
      <c r="G15" t="s">
        <v>171</v>
      </c>
      <c r="H15" t="s">
        <v>138</v>
      </c>
      <c r="I15" t="s">
        <v>66</v>
      </c>
      <c r="J15" t="s">
        <v>228</v>
      </c>
      <c r="K15" t="s">
        <v>229</v>
      </c>
      <c r="L15" t="s">
        <v>101</v>
      </c>
      <c r="M15">
        <v>2398041</v>
      </c>
      <c r="N15" t="s">
        <v>100</v>
      </c>
      <c r="O15" t="s">
        <v>4</v>
      </c>
      <c r="P15" t="s">
        <v>230</v>
      </c>
      <c r="Q15" t="s">
        <v>231</v>
      </c>
      <c r="R15" t="s">
        <v>232</v>
      </c>
      <c r="S15" t="s">
        <v>20</v>
      </c>
      <c r="T15" t="s">
        <v>10</v>
      </c>
      <c r="U15" t="s">
        <v>66</v>
      </c>
      <c r="V15" t="s">
        <v>101</v>
      </c>
      <c r="W15" t="s">
        <v>69</v>
      </c>
      <c r="X15">
        <v>1</v>
      </c>
    </row>
    <row r="16" spans="1:24" x14ac:dyDescent="0.25">
      <c r="A16" t="s">
        <v>225</v>
      </c>
      <c r="B16" t="s">
        <v>226</v>
      </c>
      <c r="C16" s="2">
        <v>46023</v>
      </c>
      <c r="D16">
        <v>9753347</v>
      </c>
      <c r="E16" t="s">
        <v>227</v>
      </c>
      <c r="F16">
        <v>2340</v>
      </c>
      <c r="G16" t="s">
        <v>168</v>
      </c>
      <c r="H16" t="s">
        <v>146</v>
      </c>
      <c r="I16" t="s">
        <v>66</v>
      </c>
      <c r="J16" t="s">
        <v>228</v>
      </c>
      <c r="K16" t="s">
        <v>241</v>
      </c>
      <c r="L16" t="s">
        <v>145</v>
      </c>
      <c r="M16">
        <v>13845248</v>
      </c>
      <c r="N16" t="s">
        <v>144</v>
      </c>
      <c r="O16" t="s">
        <v>4</v>
      </c>
      <c r="P16" t="s">
        <v>230</v>
      </c>
      <c r="Q16" t="s">
        <v>231</v>
      </c>
      <c r="R16" t="s">
        <v>232</v>
      </c>
      <c r="S16" t="s">
        <v>20</v>
      </c>
      <c r="T16" t="s">
        <v>10</v>
      </c>
      <c r="U16" t="s">
        <v>66</v>
      </c>
      <c r="V16" t="s">
        <v>145</v>
      </c>
      <c r="W16" t="s">
        <v>69</v>
      </c>
      <c r="X16">
        <v>1</v>
      </c>
    </row>
    <row r="17" spans="1:24" x14ac:dyDescent="0.25">
      <c r="A17" t="s">
        <v>225</v>
      </c>
      <c r="B17" t="s">
        <v>226</v>
      </c>
      <c r="C17" s="2">
        <v>46023</v>
      </c>
      <c r="D17">
        <v>9753279</v>
      </c>
      <c r="E17" t="s">
        <v>227</v>
      </c>
      <c r="F17">
        <v>2340</v>
      </c>
      <c r="G17" t="s">
        <v>158</v>
      </c>
      <c r="H17" t="s">
        <v>130</v>
      </c>
      <c r="I17" t="s">
        <v>66</v>
      </c>
      <c r="J17" t="s">
        <v>228</v>
      </c>
      <c r="K17" t="s">
        <v>233</v>
      </c>
      <c r="L17" t="s">
        <v>106</v>
      </c>
      <c r="M17">
        <v>1106775</v>
      </c>
      <c r="N17" t="s">
        <v>105</v>
      </c>
      <c r="O17" t="s">
        <v>4</v>
      </c>
      <c r="P17" t="s">
        <v>230</v>
      </c>
      <c r="Q17" t="s">
        <v>231</v>
      </c>
      <c r="R17" t="s">
        <v>232</v>
      </c>
      <c r="S17" t="s">
        <v>20</v>
      </c>
      <c r="T17" t="s">
        <v>10</v>
      </c>
      <c r="U17" t="s">
        <v>66</v>
      </c>
      <c r="V17" t="s">
        <v>106</v>
      </c>
      <c r="W17" t="s">
        <v>69</v>
      </c>
      <c r="X17">
        <v>1</v>
      </c>
    </row>
    <row r="18" spans="1:24" x14ac:dyDescent="0.25">
      <c r="A18" t="s">
        <v>225</v>
      </c>
      <c r="B18" t="s">
        <v>226</v>
      </c>
      <c r="C18" s="2">
        <v>46023</v>
      </c>
      <c r="D18">
        <v>9753277</v>
      </c>
      <c r="E18" t="s">
        <v>227</v>
      </c>
      <c r="F18">
        <v>2340</v>
      </c>
      <c r="G18" t="s">
        <v>159</v>
      </c>
      <c r="H18" t="s">
        <v>130</v>
      </c>
      <c r="I18" t="s">
        <v>66</v>
      </c>
      <c r="J18" t="s">
        <v>228</v>
      </c>
      <c r="K18" t="s">
        <v>233</v>
      </c>
      <c r="L18" t="s">
        <v>106</v>
      </c>
      <c r="M18">
        <v>1104745</v>
      </c>
      <c r="N18" t="s">
        <v>105</v>
      </c>
      <c r="O18" t="s">
        <v>4</v>
      </c>
      <c r="P18" t="s">
        <v>230</v>
      </c>
      <c r="Q18" t="s">
        <v>231</v>
      </c>
      <c r="R18" t="s">
        <v>232</v>
      </c>
      <c r="S18" t="s">
        <v>20</v>
      </c>
      <c r="T18" t="s">
        <v>10</v>
      </c>
      <c r="U18" t="s">
        <v>66</v>
      </c>
      <c r="V18" t="s">
        <v>106</v>
      </c>
      <c r="W18" t="s">
        <v>69</v>
      </c>
      <c r="X18">
        <v>1</v>
      </c>
    </row>
    <row r="19" spans="1:24" x14ac:dyDescent="0.25">
      <c r="A19" t="s">
        <v>225</v>
      </c>
      <c r="B19" t="s">
        <v>226</v>
      </c>
      <c r="C19" s="2">
        <v>46023</v>
      </c>
      <c r="D19">
        <v>9753255</v>
      </c>
      <c r="E19" t="s">
        <v>227</v>
      </c>
      <c r="F19">
        <v>2340</v>
      </c>
      <c r="G19" t="s">
        <v>164</v>
      </c>
      <c r="H19" t="s">
        <v>155</v>
      </c>
      <c r="I19" t="s">
        <v>66</v>
      </c>
      <c r="J19" t="s">
        <v>228</v>
      </c>
      <c r="K19" t="s">
        <v>242</v>
      </c>
      <c r="L19" t="s">
        <v>143</v>
      </c>
      <c r="M19">
        <v>1759269</v>
      </c>
      <c r="N19" t="s">
        <v>142</v>
      </c>
      <c r="O19" t="s">
        <v>4</v>
      </c>
      <c r="P19" t="s">
        <v>230</v>
      </c>
      <c r="Q19" t="s">
        <v>231</v>
      </c>
      <c r="R19" t="s">
        <v>232</v>
      </c>
      <c r="S19" t="s">
        <v>20</v>
      </c>
      <c r="T19" t="s">
        <v>10</v>
      </c>
      <c r="U19" t="s">
        <v>66</v>
      </c>
      <c r="V19" t="s">
        <v>143</v>
      </c>
      <c r="W19" t="s">
        <v>69</v>
      </c>
      <c r="X19">
        <v>1</v>
      </c>
    </row>
    <row r="20" spans="1:24" x14ac:dyDescent="0.25">
      <c r="A20" t="s">
        <v>225</v>
      </c>
      <c r="B20" t="s">
        <v>226</v>
      </c>
      <c r="C20" s="2">
        <v>46023</v>
      </c>
      <c r="D20">
        <v>9753241</v>
      </c>
      <c r="E20" t="s">
        <v>227</v>
      </c>
      <c r="F20">
        <v>2340</v>
      </c>
      <c r="G20" t="s">
        <v>177</v>
      </c>
      <c r="H20" t="s">
        <v>128</v>
      </c>
      <c r="I20" t="s">
        <v>66</v>
      </c>
      <c r="J20" t="s">
        <v>228</v>
      </c>
      <c r="K20" t="s">
        <v>243</v>
      </c>
      <c r="L20" t="s">
        <v>3</v>
      </c>
      <c r="M20">
        <v>3777971</v>
      </c>
      <c r="N20" t="s">
        <v>38</v>
      </c>
      <c r="O20" t="s">
        <v>4</v>
      </c>
      <c r="P20" t="s">
        <v>230</v>
      </c>
      <c r="Q20" t="s">
        <v>231</v>
      </c>
      <c r="R20" t="s">
        <v>232</v>
      </c>
      <c r="S20" t="s">
        <v>20</v>
      </c>
      <c r="T20" t="s">
        <v>10</v>
      </c>
      <c r="U20" t="s">
        <v>66</v>
      </c>
      <c r="V20" t="s">
        <v>3</v>
      </c>
      <c r="W20" t="s">
        <v>69</v>
      </c>
      <c r="X20">
        <v>1</v>
      </c>
    </row>
    <row r="21" spans="1:24" x14ac:dyDescent="0.25">
      <c r="A21" t="s">
        <v>225</v>
      </c>
      <c r="B21" t="s">
        <v>226</v>
      </c>
      <c r="C21" s="2">
        <v>46023</v>
      </c>
      <c r="D21">
        <v>9753213</v>
      </c>
      <c r="E21" t="s">
        <v>227</v>
      </c>
      <c r="F21">
        <v>2340</v>
      </c>
      <c r="G21" t="s">
        <v>170</v>
      </c>
      <c r="H21" t="s">
        <v>119</v>
      </c>
      <c r="I21" t="s">
        <v>66</v>
      </c>
      <c r="J21" t="s">
        <v>228</v>
      </c>
      <c r="K21" t="s">
        <v>244</v>
      </c>
      <c r="L21" t="s">
        <v>101</v>
      </c>
      <c r="M21">
        <v>5703767</v>
      </c>
      <c r="N21" t="s">
        <v>100</v>
      </c>
      <c r="O21" t="s">
        <v>4</v>
      </c>
      <c r="P21" t="s">
        <v>230</v>
      </c>
      <c r="Q21" t="s">
        <v>231</v>
      </c>
      <c r="R21" t="s">
        <v>232</v>
      </c>
      <c r="S21" t="s">
        <v>20</v>
      </c>
      <c r="T21" t="s">
        <v>10</v>
      </c>
      <c r="U21" t="s">
        <v>66</v>
      </c>
      <c r="V21" t="s">
        <v>101</v>
      </c>
      <c r="W21" t="s">
        <v>69</v>
      </c>
      <c r="X21">
        <v>1</v>
      </c>
    </row>
    <row r="22" spans="1:24" x14ac:dyDescent="0.25">
      <c r="A22" t="s">
        <v>225</v>
      </c>
      <c r="B22" t="s">
        <v>226</v>
      </c>
      <c r="C22" s="2">
        <v>46023</v>
      </c>
      <c r="D22">
        <v>9753211</v>
      </c>
      <c r="E22" t="s">
        <v>227</v>
      </c>
      <c r="F22">
        <v>2340</v>
      </c>
      <c r="G22" t="s">
        <v>178</v>
      </c>
      <c r="H22" t="s">
        <v>150</v>
      </c>
      <c r="I22" t="s">
        <v>66</v>
      </c>
      <c r="J22" t="s">
        <v>228</v>
      </c>
      <c r="K22" t="s">
        <v>245</v>
      </c>
      <c r="L22" t="s">
        <v>117</v>
      </c>
      <c r="M22">
        <v>1767950</v>
      </c>
      <c r="N22" t="s">
        <v>116</v>
      </c>
      <c r="O22" t="s">
        <v>4</v>
      </c>
      <c r="P22" t="s">
        <v>230</v>
      </c>
      <c r="Q22" t="s">
        <v>231</v>
      </c>
      <c r="R22" t="s">
        <v>232</v>
      </c>
      <c r="S22" t="s">
        <v>20</v>
      </c>
      <c r="T22" t="s">
        <v>10</v>
      </c>
      <c r="U22" t="s">
        <v>66</v>
      </c>
      <c r="V22" t="s">
        <v>120</v>
      </c>
      <c r="W22" t="s">
        <v>69</v>
      </c>
      <c r="X22">
        <v>1</v>
      </c>
    </row>
    <row r="23" spans="1:24" x14ac:dyDescent="0.25">
      <c r="A23" t="s">
        <v>225</v>
      </c>
      <c r="B23" t="s">
        <v>226</v>
      </c>
      <c r="C23" s="2">
        <v>46023</v>
      </c>
      <c r="D23">
        <v>9753169</v>
      </c>
      <c r="E23" t="s">
        <v>227</v>
      </c>
      <c r="F23">
        <v>2340</v>
      </c>
      <c r="G23" t="s">
        <v>174</v>
      </c>
      <c r="H23" t="s">
        <v>129</v>
      </c>
      <c r="I23" t="s">
        <v>66</v>
      </c>
      <c r="J23" t="s">
        <v>228</v>
      </c>
      <c r="K23" t="s">
        <v>246</v>
      </c>
      <c r="L23" t="s">
        <v>2</v>
      </c>
      <c r="M23">
        <v>2725230</v>
      </c>
      <c r="N23" t="s">
        <v>37</v>
      </c>
      <c r="O23" t="s">
        <v>4</v>
      </c>
      <c r="P23" t="s">
        <v>230</v>
      </c>
      <c r="Q23" t="s">
        <v>231</v>
      </c>
      <c r="R23" t="s">
        <v>232</v>
      </c>
      <c r="S23" t="s">
        <v>20</v>
      </c>
      <c r="T23" t="s">
        <v>10</v>
      </c>
      <c r="U23" t="s">
        <v>66</v>
      </c>
      <c r="V23" t="s">
        <v>2</v>
      </c>
      <c r="W23" t="s">
        <v>69</v>
      </c>
      <c r="X23">
        <v>1</v>
      </c>
    </row>
    <row r="24" spans="1:24" x14ac:dyDescent="0.25">
      <c r="A24" t="s">
        <v>225</v>
      </c>
      <c r="B24" t="s">
        <v>226</v>
      </c>
      <c r="C24" s="2">
        <v>46023</v>
      </c>
      <c r="D24">
        <v>9753165</v>
      </c>
      <c r="E24" t="s">
        <v>227</v>
      </c>
      <c r="F24">
        <v>2340</v>
      </c>
      <c r="G24" t="s">
        <v>157</v>
      </c>
      <c r="H24" t="s">
        <v>149</v>
      </c>
      <c r="I24" t="s">
        <v>66</v>
      </c>
      <c r="J24" t="s">
        <v>228</v>
      </c>
      <c r="K24" t="s">
        <v>247</v>
      </c>
      <c r="L24" t="s">
        <v>148</v>
      </c>
      <c r="M24">
        <v>2812713</v>
      </c>
      <c r="N24" t="s">
        <v>147</v>
      </c>
      <c r="O24" t="s">
        <v>4</v>
      </c>
      <c r="P24" t="s">
        <v>230</v>
      </c>
      <c r="Q24" t="s">
        <v>231</v>
      </c>
      <c r="R24" t="s">
        <v>232</v>
      </c>
      <c r="S24" t="s">
        <v>20</v>
      </c>
      <c r="T24" t="s">
        <v>10</v>
      </c>
      <c r="U24" t="s">
        <v>66</v>
      </c>
      <c r="V24" t="s">
        <v>148</v>
      </c>
      <c r="W24" t="s">
        <v>69</v>
      </c>
      <c r="X24">
        <v>1</v>
      </c>
    </row>
    <row r="25" spans="1:24" x14ac:dyDescent="0.25">
      <c r="A25" t="s">
        <v>225</v>
      </c>
      <c r="B25" t="s">
        <v>226</v>
      </c>
      <c r="C25" s="2">
        <v>46023</v>
      </c>
      <c r="D25">
        <v>9753159</v>
      </c>
      <c r="E25" t="s">
        <v>227</v>
      </c>
      <c r="F25">
        <v>2340</v>
      </c>
      <c r="G25" t="s">
        <v>180</v>
      </c>
      <c r="H25" t="s">
        <v>94</v>
      </c>
      <c r="I25" t="s">
        <v>66</v>
      </c>
      <c r="J25" t="s">
        <v>228</v>
      </c>
      <c r="K25" t="s">
        <v>248</v>
      </c>
      <c r="L25" t="s">
        <v>61</v>
      </c>
      <c r="M25">
        <v>21540345</v>
      </c>
      <c r="N25" t="s">
        <v>35</v>
      </c>
      <c r="O25" t="s">
        <v>4</v>
      </c>
      <c r="P25" t="s">
        <v>230</v>
      </c>
      <c r="Q25" t="s">
        <v>231</v>
      </c>
      <c r="R25" t="s">
        <v>232</v>
      </c>
      <c r="S25" t="s">
        <v>20</v>
      </c>
      <c r="T25" t="s">
        <v>10</v>
      </c>
      <c r="U25" t="s">
        <v>66</v>
      </c>
      <c r="V25" t="s">
        <v>107</v>
      </c>
      <c r="W25" t="s">
        <v>69</v>
      </c>
      <c r="X25">
        <v>1</v>
      </c>
    </row>
    <row r="26" spans="1:24" x14ac:dyDescent="0.25">
      <c r="A26" t="s">
        <v>249</v>
      </c>
      <c r="B26" t="s">
        <v>226</v>
      </c>
      <c r="C26" s="2">
        <v>46023</v>
      </c>
      <c r="D26">
        <v>9753449</v>
      </c>
      <c r="E26" t="s">
        <v>227</v>
      </c>
      <c r="F26">
        <v>1817</v>
      </c>
      <c r="G26" t="s">
        <v>185</v>
      </c>
      <c r="H26" t="s">
        <v>154</v>
      </c>
      <c r="I26" t="s">
        <v>66</v>
      </c>
      <c r="J26" t="s">
        <v>228</v>
      </c>
      <c r="K26" t="s">
        <v>250</v>
      </c>
      <c r="L26" t="s">
        <v>2</v>
      </c>
      <c r="M26">
        <v>23412409</v>
      </c>
      <c r="N26" t="s">
        <v>37</v>
      </c>
      <c r="O26" t="s">
        <v>4</v>
      </c>
      <c r="P26" t="s">
        <v>230</v>
      </c>
      <c r="Q26" t="s">
        <v>231</v>
      </c>
      <c r="R26" t="s">
        <v>232</v>
      </c>
      <c r="S26" t="s">
        <v>20</v>
      </c>
      <c r="T26" t="s">
        <v>10</v>
      </c>
      <c r="U26" t="s">
        <v>66</v>
      </c>
      <c r="V26" t="s">
        <v>2</v>
      </c>
      <c r="W26" t="s">
        <v>69</v>
      </c>
      <c r="X26">
        <v>1</v>
      </c>
    </row>
    <row r="27" spans="1:24" x14ac:dyDescent="0.25">
      <c r="A27" t="s">
        <v>249</v>
      </c>
      <c r="B27" t="s">
        <v>226</v>
      </c>
      <c r="C27" s="2">
        <v>46023</v>
      </c>
      <c r="D27">
        <v>9753263</v>
      </c>
      <c r="E27" t="s">
        <v>227</v>
      </c>
      <c r="F27">
        <v>1817</v>
      </c>
      <c r="G27" t="s">
        <v>183</v>
      </c>
      <c r="H27" t="s">
        <v>115</v>
      </c>
      <c r="I27" t="s">
        <v>66</v>
      </c>
      <c r="J27" t="s">
        <v>228</v>
      </c>
      <c r="K27" t="s">
        <v>251</v>
      </c>
      <c r="L27" t="s">
        <v>93</v>
      </c>
      <c r="M27">
        <v>795096</v>
      </c>
      <c r="N27" t="s">
        <v>92</v>
      </c>
      <c r="O27" t="s">
        <v>4</v>
      </c>
      <c r="P27" t="s">
        <v>230</v>
      </c>
      <c r="Q27" t="s">
        <v>231</v>
      </c>
      <c r="R27" t="s">
        <v>232</v>
      </c>
      <c r="S27" t="s">
        <v>20</v>
      </c>
      <c r="T27" t="s">
        <v>10</v>
      </c>
      <c r="U27" t="s">
        <v>66</v>
      </c>
      <c r="V27" t="s">
        <v>93</v>
      </c>
      <c r="W27" t="s">
        <v>69</v>
      </c>
      <c r="X27">
        <v>1</v>
      </c>
    </row>
    <row r="28" spans="1:24" x14ac:dyDescent="0.25">
      <c r="A28" t="s">
        <v>249</v>
      </c>
      <c r="B28" t="s">
        <v>226</v>
      </c>
      <c r="C28" s="2">
        <v>46023</v>
      </c>
      <c r="D28">
        <v>9753179</v>
      </c>
      <c r="E28" t="s">
        <v>227</v>
      </c>
      <c r="F28">
        <v>1817</v>
      </c>
      <c r="G28" t="s">
        <v>184</v>
      </c>
      <c r="H28" t="s">
        <v>151</v>
      </c>
      <c r="I28" t="s">
        <v>66</v>
      </c>
      <c r="J28" t="s">
        <v>228</v>
      </c>
      <c r="K28" t="s">
        <v>252</v>
      </c>
      <c r="L28" t="s">
        <v>83</v>
      </c>
      <c r="M28">
        <v>162633</v>
      </c>
      <c r="N28" t="s">
        <v>82</v>
      </c>
      <c r="O28" t="s">
        <v>4</v>
      </c>
      <c r="P28" t="s">
        <v>230</v>
      </c>
      <c r="Q28" t="s">
        <v>231</v>
      </c>
      <c r="R28" t="s">
        <v>232</v>
      </c>
      <c r="S28" t="s">
        <v>20</v>
      </c>
      <c r="T28" t="s">
        <v>10</v>
      </c>
      <c r="U28" t="s">
        <v>66</v>
      </c>
      <c r="V28" t="s">
        <v>113</v>
      </c>
      <c r="W28" t="s">
        <v>69</v>
      </c>
      <c r="X28">
        <v>1</v>
      </c>
    </row>
    <row r="29" spans="1:24" x14ac:dyDescent="0.25">
      <c r="A29" t="s">
        <v>253</v>
      </c>
      <c r="B29" t="s">
        <v>226</v>
      </c>
      <c r="C29" s="2">
        <v>46023</v>
      </c>
      <c r="D29">
        <v>9753417</v>
      </c>
      <c r="E29" t="s">
        <v>227</v>
      </c>
      <c r="F29">
        <v>2341</v>
      </c>
      <c r="G29" t="s">
        <v>181</v>
      </c>
      <c r="H29" t="s">
        <v>58</v>
      </c>
      <c r="I29" t="s">
        <v>66</v>
      </c>
      <c r="J29" t="s">
        <v>228</v>
      </c>
      <c r="K29" t="s">
        <v>254</v>
      </c>
      <c r="L29" t="s">
        <v>111</v>
      </c>
      <c r="M29">
        <v>90757020</v>
      </c>
      <c r="N29" t="s">
        <v>24</v>
      </c>
      <c r="O29" t="s">
        <v>4</v>
      </c>
      <c r="P29" t="s">
        <v>230</v>
      </c>
      <c r="Q29" t="s">
        <v>231</v>
      </c>
      <c r="R29" t="s">
        <v>232</v>
      </c>
      <c r="S29" t="s">
        <v>20</v>
      </c>
      <c r="T29" t="s">
        <v>10</v>
      </c>
      <c r="U29" t="s">
        <v>66</v>
      </c>
      <c r="V29" t="s">
        <v>102</v>
      </c>
      <c r="W29" t="s">
        <v>69</v>
      </c>
      <c r="X29">
        <v>1</v>
      </c>
    </row>
    <row r="30" spans="1:24" x14ac:dyDescent="0.25">
      <c r="A30" t="s">
        <v>255</v>
      </c>
      <c r="B30" t="s">
        <v>226</v>
      </c>
      <c r="C30" s="2">
        <v>46023</v>
      </c>
      <c r="D30">
        <v>9753801</v>
      </c>
      <c r="E30" t="s">
        <v>227</v>
      </c>
      <c r="F30">
        <v>2339</v>
      </c>
      <c r="G30" t="s">
        <v>191</v>
      </c>
      <c r="H30" t="s">
        <v>123</v>
      </c>
      <c r="I30" t="s">
        <v>66</v>
      </c>
      <c r="J30" t="s">
        <v>228</v>
      </c>
      <c r="K30" t="s">
        <v>256</v>
      </c>
      <c r="L30" t="s">
        <v>122</v>
      </c>
      <c r="M30">
        <v>924578</v>
      </c>
      <c r="N30" t="s">
        <v>121</v>
      </c>
      <c r="O30" t="s">
        <v>4</v>
      </c>
      <c r="P30" t="s">
        <v>230</v>
      </c>
      <c r="Q30" t="s">
        <v>231</v>
      </c>
      <c r="R30" t="s">
        <v>232</v>
      </c>
      <c r="S30" t="s">
        <v>20</v>
      </c>
      <c r="T30" t="s">
        <v>10</v>
      </c>
      <c r="U30" t="s">
        <v>66</v>
      </c>
      <c r="W30" t="s">
        <v>69</v>
      </c>
      <c r="X30">
        <v>1</v>
      </c>
    </row>
    <row r="31" spans="1:24" x14ac:dyDescent="0.25">
      <c r="A31" t="s">
        <v>255</v>
      </c>
      <c r="B31" t="s">
        <v>226</v>
      </c>
      <c r="C31" s="2">
        <v>46023</v>
      </c>
      <c r="D31">
        <v>9753649</v>
      </c>
      <c r="E31" t="s">
        <v>227</v>
      </c>
      <c r="F31">
        <v>2339</v>
      </c>
      <c r="G31" t="s">
        <v>189</v>
      </c>
      <c r="H31" t="s">
        <v>140</v>
      </c>
      <c r="I31" t="s">
        <v>66</v>
      </c>
      <c r="J31" t="s">
        <v>228</v>
      </c>
      <c r="K31" t="s">
        <v>257</v>
      </c>
      <c r="L31" t="s">
        <v>190</v>
      </c>
      <c r="M31">
        <v>583601</v>
      </c>
      <c r="N31" t="s">
        <v>139</v>
      </c>
      <c r="O31" t="s">
        <v>4</v>
      </c>
      <c r="P31" t="s">
        <v>230</v>
      </c>
      <c r="Q31" t="s">
        <v>231</v>
      </c>
      <c r="R31" t="s">
        <v>232</v>
      </c>
      <c r="S31" t="s">
        <v>20</v>
      </c>
      <c r="T31" t="s">
        <v>10</v>
      </c>
      <c r="U31" t="s">
        <v>66</v>
      </c>
      <c r="W31" t="s">
        <v>69</v>
      </c>
      <c r="X31">
        <v>1</v>
      </c>
    </row>
    <row r="32" spans="1:24" x14ac:dyDescent="0.25">
      <c r="A32" t="s">
        <v>255</v>
      </c>
      <c r="B32" t="s">
        <v>226</v>
      </c>
      <c r="C32" s="2">
        <v>46023</v>
      </c>
      <c r="D32">
        <v>9753639</v>
      </c>
      <c r="E32" t="s">
        <v>227</v>
      </c>
      <c r="F32">
        <v>2339</v>
      </c>
      <c r="G32" t="s">
        <v>192</v>
      </c>
      <c r="H32" t="s">
        <v>135</v>
      </c>
      <c r="I32" t="s">
        <v>66</v>
      </c>
      <c r="J32" t="s">
        <v>228</v>
      </c>
      <c r="K32" t="s">
        <v>258</v>
      </c>
      <c r="L32" t="s">
        <v>193</v>
      </c>
      <c r="M32">
        <v>478250</v>
      </c>
      <c r="N32" t="s">
        <v>134</v>
      </c>
      <c r="O32" t="s">
        <v>4</v>
      </c>
      <c r="P32" t="s">
        <v>230</v>
      </c>
      <c r="Q32" t="s">
        <v>231</v>
      </c>
      <c r="R32" t="s">
        <v>232</v>
      </c>
      <c r="S32" t="s">
        <v>20</v>
      </c>
      <c r="T32" t="s">
        <v>10</v>
      </c>
      <c r="U32" t="s">
        <v>66</v>
      </c>
      <c r="W32" t="s">
        <v>69</v>
      </c>
      <c r="X32">
        <v>1</v>
      </c>
    </row>
    <row r="33" spans="1:24" x14ac:dyDescent="0.25">
      <c r="A33" t="s">
        <v>255</v>
      </c>
      <c r="B33" t="s">
        <v>226</v>
      </c>
      <c r="C33" s="2">
        <v>46023</v>
      </c>
      <c r="D33">
        <v>9753455</v>
      </c>
      <c r="E33" t="s">
        <v>227</v>
      </c>
      <c r="F33">
        <v>2339</v>
      </c>
      <c r="G33" t="s">
        <v>188</v>
      </c>
      <c r="H33" t="s">
        <v>96</v>
      </c>
      <c r="I33" t="s">
        <v>66</v>
      </c>
      <c r="J33" t="s">
        <v>228</v>
      </c>
      <c r="K33" t="s">
        <v>259</v>
      </c>
      <c r="L33" t="s">
        <v>81</v>
      </c>
      <c r="M33">
        <v>8015167</v>
      </c>
      <c r="N33" t="s">
        <v>80</v>
      </c>
      <c r="O33" t="s">
        <v>4</v>
      </c>
      <c r="P33" t="s">
        <v>230</v>
      </c>
      <c r="Q33" t="s">
        <v>231</v>
      </c>
      <c r="R33" t="s">
        <v>232</v>
      </c>
      <c r="S33" t="s">
        <v>20</v>
      </c>
      <c r="T33" t="s">
        <v>10</v>
      </c>
      <c r="U33" t="s">
        <v>66</v>
      </c>
      <c r="V33" t="s">
        <v>112</v>
      </c>
      <c r="W33" t="s">
        <v>69</v>
      </c>
      <c r="X33">
        <v>1</v>
      </c>
    </row>
    <row r="34" spans="1:24" x14ac:dyDescent="0.25">
      <c r="A34" t="s">
        <v>255</v>
      </c>
      <c r="B34" t="s">
        <v>226</v>
      </c>
      <c r="C34" s="2">
        <v>46023</v>
      </c>
      <c r="D34">
        <v>9753375</v>
      </c>
      <c r="E34" t="s">
        <v>227</v>
      </c>
      <c r="F34">
        <v>2339</v>
      </c>
      <c r="G34" t="s">
        <v>194</v>
      </c>
      <c r="H34" t="s">
        <v>97</v>
      </c>
      <c r="I34" t="s">
        <v>66</v>
      </c>
      <c r="J34" t="s">
        <v>228</v>
      </c>
      <c r="K34" t="s">
        <v>260</v>
      </c>
      <c r="L34" t="s">
        <v>65</v>
      </c>
      <c r="M34">
        <v>3494330</v>
      </c>
      <c r="N34" t="s">
        <v>72</v>
      </c>
      <c r="O34" t="s">
        <v>4</v>
      </c>
      <c r="P34" t="s">
        <v>230</v>
      </c>
      <c r="Q34" t="s">
        <v>231</v>
      </c>
      <c r="R34" t="s">
        <v>232</v>
      </c>
      <c r="S34" t="s">
        <v>20</v>
      </c>
      <c r="T34" t="s">
        <v>10</v>
      </c>
      <c r="U34" t="s">
        <v>66</v>
      </c>
      <c r="V34" t="s">
        <v>65</v>
      </c>
      <c r="W34" t="s">
        <v>69</v>
      </c>
      <c r="X34">
        <v>1</v>
      </c>
    </row>
    <row r="35" spans="1:24" x14ac:dyDescent="0.25">
      <c r="A35" t="s">
        <v>255</v>
      </c>
      <c r="B35" t="s">
        <v>226</v>
      </c>
      <c r="C35" s="2">
        <v>46023</v>
      </c>
      <c r="D35">
        <v>9752967</v>
      </c>
      <c r="E35" t="s">
        <v>227</v>
      </c>
      <c r="F35">
        <v>2339</v>
      </c>
      <c r="G35" t="s">
        <v>187</v>
      </c>
      <c r="H35" t="s">
        <v>114</v>
      </c>
      <c r="I35" t="s">
        <v>66</v>
      </c>
      <c r="J35" t="s">
        <v>261</v>
      </c>
      <c r="K35" t="s">
        <v>262</v>
      </c>
      <c r="L35" t="s">
        <v>126</v>
      </c>
      <c r="M35">
        <v>259223</v>
      </c>
      <c r="N35" t="s">
        <v>186</v>
      </c>
      <c r="O35" t="s">
        <v>4</v>
      </c>
      <c r="P35" t="s">
        <v>230</v>
      </c>
      <c r="Q35" t="s">
        <v>231</v>
      </c>
      <c r="R35" t="s">
        <v>232</v>
      </c>
      <c r="S35" t="s">
        <v>20</v>
      </c>
      <c r="T35" t="s">
        <v>10</v>
      </c>
      <c r="U35" t="s">
        <v>66</v>
      </c>
      <c r="W35" t="s">
        <v>69</v>
      </c>
      <c r="X35">
        <v>1</v>
      </c>
    </row>
    <row r="36" spans="1:24" x14ac:dyDescent="0.25">
      <c r="A36" t="s">
        <v>255</v>
      </c>
      <c r="B36" t="s">
        <v>226</v>
      </c>
      <c r="C36" s="2">
        <v>46023</v>
      </c>
      <c r="D36">
        <v>9755485</v>
      </c>
      <c r="E36" t="s">
        <v>227</v>
      </c>
      <c r="F36">
        <v>2339</v>
      </c>
      <c r="G36" t="s">
        <v>187</v>
      </c>
      <c r="H36" t="s">
        <v>114</v>
      </c>
      <c r="I36" t="s">
        <v>68</v>
      </c>
      <c r="J36" t="s">
        <v>261</v>
      </c>
      <c r="K36" t="s">
        <v>262</v>
      </c>
      <c r="L36" t="s">
        <v>195</v>
      </c>
      <c r="M36">
        <v>-259223</v>
      </c>
      <c r="N36" t="s">
        <v>186</v>
      </c>
      <c r="O36" t="s">
        <v>4</v>
      </c>
      <c r="P36" t="s">
        <v>230</v>
      </c>
      <c r="Q36" t="s">
        <v>231</v>
      </c>
      <c r="R36" t="s">
        <v>232</v>
      </c>
      <c r="S36" t="s">
        <v>20</v>
      </c>
      <c r="T36" t="s">
        <v>10</v>
      </c>
      <c r="U36" t="s">
        <v>66</v>
      </c>
      <c r="W36" t="s">
        <v>71</v>
      </c>
      <c r="X36">
        <v>1</v>
      </c>
    </row>
    <row r="37" spans="1:24" x14ac:dyDescent="0.25">
      <c r="A37" t="s">
        <v>255</v>
      </c>
      <c r="B37" t="s">
        <v>226</v>
      </c>
      <c r="C37" s="2">
        <v>46023</v>
      </c>
      <c r="D37">
        <v>9754675</v>
      </c>
      <c r="E37" t="s">
        <v>227</v>
      </c>
      <c r="F37">
        <v>2339</v>
      </c>
      <c r="G37" t="s">
        <v>104</v>
      </c>
      <c r="H37" t="s">
        <v>99</v>
      </c>
      <c r="I37" t="s">
        <v>68</v>
      </c>
      <c r="J37" t="s">
        <v>261</v>
      </c>
      <c r="K37" t="s">
        <v>263</v>
      </c>
      <c r="L37" t="s">
        <v>199</v>
      </c>
      <c r="M37">
        <v>-10101826</v>
      </c>
      <c r="N37" t="s">
        <v>56</v>
      </c>
      <c r="O37" t="s">
        <v>4</v>
      </c>
      <c r="P37" t="s">
        <v>230</v>
      </c>
      <c r="Q37" t="s">
        <v>231</v>
      </c>
      <c r="R37" t="s">
        <v>232</v>
      </c>
      <c r="S37" t="s">
        <v>20</v>
      </c>
      <c r="T37" t="s">
        <v>10</v>
      </c>
      <c r="U37" t="s">
        <v>66</v>
      </c>
      <c r="V37" t="s">
        <v>54</v>
      </c>
      <c r="W37" t="s">
        <v>71</v>
      </c>
      <c r="X37">
        <v>1</v>
      </c>
    </row>
    <row r="38" spans="1:24" x14ac:dyDescent="0.25">
      <c r="A38" t="s">
        <v>255</v>
      </c>
      <c r="B38" t="s">
        <v>226</v>
      </c>
      <c r="C38" s="2">
        <v>46023</v>
      </c>
      <c r="D38">
        <v>9754427</v>
      </c>
      <c r="E38" t="s">
        <v>227</v>
      </c>
      <c r="F38">
        <v>2339</v>
      </c>
      <c r="G38" t="s">
        <v>196</v>
      </c>
      <c r="H38" t="s">
        <v>125</v>
      </c>
      <c r="I38" t="s">
        <v>68</v>
      </c>
      <c r="J38" t="s">
        <v>261</v>
      </c>
      <c r="K38" t="s">
        <v>264</v>
      </c>
      <c r="L38" t="s">
        <v>198</v>
      </c>
      <c r="M38">
        <v>-48153293</v>
      </c>
      <c r="N38" t="s">
        <v>73</v>
      </c>
      <c r="O38" t="s">
        <v>4</v>
      </c>
      <c r="P38" t="s">
        <v>230</v>
      </c>
      <c r="Q38" t="s">
        <v>231</v>
      </c>
      <c r="R38" t="s">
        <v>232</v>
      </c>
      <c r="S38" t="s">
        <v>20</v>
      </c>
      <c r="T38" t="s">
        <v>10</v>
      </c>
      <c r="U38" t="s">
        <v>66</v>
      </c>
      <c r="V38" t="s">
        <v>74</v>
      </c>
      <c r="W38" t="s">
        <v>71</v>
      </c>
      <c r="X38">
        <v>1</v>
      </c>
    </row>
    <row r="39" spans="1:24" x14ac:dyDescent="0.25">
      <c r="A39" t="s">
        <v>225</v>
      </c>
      <c r="B39" t="s">
        <v>226</v>
      </c>
      <c r="C39" s="2">
        <v>46023</v>
      </c>
      <c r="D39">
        <v>9755697</v>
      </c>
      <c r="E39" t="s">
        <v>227</v>
      </c>
      <c r="F39">
        <v>2340</v>
      </c>
      <c r="G39" t="s">
        <v>169</v>
      </c>
      <c r="H39" t="s">
        <v>79</v>
      </c>
      <c r="I39" t="s">
        <v>68</v>
      </c>
      <c r="J39" t="s">
        <v>228</v>
      </c>
      <c r="K39" t="s">
        <v>234</v>
      </c>
      <c r="L39" t="s">
        <v>103</v>
      </c>
      <c r="M39">
        <v>-40811104</v>
      </c>
      <c r="N39" t="s">
        <v>36</v>
      </c>
      <c r="O39" t="s">
        <v>4</v>
      </c>
      <c r="P39" t="s">
        <v>230</v>
      </c>
      <c r="Q39" t="s">
        <v>231</v>
      </c>
      <c r="R39" t="s">
        <v>232</v>
      </c>
      <c r="S39" t="s">
        <v>20</v>
      </c>
      <c r="T39" t="s">
        <v>10</v>
      </c>
      <c r="U39" t="s">
        <v>66</v>
      </c>
      <c r="V39" t="s">
        <v>1</v>
      </c>
      <c r="W39" t="s">
        <v>71</v>
      </c>
      <c r="X39">
        <v>1</v>
      </c>
    </row>
    <row r="40" spans="1:24" x14ac:dyDescent="0.25">
      <c r="A40" t="s">
        <v>225</v>
      </c>
      <c r="B40" t="s">
        <v>226</v>
      </c>
      <c r="C40" s="2">
        <v>46023</v>
      </c>
      <c r="D40">
        <v>9755695</v>
      </c>
      <c r="E40" t="s">
        <v>227</v>
      </c>
      <c r="F40">
        <v>2340</v>
      </c>
      <c r="G40" t="s">
        <v>175</v>
      </c>
      <c r="H40" t="s">
        <v>59</v>
      </c>
      <c r="I40" t="s">
        <v>68</v>
      </c>
      <c r="J40" t="s">
        <v>228</v>
      </c>
      <c r="K40" t="s">
        <v>235</v>
      </c>
      <c r="L40" t="s">
        <v>153</v>
      </c>
      <c r="M40">
        <v>-6295510</v>
      </c>
      <c r="N40" t="s">
        <v>60</v>
      </c>
      <c r="O40" t="s">
        <v>4</v>
      </c>
      <c r="P40" t="s">
        <v>230</v>
      </c>
      <c r="Q40" t="s">
        <v>231</v>
      </c>
      <c r="R40" t="s">
        <v>232</v>
      </c>
      <c r="S40" t="s">
        <v>20</v>
      </c>
      <c r="T40" t="s">
        <v>10</v>
      </c>
      <c r="U40" t="s">
        <v>66</v>
      </c>
      <c r="V40" t="s">
        <v>57</v>
      </c>
      <c r="W40" t="s">
        <v>71</v>
      </c>
      <c r="X40">
        <v>1</v>
      </c>
    </row>
    <row r="41" spans="1:24" x14ac:dyDescent="0.25">
      <c r="A41" t="s">
        <v>225</v>
      </c>
      <c r="B41" t="s">
        <v>226</v>
      </c>
      <c r="C41" s="2">
        <v>46023</v>
      </c>
      <c r="D41">
        <v>9755693</v>
      </c>
      <c r="E41" t="s">
        <v>227</v>
      </c>
      <c r="F41">
        <v>2340</v>
      </c>
      <c r="G41" t="s">
        <v>176</v>
      </c>
      <c r="H41" t="s">
        <v>59</v>
      </c>
      <c r="I41" t="s">
        <v>68</v>
      </c>
      <c r="J41" t="s">
        <v>228</v>
      </c>
      <c r="K41" t="s">
        <v>235</v>
      </c>
      <c r="L41" t="s">
        <v>153</v>
      </c>
      <c r="M41">
        <v>-20649654</v>
      </c>
      <c r="N41" t="s">
        <v>60</v>
      </c>
      <c r="O41" t="s">
        <v>4</v>
      </c>
      <c r="P41" t="s">
        <v>230</v>
      </c>
      <c r="Q41" t="s">
        <v>231</v>
      </c>
      <c r="R41" t="s">
        <v>232</v>
      </c>
      <c r="S41" t="s">
        <v>20</v>
      </c>
      <c r="T41" t="s">
        <v>10</v>
      </c>
      <c r="U41" t="s">
        <v>66</v>
      </c>
      <c r="V41" t="s">
        <v>57</v>
      </c>
      <c r="W41" t="s">
        <v>71</v>
      </c>
      <c r="X41">
        <v>1</v>
      </c>
    </row>
    <row r="42" spans="1:24" x14ac:dyDescent="0.25">
      <c r="A42" t="s">
        <v>225</v>
      </c>
      <c r="B42" t="s">
        <v>226</v>
      </c>
      <c r="C42" s="2">
        <v>46023</v>
      </c>
      <c r="D42">
        <v>9754867</v>
      </c>
      <c r="E42" t="s">
        <v>227</v>
      </c>
      <c r="F42">
        <v>2340</v>
      </c>
      <c r="G42" t="s">
        <v>169</v>
      </c>
      <c r="H42" t="s">
        <v>79</v>
      </c>
      <c r="I42" t="s">
        <v>67</v>
      </c>
      <c r="J42" t="s">
        <v>228</v>
      </c>
      <c r="K42" t="s">
        <v>234</v>
      </c>
      <c r="L42" t="s">
        <v>108</v>
      </c>
      <c r="M42">
        <v>40811104</v>
      </c>
      <c r="N42" t="s">
        <v>36</v>
      </c>
      <c r="O42" t="s">
        <v>4</v>
      </c>
      <c r="P42" t="s">
        <v>230</v>
      </c>
      <c r="Q42" t="s">
        <v>231</v>
      </c>
      <c r="R42" t="s">
        <v>232</v>
      </c>
      <c r="S42" t="s">
        <v>20</v>
      </c>
      <c r="T42" t="s">
        <v>10</v>
      </c>
      <c r="U42" t="s">
        <v>66</v>
      </c>
      <c r="V42" t="s">
        <v>1</v>
      </c>
      <c r="W42" t="s">
        <v>70</v>
      </c>
      <c r="X42">
        <v>1</v>
      </c>
    </row>
    <row r="43" spans="1:24" x14ac:dyDescent="0.25">
      <c r="A43" t="s">
        <v>225</v>
      </c>
      <c r="B43" t="s">
        <v>226</v>
      </c>
      <c r="C43" s="2">
        <v>46023</v>
      </c>
      <c r="D43">
        <v>9754865</v>
      </c>
      <c r="E43" t="s">
        <v>227</v>
      </c>
      <c r="F43">
        <v>2340</v>
      </c>
      <c r="G43" t="s">
        <v>175</v>
      </c>
      <c r="H43" t="s">
        <v>59</v>
      </c>
      <c r="I43" t="s">
        <v>67</v>
      </c>
      <c r="J43" t="s">
        <v>228</v>
      </c>
      <c r="K43" t="s">
        <v>235</v>
      </c>
      <c r="L43" t="s">
        <v>152</v>
      </c>
      <c r="M43">
        <v>6295510</v>
      </c>
      <c r="N43" t="s">
        <v>60</v>
      </c>
      <c r="O43" t="s">
        <v>4</v>
      </c>
      <c r="P43" t="s">
        <v>230</v>
      </c>
      <c r="Q43" t="s">
        <v>231</v>
      </c>
      <c r="R43" t="s">
        <v>232</v>
      </c>
      <c r="S43" t="s">
        <v>20</v>
      </c>
      <c r="T43" t="s">
        <v>10</v>
      </c>
      <c r="U43" t="s">
        <v>66</v>
      </c>
      <c r="V43" t="s">
        <v>57</v>
      </c>
      <c r="W43" t="s">
        <v>70</v>
      </c>
      <c r="X43">
        <v>1</v>
      </c>
    </row>
    <row r="44" spans="1:24" x14ac:dyDescent="0.25">
      <c r="A44" t="s">
        <v>225</v>
      </c>
      <c r="B44" t="s">
        <v>226</v>
      </c>
      <c r="C44" s="2">
        <v>46023</v>
      </c>
      <c r="D44">
        <v>9754863</v>
      </c>
      <c r="E44" t="s">
        <v>227</v>
      </c>
      <c r="F44">
        <v>2340</v>
      </c>
      <c r="G44" t="s">
        <v>176</v>
      </c>
      <c r="H44" t="s">
        <v>59</v>
      </c>
      <c r="I44" t="s">
        <v>67</v>
      </c>
      <c r="J44" t="s">
        <v>228</v>
      </c>
      <c r="K44" t="s">
        <v>235</v>
      </c>
      <c r="L44" t="s">
        <v>152</v>
      </c>
      <c r="M44">
        <v>20649654</v>
      </c>
      <c r="N44" t="s">
        <v>60</v>
      </c>
      <c r="O44" t="s">
        <v>4</v>
      </c>
      <c r="P44" t="s">
        <v>230</v>
      </c>
      <c r="Q44" t="s">
        <v>231</v>
      </c>
      <c r="R44" t="s">
        <v>232</v>
      </c>
      <c r="S44" t="s">
        <v>20</v>
      </c>
      <c r="T44" t="s">
        <v>10</v>
      </c>
      <c r="U44" t="s">
        <v>66</v>
      </c>
      <c r="V44" t="s">
        <v>57</v>
      </c>
      <c r="W44" t="s">
        <v>70</v>
      </c>
      <c r="X44">
        <v>1</v>
      </c>
    </row>
    <row r="45" spans="1:24" x14ac:dyDescent="0.25">
      <c r="A45" t="s">
        <v>225</v>
      </c>
      <c r="B45" t="s">
        <v>265</v>
      </c>
      <c r="C45" s="2">
        <v>46023</v>
      </c>
      <c r="D45">
        <v>9766044</v>
      </c>
      <c r="E45" t="s">
        <v>227</v>
      </c>
      <c r="F45">
        <v>2340</v>
      </c>
      <c r="G45" t="s">
        <v>75</v>
      </c>
      <c r="H45" t="s">
        <v>266</v>
      </c>
      <c r="I45" t="s">
        <v>23</v>
      </c>
      <c r="J45" t="s">
        <v>228</v>
      </c>
      <c r="L45" t="s">
        <v>267</v>
      </c>
      <c r="M45">
        <v>1</v>
      </c>
      <c r="P45" t="s">
        <v>230</v>
      </c>
      <c r="Q45" t="s">
        <v>231</v>
      </c>
      <c r="R45" t="s">
        <v>232</v>
      </c>
      <c r="S45" t="s">
        <v>20</v>
      </c>
      <c r="T45" t="s">
        <v>10</v>
      </c>
      <c r="U45" t="s">
        <v>268</v>
      </c>
      <c r="W45" t="s">
        <v>200</v>
      </c>
      <c r="X45">
        <v>1</v>
      </c>
    </row>
    <row r="46" spans="1:24" x14ac:dyDescent="0.25">
      <c r="A46" t="s">
        <v>225</v>
      </c>
      <c r="B46" t="s">
        <v>265</v>
      </c>
      <c r="C46" s="2">
        <v>46023</v>
      </c>
      <c r="D46">
        <v>9766043</v>
      </c>
      <c r="E46" t="s">
        <v>227</v>
      </c>
      <c r="F46">
        <v>2340</v>
      </c>
      <c r="G46" t="s">
        <v>230</v>
      </c>
      <c r="H46" t="s">
        <v>269</v>
      </c>
      <c r="I46" t="s">
        <v>23</v>
      </c>
      <c r="J46" t="s">
        <v>228</v>
      </c>
      <c r="L46" t="s">
        <v>270</v>
      </c>
      <c r="M46">
        <v>1</v>
      </c>
      <c r="P46" t="s">
        <v>230</v>
      </c>
      <c r="Q46" t="s">
        <v>231</v>
      </c>
      <c r="R46" t="s">
        <v>232</v>
      </c>
      <c r="S46" t="s">
        <v>20</v>
      </c>
      <c r="T46" t="s">
        <v>10</v>
      </c>
      <c r="U46" t="s">
        <v>268</v>
      </c>
      <c r="W46" t="s">
        <v>200</v>
      </c>
      <c r="X46">
        <v>1</v>
      </c>
    </row>
    <row r="47" spans="1:24" x14ac:dyDescent="0.25">
      <c r="A47" t="s">
        <v>253</v>
      </c>
      <c r="B47" t="s">
        <v>265</v>
      </c>
      <c r="C47" s="2">
        <v>46023</v>
      </c>
      <c r="D47">
        <v>9766050</v>
      </c>
      <c r="E47" t="s">
        <v>227</v>
      </c>
      <c r="F47">
        <v>2341</v>
      </c>
      <c r="G47" t="s">
        <v>230</v>
      </c>
      <c r="H47" t="s">
        <v>271</v>
      </c>
      <c r="I47" t="s">
        <v>23</v>
      </c>
      <c r="J47" t="s">
        <v>228</v>
      </c>
      <c r="L47" t="s">
        <v>272</v>
      </c>
      <c r="M47">
        <v>5</v>
      </c>
      <c r="P47" t="s">
        <v>230</v>
      </c>
      <c r="Q47" t="s">
        <v>231</v>
      </c>
      <c r="R47" t="s">
        <v>232</v>
      </c>
      <c r="S47" t="s">
        <v>20</v>
      </c>
      <c r="T47" t="s">
        <v>10</v>
      </c>
      <c r="U47" t="s">
        <v>268</v>
      </c>
      <c r="W47" t="s">
        <v>200</v>
      </c>
      <c r="X47">
        <v>1</v>
      </c>
    </row>
    <row r="48" spans="1:24" x14ac:dyDescent="0.25">
      <c r="A48" t="s">
        <v>253</v>
      </c>
      <c r="B48" t="s">
        <v>226</v>
      </c>
      <c r="C48" s="2">
        <v>46023</v>
      </c>
      <c r="D48">
        <v>9754959</v>
      </c>
      <c r="E48" t="s">
        <v>227</v>
      </c>
      <c r="F48">
        <v>2341</v>
      </c>
      <c r="H48" t="s">
        <v>127</v>
      </c>
      <c r="I48" t="s">
        <v>67</v>
      </c>
      <c r="J48" t="s">
        <v>228</v>
      </c>
      <c r="K48" t="s">
        <v>273</v>
      </c>
      <c r="L48" t="s">
        <v>182</v>
      </c>
      <c r="M48">
        <v>3873450</v>
      </c>
      <c r="N48" t="s">
        <v>24</v>
      </c>
      <c r="O48" t="s">
        <v>4</v>
      </c>
      <c r="P48" t="s">
        <v>230</v>
      </c>
      <c r="Q48" t="s">
        <v>231</v>
      </c>
      <c r="R48" t="s">
        <v>232</v>
      </c>
      <c r="S48" t="s">
        <v>20</v>
      </c>
      <c r="T48" t="s">
        <v>10</v>
      </c>
      <c r="U48" t="s">
        <v>66</v>
      </c>
      <c r="V48" t="s">
        <v>102</v>
      </c>
      <c r="W48" t="s">
        <v>70</v>
      </c>
      <c r="X48">
        <v>1</v>
      </c>
    </row>
    <row r="49" spans="1:24" x14ac:dyDescent="0.25">
      <c r="A49" t="s">
        <v>253</v>
      </c>
      <c r="B49" t="s">
        <v>226</v>
      </c>
      <c r="C49" s="2">
        <v>46023</v>
      </c>
      <c r="D49">
        <v>9754957</v>
      </c>
      <c r="E49" t="s">
        <v>227</v>
      </c>
      <c r="F49">
        <v>2341</v>
      </c>
      <c r="H49" t="s">
        <v>127</v>
      </c>
      <c r="I49" t="s">
        <v>67</v>
      </c>
      <c r="J49" t="s">
        <v>228</v>
      </c>
      <c r="K49" t="s">
        <v>273</v>
      </c>
      <c r="L49" t="s">
        <v>182</v>
      </c>
      <c r="M49">
        <v>51389700</v>
      </c>
      <c r="N49" t="s">
        <v>24</v>
      </c>
      <c r="O49" t="s">
        <v>4</v>
      </c>
      <c r="P49" t="s">
        <v>230</v>
      </c>
      <c r="Q49" t="s">
        <v>231</v>
      </c>
      <c r="R49" t="s">
        <v>232</v>
      </c>
      <c r="S49" t="s">
        <v>20</v>
      </c>
      <c r="T49" t="s">
        <v>10</v>
      </c>
      <c r="U49" t="s">
        <v>66</v>
      </c>
      <c r="V49" t="s">
        <v>102</v>
      </c>
      <c r="W49" t="s">
        <v>70</v>
      </c>
      <c r="X49">
        <v>1</v>
      </c>
    </row>
    <row r="50" spans="1:24" x14ac:dyDescent="0.25">
      <c r="A50" t="s">
        <v>253</v>
      </c>
      <c r="B50" t="s">
        <v>226</v>
      </c>
      <c r="C50" s="2">
        <v>46023</v>
      </c>
      <c r="D50">
        <v>9754955</v>
      </c>
      <c r="E50" t="s">
        <v>227</v>
      </c>
      <c r="F50">
        <v>2341</v>
      </c>
      <c r="H50" t="s">
        <v>58</v>
      </c>
      <c r="I50" t="s">
        <v>67</v>
      </c>
      <c r="J50" t="s">
        <v>228</v>
      </c>
      <c r="K50" t="s">
        <v>254</v>
      </c>
      <c r="L50" t="s">
        <v>109</v>
      </c>
      <c r="M50">
        <v>71598050</v>
      </c>
      <c r="N50" t="s">
        <v>24</v>
      </c>
      <c r="O50" t="s">
        <v>4</v>
      </c>
      <c r="P50" t="s">
        <v>230</v>
      </c>
      <c r="Q50" t="s">
        <v>231</v>
      </c>
      <c r="R50" t="s">
        <v>232</v>
      </c>
      <c r="S50" t="s">
        <v>20</v>
      </c>
      <c r="T50" t="s">
        <v>10</v>
      </c>
      <c r="U50" t="s">
        <v>66</v>
      </c>
      <c r="V50" t="s">
        <v>102</v>
      </c>
      <c r="W50" t="s">
        <v>70</v>
      </c>
      <c r="X50">
        <v>1</v>
      </c>
    </row>
    <row r="51" spans="1:24" x14ac:dyDescent="0.25">
      <c r="A51" t="s">
        <v>253</v>
      </c>
      <c r="B51" t="s">
        <v>226</v>
      </c>
      <c r="C51" s="2">
        <v>46023</v>
      </c>
      <c r="D51">
        <v>9754953</v>
      </c>
      <c r="E51" t="s">
        <v>227</v>
      </c>
      <c r="F51">
        <v>2341</v>
      </c>
      <c r="H51" t="s">
        <v>58</v>
      </c>
      <c r="I51" t="s">
        <v>67</v>
      </c>
      <c r="J51" t="s">
        <v>228</v>
      </c>
      <c r="K51" t="s">
        <v>254</v>
      </c>
      <c r="L51" t="s">
        <v>109</v>
      </c>
      <c r="M51">
        <v>123256800</v>
      </c>
      <c r="N51" t="s">
        <v>24</v>
      </c>
      <c r="O51" t="s">
        <v>4</v>
      </c>
      <c r="P51" t="s">
        <v>230</v>
      </c>
      <c r="Q51" t="s">
        <v>231</v>
      </c>
      <c r="R51" t="s">
        <v>232</v>
      </c>
      <c r="S51" t="s">
        <v>20</v>
      </c>
      <c r="T51" t="s">
        <v>10</v>
      </c>
      <c r="U51" t="s">
        <v>66</v>
      </c>
      <c r="V51" t="s">
        <v>102</v>
      </c>
      <c r="W51" t="s">
        <v>70</v>
      </c>
      <c r="X51">
        <v>1</v>
      </c>
    </row>
    <row r="52" spans="1:24" x14ac:dyDescent="0.25">
      <c r="A52" t="s">
        <v>253</v>
      </c>
      <c r="B52" t="s">
        <v>226</v>
      </c>
      <c r="C52" s="2">
        <v>46023</v>
      </c>
      <c r="D52">
        <v>9755323</v>
      </c>
      <c r="E52" t="s">
        <v>227</v>
      </c>
      <c r="F52">
        <v>2341</v>
      </c>
      <c r="H52" t="s">
        <v>58</v>
      </c>
      <c r="I52" t="s">
        <v>68</v>
      </c>
      <c r="J52" t="s">
        <v>261</v>
      </c>
      <c r="K52" t="s">
        <v>254</v>
      </c>
      <c r="L52" t="s">
        <v>110</v>
      </c>
      <c r="M52">
        <v>-85241400</v>
      </c>
      <c r="N52" t="s">
        <v>24</v>
      </c>
      <c r="O52" t="s">
        <v>4</v>
      </c>
      <c r="P52" t="s">
        <v>230</v>
      </c>
      <c r="Q52" t="s">
        <v>231</v>
      </c>
      <c r="R52" t="s">
        <v>232</v>
      </c>
      <c r="S52" t="s">
        <v>20</v>
      </c>
      <c r="T52" t="s">
        <v>10</v>
      </c>
      <c r="U52" t="s">
        <v>66</v>
      </c>
      <c r="V52" t="s">
        <v>102</v>
      </c>
      <c r="W52" t="s">
        <v>71</v>
      </c>
      <c r="X52">
        <v>1</v>
      </c>
    </row>
    <row r="53" spans="1:24" x14ac:dyDescent="0.25">
      <c r="A53" t="s">
        <v>253</v>
      </c>
      <c r="B53" t="s">
        <v>226</v>
      </c>
      <c r="C53" s="2">
        <v>46023</v>
      </c>
      <c r="D53">
        <v>9755321</v>
      </c>
      <c r="E53" t="s">
        <v>227</v>
      </c>
      <c r="F53">
        <v>2341</v>
      </c>
      <c r="H53" t="s">
        <v>58</v>
      </c>
      <c r="I53" t="s">
        <v>68</v>
      </c>
      <c r="J53" t="s">
        <v>261</v>
      </c>
      <c r="K53" t="s">
        <v>254</v>
      </c>
      <c r="L53" t="s">
        <v>110</v>
      </c>
      <c r="M53">
        <v>-123256800</v>
      </c>
      <c r="N53" t="s">
        <v>24</v>
      </c>
      <c r="O53" t="s">
        <v>4</v>
      </c>
      <c r="P53" t="s">
        <v>230</v>
      </c>
      <c r="Q53" t="s">
        <v>231</v>
      </c>
      <c r="R53" t="s">
        <v>232</v>
      </c>
      <c r="S53" t="s">
        <v>20</v>
      </c>
      <c r="T53" t="s">
        <v>10</v>
      </c>
      <c r="U53" t="s">
        <v>66</v>
      </c>
      <c r="V53" t="s">
        <v>102</v>
      </c>
      <c r="W53" t="s">
        <v>71</v>
      </c>
      <c r="X53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_rels/item1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3.xml"/></Relationships>
</file>

<file path=customXml/_rels/item1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4.xml"/></Relationships>
</file>

<file path=customXml/_rels/item1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5.xml"/></Relationships>
</file>

<file path=customXml/_rels/item1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6.xml"/></Relationships>
</file>

<file path=customXml/_rels/item1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7.xml"/></Relationships>
</file>

<file path=customXml/_rels/item1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8.xml"/></Relationships>
</file>

<file path=customXml/_rels/item1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9.xml"/></Relationships>
</file>

<file path=customXml/_rels/item2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0.xml"/></Relationships>
</file>

<file path=customXml/_rels/item2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1.xml"/></Relationships>
</file>

<file path=customXml/_rels/item2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2.xml"/></Relationships>
</file>

<file path=customXml/_rels/item2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3.xml"/></Relationships>
</file>

<file path=customXml/_rels/item2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4.xml"/></Relationships>
</file>

<file path=customXml/_rels/item2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5.xml"/></Relationships>
</file>

<file path=customXml/_rels/item2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6.xml"/></Relationships>
</file>

<file path=customXml/_rels/item2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7.xml"/></Relationships>
</file>

<file path=customXml/_rels/item2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8.xml"/></Relationships>
</file>

<file path=customXml/_rels/item2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9.xml"/></Relationships>
</file>

<file path=customXml/_rels/item2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0.xml"/></Relationships>
</file>

<file path=customXml/_rels/item2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1.xml"/></Relationships>
</file>

<file path=customXml/_rels/item2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2.xml"/></Relationships>
</file>

<file path=customXml/_rels/item2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3.xml"/></Relationships>
</file>

<file path=customXml/_rels/item2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4.xml"/></Relationships>
</file>

<file path=customXml/_rels/item2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5.xml"/></Relationships>
</file>

<file path=customXml/_rels/item2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6.xml"/></Relationships>
</file>

<file path=customXml/_rels/item2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7.xml"/></Relationships>
</file>

<file path=customXml/_rels/item2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8.xml"/></Relationships>
</file>

<file path=customXml/_rels/item2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9.xml"/></Relationships>
</file>

<file path=customXml/_rels/item2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0.xml"/></Relationships>
</file>

<file path=customXml/_rels/item2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1.xml"/></Relationships>
</file>

<file path=customXml/_rels/item2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2.xml"/></Relationships>
</file>

<file path=customXml/_rels/item2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3.xml"/></Relationships>
</file>

<file path=customXml/_rels/item2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4.xml"/></Relationships>
</file>

<file path=customXml/_rels/item2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5.xml"/></Relationships>
</file>

<file path=customXml/_rels/item2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6.xml"/></Relationships>
</file>

<file path=customXml/_rels/item2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7.xml"/></Relationships>
</file>

<file path=customXml/_rels/item2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8.xml"/></Relationships>
</file>

<file path=customXml/_rels/item2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9.xml"/></Relationships>
</file>

<file path=customXml/_rels/item2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0.xml"/></Relationships>
</file>

<file path=customXml/_rels/item2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1.xml"/></Relationships>
</file>

<file path=customXml/_rels/item2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2.xml"/></Relationships>
</file>

<file path=customXml/_rels/item2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3.xml"/></Relationships>
</file>

<file path=customXml/_rels/item2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4.xml"/></Relationships>
</file>

<file path=customXml/_rels/item2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5.xml"/></Relationships>
</file>

<file path=customXml/_rels/item2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6.xml"/></Relationships>
</file>

<file path=customXml/_rels/item2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7.xml"/></Relationships>
</file>

<file path=customXml/_rels/item2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8.xml"/></Relationships>
</file>

<file path=customXml/_rels/item2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9.xml"/></Relationships>
</file>

<file path=customXml/_rels/item2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0.xml"/></Relationships>
</file>

<file path=customXml/_rels/item2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1.xml"/></Relationships>
</file>

<file path=customXml/_rels/item2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2.xml"/></Relationships>
</file>

<file path=customXml/_rels/item2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3.xml"/></Relationships>
</file>

<file path=customXml/_rels/item2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4.xml"/></Relationships>
</file>

<file path=customXml/_rels/item2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5.xml"/></Relationships>
</file>

<file path=customXml/_rels/item2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6.xml"/></Relationships>
</file>

<file path=customXml/_rels/item2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7.xml"/></Relationships>
</file>

<file path=customXml/_rels/item2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8.xml"/></Relationships>
</file>

<file path=customXml/_rels/item2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9.xml"/></Relationships>
</file>

<file path=customXml/_rels/item2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0.xml"/></Relationships>
</file>

<file path=customXml/_rels/item2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1.xml"/></Relationships>
</file>

<file path=customXml/_rels/item2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2.xml"/></Relationships>
</file>

<file path=customXml/_rels/item2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3.xml"/></Relationships>
</file>

<file path=customXml/_rels/item2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4.xml"/></Relationships>
</file>

<file path=customXml/_rels/item2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5.xml"/></Relationships>
</file>

<file path=customXml/_rels/item2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6.xml"/></Relationships>
</file>

<file path=customXml/_rels/item2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7.xml"/></Relationships>
</file>

<file path=customXml/_rels/item2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8.xml"/></Relationships>
</file>

<file path=customXml/_rels/item2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9.xml"/></Relationships>
</file>

<file path=customXml/_rels/item2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0.xml"/></Relationships>
</file>

<file path=customXml/_rels/item2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1.xml"/></Relationships>
</file>

<file path=customXml/_rels/item2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2.xml"/></Relationships>
</file>

<file path=customXml/_rels/item2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3.xml"/></Relationships>
</file>

<file path=customXml/_rels/item2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4.xml"/></Relationships>
</file>

<file path=customXml/_rels/item2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5.xml"/></Relationships>
</file>

<file path=customXml/_rels/item2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6.xml"/></Relationships>
</file>

<file path=customXml/_rels/item2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7.xml"/></Relationships>
</file>

<file path=customXml/_rels/item2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8.xml"/></Relationships>
</file>

<file path=customXml/_rels/item2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9.xml"/></Relationships>
</file>

<file path=customXml/_rels/item2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0.xml"/></Relationships>
</file>

<file path=customXml/_rels/item2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1.xml"/></Relationships>
</file>

<file path=customXml/_rels/item2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2.xml"/></Relationships>
</file>

<file path=customXml/_rels/item2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3.xml"/></Relationships>
</file>

<file path=customXml/_rels/item2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4.xml"/></Relationships>
</file>

<file path=customXml/_rels/item2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5.xml"/></Relationships>
</file>

<file path=customXml/_rels/item2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6.xml"/></Relationships>
</file>

<file path=customXml/_rels/item2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7.xml"/></Relationships>
</file>

<file path=customXml/_rels/item2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8.xml"/></Relationships>
</file>

<file path=customXml/_rels/item2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9.xml"/></Relationships>
</file>

<file path=customXml/_rels/item2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0.xml"/></Relationships>
</file>

<file path=customXml/_rels/item2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1.xml"/></Relationships>
</file>

<file path=customXml/_rels/item2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��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��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189.xml>��
</file>

<file path=customXml/item190.xml>��
</file>

<file path=customXml/item191.xml>��
</file>

<file path=customXml/item192.xml>��
</file>

<file path=customXml/item193.xml>��
</file>

<file path=customXml/item194.xml>��
</file>

<file path=customXml/item195.xml>��
</file>

<file path=customXml/item196.xml>��
</file>

<file path=customXml/item197.xml>��
</file>

<file path=customXml/item198.xml>��
</file>

<file path=customXml/item199.xml>��
</file>

<file path=customXml/item200.xml>��
</file>

<file path=customXml/item201.xml>��
</file>

<file path=customXml/item202.xml>��
</file>

<file path=customXml/item203.xml>��
</file>

<file path=customXml/item204.xml>��
</file>

<file path=customXml/item205.xml>��
</file>

<file path=customXml/item206.xml>��
</file>

<file path=customXml/item207.xml>��
</file>

<file path=customXml/item208.xml>��
</file>

<file path=customXml/item209.xml>��
</file>

<file path=customXml/item210.xml>��
</file>

<file path=customXml/item211.xml>��
</file>

<file path=customXml/item212.xml>��
</file>

<file path=customXml/item213.xml>��
</file>

<file path=customXml/item214.xml>��
</file>

<file path=customXml/item215.xml>��
</file>

<file path=customXml/item216.xml>��
</file>

<file path=customXml/item217.xml>��
</file>

<file path=customXml/item218.xml>��
</file>

<file path=customXml/item219.xml>��
</file>

<file path=customXml/item220.xml>��
</file>

<file path=customXml/item221.xml>��
</file>

<file path=customXml/item222.xml>��
</file>

<file path=customXml/item223.xml>��
</file>

<file path=customXml/item224.xml>��
</file>

<file path=customXml/item225.xml>��
</file>

<file path=customXml/item226.xml>��
</file>

<file path=customXml/item227.xml>��
</file>

<file path=customXml/item228.xml>��
</file>

<file path=customXml/item229.xml>��
</file>

<file path=customXml/item230.xml>��
</file>

<file path=customXml/item231.xml>��
</file>

<file path=customXml/item232.xml>��
</file>

<file path=customXml/item233.xml>��
</file>

<file path=customXml/item234.xml>��
</file>

<file path=customXml/item235.xml>��
</file>

<file path=customXml/item236.xml>��
</file>

<file path=customXml/item237.xml>��
</file>

<file path=customXml/item238.xml>��
</file>

<file path=customXml/item239.xml>��
</file>

<file path=customXml/item240.xml>��
</file>

<file path=customXml/item241.xml>��
</file>

<file path=customXml/item242.xml>��
</file>

<file path=customXml/item243.xml>��
</file>

<file path=customXml/item244.xml>��
</file>

<file path=customXml/item245.xml>��
</file>

<file path=customXml/item246.xml>��
</file>

<file path=customXml/item247.xml>��
</file>

<file path=customXml/item248.xml>��
</file>

<file path=customXml/item249.xml>��
</file>

<file path=customXml/item250.xml>��
</file>

<file path=customXml/item251.xml>��
</file>

<file path=customXml/item252.xml>��
</file>

<file path=customXml/item253.xml>��
</file>

<file path=customXml/item254.xml>��
</file>

<file path=customXml/item255.xml>��
</file>

<file path=customXml/item256.xml>��
</file>

<file path=customXml/item257.xml>��
</file>

<file path=customXml/item258.xml>��
</file>

<file path=customXml/item259.xml>��
</file>

<file path=customXml/item260.xml>��
</file>

<file path=customXml/item261.xml>��
</file>

<file path=customXml/item262.xml>��
</file>

<file path=customXml/item263.xml>��
</file>

<file path=customXml/item264.xml>��
</file>

<file path=customXml/item265.xml>��
</file>

<file path=customXml/item266.xml>��
</file>

<file path=customXml/item267.xml>��
</file>

<file path=customXml/item268.xml>��
</file>

<file path=customXml/item269.xml>��
</file>

<file path=customXml/item270.xml>��
</file>

<file path=customXml/item271.xml>��
</file>

<file path=customXml/item272.xml>��
</file>

<file path=customXml/item273.xml>��
</file>

<file path=customXml/item274.xml>��
</file>

<file path=customXml/item275.xml>��
</file>

<file path=customXml/item276.xml>��
</file>

<file path=customXml/item277.xml>��
</file>

<file path=customXml/item278.xml>��
</file>

<file path=customXml/item279.xml>��
</file>

<file path=customXml/item280.xml>��
</file>

<file path=customXml/item281.xml>��
</file>

<file path=customXml/item282.xml>��
</file>

<file path=customXml/itemProps1.xml><?xml version="1.0" encoding="utf-8"?>
<ds:datastoreItem xmlns:ds="http://schemas.openxmlformats.org/officeDocument/2006/customXml" ds:itemID="{50CD970F-4C1C-4580-849D-32090358E454}">
  <ds:schemaRefs/>
</ds:datastoreItem>
</file>

<file path=customXml/itemProps2.xml><?xml version="1.0" encoding="utf-8"?>
<ds:datastoreItem xmlns:ds="http://schemas.openxmlformats.org/officeDocument/2006/customXml" ds:itemID="{5F2B5DB4-35EC-430A-A5E8-737C47CD6646}">
  <ds:schemaRefs/>
</ds:datastoreItem>
</file>

<file path=customXml/itemProps3.xml><?xml version="1.0" encoding="utf-8"?>
<ds:datastoreItem xmlns:ds="http://schemas.openxmlformats.org/officeDocument/2006/customXml" ds:itemID="{C6C35D7F-AA98-4728-95CA-D8C5EE21DDF8}">
  <ds:schemaRefs/>
</ds:datastoreItem>
</file>

<file path=customXml/itemProps4.xml><?xml version="1.0" encoding="utf-8"?>
<ds:datastoreItem xmlns:ds="http://schemas.openxmlformats.org/officeDocument/2006/customXml" ds:itemID="{08590EA7-CD3A-4F87-A1A1-BFE78B7FAE16}">
  <ds:schemaRefs/>
</ds:datastoreItem>
</file>

<file path=customXml/itemProps5.xml><?xml version="1.0" encoding="utf-8"?>
<ds:datastoreItem xmlns:ds="http://schemas.openxmlformats.org/officeDocument/2006/customXml" ds:itemID="{882B3886-4358-4B61-AA84-23807637F907}">
  <ds:schemaRefs/>
</ds:datastoreItem>
</file>

<file path=customXml/itemProps6.xml><?xml version="1.0" encoding="utf-8"?>
<ds:datastoreItem xmlns:ds="http://schemas.openxmlformats.org/officeDocument/2006/customXml" ds:itemID="{63B16319-3A4E-4E2A-AD06-9B9DB63B0F9C}">
  <ds:schemaRefs/>
</ds:datastoreItem>
</file>

<file path=customXml/itemProps7.xml><?xml version="1.0" encoding="utf-8"?>
<ds:datastoreItem xmlns:ds="http://schemas.openxmlformats.org/officeDocument/2006/customXml" ds:itemID="{F369FDDF-4AEF-4B35-9E80-E5D22EB09B89}">
  <ds:schemaRefs/>
</ds:datastoreItem>
</file>

<file path=customXml/itemProps8.xml><?xml version="1.0" encoding="utf-8"?>
<ds:datastoreItem xmlns:ds="http://schemas.openxmlformats.org/officeDocument/2006/customXml" ds:itemID="{78DE0AC1-4ACE-422E-AEB1-D6207A2BB448}">
  <ds:schemaRefs/>
</ds:datastoreItem>
</file>

<file path=customXml/itemProps9.xml><?xml version="1.0" encoding="utf-8"?>
<ds:datastoreItem xmlns:ds="http://schemas.openxmlformats.org/officeDocument/2006/customXml" ds:itemID="{2B0A0BE4-CAFC-4C68-96AE-A0A3C65A89A5}">
  <ds:schemaRefs/>
</ds:datastoreItem>
</file>

<file path=customXml/itemProps10.xml><?xml version="1.0" encoding="utf-8"?>
<ds:datastoreItem xmlns:ds="http://schemas.openxmlformats.org/officeDocument/2006/customXml" ds:itemID="{C164A4FC-1FF6-45D9-BECC-C9CA5DB8E307}">
  <ds:schemaRefs/>
</ds:datastoreItem>
</file>

<file path=customXml/itemProps11.xml><?xml version="1.0" encoding="utf-8"?>
<ds:datastoreItem xmlns:ds="http://schemas.openxmlformats.org/officeDocument/2006/customXml" ds:itemID="{EDA1B212-7ECF-41CD-83F2-2B1BEE6CF8D4}">
  <ds:schemaRefs/>
</ds:datastoreItem>
</file>

<file path=customXml/itemProps12.xml><?xml version="1.0" encoding="utf-8"?>
<ds:datastoreItem xmlns:ds="http://schemas.openxmlformats.org/officeDocument/2006/customXml" ds:itemID="{B4133BEB-5671-489A-9A18-99583FC8F693}">
  <ds:schemaRefs/>
</ds:datastoreItem>
</file>

<file path=customXml/itemProps13.xml><?xml version="1.0" encoding="utf-8"?>
<ds:datastoreItem xmlns:ds="http://schemas.openxmlformats.org/officeDocument/2006/customXml" ds:itemID="{45B274CF-195B-41D7-8ECB-1A66EBE17243}">
  <ds:schemaRefs/>
</ds:datastoreItem>
</file>

<file path=customXml/itemProps14.xml><?xml version="1.0" encoding="utf-8"?>
<ds:datastoreItem xmlns:ds="http://schemas.openxmlformats.org/officeDocument/2006/customXml" ds:itemID="{88EECF44-BDCF-4709-A657-694CEDB3C3B9}">
  <ds:schemaRefs/>
</ds:datastoreItem>
</file>

<file path=customXml/itemProps15.xml><?xml version="1.0" encoding="utf-8"?>
<ds:datastoreItem xmlns:ds="http://schemas.openxmlformats.org/officeDocument/2006/customXml" ds:itemID="{CF549C14-4704-4C4A-8C7F-70B02F18273C}">
  <ds:schemaRefs/>
</ds:datastoreItem>
</file>

<file path=customXml/itemProps16.xml><?xml version="1.0" encoding="utf-8"?>
<ds:datastoreItem xmlns:ds="http://schemas.openxmlformats.org/officeDocument/2006/customXml" ds:itemID="{64570685-3033-4649-8649-2EBEBC2DA6C2}">
  <ds:schemaRefs/>
</ds:datastoreItem>
</file>

<file path=customXml/itemProps17.xml><?xml version="1.0" encoding="utf-8"?>
<ds:datastoreItem xmlns:ds="http://schemas.openxmlformats.org/officeDocument/2006/customXml" ds:itemID="{A2F56AC5-6C9B-4409-B939-F7923A701062}">
  <ds:schemaRefs/>
</ds:datastoreItem>
</file>

<file path=customXml/itemProps18.xml><?xml version="1.0" encoding="utf-8"?>
<ds:datastoreItem xmlns:ds="http://schemas.openxmlformats.org/officeDocument/2006/customXml" ds:itemID="{25151F2F-7203-4B5E-AA03-5F2AFF4C525F}">
  <ds:schemaRefs/>
</ds:datastoreItem>
</file>

<file path=customXml/itemProps19.xml><?xml version="1.0" encoding="utf-8"?>
<ds:datastoreItem xmlns:ds="http://schemas.openxmlformats.org/officeDocument/2006/customXml" ds:itemID="{2F451DF3-3259-407E-9EAA-E803505A7011}">
  <ds:schemaRefs/>
</ds:datastoreItem>
</file>

<file path=customXml/itemProps20.xml><?xml version="1.0" encoding="utf-8"?>
<ds:datastoreItem xmlns:ds="http://schemas.openxmlformats.org/officeDocument/2006/customXml" ds:itemID="{376E3448-7843-40DB-9302-DE61C68DCBC9}">
  <ds:schemaRefs/>
</ds:datastoreItem>
</file>

<file path=customXml/itemProps21.xml><?xml version="1.0" encoding="utf-8"?>
<ds:datastoreItem xmlns:ds="http://schemas.openxmlformats.org/officeDocument/2006/customXml" ds:itemID="{EEBC5999-1025-4593-A841-223AE110F201}">
  <ds:schemaRefs/>
</ds:datastoreItem>
</file>

<file path=customXml/itemProps22.xml><?xml version="1.0" encoding="utf-8"?>
<ds:datastoreItem xmlns:ds="http://schemas.openxmlformats.org/officeDocument/2006/customXml" ds:itemID="{621AD5AF-EB53-4440-A457-CB3B1F3DEA5E}">
  <ds:schemaRefs/>
</ds:datastoreItem>
</file>

<file path=customXml/itemProps23.xml><?xml version="1.0" encoding="utf-8"?>
<ds:datastoreItem xmlns:ds="http://schemas.openxmlformats.org/officeDocument/2006/customXml" ds:itemID="{472E7C23-6F07-40B0-913D-D2106215CBEB}">
  <ds:schemaRefs/>
</ds:datastoreItem>
</file>

<file path=customXml/itemProps24.xml><?xml version="1.0" encoding="utf-8"?>
<ds:datastoreItem xmlns:ds="http://schemas.openxmlformats.org/officeDocument/2006/customXml" ds:itemID="{4D8311E7-2800-402A-8703-AC95010F6C61}">
  <ds:schemaRefs/>
</ds:datastoreItem>
</file>

<file path=customXml/itemProps25.xml><?xml version="1.0" encoding="utf-8"?>
<ds:datastoreItem xmlns:ds="http://schemas.openxmlformats.org/officeDocument/2006/customXml" ds:itemID="{B7BFDDC1-A15F-41FB-A06C-6CBD40EDCF56}">
  <ds:schemaRefs/>
</ds:datastoreItem>
</file>

<file path=customXml/itemProps26.xml><?xml version="1.0" encoding="utf-8"?>
<ds:datastoreItem xmlns:ds="http://schemas.openxmlformats.org/officeDocument/2006/customXml" ds:itemID="{E78163ED-44B8-4863-9D46-3A0447A23F76}">
  <ds:schemaRefs/>
</ds:datastoreItem>
</file>

<file path=customXml/itemProps27.xml><?xml version="1.0" encoding="utf-8"?>
<ds:datastoreItem xmlns:ds="http://schemas.openxmlformats.org/officeDocument/2006/customXml" ds:itemID="{F5DAA0DD-69FD-44BD-989C-8CFAB089233E}">
  <ds:schemaRefs/>
</ds:datastoreItem>
</file>

<file path=customXml/itemProps28.xml><?xml version="1.0" encoding="utf-8"?>
<ds:datastoreItem xmlns:ds="http://schemas.openxmlformats.org/officeDocument/2006/customXml" ds:itemID="{CCEAB5DD-7B53-43A2-85B5-ACDBD4308637}">
  <ds:schemaRefs/>
</ds:datastoreItem>
</file>

<file path=customXml/itemProps29.xml><?xml version="1.0" encoding="utf-8"?>
<ds:datastoreItem xmlns:ds="http://schemas.openxmlformats.org/officeDocument/2006/customXml" ds:itemID="{55485154-87C4-4F95-8787-1D8DDD263EA0}">
  <ds:schemaRefs/>
</ds:datastoreItem>
</file>

<file path=customXml/itemProps30.xml><?xml version="1.0" encoding="utf-8"?>
<ds:datastoreItem xmlns:ds="http://schemas.openxmlformats.org/officeDocument/2006/customXml" ds:itemID="{B1F5662B-9574-4A9B-8B6E-269E458AAC87}">
  <ds:schemaRefs/>
</ds:datastoreItem>
</file>

<file path=customXml/itemProps31.xml><?xml version="1.0" encoding="utf-8"?>
<ds:datastoreItem xmlns:ds="http://schemas.openxmlformats.org/officeDocument/2006/customXml" ds:itemID="{B3EEFDE1-BBDA-451C-B10C-5A702A4FE32D}">
  <ds:schemaRefs/>
</ds:datastoreItem>
</file>

<file path=customXml/itemProps32.xml><?xml version="1.0" encoding="utf-8"?>
<ds:datastoreItem xmlns:ds="http://schemas.openxmlformats.org/officeDocument/2006/customXml" ds:itemID="{1419305C-C6FA-4FC8-922A-C142707A8856}">
  <ds:schemaRefs/>
</ds:datastoreItem>
</file>

<file path=customXml/itemProps33.xml><?xml version="1.0" encoding="utf-8"?>
<ds:datastoreItem xmlns:ds="http://schemas.openxmlformats.org/officeDocument/2006/customXml" ds:itemID="{ACC18CEF-C1E0-4DC8-8958-CF38A5A29052}">
  <ds:schemaRefs/>
</ds:datastoreItem>
</file>

<file path=customXml/itemProps34.xml><?xml version="1.0" encoding="utf-8"?>
<ds:datastoreItem xmlns:ds="http://schemas.openxmlformats.org/officeDocument/2006/customXml" ds:itemID="{554695BF-107B-4A87-A7CB-7A5F651FECAB}">
  <ds:schemaRefs/>
</ds:datastoreItem>
</file>

<file path=customXml/itemProps35.xml><?xml version="1.0" encoding="utf-8"?>
<ds:datastoreItem xmlns:ds="http://schemas.openxmlformats.org/officeDocument/2006/customXml" ds:itemID="{099EAA58-33B5-4088-A256-CC65D85FF550}">
  <ds:schemaRefs/>
</ds:datastoreItem>
</file>

<file path=customXml/itemProps36.xml><?xml version="1.0" encoding="utf-8"?>
<ds:datastoreItem xmlns:ds="http://schemas.openxmlformats.org/officeDocument/2006/customXml" ds:itemID="{CCD29F40-E381-4B13-99BF-DAF726150AFB}">
  <ds:schemaRefs/>
</ds:datastoreItem>
</file>

<file path=customXml/itemProps37.xml><?xml version="1.0" encoding="utf-8"?>
<ds:datastoreItem xmlns:ds="http://schemas.openxmlformats.org/officeDocument/2006/customXml" ds:itemID="{F74B2006-DB7F-4E04-9508-D09720D43912}">
  <ds:schemaRefs/>
</ds:datastoreItem>
</file>

<file path=customXml/itemProps38.xml><?xml version="1.0" encoding="utf-8"?>
<ds:datastoreItem xmlns:ds="http://schemas.openxmlformats.org/officeDocument/2006/customXml" ds:itemID="{E8DB82C7-5D86-4687-857C-C8942A45CBFD}">
  <ds:schemaRefs/>
</ds:datastoreItem>
</file>

<file path=customXml/itemProps39.xml><?xml version="1.0" encoding="utf-8"?>
<ds:datastoreItem xmlns:ds="http://schemas.openxmlformats.org/officeDocument/2006/customXml" ds:itemID="{A46F37B3-8284-4954-BDD9-1D2386281146}">
  <ds:schemaRefs/>
</ds:datastoreItem>
</file>

<file path=customXml/itemProps40.xml><?xml version="1.0" encoding="utf-8"?>
<ds:datastoreItem xmlns:ds="http://schemas.openxmlformats.org/officeDocument/2006/customXml" ds:itemID="{A14DD2E8-1863-446F-958C-083CF60CD425}">
  <ds:schemaRefs/>
</ds:datastoreItem>
</file>

<file path=customXml/itemProps41.xml><?xml version="1.0" encoding="utf-8"?>
<ds:datastoreItem xmlns:ds="http://schemas.openxmlformats.org/officeDocument/2006/customXml" ds:itemID="{92BD02AD-F6C7-4028-9769-550727383EFB}">
  <ds:schemaRefs/>
</ds:datastoreItem>
</file>

<file path=customXml/itemProps42.xml><?xml version="1.0" encoding="utf-8"?>
<ds:datastoreItem xmlns:ds="http://schemas.openxmlformats.org/officeDocument/2006/customXml" ds:itemID="{0785AF74-23E7-46A9-9FBA-CF0876C51EB9}">
  <ds:schemaRefs/>
</ds:datastoreItem>
</file>

<file path=customXml/itemProps43.xml><?xml version="1.0" encoding="utf-8"?>
<ds:datastoreItem xmlns:ds="http://schemas.openxmlformats.org/officeDocument/2006/customXml" ds:itemID="{CD676599-B1B2-47E7-B18C-A80F31E0B3E1}">
  <ds:schemaRefs/>
</ds:datastoreItem>
</file>

<file path=customXml/itemProps44.xml><?xml version="1.0" encoding="utf-8"?>
<ds:datastoreItem xmlns:ds="http://schemas.openxmlformats.org/officeDocument/2006/customXml" ds:itemID="{401D3F01-6039-4182-A7A2-D5134510DF0A}">
  <ds:schemaRefs/>
</ds:datastoreItem>
</file>

<file path=customXml/itemProps45.xml><?xml version="1.0" encoding="utf-8"?>
<ds:datastoreItem xmlns:ds="http://schemas.openxmlformats.org/officeDocument/2006/customXml" ds:itemID="{67BC0BD5-46D5-4767-936B-A1519E8E8588}">
  <ds:schemaRefs/>
</ds:datastoreItem>
</file>

<file path=customXml/itemProps46.xml><?xml version="1.0" encoding="utf-8"?>
<ds:datastoreItem xmlns:ds="http://schemas.openxmlformats.org/officeDocument/2006/customXml" ds:itemID="{77789D09-55AB-45C8-BDB4-11E0B07EF985}">
  <ds:schemaRefs/>
</ds:datastoreItem>
</file>

<file path=customXml/itemProps47.xml><?xml version="1.0" encoding="utf-8"?>
<ds:datastoreItem xmlns:ds="http://schemas.openxmlformats.org/officeDocument/2006/customXml" ds:itemID="{5F0F6733-1F7A-4246-AD3F-F4532F70891A}">
  <ds:schemaRefs/>
</ds:datastoreItem>
</file>

<file path=customXml/itemProps48.xml><?xml version="1.0" encoding="utf-8"?>
<ds:datastoreItem xmlns:ds="http://schemas.openxmlformats.org/officeDocument/2006/customXml" ds:itemID="{0FCBD22A-A493-4E35-92F4-D3AC35B63C3D}">
  <ds:schemaRefs/>
</ds:datastoreItem>
</file>

<file path=customXml/itemProps49.xml><?xml version="1.0" encoding="utf-8"?>
<ds:datastoreItem xmlns:ds="http://schemas.openxmlformats.org/officeDocument/2006/customXml" ds:itemID="{916458BE-AAEE-4588-82DA-70B4811CFB65}">
  <ds:schemaRefs/>
</ds:datastoreItem>
</file>

<file path=customXml/itemProps50.xml><?xml version="1.0" encoding="utf-8"?>
<ds:datastoreItem xmlns:ds="http://schemas.openxmlformats.org/officeDocument/2006/customXml" ds:itemID="{C58DC62A-7FFD-4648-ABF7-C69562BA7E06}">
  <ds:schemaRefs/>
</ds:datastoreItem>
</file>

<file path=customXml/itemProps51.xml><?xml version="1.0" encoding="utf-8"?>
<ds:datastoreItem xmlns:ds="http://schemas.openxmlformats.org/officeDocument/2006/customXml" ds:itemID="{473AEF10-A5B1-4B7A-BD0D-F6F05DD300A6}">
  <ds:schemaRefs/>
</ds:datastoreItem>
</file>

<file path=customXml/itemProps52.xml><?xml version="1.0" encoding="utf-8"?>
<ds:datastoreItem xmlns:ds="http://schemas.openxmlformats.org/officeDocument/2006/customXml" ds:itemID="{A3361BD1-8CD0-4BC0-A03F-F5466987CE7F}">
  <ds:schemaRefs/>
</ds:datastoreItem>
</file>

<file path=customXml/itemProps53.xml><?xml version="1.0" encoding="utf-8"?>
<ds:datastoreItem xmlns:ds="http://schemas.openxmlformats.org/officeDocument/2006/customXml" ds:itemID="{C613DC82-E2C5-4F01-AF45-2324D1E5564D}">
  <ds:schemaRefs/>
</ds:datastoreItem>
</file>

<file path=customXml/itemProps54.xml><?xml version="1.0" encoding="utf-8"?>
<ds:datastoreItem xmlns:ds="http://schemas.openxmlformats.org/officeDocument/2006/customXml" ds:itemID="{7051EC21-57A2-4E0E-87D3-B94C22FA48B2}">
  <ds:schemaRefs/>
</ds:datastoreItem>
</file>

<file path=customXml/itemProps55.xml><?xml version="1.0" encoding="utf-8"?>
<ds:datastoreItem xmlns:ds="http://schemas.openxmlformats.org/officeDocument/2006/customXml" ds:itemID="{3C34D570-0D60-4FDF-BC6D-1A43381A1CD1}">
  <ds:schemaRefs/>
</ds:datastoreItem>
</file>

<file path=customXml/itemProps56.xml><?xml version="1.0" encoding="utf-8"?>
<ds:datastoreItem xmlns:ds="http://schemas.openxmlformats.org/officeDocument/2006/customXml" ds:itemID="{2CCD4696-D52F-45EE-B550-EBFE4B5653D4}">
  <ds:schemaRefs/>
</ds:datastoreItem>
</file>

<file path=customXml/itemProps57.xml><?xml version="1.0" encoding="utf-8"?>
<ds:datastoreItem xmlns:ds="http://schemas.openxmlformats.org/officeDocument/2006/customXml" ds:itemID="{F66191A6-2970-4A45-BCCC-3456C559068B}">
  <ds:schemaRefs/>
</ds:datastoreItem>
</file>

<file path=customXml/itemProps58.xml><?xml version="1.0" encoding="utf-8"?>
<ds:datastoreItem xmlns:ds="http://schemas.openxmlformats.org/officeDocument/2006/customXml" ds:itemID="{B6FEF866-B1DF-4533-9350-F5B3334ACA60}">
  <ds:schemaRefs/>
</ds:datastoreItem>
</file>

<file path=customXml/itemProps59.xml><?xml version="1.0" encoding="utf-8"?>
<ds:datastoreItem xmlns:ds="http://schemas.openxmlformats.org/officeDocument/2006/customXml" ds:itemID="{F7DCA097-EB6F-460B-9328-29D9C612065B}">
  <ds:schemaRefs/>
</ds:datastoreItem>
</file>

<file path=customXml/itemProps60.xml><?xml version="1.0" encoding="utf-8"?>
<ds:datastoreItem xmlns:ds="http://schemas.openxmlformats.org/officeDocument/2006/customXml" ds:itemID="{4BD3CD75-2CA5-4B34-BE86-C2A17E9714C3}">
  <ds:schemaRefs/>
</ds:datastoreItem>
</file>

<file path=customXml/itemProps61.xml><?xml version="1.0" encoding="utf-8"?>
<ds:datastoreItem xmlns:ds="http://schemas.openxmlformats.org/officeDocument/2006/customXml" ds:itemID="{6A4F81BE-A714-476B-9AFB-0B278C502EE6}">
  <ds:schemaRefs/>
</ds:datastoreItem>
</file>

<file path=customXml/itemProps62.xml><?xml version="1.0" encoding="utf-8"?>
<ds:datastoreItem xmlns:ds="http://schemas.openxmlformats.org/officeDocument/2006/customXml" ds:itemID="{20610425-7306-4A21-A55D-B99DC3A5F631}">
  <ds:schemaRefs/>
</ds:datastoreItem>
</file>

<file path=customXml/itemProps63.xml><?xml version="1.0" encoding="utf-8"?>
<ds:datastoreItem xmlns:ds="http://schemas.openxmlformats.org/officeDocument/2006/customXml" ds:itemID="{FC96ACDB-0267-4E9D-8A00-B06ABF62F8C1}">
  <ds:schemaRefs/>
</ds:datastoreItem>
</file>

<file path=customXml/itemProps64.xml><?xml version="1.0" encoding="utf-8"?>
<ds:datastoreItem xmlns:ds="http://schemas.openxmlformats.org/officeDocument/2006/customXml" ds:itemID="{B06B9C8F-EAF6-49CC-95D9-FA1A7247D675}">
  <ds:schemaRefs/>
</ds:datastoreItem>
</file>

<file path=customXml/itemProps65.xml><?xml version="1.0" encoding="utf-8"?>
<ds:datastoreItem xmlns:ds="http://schemas.openxmlformats.org/officeDocument/2006/customXml" ds:itemID="{7D408382-67B8-4B6A-96C8-206D0E1463AE}">
  <ds:schemaRefs/>
</ds:datastoreItem>
</file>

<file path=customXml/itemProps66.xml><?xml version="1.0" encoding="utf-8"?>
<ds:datastoreItem xmlns:ds="http://schemas.openxmlformats.org/officeDocument/2006/customXml" ds:itemID="{154802E4-C4D6-4A50-AA82-AF9FEE6BC4AE}">
  <ds:schemaRefs/>
</ds:datastoreItem>
</file>

<file path=customXml/itemProps67.xml><?xml version="1.0" encoding="utf-8"?>
<ds:datastoreItem xmlns:ds="http://schemas.openxmlformats.org/officeDocument/2006/customXml" ds:itemID="{0A0B6EF1-48D6-486E-A148-8FCC606AABCC}">
  <ds:schemaRefs/>
</ds:datastoreItem>
</file>

<file path=customXml/itemProps68.xml><?xml version="1.0" encoding="utf-8"?>
<ds:datastoreItem xmlns:ds="http://schemas.openxmlformats.org/officeDocument/2006/customXml" ds:itemID="{CBE0BFDA-E529-41BD-A3EF-50860D7B2826}">
  <ds:schemaRefs/>
</ds:datastoreItem>
</file>

<file path=customXml/itemProps69.xml><?xml version="1.0" encoding="utf-8"?>
<ds:datastoreItem xmlns:ds="http://schemas.openxmlformats.org/officeDocument/2006/customXml" ds:itemID="{CCA771DC-E330-4229-8FD7-35379750803A}">
  <ds:schemaRefs/>
</ds:datastoreItem>
</file>

<file path=customXml/itemProps70.xml><?xml version="1.0" encoding="utf-8"?>
<ds:datastoreItem xmlns:ds="http://schemas.openxmlformats.org/officeDocument/2006/customXml" ds:itemID="{5474F568-74E9-4742-B94D-CF74C665FC04}">
  <ds:schemaRefs/>
</ds:datastoreItem>
</file>

<file path=customXml/itemProps71.xml><?xml version="1.0" encoding="utf-8"?>
<ds:datastoreItem xmlns:ds="http://schemas.openxmlformats.org/officeDocument/2006/customXml" ds:itemID="{1DF21261-9C25-490B-ADC0-DED71283AFF0}">
  <ds:schemaRefs/>
</ds:datastoreItem>
</file>

<file path=customXml/itemProps72.xml><?xml version="1.0" encoding="utf-8"?>
<ds:datastoreItem xmlns:ds="http://schemas.openxmlformats.org/officeDocument/2006/customXml" ds:itemID="{8A7FB69F-BAD3-4DB6-B018-79E0CDC05B7E}">
  <ds:schemaRefs/>
</ds:datastoreItem>
</file>

<file path=customXml/itemProps73.xml><?xml version="1.0" encoding="utf-8"?>
<ds:datastoreItem xmlns:ds="http://schemas.openxmlformats.org/officeDocument/2006/customXml" ds:itemID="{F7B774CB-F385-4E3C-BE57-EFE2C67B628D}">
  <ds:schemaRefs/>
</ds:datastoreItem>
</file>

<file path=customXml/itemProps74.xml><?xml version="1.0" encoding="utf-8"?>
<ds:datastoreItem xmlns:ds="http://schemas.openxmlformats.org/officeDocument/2006/customXml" ds:itemID="{42E24819-C344-40CC-A133-950CEC2BC140}">
  <ds:schemaRefs/>
</ds:datastoreItem>
</file>

<file path=customXml/itemProps75.xml><?xml version="1.0" encoding="utf-8"?>
<ds:datastoreItem xmlns:ds="http://schemas.openxmlformats.org/officeDocument/2006/customXml" ds:itemID="{9E20DB80-442B-4425-9739-9079D7754707}">
  <ds:schemaRefs/>
</ds:datastoreItem>
</file>

<file path=customXml/itemProps76.xml><?xml version="1.0" encoding="utf-8"?>
<ds:datastoreItem xmlns:ds="http://schemas.openxmlformats.org/officeDocument/2006/customXml" ds:itemID="{FA46835F-EE6F-4001-B7A7-FF1AD498E96C}">
  <ds:schemaRefs/>
</ds:datastoreItem>
</file>

<file path=customXml/itemProps77.xml><?xml version="1.0" encoding="utf-8"?>
<ds:datastoreItem xmlns:ds="http://schemas.openxmlformats.org/officeDocument/2006/customXml" ds:itemID="{4D2A9462-9839-430C-8894-0787D1A2B813}">
  <ds:schemaRefs/>
</ds:datastoreItem>
</file>

<file path=customXml/itemProps78.xml><?xml version="1.0" encoding="utf-8"?>
<ds:datastoreItem xmlns:ds="http://schemas.openxmlformats.org/officeDocument/2006/customXml" ds:itemID="{D1111CF5-CC45-4D9D-896E-1A31D7FBE635}">
  <ds:schemaRefs/>
</ds:datastoreItem>
</file>

<file path=customXml/itemProps79.xml><?xml version="1.0" encoding="utf-8"?>
<ds:datastoreItem xmlns:ds="http://schemas.openxmlformats.org/officeDocument/2006/customXml" ds:itemID="{70A229C8-AF96-4896-ACB3-96873DE761DA}">
  <ds:schemaRefs/>
</ds:datastoreItem>
</file>

<file path=customXml/itemProps80.xml><?xml version="1.0" encoding="utf-8"?>
<ds:datastoreItem xmlns:ds="http://schemas.openxmlformats.org/officeDocument/2006/customXml" ds:itemID="{E720D312-7E6E-43F7-A9CB-F7CE59F5D0E8}">
  <ds:schemaRefs/>
</ds:datastoreItem>
</file>

<file path=customXml/itemProps81.xml><?xml version="1.0" encoding="utf-8"?>
<ds:datastoreItem xmlns:ds="http://schemas.openxmlformats.org/officeDocument/2006/customXml" ds:itemID="{434B26E0-BF1A-4A0F-9029-1812811430CA}">
  <ds:schemaRefs/>
</ds:datastoreItem>
</file>

<file path=customXml/itemProps82.xml><?xml version="1.0" encoding="utf-8"?>
<ds:datastoreItem xmlns:ds="http://schemas.openxmlformats.org/officeDocument/2006/customXml" ds:itemID="{03B6B8EA-80DE-4D89-9AD2-CBFB1FB770AF}">
  <ds:schemaRefs/>
</ds:datastoreItem>
</file>

<file path=customXml/itemProps83.xml><?xml version="1.0" encoding="utf-8"?>
<ds:datastoreItem xmlns:ds="http://schemas.openxmlformats.org/officeDocument/2006/customXml" ds:itemID="{B052C2A2-8D58-4E84-8F11-2ABFD1A96BFD}">
  <ds:schemaRefs/>
</ds:datastoreItem>
</file>

<file path=customXml/itemProps84.xml><?xml version="1.0" encoding="utf-8"?>
<ds:datastoreItem xmlns:ds="http://schemas.openxmlformats.org/officeDocument/2006/customXml" ds:itemID="{19D6352D-5963-424D-9CD2-46C23A618BD2}">
  <ds:schemaRefs/>
</ds:datastoreItem>
</file>

<file path=customXml/itemProps85.xml><?xml version="1.0" encoding="utf-8"?>
<ds:datastoreItem xmlns:ds="http://schemas.openxmlformats.org/officeDocument/2006/customXml" ds:itemID="{EC8EDD10-18E7-4E19-A86C-22870DDC837B}">
  <ds:schemaRefs/>
</ds:datastoreItem>
</file>

<file path=customXml/itemProps86.xml><?xml version="1.0" encoding="utf-8"?>
<ds:datastoreItem xmlns:ds="http://schemas.openxmlformats.org/officeDocument/2006/customXml" ds:itemID="{451541FF-3C14-40C2-844F-EAF735E813D3}">
  <ds:schemaRefs/>
</ds:datastoreItem>
</file>

<file path=customXml/itemProps87.xml><?xml version="1.0" encoding="utf-8"?>
<ds:datastoreItem xmlns:ds="http://schemas.openxmlformats.org/officeDocument/2006/customXml" ds:itemID="{0CE1222A-7EC5-4352-9601-CE5FB5645C50}">
  <ds:schemaRefs/>
</ds:datastoreItem>
</file>

<file path=customXml/itemProps88.xml><?xml version="1.0" encoding="utf-8"?>
<ds:datastoreItem xmlns:ds="http://schemas.openxmlformats.org/officeDocument/2006/customXml" ds:itemID="{4C99B3CB-E087-4642-96B2-C495E29F2E60}">
  <ds:schemaRefs/>
</ds:datastoreItem>
</file>

<file path=customXml/itemProps89.xml><?xml version="1.0" encoding="utf-8"?>
<ds:datastoreItem xmlns:ds="http://schemas.openxmlformats.org/officeDocument/2006/customXml" ds:itemID="{420675BD-6D02-41C2-A0FA-5E4A3DDF51E3}">
  <ds:schemaRefs/>
</ds:datastoreItem>
</file>

<file path=customXml/itemProps90.xml><?xml version="1.0" encoding="utf-8"?>
<ds:datastoreItem xmlns:ds="http://schemas.openxmlformats.org/officeDocument/2006/customXml" ds:itemID="{55D3C343-DA22-427E-B228-044D632A9485}">
  <ds:schemaRefs/>
</ds:datastoreItem>
</file>

<file path=customXml/itemProps91.xml><?xml version="1.0" encoding="utf-8"?>
<ds:datastoreItem xmlns:ds="http://schemas.openxmlformats.org/officeDocument/2006/customXml" ds:itemID="{5DE9A652-2274-4C9B-8725-2880D2CCBC8A}">
  <ds:schemaRefs/>
</ds:datastoreItem>
</file>

<file path=customXml/itemProps92.xml><?xml version="1.0" encoding="utf-8"?>
<ds:datastoreItem xmlns:ds="http://schemas.openxmlformats.org/officeDocument/2006/customXml" ds:itemID="{F7AC803B-A472-485E-A612-E2DAE3FB75B0}">
  <ds:schemaRefs/>
</ds:datastoreItem>
</file>

<file path=customXml/itemProps93.xml><?xml version="1.0" encoding="utf-8"?>
<ds:datastoreItem xmlns:ds="http://schemas.openxmlformats.org/officeDocument/2006/customXml" ds:itemID="{FF7EFF47-8C1D-428C-A453-D5DDD01F9940}">
  <ds:schemaRefs/>
</ds:datastoreItem>
</file>

<file path=customXml/itemProps94.xml><?xml version="1.0" encoding="utf-8"?>
<ds:datastoreItem xmlns:ds="http://schemas.openxmlformats.org/officeDocument/2006/customXml" ds:itemID="{9BE05DBF-6C30-4EA2-9CD3-46DC6ACFA333}">
  <ds:schemaRefs/>
</ds:datastoreItem>
</file>

<file path=customXml/itemProps95.xml><?xml version="1.0" encoding="utf-8"?>
<ds:datastoreItem xmlns:ds="http://schemas.openxmlformats.org/officeDocument/2006/customXml" ds:itemID="{C5B6F4B4-9AE7-4BD8-A6C0-DD30573F40A0}">
  <ds:schemaRefs/>
</ds:datastoreItem>
</file>

<file path=customXml/itemProps96.xml><?xml version="1.0" encoding="utf-8"?>
<ds:datastoreItem xmlns:ds="http://schemas.openxmlformats.org/officeDocument/2006/customXml" ds:itemID="{7E256A9F-D254-4FFF-B661-4331EF09D8FB}">
  <ds:schemaRefs/>
</ds:datastoreItem>
</file>

<file path=customXml/itemProps97.xml><?xml version="1.0" encoding="utf-8"?>
<ds:datastoreItem xmlns:ds="http://schemas.openxmlformats.org/officeDocument/2006/customXml" ds:itemID="{B86FEA50-6DCA-4294-BF5E-ECAD0C761F8D}">
  <ds:schemaRefs/>
</ds:datastoreItem>
</file>

<file path=customXml/itemProps98.xml><?xml version="1.0" encoding="utf-8"?>
<ds:datastoreItem xmlns:ds="http://schemas.openxmlformats.org/officeDocument/2006/customXml" ds:itemID="{1E9686F4-A299-4F46-AD3D-B687AEB6BABF}">
  <ds:schemaRefs/>
</ds:datastoreItem>
</file>

<file path=customXml/itemProps99.xml><?xml version="1.0" encoding="utf-8"?>
<ds:datastoreItem xmlns:ds="http://schemas.openxmlformats.org/officeDocument/2006/customXml" ds:itemID="{8C427F81-AB5D-45FA-8262-642A3926DD3E}">
  <ds:schemaRefs/>
</ds:datastoreItem>
</file>

<file path=customXml/itemProps100.xml><?xml version="1.0" encoding="utf-8"?>
<ds:datastoreItem xmlns:ds="http://schemas.openxmlformats.org/officeDocument/2006/customXml" ds:itemID="{68966880-4100-4068-B042-80F4EFF2E70B}">
  <ds:schemaRefs/>
</ds:datastoreItem>
</file>

<file path=customXml/itemProps101.xml><?xml version="1.0" encoding="utf-8"?>
<ds:datastoreItem xmlns:ds="http://schemas.openxmlformats.org/officeDocument/2006/customXml" ds:itemID="{C6E1F5D2-3394-4388-828C-22AD0A7E3CEA}">
  <ds:schemaRefs/>
</ds:datastoreItem>
</file>

<file path=customXml/itemProps102.xml><?xml version="1.0" encoding="utf-8"?>
<ds:datastoreItem xmlns:ds="http://schemas.openxmlformats.org/officeDocument/2006/customXml" ds:itemID="{54FB9D92-0784-4505-B3D2-A4214DEEA7F2}">
  <ds:schemaRefs/>
</ds:datastoreItem>
</file>

<file path=customXml/itemProps103.xml><?xml version="1.0" encoding="utf-8"?>
<ds:datastoreItem xmlns:ds="http://schemas.openxmlformats.org/officeDocument/2006/customXml" ds:itemID="{D075D454-426B-4EE1-830C-F1F78786E23C}">
  <ds:schemaRefs/>
</ds:datastoreItem>
</file>

<file path=customXml/itemProps104.xml><?xml version="1.0" encoding="utf-8"?>
<ds:datastoreItem xmlns:ds="http://schemas.openxmlformats.org/officeDocument/2006/customXml" ds:itemID="{9A3ED458-1EF9-4759-94D5-9005DD152ECF}">
  <ds:schemaRefs/>
</ds:datastoreItem>
</file>

<file path=customXml/itemProps105.xml><?xml version="1.0" encoding="utf-8"?>
<ds:datastoreItem xmlns:ds="http://schemas.openxmlformats.org/officeDocument/2006/customXml" ds:itemID="{6432A171-5A7E-4C45-9C46-31736713EAE2}">
  <ds:schemaRefs/>
</ds:datastoreItem>
</file>

<file path=customXml/itemProps106.xml><?xml version="1.0" encoding="utf-8"?>
<ds:datastoreItem xmlns:ds="http://schemas.openxmlformats.org/officeDocument/2006/customXml" ds:itemID="{BDF20F93-3F93-413D-95FE-055F4C56CCE9}">
  <ds:schemaRefs/>
</ds:datastoreItem>
</file>

<file path=customXml/itemProps107.xml><?xml version="1.0" encoding="utf-8"?>
<ds:datastoreItem xmlns:ds="http://schemas.openxmlformats.org/officeDocument/2006/customXml" ds:itemID="{269CE2B2-5A25-42EB-AE68-3CEE355E256C}">
  <ds:schemaRefs/>
</ds:datastoreItem>
</file>

<file path=customXml/itemProps108.xml><?xml version="1.0" encoding="utf-8"?>
<ds:datastoreItem xmlns:ds="http://schemas.openxmlformats.org/officeDocument/2006/customXml" ds:itemID="{F6A7B8CA-242E-4447-99A8-F93A41C15F9B}">
  <ds:schemaRefs/>
</ds:datastoreItem>
</file>

<file path=customXml/itemProps109.xml><?xml version="1.0" encoding="utf-8"?>
<ds:datastoreItem xmlns:ds="http://schemas.openxmlformats.org/officeDocument/2006/customXml" ds:itemID="{02ABDCF1-2DBA-4545-A28D-E3989C27FB76}">
  <ds:schemaRefs/>
</ds:datastoreItem>
</file>

<file path=customXml/itemProps110.xml><?xml version="1.0" encoding="utf-8"?>
<ds:datastoreItem xmlns:ds="http://schemas.openxmlformats.org/officeDocument/2006/customXml" ds:itemID="{1513B7DD-2E8B-4476-9E75-A53869AD5E78}">
  <ds:schemaRefs/>
</ds:datastoreItem>
</file>

<file path=customXml/itemProps111.xml><?xml version="1.0" encoding="utf-8"?>
<ds:datastoreItem xmlns:ds="http://schemas.openxmlformats.org/officeDocument/2006/customXml" ds:itemID="{8443E33A-B49A-4478-B0F5-8F3C2F666FB1}">
  <ds:schemaRefs/>
</ds:datastoreItem>
</file>

<file path=customXml/itemProps112.xml><?xml version="1.0" encoding="utf-8"?>
<ds:datastoreItem xmlns:ds="http://schemas.openxmlformats.org/officeDocument/2006/customXml" ds:itemID="{CBCA89AF-874D-4D0E-87BE-85454DC00331}">
  <ds:schemaRefs/>
</ds:datastoreItem>
</file>

<file path=customXml/itemProps113.xml><?xml version="1.0" encoding="utf-8"?>
<ds:datastoreItem xmlns:ds="http://schemas.openxmlformats.org/officeDocument/2006/customXml" ds:itemID="{DC53F3EA-ACC7-4E3E-B823-442B2CBCAE9F}">
  <ds:schemaRefs/>
</ds:datastoreItem>
</file>

<file path=customXml/itemProps114.xml><?xml version="1.0" encoding="utf-8"?>
<ds:datastoreItem xmlns:ds="http://schemas.openxmlformats.org/officeDocument/2006/customXml" ds:itemID="{2702F210-96D3-4A22-9676-36586C501A5E}">
  <ds:schemaRefs/>
</ds:datastoreItem>
</file>

<file path=customXml/itemProps115.xml><?xml version="1.0" encoding="utf-8"?>
<ds:datastoreItem xmlns:ds="http://schemas.openxmlformats.org/officeDocument/2006/customXml" ds:itemID="{E216380A-B9B6-4A1A-81D3-A22C7D825E84}">
  <ds:schemaRefs/>
</ds:datastoreItem>
</file>

<file path=customXml/itemProps116.xml><?xml version="1.0" encoding="utf-8"?>
<ds:datastoreItem xmlns:ds="http://schemas.openxmlformats.org/officeDocument/2006/customXml" ds:itemID="{10C58E5E-ED9C-4C03-BD27-733AD7CC9137}">
  <ds:schemaRefs/>
</ds:datastoreItem>
</file>

<file path=customXml/itemProps117.xml><?xml version="1.0" encoding="utf-8"?>
<ds:datastoreItem xmlns:ds="http://schemas.openxmlformats.org/officeDocument/2006/customXml" ds:itemID="{9327C934-C1B4-42A3-AE59-F404C621634C}">
  <ds:schemaRefs/>
</ds:datastoreItem>
</file>

<file path=customXml/itemProps118.xml><?xml version="1.0" encoding="utf-8"?>
<ds:datastoreItem xmlns:ds="http://schemas.openxmlformats.org/officeDocument/2006/customXml" ds:itemID="{CD5D484E-F4FF-419C-8C3B-D2AB024FAE92}">
  <ds:schemaRefs/>
</ds:datastoreItem>
</file>

<file path=customXml/itemProps119.xml><?xml version="1.0" encoding="utf-8"?>
<ds:datastoreItem xmlns:ds="http://schemas.openxmlformats.org/officeDocument/2006/customXml" ds:itemID="{725DD09C-4092-4614-80A1-8BECB3C7387F}">
  <ds:schemaRefs/>
</ds:datastoreItem>
</file>

<file path=customXml/itemProps120.xml><?xml version="1.0" encoding="utf-8"?>
<ds:datastoreItem xmlns:ds="http://schemas.openxmlformats.org/officeDocument/2006/customXml" ds:itemID="{B1CD13B3-23CC-4E11-ADB2-A44594067A54}">
  <ds:schemaRefs/>
</ds:datastoreItem>
</file>

<file path=customXml/itemProps121.xml><?xml version="1.0" encoding="utf-8"?>
<ds:datastoreItem xmlns:ds="http://schemas.openxmlformats.org/officeDocument/2006/customXml" ds:itemID="{328A667A-88C0-461B-A6CC-97C00C845966}">
  <ds:schemaRefs/>
</ds:datastoreItem>
</file>

<file path=customXml/itemProps122.xml><?xml version="1.0" encoding="utf-8"?>
<ds:datastoreItem xmlns:ds="http://schemas.openxmlformats.org/officeDocument/2006/customXml" ds:itemID="{D5158371-CE4F-4A3C-9914-7BA9C18A4B9D}">
  <ds:schemaRefs/>
</ds:datastoreItem>
</file>

<file path=customXml/itemProps123.xml><?xml version="1.0" encoding="utf-8"?>
<ds:datastoreItem xmlns:ds="http://schemas.openxmlformats.org/officeDocument/2006/customXml" ds:itemID="{827B40DE-D560-478D-B380-0DF92E600180}">
  <ds:schemaRefs/>
</ds:datastoreItem>
</file>

<file path=customXml/itemProps124.xml><?xml version="1.0" encoding="utf-8"?>
<ds:datastoreItem xmlns:ds="http://schemas.openxmlformats.org/officeDocument/2006/customXml" ds:itemID="{ED8C4A70-33D2-4A88-B1E3-DA7B44E27FEE}">
  <ds:schemaRefs/>
</ds:datastoreItem>
</file>

<file path=customXml/itemProps125.xml><?xml version="1.0" encoding="utf-8"?>
<ds:datastoreItem xmlns:ds="http://schemas.openxmlformats.org/officeDocument/2006/customXml" ds:itemID="{941A73F9-CF68-4E79-819E-D193E4643B2B}">
  <ds:schemaRefs/>
</ds:datastoreItem>
</file>

<file path=customXml/itemProps126.xml><?xml version="1.0" encoding="utf-8"?>
<ds:datastoreItem xmlns:ds="http://schemas.openxmlformats.org/officeDocument/2006/customXml" ds:itemID="{3B4AFB52-7A01-4717-88D5-71F3F992DDB5}">
  <ds:schemaRefs/>
</ds:datastoreItem>
</file>

<file path=customXml/itemProps127.xml><?xml version="1.0" encoding="utf-8"?>
<ds:datastoreItem xmlns:ds="http://schemas.openxmlformats.org/officeDocument/2006/customXml" ds:itemID="{A33016FF-9906-470C-A271-B60B6782E4CC}">
  <ds:schemaRefs/>
</ds:datastoreItem>
</file>

<file path=customXml/itemProps128.xml><?xml version="1.0" encoding="utf-8"?>
<ds:datastoreItem xmlns:ds="http://schemas.openxmlformats.org/officeDocument/2006/customXml" ds:itemID="{58E0581E-81E0-449E-A55B-3E08A6ABDBF4}">
  <ds:schemaRefs/>
</ds:datastoreItem>
</file>

<file path=customXml/itemProps129.xml><?xml version="1.0" encoding="utf-8"?>
<ds:datastoreItem xmlns:ds="http://schemas.openxmlformats.org/officeDocument/2006/customXml" ds:itemID="{31D434DF-CE60-4E3E-99ED-A318B5CF1069}">
  <ds:schemaRefs/>
</ds:datastoreItem>
</file>

<file path=customXml/itemProps130.xml><?xml version="1.0" encoding="utf-8"?>
<ds:datastoreItem xmlns:ds="http://schemas.openxmlformats.org/officeDocument/2006/customXml" ds:itemID="{F7D25535-09B9-4688-ACBB-2FAF6BFFCB84}">
  <ds:schemaRefs/>
</ds:datastoreItem>
</file>

<file path=customXml/itemProps131.xml><?xml version="1.0" encoding="utf-8"?>
<ds:datastoreItem xmlns:ds="http://schemas.openxmlformats.org/officeDocument/2006/customXml" ds:itemID="{2AEB1536-7FEE-4E7F-826E-0F819518EE2B}">
  <ds:schemaRefs/>
</ds:datastoreItem>
</file>

<file path=customXml/itemProps132.xml><?xml version="1.0" encoding="utf-8"?>
<ds:datastoreItem xmlns:ds="http://schemas.openxmlformats.org/officeDocument/2006/customXml" ds:itemID="{9597877D-3695-4E96-A896-EDCF6C5B97AD}">
  <ds:schemaRefs/>
</ds:datastoreItem>
</file>

<file path=customXml/itemProps133.xml><?xml version="1.0" encoding="utf-8"?>
<ds:datastoreItem xmlns:ds="http://schemas.openxmlformats.org/officeDocument/2006/customXml" ds:itemID="{DCE73C51-A6EF-441E-B021-76EF943F76CC}">
  <ds:schemaRefs/>
</ds:datastoreItem>
</file>

<file path=customXml/itemProps134.xml><?xml version="1.0" encoding="utf-8"?>
<ds:datastoreItem xmlns:ds="http://schemas.openxmlformats.org/officeDocument/2006/customXml" ds:itemID="{354A59B0-1D20-4BBC-9ACB-143AFD22E708}">
  <ds:schemaRefs/>
</ds:datastoreItem>
</file>

<file path=customXml/itemProps135.xml><?xml version="1.0" encoding="utf-8"?>
<ds:datastoreItem xmlns:ds="http://schemas.openxmlformats.org/officeDocument/2006/customXml" ds:itemID="{036F6EB9-825F-4834-AE5F-5FC25C59DA68}">
  <ds:schemaRefs/>
</ds:datastoreItem>
</file>

<file path=customXml/itemProps136.xml><?xml version="1.0" encoding="utf-8"?>
<ds:datastoreItem xmlns:ds="http://schemas.openxmlformats.org/officeDocument/2006/customXml" ds:itemID="{317459FD-EA91-41F5-9DBA-6AC3B74A5CFF}">
  <ds:schemaRefs/>
</ds:datastoreItem>
</file>

<file path=customXml/itemProps137.xml><?xml version="1.0" encoding="utf-8"?>
<ds:datastoreItem xmlns:ds="http://schemas.openxmlformats.org/officeDocument/2006/customXml" ds:itemID="{BF1ED43F-7132-4034-921D-C02AB1CCA452}">
  <ds:schemaRefs/>
</ds:datastoreItem>
</file>

<file path=customXml/itemProps138.xml><?xml version="1.0" encoding="utf-8"?>
<ds:datastoreItem xmlns:ds="http://schemas.openxmlformats.org/officeDocument/2006/customXml" ds:itemID="{2ADA49AF-5909-4D4F-89BE-6FC07B4A187D}">
  <ds:schemaRefs/>
</ds:datastoreItem>
</file>

<file path=customXml/itemProps139.xml><?xml version="1.0" encoding="utf-8"?>
<ds:datastoreItem xmlns:ds="http://schemas.openxmlformats.org/officeDocument/2006/customXml" ds:itemID="{30EA187D-2462-482D-8A2F-B7C3029C569E}">
  <ds:schemaRefs/>
</ds:datastoreItem>
</file>

<file path=customXml/itemProps140.xml><?xml version="1.0" encoding="utf-8"?>
<ds:datastoreItem xmlns:ds="http://schemas.openxmlformats.org/officeDocument/2006/customXml" ds:itemID="{45BDA024-C2FE-4A2A-98CA-5D177DC97D9B}">
  <ds:schemaRefs/>
</ds:datastoreItem>
</file>

<file path=customXml/itemProps141.xml><?xml version="1.0" encoding="utf-8"?>
<ds:datastoreItem xmlns:ds="http://schemas.openxmlformats.org/officeDocument/2006/customXml" ds:itemID="{2284E6A9-312C-4C7F-9760-80CEDB6E870A}">
  <ds:schemaRefs/>
</ds:datastoreItem>
</file>

<file path=customXml/itemProps142.xml><?xml version="1.0" encoding="utf-8"?>
<ds:datastoreItem xmlns:ds="http://schemas.openxmlformats.org/officeDocument/2006/customXml" ds:itemID="{1B8C176E-75C1-45EA-B3A4-3378ECB536F1}">
  <ds:schemaRefs/>
</ds:datastoreItem>
</file>

<file path=customXml/itemProps143.xml><?xml version="1.0" encoding="utf-8"?>
<ds:datastoreItem xmlns:ds="http://schemas.openxmlformats.org/officeDocument/2006/customXml" ds:itemID="{C05E7AEF-A1B0-4A42-81E0-229E170A0C2A}">
  <ds:schemaRefs/>
</ds:datastoreItem>
</file>

<file path=customXml/itemProps144.xml><?xml version="1.0" encoding="utf-8"?>
<ds:datastoreItem xmlns:ds="http://schemas.openxmlformats.org/officeDocument/2006/customXml" ds:itemID="{BB2E672D-7FB7-4C67-9869-C5D7F1AACE50}">
  <ds:schemaRefs/>
</ds:datastoreItem>
</file>

<file path=customXml/itemProps145.xml><?xml version="1.0" encoding="utf-8"?>
<ds:datastoreItem xmlns:ds="http://schemas.openxmlformats.org/officeDocument/2006/customXml" ds:itemID="{D459E816-1A75-4BF8-8DE1-71B43F9CBF8B}">
  <ds:schemaRefs/>
</ds:datastoreItem>
</file>

<file path=customXml/itemProps146.xml><?xml version="1.0" encoding="utf-8"?>
<ds:datastoreItem xmlns:ds="http://schemas.openxmlformats.org/officeDocument/2006/customXml" ds:itemID="{62310D4F-ED69-4F32-90F6-3A4EF85063BB}">
  <ds:schemaRefs/>
</ds:datastoreItem>
</file>

<file path=customXml/itemProps147.xml><?xml version="1.0" encoding="utf-8"?>
<ds:datastoreItem xmlns:ds="http://schemas.openxmlformats.org/officeDocument/2006/customXml" ds:itemID="{A6F9AF27-0079-4AB1-A64D-5D09B8A9DBEA}">
  <ds:schemaRefs/>
</ds:datastoreItem>
</file>

<file path=customXml/itemProps148.xml><?xml version="1.0" encoding="utf-8"?>
<ds:datastoreItem xmlns:ds="http://schemas.openxmlformats.org/officeDocument/2006/customXml" ds:itemID="{24856FF6-B52C-4CD0-AB46-A0E32BB524D4}">
  <ds:schemaRefs/>
</ds:datastoreItem>
</file>

<file path=customXml/itemProps149.xml><?xml version="1.0" encoding="utf-8"?>
<ds:datastoreItem xmlns:ds="http://schemas.openxmlformats.org/officeDocument/2006/customXml" ds:itemID="{D12CD04D-4A1B-4620-B318-28986B54FD4D}">
  <ds:schemaRefs/>
</ds:datastoreItem>
</file>

<file path=customXml/itemProps150.xml><?xml version="1.0" encoding="utf-8"?>
<ds:datastoreItem xmlns:ds="http://schemas.openxmlformats.org/officeDocument/2006/customXml" ds:itemID="{EFD73BC2-E18A-4634-ADDC-15C366B6C155}">
  <ds:schemaRefs/>
</ds:datastoreItem>
</file>

<file path=customXml/itemProps151.xml><?xml version="1.0" encoding="utf-8"?>
<ds:datastoreItem xmlns:ds="http://schemas.openxmlformats.org/officeDocument/2006/customXml" ds:itemID="{E28E6719-33D8-4A89-A815-38E93F5A7564}">
  <ds:schemaRefs/>
</ds:datastoreItem>
</file>

<file path=customXml/itemProps152.xml><?xml version="1.0" encoding="utf-8"?>
<ds:datastoreItem xmlns:ds="http://schemas.openxmlformats.org/officeDocument/2006/customXml" ds:itemID="{E2D8D8E9-0A6F-4BF2-ADA2-B6BD9ED58E03}">
  <ds:schemaRefs/>
</ds:datastoreItem>
</file>

<file path=customXml/itemProps153.xml><?xml version="1.0" encoding="utf-8"?>
<ds:datastoreItem xmlns:ds="http://schemas.openxmlformats.org/officeDocument/2006/customXml" ds:itemID="{75F10587-0AFE-4127-ABB9-8B39E7E55567}">
  <ds:schemaRefs/>
</ds:datastoreItem>
</file>

<file path=customXml/itemProps154.xml><?xml version="1.0" encoding="utf-8"?>
<ds:datastoreItem xmlns:ds="http://schemas.openxmlformats.org/officeDocument/2006/customXml" ds:itemID="{EF113B3C-B513-49BE-8E06-29F28CB6ABD1}">
  <ds:schemaRefs/>
</ds:datastoreItem>
</file>

<file path=customXml/itemProps155.xml><?xml version="1.0" encoding="utf-8"?>
<ds:datastoreItem xmlns:ds="http://schemas.openxmlformats.org/officeDocument/2006/customXml" ds:itemID="{7F02D65D-7AAE-42CC-8367-CEBEDCECEDB6}">
  <ds:schemaRefs/>
</ds:datastoreItem>
</file>

<file path=customXml/itemProps156.xml><?xml version="1.0" encoding="utf-8"?>
<ds:datastoreItem xmlns:ds="http://schemas.openxmlformats.org/officeDocument/2006/customXml" ds:itemID="{2A0153C5-0868-480F-9715-8A512EB4FD4F}">
  <ds:schemaRefs/>
</ds:datastoreItem>
</file>

<file path=customXml/itemProps157.xml><?xml version="1.0" encoding="utf-8"?>
<ds:datastoreItem xmlns:ds="http://schemas.openxmlformats.org/officeDocument/2006/customXml" ds:itemID="{388B57DB-9CCE-428A-9217-C2AD4ABA8254}">
  <ds:schemaRefs/>
</ds:datastoreItem>
</file>

<file path=customXml/itemProps158.xml><?xml version="1.0" encoding="utf-8"?>
<ds:datastoreItem xmlns:ds="http://schemas.openxmlformats.org/officeDocument/2006/customXml" ds:itemID="{88FA47AE-63AA-4B7D-AC7D-11494FE5111C}">
  <ds:schemaRefs/>
</ds:datastoreItem>
</file>

<file path=customXml/itemProps159.xml><?xml version="1.0" encoding="utf-8"?>
<ds:datastoreItem xmlns:ds="http://schemas.openxmlformats.org/officeDocument/2006/customXml" ds:itemID="{2DC49AC6-111D-4FA9-88C6-D2CA85B148F0}">
  <ds:schemaRefs/>
</ds:datastoreItem>
</file>

<file path=customXml/itemProps160.xml><?xml version="1.0" encoding="utf-8"?>
<ds:datastoreItem xmlns:ds="http://schemas.openxmlformats.org/officeDocument/2006/customXml" ds:itemID="{AF013631-1B56-4E2F-8CCF-1055B476A11B}">
  <ds:schemaRefs/>
</ds:datastoreItem>
</file>

<file path=customXml/itemProps161.xml><?xml version="1.0" encoding="utf-8"?>
<ds:datastoreItem xmlns:ds="http://schemas.openxmlformats.org/officeDocument/2006/customXml" ds:itemID="{94EE811C-5DF8-4F16-88BD-5EE5E5D6E97A}">
  <ds:schemaRefs/>
</ds:datastoreItem>
</file>

<file path=customXml/itemProps162.xml><?xml version="1.0" encoding="utf-8"?>
<ds:datastoreItem xmlns:ds="http://schemas.openxmlformats.org/officeDocument/2006/customXml" ds:itemID="{C8BA3AE2-A996-4753-9112-A387629FA722}">
  <ds:schemaRefs/>
</ds:datastoreItem>
</file>

<file path=customXml/itemProps163.xml><?xml version="1.0" encoding="utf-8"?>
<ds:datastoreItem xmlns:ds="http://schemas.openxmlformats.org/officeDocument/2006/customXml" ds:itemID="{43A6F5DD-0132-4102-ADA4-B9CEE45CF240}">
  <ds:schemaRefs/>
</ds:datastoreItem>
</file>

<file path=customXml/itemProps164.xml><?xml version="1.0" encoding="utf-8"?>
<ds:datastoreItem xmlns:ds="http://schemas.openxmlformats.org/officeDocument/2006/customXml" ds:itemID="{1D999469-D9D3-4498-A57B-A726335C320F}">
  <ds:schemaRefs/>
</ds:datastoreItem>
</file>

<file path=customXml/itemProps165.xml><?xml version="1.0" encoding="utf-8"?>
<ds:datastoreItem xmlns:ds="http://schemas.openxmlformats.org/officeDocument/2006/customXml" ds:itemID="{34AEE007-4877-43B4-BEDD-D591A57FAE93}">
  <ds:schemaRefs/>
</ds:datastoreItem>
</file>

<file path=customXml/itemProps166.xml><?xml version="1.0" encoding="utf-8"?>
<ds:datastoreItem xmlns:ds="http://schemas.openxmlformats.org/officeDocument/2006/customXml" ds:itemID="{8D01E9E7-7B38-48C6-9EDA-7FAD464B6508}">
  <ds:schemaRefs/>
</ds:datastoreItem>
</file>

<file path=customXml/itemProps167.xml><?xml version="1.0" encoding="utf-8"?>
<ds:datastoreItem xmlns:ds="http://schemas.openxmlformats.org/officeDocument/2006/customXml" ds:itemID="{6248EC5F-8961-4361-9A57-545D2DF53357}">
  <ds:schemaRefs/>
</ds:datastoreItem>
</file>

<file path=customXml/itemProps168.xml><?xml version="1.0" encoding="utf-8"?>
<ds:datastoreItem xmlns:ds="http://schemas.openxmlformats.org/officeDocument/2006/customXml" ds:itemID="{2FBCC635-3D11-4175-B465-59633CFAEF75}">
  <ds:schemaRefs/>
</ds:datastoreItem>
</file>

<file path=customXml/itemProps169.xml><?xml version="1.0" encoding="utf-8"?>
<ds:datastoreItem xmlns:ds="http://schemas.openxmlformats.org/officeDocument/2006/customXml" ds:itemID="{3867CA13-26D4-4D13-9380-35C659A7AAAE}">
  <ds:schemaRefs/>
</ds:datastoreItem>
</file>

<file path=customXml/itemProps170.xml><?xml version="1.0" encoding="utf-8"?>
<ds:datastoreItem xmlns:ds="http://schemas.openxmlformats.org/officeDocument/2006/customXml" ds:itemID="{3FD45A45-90C6-4D51-8115-A71A6AB11E84}">
  <ds:schemaRefs/>
</ds:datastoreItem>
</file>

<file path=customXml/itemProps171.xml><?xml version="1.0" encoding="utf-8"?>
<ds:datastoreItem xmlns:ds="http://schemas.openxmlformats.org/officeDocument/2006/customXml" ds:itemID="{B08C838A-27AC-4210-AE19-D210E115EA30}">
  <ds:schemaRefs/>
</ds:datastoreItem>
</file>

<file path=customXml/itemProps172.xml><?xml version="1.0" encoding="utf-8"?>
<ds:datastoreItem xmlns:ds="http://schemas.openxmlformats.org/officeDocument/2006/customXml" ds:itemID="{AA40563D-B1C4-47AD-AF62-223C8E81B1C6}">
  <ds:schemaRefs/>
</ds:datastoreItem>
</file>

<file path=customXml/itemProps173.xml><?xml version="1.0" encoding="utf-8"?>
<ds:datastoreItem xmlns:ds="http://schemas.openxmlformats.org/officeDocument/2006/customXml" ds:itemID="{6D3E240E-D7D3-49FE-8CFB-CF8C9A164289}">
  <ds:schemaRefs/>
</ds:datastoreItem>
</file>

<file path=customXml/itemProps174.xml><?xml version="1.0" encoding="utf-8"?>
<ds:datastoreItem xmlns:ds="http://schemas.openxmlformats.org/officeDocument/2006/customXml" ds:itemID="{47986882-4E37-44D3-B0DC-3104D87DAD47}">
  <ds:schemaRefs/>
</ds:datastoreItem>
</file>

<file path=customXml/itemProps175.xml><?xml version="1.0" encoding="utf-8"?>
<ds:datastoreItem xmlns:ds="http://schemas.openxmlformats.org/officeDocument/2006/customXml" ds:itemID="{FFEBCC11-23E7-4B04-AF46-205F2E263E8F}">
  <ds:schemaRefs/>
</ds:datastoreItem>
</file>

<file path=customXml/itemProps176.xml><?xml version="1.0" encoding="utf-8"?>
<ds:datastoreItem xmlns:ds="http://schemas.openxmlformats.org/officeDocument/2006/customXml" ds:itemID="{A3387087-A06A-49BA-BF13-D868F82E747B}">
  <ds:schemaRefs/>
</ds:datastoreItem>
</file>

<file path=customXml/itemProps177.xml><?xml version="1.0" encoding="utf-8"?>
<ds:datastoreItem xmlns:ds="http://schemas.openxmlformats.org/officeDocument/2006/customXml" ds:itemID="{845A630C-AD37-4913-A3F8-7AE69EB2854B}">
  <ds:schemaRefs/>
</ds:datastoreItem>
</file>

<file path=customXml/itemProps178.xml><?xml version="1.0" encoding="utf-8"?>
<ds:datastoreItem xmlns:ds="http://schemas.openxmlformats.org/officeDocument/2006/customXml" ds:itemID="{123C911C-1B80-47F3-9ADC-95BA56942BD5}">
  <ds:schemaRefs/>
</ds:datastoreItem>
</file>

<file path=customXml/itemProps179.xml><?xml version="1.0" encoding="utf-8"?>
<ds:datastoreItem xmlns:ds="http://schemas.openxmlformats.org/officeDocument/2006/customXml" ds:itemID="{A38083FB-90D4-4178-9685-9F0A3138FA96}">
  <ds:schemaRefs/>
</ds:datastoreItem>
</file>

<file path=customXml/itemProps180.xml><?xml version="1.0" encoding="utf-8"?>
<ds:datastoreItem xmlns:ds="http://schemas.openxmlformats.org/officeDocument/2006/customXml" ds:itemID="{853BBBC1-55F4-4C5D-BBF7-5310048376A8}">
  <ds:schemaRefs/>
</ds:datastoreItem>
</file>

<file path=customXml/itemProps181.xml><?xml version="1.0" encoding="utf-8"?>
<ds:datastoreItem xmlns:ds="http://schemas.openxmlformats.org/officeDocument/2006/customXml" ds:itemID="{45432224-5F33-4691-A5D2-911D387ADEF1}">
  <ds:schemaRefs/>
</ds:datastoreItem>
</file>

<file path=customXml/itemProps182.xml><?xml version="1.0" encoding="utf-8"?>
<ds:datastoreItem xmlns:ds="http://schemas.openxmlformats.org/officeDocument/2006/customXml" ds:itemID="{6D0BD51A-EA89-408C-8C11-5EE66B196E9A}">
  <ds:schemaRefs/>
</ds:datastoreItem>
</file>

<file path=customXml/itemProps183.xml><?xml version="1.0" encoding="utf-8"?>
<ds:datastoreItem xmlns:ds="http://schemas.openxmlformats.org/officeDocument/2006/customXml" ds:itemID="{806E1EA5-04B0-4389-98AF-EE8A971CE8FA}">
  <ds:schemaRefs/>
</ds:datastoreItem>
</file>

<file path=customXml/itemProps184.xml><?xml version="1.0" encoding="utf-8"?>
<ds:datastoreItem xmlns:ds="http://schemas.openxmlformats.org/officeDocument/2006/customXml" ds:itemID="{309F6C19-E5CF-4D4C-9C32-A644BADB15A0}">
  <ds:schemaRefs/>
</ds:datastoreItem>
</file>

<file path=customXml/itemProps185.xml><?xml version="1.0" encoding="utf-8"?>
<ds:datastoreItem xmlns:ds="http://schemas.openxmlformats.org/officeDocument/2006/customXml" ds:itemID="{D663C34D-62B5-4F26-8F80-3834BB67D9E6}">
  <ds:schemaRefs/>
</ds:datastoreItem>
</file>

<file path=customXml/itemProps186.xml><?xml version="1.0" encoding="utf-8"?>
<ds:datastoreItem xmlns:ds="http://schemas.openxmlformats.org/officeDocument/2006/customXml" ds:itemID="{19B8736C-6333-4DC1-9FE5-7A7D6F5A2F1D}">
  <ds:schemaRefs/>
</ds:datastoreItem>
</file>

<file path=customXml/itemProps187.xml><?xml version="1.0" encoding="utf-8"?>
<ds:datastoreItem xmlns:ds="http://schemas.openxmlformats.org/officeDocument/2006/customXml" ds:itemID="{443828D7-C565-4D1F-959D-BB48707F652D}">
  <ds:schemaRefs/>
</ds:datastoreItem>
</file>

<file path=customXml/itemProps188.xml><?xml version="1.0" encoding="utf-8"?>
<ds:datastoreItem xmlns:ds="http://schemas.openxmlformats.org/officeDocument/2006/customXml" ds:itemID="{2E954467-A729-498B-8E80-A46414BD0FC4}">
  <ds:schemaRefs/>
</ds:datastoreItem>
</file>

<file path=customXml/itemProps189.xml><?xml version="1.0" encoding="utf-8"?>
<ds:datastoreItem xmlns:ds="http://schemas.openxmlformats.org/officeDocument/2006/customXml" ds:itemID="{2F6BB089-A634-4DAA-B5ED-E80BFAE87DDE}">
  <ds:schemaRefs/>
</ds:datastoreItem>
</file>

<file path=customXml/itemProps190.xml><?xml version="1.0" encoding="utf-8"?>
<ds:datastoreItem xmlns:ds="http://schemas.openxmlformats.org/officeDocument/2006/customXml" ds:itemID="{31F24D6E-F5A3-4082-94FD-32789DA32D0E}">
  <ds:schemaRefs/>
</ds:datastoreItem>
</file>

<file path=customXml/itemProps191.xml><?xml version="1.0" encoding="utf-8"?>
<ds:datastoreItem xmlns:ds="http://schemas.openxmlformats.org/officeDocument/2006/customXml" ds:itemID="{4C2C3BAE-218D-41D0-8FB8-E54716B6A1B1}">
  <ds:schemaRefs/>
</ds:datastoreItem>
</file>

<file path=customXml/itemProps192.xml><?xml version="1.0" encoding="utf-8"?>
<ds:datastoreItem xmlns:ds="http://schemas.openxmlformats.org/officeDocument/2006/customXml" ds:itemID="{1B246BBF-E313-45AF-88B0-2500624ED4BB}">
  <ds:schemaRefs/>
</ds:datastoreItem>
</file>

<file path=customXml/itemProps193.xml><?xml version="1.0" encoding="utf-8"?>
<ds:datastoreItem xmlns:ds="http://schemas.openxmlformats.org/officeDocument/2006/customXml" ds:itemID="{B1A95D3B-AEC8-45D5-924A-C609643D14E4}">
  <ds:schemaRefs/>
</ds:datastoreItem>
</file>

<file path=customXml/itemProps194.xml><?xml version="1.0" encoding="utf-8"?>
<ds:datastoreItem xmlns:ds="http://schemas.openxmlformats.org/officeDocument/2006/customXml" ds:itemID="{447C340D-88C9-4E26-9C8D-6B243E9E8F5D}">
  <ds:schemaRefs/>
</ds:datastoreItem>
</file>

<file path=customXml/itemProps195.xml><?xml version="1.0" encoding="utf-8"?>
<ds:datastoreItem xmlns:ds="http://schemas.openxmlformats.org/officeDocument/2006/customXml" ds:itemID="{20B573FD-A288-4796-BE4D-5FC63C5AF8F3}">
  <ds:schemaRefs/>
</ds:datastoreItem>
</file>

<file path=customXml/itemProps196.xml><?xml version="1.0" encoding="utf-8"?>
<ds:datastoreItem xmlns:ds="http://schemas.openxmlformats.org/officeDocument/2006/customXml" ds:itemID="{F4FBBF26-FE73-4693-AA7F-BC4F2BA58CAE}">
  <ds:schemaRefs/>
</ds:datastoreItem>
</file>

<file path=customXml/itemProps197.xml><?xml version="1.0" encoding="utf-8"?>
<ds:datastoreItem xmlns:ds="http://schemas.openxmlformats.org/officeDocument/2006/customXml" ds:itemID="{F761C241-720A-4AC3-83DC-8400850BF747}">
  <ds:schemaRefs/>
</ds:datastoreItem>
</file>

<file path=customXml/itemProps198.xml><?xml version="1.0" encoding="utf-8"?>
<ds:datastoreItem xmlns:ds="http://schemas.openxmlformats.org/officeDocument/2006/customXml" ds:itemID="{D9014994-7CE7-4B80-84B9-15646FAA7FA9}">
  <ds:schemaRefs/>
</ds:datastoreItem>
</file>

<file path=customXml/itemProps199.xml><?xml version="1.0" encoding="utf-8"?>
<ds:datastoreItem xmlns:ds="http://schemas.openxmlformats.org/officeDocument/2006/customXml" ds:itemID="{D7238A66-D72D-4544-BD5C-D0EAE9E42E59}">
  <ds:schemaRefs/>
</ds:datastoreItem>
</file>

<file path=customXml/itemProps200.xml><?xml version="1.0" encoding="utf-8"?>
<ds:datastoreItem xmlns:ds="http://schemas.openxmlformats.org/officeDocument/2006/customXml" ds:itemID="{99F7A707-3CE7-4DB8-A16D-A332A36543C6}">
  <ds:schemaRefs/>
</ds:datastoreItem>
</file>

<file path=customXml/itemProps201.xml><?xml version="1.0" encoding="utf-8"?>
<ds:datastoreItem xmlns:ds="http://schemas.openxmlformats.org/officeDocument/2006/customXml" ds:itemID="{34796595-1757-406F-BF45-21246B671E23}">
  <ds:schemaRefs/>
</ds:datastoreItem>
</file>

<file path=customXml/itemProps202.xml><?xml version="1.0" encoding="utf-8"?>
<ds:datastoreItem xmlns:ds="http://schemas.openxmlformats.org/officeDocument/2006/customXml" ds:itemID="{0969AEE7-D43F-4ADE-9914-E3EF83177A1C}">
  <ds:schemaRefs/>
</ds:datastoreItem>
</file>

<file path=customXml/itemProps203.xml><?xml version="1.0" encoding="utf-8"?>
<ds:datastoreItem xmlns:ds="http://schemas.openxmlformats.org/officeDocument/2006/customXml" ds:itemID="{0E9D7F05-5229-4D59-8639-6B3504479BCE}">
  <ds:schemaRefs/>
</ds:datastoreItem>
</file>

<file path=customXml/itemProps204.xml><?xml version="1.0" encoding="utf-8"?>
<ds:datastoreItem xmlns:ds="http://schemas.openxmlformats.org/officeDocument/2006/customXml" ds:itemID="{F9F7C5F5-641C-4524-B1B6-D63E771102B1}">
  <ds:schemaRefs/>
</ds:datastoreItem>
</file>

<file path=customXml/itemProps205.xml><?xml version="1.0" encoding="utf-8"?>
<ds:datastoreItem xmlns:ds="http://schemas.openxmlformats.org/officeDocument/2006/customXml" ds:itemID="{CEDFCC3F-54B4-45EB-A4DD-AE202172006B}">
  <ds:schemaRefs/>
</ds:datastoreItem>
</file>

<file path=customXml/itemProps206.xml><?xml version="1.0" encoding="utf-8"?>
<ds:datastoreItem xmlns:ds="http://schemas.openxmlformats.org/officeDocument/2006/customXml" ds:itemID="{0C0CF70A-7D72-4654-AC4A-0B885B3021CD}">
  <ds:schemaRefs/>
</ds:datastoreItem>
</file>

<file path=customXml/itemProps207.xml><?xml version="1.0" encoding="utf-8"?>
<ds:datastoreItem xmlns:ds="http://schemas.openxmlformats.org/officeDocument/2006/customXml" ds:itemID="{0896C3F9-8470-43DE-AE37-3CBDBEDA6FB9}">
  <ds:schemaRefs/>
</ds:datastoreItem>
</file>

<file path=customXml/itemProps208.xml><?xml version="1.0" encoding="utf-8"?>
<ds:datastoreItem xmlns:ds="http://schemas.openxmlformats.org/officeDocument/2006/customXml" ds:itemID="{6EFF5FF1-5234-4AC9-A2E7-F6F4D1BFBF8F}">
  <ds:schemaRefs/>
</ds:datastoreItem>
</file>

<file path=customXml/itemProps209.xml><?xml version="1.0" encoding="utf-8"?>
<ds:datastoreItem xmlns:ds="http://schemas.openxmlformats.org/officeDocument/2006/customXml" ds:itemID="{E798D2DA-987F-402B-8477-34B912F1B2AF}">
  <ds:schemaRefs/>
</ds:datastoreItem>
</file>

<file path=customXml/itemProps210.xml><?xml version="1.0" encoding="utf-8"?>
<ds:datastoreItem xmlns:ds="http://schemas.openxmlformats.org/officeDocument/2006/customXml" ds:itemID="{B8697891-D300-45FE-B37D-B8B344E80E6E}">
  <ds:schemaRefs/>
</ds:datastoreItem>
</file>

<file path=customXml/itemProps211.xml><?xml version="1.0" encoding="utf-8"?>
<ds:datastoreItem xmlns:ds="http://schemas.openxmlformats.org/officeDocument/2006/customXml" ds:itemID="{F8559ED6-812B-4138-9E52-C279BDA81207}">
  <ds:schemaRefs/>
</ds:datastoreItem>
</file>

<file path=customXml/itemProps212.xml><?xml version="1.0" encoding="utf-8"?>
<ds:datastoreItem xmlns:ds="http://schemas.openxmlformats.org/officeDocument/2006/customXml" ds:itemID="{C4E28E81-9B5C-493D-93CE-F7164A578D4D}">
  <ds:schemaRefs/>
</ds:datastoreItem>
</file>

<file path=customXml/itemProps213.xml><?xml version="1.0" encoding="utf-8"?>
<ds:datastoreItem xmlns:ds="http://schemas.openxmlformats.org/officeDocument/2006/customXml" ds:itemID="{926FD654-F17E-41AA-B321-55F530731BF9}">
  <ds:schemaRefs/>
</ds:datastoreItem>
</file>

<file path=customXml/itemProps214.xml><?xml version="1.0" encoding="utf-8"?>
<ds:datastoreItem xmlns:ds="http://schemas.openxmlformats.org/officeDocument/2006/customXml" ds:itemID="{80D84ADD-2943-4E6A-9D9E-8C1B55B0CEE0}">
  <ds:schemaRefs/>
</ds:datastoreItem>
</file>

<file path=customXml/itemProps215.xml><?xml version="1.0" encoding="utf-8"?>
<ds:datastoreItem xmlns:ds="http://schemas.openxmlformats.org/officeDocument/2006/customXml" ds:itemID="{38A799C7-ED72-4299-95D6-BA93865DB70B}">
  <ds:schemaRefs/>
</ds:datastoreItem>
</file>

<file path=customXml/itemProps216.xml><?xml version="1.0" encoding="utf-8"?>
<ds:datastoreItem xmlns:ds="http://schemas.openxmlformats.org/officeDocument/2006/customXml" ds:itemID="{DFF80041-0713-4A57-8596-A3F0CCB6178C}">
  <ds:schemaRefs/>
</ds:datastoreItem>
</file>

<file path=customXml/itemProps217.xml><?xml version="1.0" encoding="utf-8"?>
<ds:datastoreItem xmlns:ds="http://schemas.openxmlformats.org/officeDocument/2006/customXml" ds:itemID="{AA18E11E-C3E8-4588-9D26-9D356AD6665F}">
  <ds:schemaRefs/>
</ds:datastoreItem>
</file>

<file path=customXml/itemProps218.xml><?xml version="1.0" encoding="utf-8"?>
<ds:datastoreItem xmlns:ds="http://schemas.openxmlformats.org/officeDocument/2006/customXml" ds:itemID="{BAFD54DC-A686-4A9A-8095-DA4E502B68CF}">
  <ds:schemaRefs/>
</ds:datastoreItem>
</file>

<file path=customXml/itemProps219.xml><?xml version="1.0" encoding="utf-8"?>
<ds:datastoreItem xmlns:ds="http://schemas.openxmlformats.org/officeDocument/2006/customXml" ds:itemID="{C4FADE41-8EAD-45C0-806C-43F17EEE4E44}">
  <ds:schemaRefs/>
</ds:datastoreItem>
</file>

<file path=customXml/itemProps220.xml><?xml version="1.0" encoding="utf-8"?>
<ds:datastoreItem xmlns:ds="http://schemas.openxmlformats.org/officeDocument/2006/customXml" ds:itemID="{1F591958-717F-44A4-B543-392743C764A8}">
  <ds:schemaRefs/>
</ds:datastoreItem>
</file>

<file path=customXml/itemProps221.xml><?xml version="1.0" encoding="utf-8"?>
<ds:datastoreItem xmlns:ds="http://schemas.openxmlformats.org/officeDocument/2006/customXml" ds:itemID="{93056792-B7DC-4CD6-8617-9B8FC77F1852}">
  <ds:schemaRefs/>
</ds:datastoreItem>
</file>

<file path=customXml/itemProps222.xml><?xml version="1.0" encoding="utf-8"?>
<ds:datastoreItem xmlns:ds="http://schemas.openxmlformats.org/officeDocument/2006/customXml" ds:itemID="{7CF5E3BA-46AD-4CB2-9205-FD9980E30410}">
  <ds:schemaRefs/>
</ds:datastoreItem>
</file>

<file path=customXml/itemProps223.xml><?xml version="1.0" encoding="utf-8"?>
<ds:datastoreItem xmlns:ds="http://schemas.openxmlformats.org/officeDocument/2006/customXml" ds:itemID="{23503883-E016-411B-9B4D-2BF9BFDC527D}">
  <ds:schemaRefs/>
</ds:datastoreItem>
</file>

<file path=customXml/itemProps224.xml><?xml version="1.0" encoding="utf-8"?>
<ds:datastoreItem xmlns:ds="http://schemas.openxmlformats.org/officeDocument/2006/customXml" ds:itemID="{63D9E37D-40D4-4F36-9289-F9C509DC4CEB}">
  <ds:schemaRefs/>
</ds:datastoreItem>
</file>

<file path=customXml/itemProps225.xml><?xml version="1.0" encoding="utf-8"?>
<ds:datastoreItem xmlns:ds="http://schemas.openxmlformats.org/officeDocument/2006/customXml" ds:itemID="{23643D92-4650-4FF9-A2DD-8B9242EF2533}">
  <ds:schemaRefs/>
</ds:datastoreItem>
</file>

<file path=customXml/itemProps226.xml><?xml version="1.0" encoding="utf-8"?>
<ds:datastoreItem xmlns:ds="http://schemas.openxmlformats.org/officeDocument/2006/customXml" ds:itemID="{C149380B-BBA6-4AA1-9AC8-74EFD189B1C2}">
  <ds:schemaRefs/>
</ds:datastoreItem>
</file>

<file path=customXml/itemProps227.xml><?xml version="1.0" encoding="utf-8"?>
<ds:datastoreItem xmlns:ds="http://schemas.openxmlformats.org/officeDocument/2006/customXml" ds:itemID="{D1DD714D-39D3-401D-ADC5-08E8E7B86D59}">
  <ds:schemaRefs/>
</ds:datastoreItem>
</file>

<file path=customXml/itemProps228.xml><?xml version="1.0" encoding="utf-8"?>
<ds:datastoreItem xmlns:ds="http://schemas.openxmlformats.org/officeDocument/2006/customXml" ds:itemID="{56B8F1B2-4493-4DB7-8104-39B1956CC99F}">
  <ds:schemaRefs/>
</ds:datastoreItem>
</file>

<file path=customXml/itemProps229.xml><?xml version="1.0" encoding="utf-8"?>
<ds:datastoreItem xmlns:ds="http://schemas.openxmlformats.org/officeDocument/2006/customXml" ds:itemID="{66E72D4A-71C5-4C91-B92E-9026D2E7CF6D}">
  <ds:schemaRefs/>
</ds:datastoreItem>
</file>

<file path=customXml/itemProps230.xml><?xml version="1.0" encoding="utf-8"?>
<ds:datastoreItem xmlns:ds="http://schemas.openxmlformats.org/officeDocument/2006/customXml" ds:itemID="{4E14CD50-86DB-4EF3-97BE-A3F49AD4F9FD}">
  <ds:schemaRefs/>
</ds:datastoreItem>
</file>

<file path=customXml/itemProps231.xml><?xml version="1.0" encoding="utf-8"?>
<ds:datastoreItem xmlns:ds="http://schemas.openxmlformats.org/officeDocument/2006/customXml" ds:itemID="{E23E891B-4D85-493B-B547-64E6D1C2DC2B}">
  <ds:schemaRefs/>
</ds:datastoreItem>
</file>

<file path=customXml/itemProps232.xml><?xml version="1.0" encoding="utf-8"?>
<ds:datastoreItem xmlns:ds="http://schemas.openxmlformats.org/officeDocument/2006/customXml" ds:itemID="{55C90611-6C57-4CE0-98F8-12736A41F12D}">
  <ds:schemaRefs/>
</ds:datastoreItem>
</file>

<file path=customXml/itemProps233.xml><?xml version="1.0" encoding="utf-8"?>
<ds:datastoreItem xmlns:ds="http://schemas.openxmlformats.org/officeDocument/2006/customXml" ds:itemID="{A729FB80-514B-4B44-B126-ACF492AC12AF}">
  <ds:schemaRefs/>
</ds:datastoreItem>
</file>

<file path=customXml/itemProps234.xml><?xml version="1.0" encoding="utf-8"?>
<ds:datastoreItem xmlns:ds="http://schemas.openxmlformats.org/officeDocument/2006/customXml" ds:itemID="{0A9DAB23-3BF2-4B04-95DC-6632DD345E07}">
  <ds:schemaRefs/>
</ds:datastoreItem>
</file>

<file path=customXml/itemProps235.xml><?xml version="1.0" encoding="utf-8"?>
<ds:datastoreItem xmlns:ds="http://schemas.openxmlformats.org/officeDocument/2006/customXml" ds:itemID="{2CDE528E-D87C-4DC7-89B5-73274AD22B4E}">
  <ds:schemaRefs/>
</ds:datastoreItem>
</file>

<file path=customXml/itemProps236.xml><?xml version="1.0" encoding="utf-8"?>
<ds:datastoreItem xmlns:ds="http://schemas.openxmlformats.org/officeDocument/2006/customXml" ds:itemID="{DF2D9DAB-EFB0-4E8E-AA0B-9AC8B21B2CDA}">
  <ds:schemaRefs/>
</ds:datastoreItem>
</file>

<file path=customXml/itemProps237.xml><?xml version="1.0" encoding="utf-8"?>
<ds:datastoreItem xmlns:ds="http://schemas.openxmlformats.org/officeDocument/2006/customXml" ds:itemID="{D13A712D-340C-4B58-B41B-07BC9DC6A5C1}">
  <ds:schemaRefs/>
</ds:datastoreItem>
</file>

<file path=customXml/itemProps238.xml><?xml version="1.0" encoding="utf-8"?>
<ds:datastoreItem xmlns:ds="http://schemas.openxmlformats.org/officeDocument/2006/customXml" ds:itemID="{E7FB2E63-E3DA-466F-8F96-051B6BF96E1C}">
  <ds:schemaRefs/>
</ds:datastoreItem>
</file>

<file path=customXml/itemProps239.xml><?xml version="1.0" encoding="utf-8"?>
<ds:datastoreItem xmlns:ds="http://schemas.openxmlformats.org/officeDocument/2006/customXml" ds:itemID="{4AE9F219-F6F1-4E0E-B1A1-B34FB14215B3}">
  <ds:schemaRefs/>
</ds:datastoreItem>
</file>

<file path=customXml/itemProps240.xml><?xml version="1.0" encoding="utf-8"?>
<ds:datastoreItem xmlns:ds="http://schemas.openxmlformats.org/officeDocument/2006/customXml" ds:itemID="{56F8FFA0-821E-4AB1-8E5A-9549504B1D01}">
  <ds:schemaRefs/>
</ds:datastoreItem>
</file>

<file path=customXml/itemProps241.xml><?xml version="1.0" encoding="utf-8"?>
<ds:datastoreItem xmlns:ds="http://schemas.openxmlformats.org/officeDocument/2006/customXml" ds:itemID="{1CDC56BE-21AB-469C-9EB8-119FF7F4F8D9}">
  <ds:schemaRefs/>
</ds:datastoreItem>
</file>

<file path=customXml/itemProps242.xml><?xml version="1.0" encoding="utf-8"?>
<ds:datastoreItem xmlns:ds="http://schemas.openxmlformats.org/officeDocument/2006/customXml" ds:itemID="{AE55DC0A-7AA5-4A2E-95A0-1B48D1DA9720}">
  <ds:schemaRefs/>
</ds:datastoreItem>
</file>

<file path=customXml/itemProps243.xml><?xml version="1.0" encoding="utf-8"?>
<ds:datastoreItem xmlns:ds="http://schemas.openxmlformats.org/officeDocument/2006/customXml" ds:itemID="{B59FBA5A-0A99-4442-80DF-1A0F2BC4104A}">
  <ds:schemaRefs/>
</ds:datastoreItem>
</file>

<file path=customXml/itemProps244.xml><?xml version="1.0" encoding="utf-8"?>
<ds:datastoreItem xmlns:ds="http://schemas.openxmlformats.org/officeDocument/2006/customXml" ds:itemID="{C76535A9-0C03-46B9-9757-01B8AF2A2E82}">
  <ds:schemaRefs/>
</ds:datastoreItem>
</file>

<file path=customXml/itemProps245.xml><?xml version="1.0" encoding="utf-8"?>
<ds:datastoreItem xmlns:ds="http://schemas.openxmlformats.org/officeDocument/2006/customXml" ds:itemID="{DF81A1BA-6B19-4072-A5BE-F1D64D30A0E0}">
  <ds:schemaRefs/>
</ds:datastoreItem>
</file>

<file path=customXml/itemProps246.xml><?xml version="1.0" encoding="utf-8"?>
<ds:datastoreItem xmlns:ds="http://schemas.openxmlformats.org/officeDocument/2006/customXml" ds:itemID="{C3DD8B38-FDF2-4D2B-B322-43422E1DAEC0}">
  <ds:schemaRefs/>
</ds:datastoreItem>
</file>

<file path=customXml/itemProps247.xml><?xml version="1.0" encoding="utf-8"?>
<ds:datastoreItem xmlns:ds="http://schemas.openxmlformats.org/officeDocument/2006/customXml" ds:itemID="{F865A591-B29B-4C67-A40F-AAE25B970A4B}">
  <ds:schemaRefs/>
</ds:datastoreItem>
</file>

<file path=customXml/itemProps248.xml><?xml version="1.0" encoding="utf-8"?>
<ds:datastoreItem xmlns:ds="http://schemas.openxmlformats.org/officeDocument/2006/customXml" ds:itemID="{60E3CC23-BA15-40A7-B8BA-CE35279FF242}">
  <ds:schemaRefs/>
</ds:datastoreItem>
</file>

<file path=customXml/itemProps249.xml><?xml version="1.0" encoding="utf-8"?>
<ds:datastoreItem xmlns:ds="http://schemas.openxmlformats.org/officeDocument/2006/customXml" ds:itemID="{41439F98-B5EE-4F7F-8705-BDD47494E364}">
  <ds:schemaRefs/>
</ds:datastoreItem>
</file>

<file path=customXml/itemProps250.xml><?xml version="1.0" encoding="utf-8"?>
<ds:datastoreItem xmlns:ds="http://schemas.openxmlformats.org/officeDocument/2006/customXml" ds:itemID="{D25630D9-2F62-4B7A-AF70-0E90B99B4F8C}">
  <ds:schemaRefs/>
</ds:datastoreItem>
</file>

<file path=customXml/itemProps251.xml><?xml version="1.0" encoding="utf-8"?>
<ds:datastoreItem xmlns:ds="http://schemas.openxmlformats.org/officeDocument/2006/customXml" ds:itemID="{671B22E4-2C7A-4A63-B3F0-6E954141468E}">
  <ds:schemaRefs/>
</ds:datastoreItem>
</file>

<file path=customXml/itemProps252.xml><?xml version="1.0" encoding="utf-8"?>
<ds:datastoreItem xmlns:ds="http://schemas.openxmlformats.org/officeDocument/2006/customXml" ds:itemID="{CC2FBD86-0BB0-449D-B24D-DE18E3B0269F}">
  <ds:schemaRefs/>
</ds:datastoreItem>
</file>

<file path=customXml/itemProps253.xml><?xml version="1.0" encoding="utf-8"?>
<ds:datastoreItem xmlns:ds="http://schemas.openxmlformats.org/officeDocument/2006/customXml" ds:itemID="{2C51BB18-FB85-45DF-BABF-8AE02EB64BA0}">
  <ds:schemaRefs/>
</ds:datastoreItem>
</file>

<file path=customXml/itemProps254.xml><?xml version="1.0" encoding="utf-8"?>
<ds:datastoreItem xmlns:ds="http://schemas.openxmlformats.org/officeDocument/2006/customXml" ds:itemID="{57814E5C-B6CB-4CB7-AE94-7221B47536A5}">
  <ds:schemaRefs/>
</ds:datastoreItem>
</file>

<file path=customXml/itemProps255.xml><?xml version="1.0" encoding="utf-8"?>
<ds:datastoreItem xmlns:ds="http://schemas.openxmlformats.org/officeDocument/2006/customXml" ds:itemID="{E1DF756B-E4BE-4D3F-AD00-BB4606EF5A23}">
  <ds:schemaRefs/>
</ds:datastoreItem>
</file>

<file path=customXml/itemProps256.xml><?xml version="1.0" encoding="utf-8"?>
<ds:datastoreItem xmlns:ds="http://schemas.openxmlformats.org/officeDocument/2006/customXml" ds:itemID="{B6E964E0-DCBF-4C27-AAF6-5F12CC34D06D}">
  <ds:schemaRefs/>
</ds:datastoreItem>
</file>

<file path=customXml/itemProps257.xml><?xml version="1.0" encoding="utf-8"?>
<ds:datastoreItem xmlns:ds="http://schemas.openxmlformats.org/officeDocument/2006/customXml" ds:itemID="{02E0B4C2-4006-45B3-BD6C-EFFDB247E12F}">
  <ds:schemaRefs/>
</ds:datastoreItem>
</file>

<file path=customXml/itemProps258.xml><?xml version="1.0" encoding="utf-8"?>
<ds:datastoreItem xmlns:ds="http://schemas.openxmlformats.org/officeDocument/2006/customXml" ds:itemID="{47B75343-BF2E-44AD-85A5-8C1AF84A4FA1}">
  <ds:schemaRefs/>
</ds:datastoreItem>
</file>

<file path=customXml/itemProps259.xml><?xml version="1.0" encoding="utf-8"?>
<ds:datastoreItem xmlns:ds="http://schemas.openxmlformats.org/officeDocument/2006/customXml" ds:itemID="{8E9F2A85-98F5-48FA-96A3-4BD44171C9AF}">
  <ds:schemaRefs/>
</ds:datastoreItem>
</file>

<file path=customXml/itemProps260.xml><?xml version="1.0" encoding="utf-8"?>
<ds:datastoreItem xmlns:ds="http://schemas.openxmlformats.org/officeDocument/2006/customXml" ds:itemID="{1C400C3B-6C3C-40FF-98B0-D3B6AAE456D1}">
  <ds:schemaRefs/>
</ds:datastoreItem>
</file>

<file path=customXml/itemProps261.xml><?xml version="1.0" encoding="utf-8"?>
<ds:datastoreItem xmlns:ds="http://schemas.openxmlformats.org/officeDocument/2006/customXml" ds:itemID="{73BC09BE-0526-40E9-98EA-952E296C803D}">
  <ds:schemaRefs/>
</ds:datastoreItem>
</file>

<file path=customXml/itemProps262.xml><?xml version="1.0" encoding="utf-8"?>
<ds:datastoreItem xmlns:ds="http://schemas.openxmlformats.org/officeDocument/2006/customXml" ds:itemID="{22BAD070-24C2-4A73-B64F-E4C73D02AC1E}">
  <ds:schemaRefs/>
</ds:datastoreItem>
</file>

<file path=customXml/itemProps263.xml><?xml version="1.0" encoding="utf-8"?>
<ds:datastoreItem xmlns:ds="http://schemas.openxmlformats.org/officeDocument/2006/customXml" ds:itemID="{39635988-13D4-437C-8885-1970AEE285B6}">
  <ds:schemaRefs/>
</ds:datastoreItem>
</file>

<file path=customXml/itemProps264.xml><?xml version="1.0" encoding="utf-8"?>
<ds:datastoreItem xmlns:ds="http://schemas.openxmlformats.org/officeDocument/2006/customXml" ds:itemID="{B8F0A0A8-FCC5-4184-A4E8-7CBF60584D12}">
  <ds:schemaRefs/>
</ds:datastoreItem>
</file>

<file path=customXml/itemProps265.xml><?xml version="1.0" encoding="utf-8"?>
<ds:datastoreItem xmlns:ds="http://schemas.openxmlformats.org/officeDocument/2006/customXml" ds:itemID="{6DAFED4E-448E-44B0-9774-33C53D7006F0}">
  <ds:schemaRefs/>
</ds:datastoreItem>
</file>

<file path=customXml/itemProps266.xml><?xml version="1.0" encoding="utf-8"?>
<ds:datastoreItem xmlns:ds="http://schemas.openxmlformats.org/officeDocument/2006/customXml" ds:itemID="{4260BEBF-0F02-462C-AF32-A8F6E6352051}">
  <ds:schemaRefs/>
</ds:datastoreItem>
</file>

<file path=customXml/itemProps267.xml><?xml version="1.0" encoding="utf-8"?>
<ds:datastoreItem xmlns:ds="http://schemas.openxmlformats.org/officeDocument/2006/customXml" ds:itemID="{B2683202-0BA7-45F2-8FAD-858EA0528CE2}">
  <ds:schemaRefs/>
</ds:datastoreItem>
</file>

<file path=customXml/itemProps268.xml><?xml version="1.0" encoding="utf-8"?>
<ds:datastoreItem xmlns:ds="http://schemas.openxmlformats.org/officeDocument/2006/customXml" ds:itemID="{A4BCE682-AC18-4BBE-82CD-57B69BD7B22C}">
  <ds:schemaRefs/>
</ds:datastoreItem>
</file>

<file path=customXml/itemProps269.xml><?xml version="1.0" encoding="utf-8"?>
<ds:datastoreItem xmlns:ds="http://schemas.openxmlformats.org/officeDocument/2006/customXml" ds:itemID="{666B4764-B651-45FE-A364-A73BFFAB56D6}">
  <ds:schemaRefs/>
</ds:datastoreItem>
</file>

<file path=customXml/itemProps270.xml><?xml version="1.0" encoding="utf-8"?>
<ds:datastoreItem xmlns:ds="http://schemas.openxmlformats.org/officeDocument/2006/customXml" ds:itemID="{91CE9B32-5680-4813-9A91-2D2C1865EA0A}">
  <ds:schemaRefs/>
</ds:datastoreItem>
</file>

<file path=customXml/itemProps271.xml><?xml version="1.0" encoding="utf-8"?>
<ds:datastoreItem xmlns:ds="http://schemas.openxmlformats.org/officeDocument/2006/customXml" ds:itemID="{C4150722-C9EE-4787-8613-8D13B87C6505}">
  <ds:schemaRefs/>
</ds:datastoreItem>
</file>

<file path=customXml/itemProps272.xml><?xml version="1.0" encoding="utf-8"?>
<ds:datastoreItem xmlns:ds="http://schemas.openxmlformats.org/officeDocument/2006/customXml" ds:itemID="{9F5C0837-EE24-4E97-90F2-963EB8DC3E15}">
  <ds:schemaRefs/>
</ds:datastoreItem>
</file>

<file path=customXml/itemProps273.xml><?xml version="1.0" encoding="utf-8"?>
<ds:datastoreItem xmlns:ds="http://schemas.openxmlformats.org/officeDocument/2006/customXml" ds:itemID="{3833D5E7-F321-4689-8BAA-5BB59B60EEBB}">
  <ds:schemaRefs/>
</ds:datastoreItem>
</file>

<file path=customXml/itemProps274.xml><?xml version="1.0" encoding="utf-8"?>
<ds:datastoreItem xmlns:ds="http://schemas.openxmlformats.org/officeDocument/2006/customXml" ds:itemID="{D0BF8C69-55BF-4B47-BEAB-77CA661BD223}">
  <ds:schemaRefs/>
</ds:datastoreItem>
</file>

<file path=customXml/itemProps275.xml><?xml version="1.0" encoding="utf-8"?>
<ds:datastoreItem xmlns:ds="http://schemas.openxmlformats.org/officeDocument/2006/customXml" ds:itemID="{9428ACD4-13FF-4C10-A6B1-79D34A6E7CDD}">
  <ds:schemaRefs/>
</ds:datastoreItem>
</file>

<file path=customXml/itemProps276.xml><?xml version="1.0" encoding="utf-8"?>
<ds:datastoreItem xmlns:ds="http://schemas.openxmlformats.org/officeDocument/2006/customXml" ds:itemID="{C543F731-0D68-4F0B-B643-D70BD70D6425}">
  <ds:schemaRefs/>
</ds:datastoreItem>
</file>

<file path=customXml/itemProps277.xml><?xml version="1.0" encoding="utf-8"?>
<ds:datastoreItem xmlns:ds="http://schemas.openxmlformats.org/officeDocument/2006/customXml" ds:itemID="{4E835B2A-7674-4195-BBE0-F2E61AD3A374}">
  <ds:schemaRefs/>
</ds:datastoreItem>
</file>

<file path=customXml/itemProps278.xml><?xml version="1.0" encoding="utf-8"?>
<ds:datastoreItem xmlns:ds="http://schemas.openxmlformats.org/officeDocument/2006/customXml" ds:itemID="{EACBDCAC-66E3-41F1-B23B-0F6C30C32FD2}">
  <ds:schemaRefs/>
</ds:datastoreItem>
</file>

<file path=customXml/itemProps279.xml><?xml version="1.0" encoding="utf-8"?>
<ds:datastoreItem xmlns:ds="http://schemas.openxmlformats.org/officeDocument/2006/customXml" ds:itemID="{98B7291D-1228-41DD-9208-03FC969218A4}">
  <ds:schemaRefs/>
</ds:datastoreItem>
</file>

<file path=customXml/itemProps280.xml><?xml version="1.0" encoding="utf-8"?>
<ds:datastoreItem xmlns:ds="http://schemas.openxmlformats.org/officeDocument/2006/customXml" ds:itemID="{7E26B38E-940C-4FCF-B40D-B15319A30EF8}">
  <ds:schemaRefs/>
</ds:datastoreItem>
</file>

<file path=customXml/itemProps281.xml><?xml version="1.0" encoding="utf-8"?>
<ds:datastoreItem xmlns:ds="http://schemas.openxmlformats.org/officeDocument/2006/customXml" ds:itemID="{A8CCC41D-A2FA-4585-9C6A-988D917E9DA6}">
  <ds:schemaRefs/>
</ds:datastoreItem>
</file>

<file path=customXml/itemProps282.xml><?xml version="1.0" encoding="utf-8"?>
<ds:datastoreItem xmlns:ds="http://schemas.openxmlformats.org/officeDocument/2006/customXml" ds:itemID="{41EE8CCD-958C-4616-ACF8-79D2C16A12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Selectores</vt:lpstr>
      <vt:lpstr>Indicaciones SGC</vt:lpstr>
      <vt:lpstr>Año_reporte</vt:lpstr>
      <vt:lpstr>Cuadratura</vt:lpstr>
      <vt:lpstr>BBDD Gráficos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Roman</cp:lastModifiedBy>
  <dcterms:created xsi:type="dcterms:W3CDTF">2022-03-02T15:17:19Z</dcterms:created>
  <dcterms:modified xsi:type="dcterms:W3CDTF">2026-10-13T13:12:22Z</dcterms:modified>
</cp:coreProperties>
</file>