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DrewDibble/Desktop/Internship/"/>
    </mc:Choice>
  </mc:AlternateContent>
  <xr:revisionPtr revIDLastSave="0" documentId="13_ncr:1_{4D11356A-7F43-584B-BA96-9C7FEC5894C9}" xr6:coauthVersionLast="45" xr6:coauthVersionMax="45" xr10:uidLastSave="{00000000-0000-0000-0000-000000000000}"/>
  <bookViews>
    <workbookView xWindow="0" yWindow="460" windowWidth="28800" windowHeight="16100" xr2:uid="{00000000-000D-0000-FFFF-FFFF00000000}"/>
  </bookViews>
  <sheets>
    <sheet name="filtered_u&amp;o" sheetId="1" r:id="rId1"/>
  </sheets>
  <definedNames>
    <definedName name="_xlnm._FilterDatabase" localSheetId="0" hidden="1">'filtered_u&amp;o'!$Q$2:$Q$288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X2" i="1" l="1"/>
  <c r="Y2" i="1" a="1"/>
  <c r="Y2" i="1" l="1"/>
  <c r="Z2" i="1" s="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X3" i="1"/>
  <c r="Y3" i="1" s="1" a="1"/>
  <c r="Y3" i="1" s="1"/>
  <c r="Z3" i="1" s="1"/>
  <c r="X4" i="1"/>
  <c r="Y4" i="1" s="1" a="1"/>
  <c r="Y4" i="1" s="1"/>
  <c r="Z4" i="1" s="1"/>
  <c r="X5" i="1"/>
  <c r="X6" i="1"/>
  <c r="X7" i="1"/>
  <c r="Y7" i="1" s="1" a="1"/>
  <c r="Y7" i="1" s="1"/>
  <c r="Z7" i="1" s="1"/>
  <c r="X8" i="1"/>
  <c r="Y8" i="1" s="1" a="1"/>
  <c r="Y8" i="1" s="1"/>
  <c r="Z8" i="1" s="1"/>
  <c r="X9" i="1"/>
  <c r="X10" i="1"/>
  <c r="Y10" i="1" s="1" a="1"/>
  <c r="Y10" i="1" s="1"/>
  <c r="Z10" i="1" s="1"/>
  <c r="X11" i="1"/>
  <c r="X12" i="1"/>
  <c r="Y12" i="1" s="1" a="1"/>
  <c r="Y12" i="1" s="1"/>
  <c r="Z12" i="1" s="1"/>
  <c r="X13" i="1"/>
  <c r="X14" i="1"/>
  <c r="Y14" i="1" s="1" a="1"/>
  <c r="Y14" i="1" s="1"/>
  <c r="Z14" i="1" s="1"/>
  <c r="X15" i="1"/>
  <c r="Y15" i="1" s="1" a="1"/>
  <c r="Y15" i="1" s="1"/>
  <c r="Z15" i="1" s="1"/>
  <c r="X16" i="1"/>
  <c r="Y16" i="1" s="1" a="1"/>
  <c r="Y16" i="1" s="1"/>
  <c r="Z16" i="1" s="1"/>
  <c r="X17" i="1"/>
  <c r="Y17" i="1" s="1" a="1"/>
  <c r="Y17" i="1" s="1"/>
  <c r="Z17" i="1" s="1"/>
  <c r="X18" i="1"/>
  <c r="X19" i="1"/>
  <c r="Y19" i="1" s="1" a="1"/>
  <c r="Y19" i="1" s="1"/>
  <c r="Z19" i="1" s="1"/>
  <c r="X20" i="1"/>
  <c r="X21" i="1"/>
  <c r="Y21" i="1" s="1" a="1"/>
  <c r="Y21" i="1" s="1"/>
  <c r="Z21" i="1" s="1"/>
  <c r="X22" i="1"/>
  <c r="X23" i="1"/>
  <c r="Y23" i="1" s="1" a="1"/>
  <c r="Y23" i="1" s="1"/>
  <c r="Z23" i="1" s="1"/>
  <c r="X24" i="1"/>
  <c r="X25" i="1"/>
  <c r="X26" i="1"/>
  <c r="Y26" i="1" s="1" a="1"/>
  <c r="Y26" i="1" s="1"/>
  <c r="Z26" i="1" s="1"/>
  <c r="X27" i="1"/>
  <c r="X28" i="1"/>
  <c r="X29" i="1"/>
  <c r="X30" i="1"/>
  <c r="X31" i="1"/>
  <c r="X32" i="1"/>
  <c r="X33" i="1"/>
  <c r="X34" i="1"/>
  <c r="X35" i="1"/>
  <c r="Y35" i="1" s="1" a="1"/>
  <c r="Y35" i="1" s="1"/>
  <c r="Z35" i="1" s="1"/>
  <c r="X36" i="1"/>
  <c r="X37" i="1"/>
  <c r="X38" i="1"/>
  <c r="X39" i="1"/>
  <c r="X40" i="1"/>
  <c r="Y40" i="1" s="1" a="1"/>
  <c r="Y40" i="1" s="1"/>
  <c r="Z40" i="1" s="1"/>
  <c r="X41" i="1"/>
  <c r="X42" i="1"/>
  <c r="X43" i="1"/>
  <c r="Y43" i="1" s="1" a="1"/>
  <c r="Y43" i="1" s="1"/>
  <c r="Z43" i="1" s="1"/>
  <c r="X44" i="1"/>
  <c r="X45" i="1"/>
  <c r="Y45" i="1" s="1" a="1"/>
  <c r="Y45" i="1" s="1"/>
  <c r="Z45" i="1" s="1"/>
  <c r="X46" i="1"/>
  <c r="X47" i="1"/>
  <c r="Y47" i="1" s="1" a="1"/>
  <c r="Y47" i="1" s="1"/>
  <c r="Z47" i="1" s="1"/>
  <c r="X48" i="1"/>
  <c r="X49" i="1"/>
  <c r="Y49" i="1" s="1" a="1"/>
  <c r="Y49" i="1" s="1"/>
  <c r="Z49" i="1" s="1"/>
  <c r="X50" i="1"/>
  <c r="Y50" i="1" s="1" a="1"/>
  <c r="Y50" i="1" s="1"/>
  <c r="Z50" i="1" s="1"/>
  <c r="X51" i="1"/>
  <c r="X52" i="1"/>
  <c r="X53" i="1"/>
  <c r="Y53" i="1" s="1" a="1"/>
  <c r="Y53" i="1" s="1"/>
  <c r="Z53" i="1" s="1"/>
  <c r="X54" i="1"/>
  <c r="Y54" i="1" s="1" a="1"/>
  <c r="Y54" i="1" s="1"/>
  <c r="Z54" i="1" s="1"/>
  <c r="X55" i="1"/>
  <c r="Y55" i="1" s="1" a="1"/>
  <c r="Y55" i="1" s="1"/>
  <c r="Z55" i="1" s="1"/>
  <c r="X56" i="1"/>
  <c r="Y56" i="1" s="1" a="1"/>
  <c r="Y56" i="1" s="1"/>
  <c r="Z56" i="1" s="1"/>
  <c r="X57" i="1"/>
  <c r="X58" i="1"/>
  <c r="X59" i="1"/>
  <c r="X60" i="1"/>
  <c r="X61" i="1"/>
  <c r="X62" i="1"/>
  <c r="Y62" i="1" s="1" a="1"/>
  <c r="Y62" i="1" s="1"/>
  <c r="Z62" i="1" s="1"/>
  <c r="X63" i="1"/>
  <c r="X64" i="1"/>
  <c r="Y64" i="1" s="1" a="1"/>
  <c r="Y64" i="1" s="1"/>
  <c r="Z64" i="1" s="1"/>
  <c r="X65" i="1"/>
  <c r="X66" i="1"/>
  <c r="X67" i="1"/>
  <c r="X68" i="1"/>
  <c r="X69" i="1"/>
  <c r="X70" i="1"/>
  <c r="X71" i="1"/>
  <c r="X72" i="1"/>
  <c r="X73" i="1"/>
  <c r="X74" i="1"/>
  <c r="X75" i="1"/>
  <c r="X76" i="1"/>
  <c r="X77" i="1"/>
  <c r="Y77" i="1" s="1" a="1"/>
  <c r="Y77" i="1" s="1"/>
  <c r="Z77" i="1" s="1"/>
  <c r="X78" i="1"/>
  <c r="X79" i="1"/>
  <c r="X80" i="1"/>
  <c r="X81" i="1"/>
  <c r="X82" i="1"/>
  <c r="X83" i="1"/>
  <c r="X84" i="1"/>
  <c r="Y84" i="1" s="1" a="1"/>
  <c r="Y84" i="1" s="1"/>
  <c r="Z84" i="1" s="1"/>
  <c r="X85" i="1"/>
  <c r="X86" i="1"/>
  <c r="Y86" i="1" s="1" a="1"/>
  <c r="Y86" i="1" s="1"/>
  <c r="Z86" i="1" s="1"/>
  <c r="X87" i="1"/>
  <c r="Y87" i="1" s="1" a="1"/>
  <c r="Y87" i="1" s="1"/>
  <c r="Z87" i="1" s="1"/>
  <c r="X88" i="1"/>
  <c r="X89" i="1"/>
  <c r="Y89" i="1" s="1" a="1"/>
  <c r="Y89" i="1" s="1"/>
  <c r="Z89" i="1" s="1"/>
  <c r="X90" i="1"/>
  <c r="Y90" i="1" s="1" a="1"/>
  <c r="Y90" i="1" s="1"/>
  <c r="Z90" i="1" s="1"/>
  <c r="X91" i="1"/>
  <c r="X92" i="1"/>
  <c r="X93" i="1"/>
  <c r="X94" i="1"/>
  <c r="X95" i="1"/>
  <c r="X96" i="1"/>
  <c r="X97" i="1"/>
  <c r="X98" i="1"/>
  <c r="X99" i="1"/>
  <c r="Y99" i="1" s="1" a="1"/>
  <c r="Y99" i="1" s="1"/>
  <c r="Z99" i="1" s="1"/>
  <c r="X100" i="1"/>
  <c r="Y100" i="1" s="1" a="1"/>
  <c r="Y100" i="1" s="1"/>
  <c r="Z100" i="1" s="1"/>
  <c r="X101" i="1"/>
  <c r="X102" i="1"/>
  <c r="X103" i="1"/>
  <c r="X104" i="1"/>
  <c r="Y104" i="1" s="1" a="1"/>
  <c r="Y104" i="1" s="1"/>
  <c r="Z104" i="1" s="1"/>
  <c r="X105" i="1"/>
  <c r="Y105" i="1" s="1" a="1"/>
  <c r="Y105" i="1" s="1"/>
  <c r="Z105" i="1" s="1"/>
  <c r="X106" i="1"/>
  <c r="X107" i="1"/>
  <c r="X108" i="1"/>
  <c r="X109" i="1"/>
  <c r="X110" i="1"/>
  <c r="Y110" i="1" s="1" a="1"/>
  <c r="Y110" i="1" s="1"/>
  <c r="Z110" i="1" s="1"/>
  <c r="X111" i="1"/>
  <c r="X112" i="1"/>
  <c r="X113" i="1"/>
  <c r="X114" i="1"/>
  <c r="Y114" i="1" s="1" a="1"/>
  <c r="Y114" i="1" s="1"/>
  <c r="Z114" i="1" s="1"/>
  <c r="X115" i="1"/>
  <c r="X116" i="1"/>
  <c r="X117" i="1"/>
  <c r="X118" i="1"/>
  <c r="X119" i="1"/>
  <c r="Y119" i="1" s="1" a="1"/>
  <c r="Y119" i="1" s="1"/>
  <c r="Z119" i="1" s="1"/>
  <c r="X120" i="1"/>
  <c r="X121" i="1"/>
  <c r="X122" i="1"/>
  <c r="X123" i="1"/>
  <c r="X124" i="1"/>
  <c r="X125" i="1"/>
  <c r="X126" i="1"/>
  <c r="X127" i="1"/>
  <c r="X128" i="1"/>
  <c r="Y128" i="1" s="1" a="1"/>
  <c r="Y128" i="1" s="1"/>
  <c r="Z128" i="1" s="1"/>
  <c r="X129" i="1"/>
  <c r="X130" i="1"/>
  <c r="X131" i="1"/>
  <c r="X132" i="1"/>
  <c r="X133" i="1"/>
  <c r="X134" i="1"/>
  <c r="Y134" i="1" s="1" a="1"/>
  <c r="Y134" i="1" s="1"/>
  <c r="Z134" i="1" s="1"/>
  <c r="X135" i="1"/>
  <c r="X136" i="1"/>
  <c r="X137" i="1"/>
  <c r="X138" i="1"/>
  <c r="X139" i="1"/>
  <c r="X140" i="1"/>
  <c r="X141" i="1"/>
  <c r="X142" i="1"/>
  <c r="X143" i="1"/>
  <c r="X144" i="1"/>
  <c r="X145" i="1"/>
  <c r="X146" i="1"/>
  <c r="X147" i="1"/>
  <c r="X148" i="1"/>
  <c r="X149" i="1"/>
  <c r="X150" i="1"/>
  <c r="X151" i="1"/>
  <c r="X152" i="1"/>
  <c r="X153" i="1"/>
  <c r="Y153" i="1" s="1" a="1"/>
  <c r="Y153" i="1" s="1"/>
  <c r="Z153" i="1" s="1"/>
  <c r="X154" i="1"/>
  <c r="X155" i="1"/>
  <c r="X156" i="1"/>
  <c r="X157" i="1"/>
  <c r="Y157" i="1" s="1" a="1"/>
  <c r="Y157" i="1" s="1"/>
  <c r="Z157" i="1" s="1"/>
  <c r="X158" i="1"/>
  <c r="Y158" i="1" s="1" a="1"/>
  <c r="Y158" i="1" s="1"/>
  <c r="Z158" i="1" s="1"/>
  <c r="X159" i="1"/>
  <c r="X160" i="1"/>
  <c r="X161" i="1"/>
  <c r="Y161" i="1" s="1" a="1"/>
  <c r="Y161" i="1" s="1"/>
  <c r="Z161" i="1" s="1"/>
  <c r="X162" i="1"/>
  <c r="X163" i="1"/>
  <c r="X164" i="1"/>
  <c r="X165" i="1"/>
  <c r="X166" i="1"/>
  <c r="X167" i="1"/>
  <c r="X168" i="1"/>
  <c r="Y168" i="1" s="1" a="1"/>
  <c r="Y168" i="1" s="1"/>
  <c r="Z168" i="1" s="1"/>
  <c r="X169" i="1"/>
  <c r="X170" i="1"/>
  <c r="X171" i="1"/>
  <c r="X172" i="1"/>
  <c r="X173" i="1"/>
  <c r="Y173" i="1" s="1" a="1"/>
  <c r="Y173" i="1" s="1"/>
  <c r="Z173" i="1" s="1"/>
  <c r="X174" i="1"/>
  <c r="Y174" i="1" s="1" a="1"/>
  <c r="Y174" i="1" s="1"/>
  <c r="Z174" i="1" s="1"/>
  <c r="X175" i="1"/>
  <c r="X176" i="1"/>
  <c r="X177" i="1"/>
  <c r="X178" i="1"/>
  <c r="Y178" i="1" s="1" a="1"/>
  <c r="Y178" i="1" s="1"/>
  <c r="Z178" i="1" s="1"/>
  <c r="X179" i="1"/>
  <c r="X180" i="1"/>
  <c r="Y180" i="1" s="1" a="1"/>
  <c r="Y180" i="1" s="1"/>
  <c r="Z180" i="1" s="1"/>
  <c r="X181" i="1"/>
  <c r="X182" i="1"/>
  <c r="X183" i="1"/>
  <c r="Y183" i="1" s="1" a="1"/>
  <c r="Y183" i="1" s="1"/>
  <c r="Z183" i="1" s="1"/>
  <c r="X184" i="1"/>
  <c r="Y184" i="1" s="1" a="1"/>
  <c r="Y184" i="1" s="1"/>
  <c r="Z184" i="1" s="1"/>
  <c r="X185" i="1"/>
  <c r="X186" i="1"/>
  <c r="X187" i="1"/>
  <c r="X188" i="1"/>
  <c r="Y188" i="1" s="1" a="1"/>
  <c r="Y188" i="1" s="1"/>
  <c r="Z188" i="1" s="1"/>
  <c r="X189" i="1"/>
  <c r="X190" i="1"/>
  <c r="Y190" i="1" s="1" a="1"/>
  <c r="Y190" i="1" s="1"/>
  <c r="Z190" i="1" s="1"/>
  <c r="X191" i="1"/>
  <c r="Y191" i="1" s="1" a="1"/>
  <c r="Y191" i="1" s="1"/>
  <c r="Z191" i="1" s="1"/>
  <c r="X192" i="1"/>
  <c r="Y192" i="1" s="1" a="1"/>
  <c r="Y192" i="1" s="1"/>
  <c r="Z192" i="1" s="1"/>
  <c r="X193" i="1"/>
  <c r="X194" i="1"/>
  <c r="X195" i="1"/>
  <c r="X196" i="1"/>
  <c r="X197" i="1"/>
  <c r="X198" i="1"/>
  <c r="X199" i="1"/>
  <c r="X200" i="1"/>
  <c r="X201" i="1"/>
  <c r="X202" i="1"/>
  <c r="X203" i="1"/>
  <c r="X204" i="1"/>
  <c r="X205" i="1"/>
  <c r="X206" i="1"/>
  <c r="X207" i="1"/>
  <c r="X208" i="1"/>
  <c r="X209" i="1"/>
  <c r="X210" i="1"/>
  <c r="X211" i="1"/>
  <c r="X212" i="1"/>
  <c r="X213" i="1"/>
  <c r="X214" i="1"/>
  <c r="X215" i="1"/>
  <c r="X216" i="1"/>
  <c r="Y216" i="1" s="1" a="1"/>
  <c r="Y216" i="1" s="1"/>
  <c r="Z216" i="1" s="1"/>
  <c r="X217" i="1"/>
  <c r="X218" i="1"/>
  <c r="X219" i="1"/>
  <c r="X220" i="1"/>
  <c r="Y220" i="1" s="1" a="1"/>
  <c r="Y220" i="1" s="1"/>
  <c r="Z220" i="1" s="1"/>
  <c r="X221" i="1"/>
  <c r="X222" i="1"/>
  <c r="X223" i="1"/>
  <c r="X224" i="1"/>
  <c r="X225" i="1"/>
  <c r="X226" i="1"/>
  <c r="Y226" i="1" s="1" a="1"/>
  <c r="Y226" i="1" s="1"/>
  <c r="Z226" i="1" s="1"/>
  <c r="X227" i="1"/>
  <c r="X228" i="1"/>
  <c r="X229" i="1"/>
  <c r="X230" i="1"/>
  <c r="X231" i="1"/>
  <c r="X232" i="1"/>
  <c r="X233" i="1"/>
  <c r="X234" i="1"/>
  <c r="X235" i="1"/>
  <c r="X236" i="1"/>
  <c r="X237" i="1"/>
  <c r="X238" i="1"/>
  <c r="Y238" i="1" s="1" a="1"/>
  <c r="Y238" i="1" s="1"/>
  <c r="Z238" i="1" s="1"/>
  <c r="X239" i="1"/>
  <c r="X240" i="1"/>
  <c r="Y240" i="1" s="1" a="1"/>
  <c r="Y240" i="1" s="1"/>
  <c r="Z240" i="1" s="1"/>
  <c r="X241" i="1"/>
  <c r="X242" i="1"/>
  <c r="X243" i="1"/>
  <c r="X244" i="1"/>
  <c r="Y244" i="1" s="1" a="1"/>
  <c r="Y244" i="1" s="1"/>
  <c r="Z244" i="1" s="1"/>
  <c r="X245" i="1"/>
  <c r="X246" i="1"/>
  <c r="Y246" i="1" s="1" a="1"/>
  <c r="Y246" i="1" s="1"/>
  <c r="Z246" i="1" s="1"/>
  <c r="X247" i="1"/>
  <c r="X248" i="1"/>
  <c r="X249" i="1"/>
  <c r="X250" i="1"/>
  <c r="Y250" i="1" s="1" a="1"/>
  <c r="Y250" i="1" s="1"/>
  <c r="Z250" i="1" s="1"/>
  <c r="X251" i="1"/>
  <c r="X252" i="1"/>
  <c r="X253" i="1"/>
  <c r="X254" i="1"/>
  <c r="X255" i="1"/>
  <c r="Y255" i="1" s="1" a="1"/>
  <c r="Y255" i="1" s="1"/>
  <c r="Z255" i="1" s="1"/>
  <c r="X256" i="1"/>
  <c r="Y256" i="1" s="1" a="1"/>
  <c r="Y256" i="1" s="1"/>
  <c r="Z256" i="1" s="1"/>
  <c r="X257" i="1"/>
  <c r="X258" i="1"/>
  <c r="X259" i="1"/>
  <c r="X260" i="1"/>
  <c r="X261" i="1"/>
  <c r="X262" i="1"/>
  <c r="X263" i="1"/>
  <c r="X264" i="1"/>
  <c r="X265" i="1"/>
  <c r="X266" i="1"/>
  <c r="X267" i="1"/>
  <c r="X268" i="1"/>
  <c r="X269" i="1"/>
  <c r="X270" i="1"/>
  <c r="X271" i="1"/>
  <c r="X272" i="1"/>
  <c r="X273" i="1"/>
  <c r="X274" i="1"/>
  <c r="X275" i="1"/>
  <c r="X276" i="1"/>
  <c r="X277" i="1"/>
  <c r="Y277" i="1" s="1" a="1"/>
  <c r="Y277" i="1" s="1"/>
  <c r="Z277" i="1" s="1"/>
  <c r="X278" i="1"/>
  <c r="X279" i="1"/>
  <c r="Y279" i="1" s="1" a="1"/>
  <c r="Y279" i="1" s="1"/>
  <c r="Z279" i="1" s="1"/>
  <c r="X280" i="1"/>
  <c r="Y280" i="1" s="1" a="1"/>
  <c r="Y280" i="1" s="1"/>
  <c r="Z280" i="1" s="1"/>
  <c r="X281" i="1"/>
  <c r="X282" i="1"/>
  <c r="Y282" i="1" s="1" a="1"/>
  <c r="Y282" i="1" s="1"/>
  <c r="Z282" i="1" s="1"/>
  <c r="X283" i="1"/>
  <c r="Y283" i="1" s="1" a="1"/>
  <c r="Y283" i="1" s="1"/>
  <c r="Z283" i="1" s="1"/>
  <c r="X284" i="1"/>
  <c r="Y284" i="1" s="1" a="1"/>
  <c r="Y284" i="1" s="1"/>
  <c r="Z284" i="1" s="1"/>
  <c r="X285" i="1"/>
  <c r="Y285" i="1" s="1" a="1"/>
  <c r="Y285" i="1" s="1"/>
  <c r="Z285" i="1" s="1"/>
  <c r="X286" i="1"/>
  <c r="Y286" i="1" s="1" a="1"/>
  <c r="Y286" i="1" s="1"/>
  <c r="Z286" i="1" s="1"/>
  <c r="X287" i="1"/>
  <c r="X288" i="1"/>
  <c r="W2" i="1"/>
  <c r="Y31" i="1" a="1"/>
  <c r="Y63" i="1" a="1"/>
  <c r="Y79" i="1" a="1"/>
  <c r="Y103" i="1" a="1"/>
  <c r="Y123" i="1" a="1"/>
  <c r="Y139" i="1" a="1"/>
  <c r="Y155" i="1" a="1"/>
  <c r="Y171" i="1" a="1"/>
  <c r="Y195" i="1" a="1"/>
  <c r="Y211" i="1" a="1"/>
  <c r="Y227" i="1" a="1"/>
  <c r="Y243" i="1" a="1"/>
  <c r="Y28" i="1" a="1"/>
  <c r="Y48" i="1" a="1"/>
  <c r="Y72" i="1" a="1"/>
  <c r="Y92" i="1" a="1"/>
  <c r="Y116" i="1" a="1"/>
  <c r="Y136" i="1" a="1"/>
  <c r="Y152" i="1" a="1"/>
  <c r="Y172" i="1" a="1"/>
  <c r="Y204" i="1" a="1"/>
  <c r="Y228" i="1" a="1"/>
  <c r="Y9" i="1" a="1"/>
  <c r="Y33" i="1" a="1"/>
  <c r="Y61" i="1" a="1"/>
  <c r="Y81" i="1" a="1"/>
  <c r="Y101" i="1" a="1"/>
  <c r="Y125" i="1" a="1"/>
  <c r="Y141" i="1" a="1"/>
  <c r="Y169" i="1" a="1"/>
  <c r="Y189" i="1" a="1"/>
  <c r="Y205" i="1" a="1"/>
  <c r="Y221" i="1" a="1"/>
  <c r="Y6" i="1" a="1"/>
  <c r="Y34" i="1" a="1"/>
  <c r="Y58" i="1" a="1"/>
  <c r="Y82" i="1" a="1"/>
  <c r="Y106" i="1" a="1"/>
  <c r="Y130" i="1" a="1"/>
  <c r="Y150" i="1" a="1"/>
  <c r="Y252" i="1" a="1"/>
  <c r="Y272" i="1" a="1"/>
  <c r="Y258" i="1" a="1"/>
  <c r="Y245" i="1" a="1"/>
  <c r="Y261" i="1" a="1"/>
  <c r="Y234" i="1" a="1"/>
  <c r="Y182" i="1" a="1"/>
  <c r="Y202" i="1" a="1"/>
  <c r="Y218" i="1" a="1"/>
  <c r="Y259" i="1" a="1"/>
  <c r="Y275" i="1" a="1"/>
  <c r="Y262" i="1" a="1"/>
  <c r="Y70" i="1" a="1"/>
  <c r="Y67" i="1" a="1"/>
  <c r="Y143" i="1" a="1"/>
  <c r="Y199" i="1" a="1"/>
  <c r="Y247" i="1" a="1"/>
  <c r="Y76" i="1" a="1"/>
  <c r="Y120" i="1" a="1"/>
  <c r="Y176" i="1" a="1"/>
  <c r="Y13" i="1" a="1"/>
  <c r="Y85" i="1" a="1"/>
  <c r="Y145" i="1" a="1"/>
  <c r="Y209" i="1" a="1"/>
  <c r="Y38" i="1" a="1"/>
  <c r="Y94" i="1" a="1"/>
  <c r="Y154" i="1" a="1"/>
  <c r="Y274" i="1" a="1"/>
  <c r="Y266" i="1" a="1"/>
  <c r="Y222" i="1" a="1"/>
  <c r="Y270" i="1" a="1"/>
  <c r="Y253" i="1" a="1"/>
  <c r="Y194" i="1" a="1"/>
  <c r="Y288" i="1" a="1"/>
  <c r="Y39" i="1" a="1"/>
  <c r="Y107" i="1" a="1"/>
  <c r="Y159" i="1" a="1"/>
  <c r="Y215" i="1" a="1"/>
  <c r="Y52" i="1" a="1"/>
  <c r="Y140" i="1" a="1"/>
  <c r="Y208" i="1" a="1"/>
  <c r="Y37" i="1" a="1"/>
  <c r="Y109" i="1" a="1"/>
  <c r="Y177" i="1" a="1"/>
  <c r="Y225" i="1" a="1"/>
  <c r="Y66" i="1" a="1"/>
  <c r="Y138" i="1" a="1"/>
  <c r="Y276" i="1" a="1"/>
  <c r="Y265" i="1" a="1"/>
  <c r="Y206" i="1" a="1"/>
  <c r="Y287" i="1" a="1"/>
  <c r="Y273" i="1" a="1"/>
  <c r="Y267" i="1" a="1"/>
  <c r="Y11" i="1" a="1"/>
  <c r="Y51" i="1" a="1"/>
  <c r="Y71" i="1" a="1"/>
  <c r="Y91" i="1" a="1"/>
  <c r="Y111" i="1" a="1"/>
  <c r="Y131" i="1" a="1"/>
  <c r="Y147" i="1" a="1"/>
  <c r="Y163" i="1" a="1"/>
  <c r="Y179" i="1" a="1"/>
  <c r="Y203" i="1" a="1"/>
  <c r="Y219" i="1" a="1"/>
  <c r="Y235" i="1" a="1"/>
  <c r="Y20" i="1" a="1"/>
  <c r="Y36" i="1" a="1"/>
  <c r="Y60" i="1" a="1"/>
  <c r="Y80" i="1" a="1"/>
  <c r="Y108" i="1" a="1"/>
  <c r="Y124" i="1" a="1"/>
  <c r="Y144" i="1" a="1"/>
  <c r="Y160" i="1" a="1"/>
  <c r="Y196" i="1" a="1"/>
  <c r="Y212" i="1" a="1"/>
  <c r="Y236" i="1" a="1"/>
  <c r="Y25" i="1" a="1"/>
  <c r="Y41" i="1" a="1"/>
  <c r="Y69" i="1" a="1"/>
  <c r="Y93" i="1" a="1"/>
  <c r="Y113" i="1" a="1"/>
  <c r="Y133" i="1" a="1"/>
  <c r="Y149" i="1" a="1"/>
  <c r="Y181" i="1" a="1"/>
  <c r="Y197" i="1" a="1"/>
  <c r="Y213" i="1" a="1"/>
  <c r="Y229" i="1" a="1"/>
  <c r="Y22" i="1" a="1"/>
  <c r="Y42" i="1" a="1"/>
  <c r="Y74" i="1" a="1"/>
  <c r="Y98" i="1" a="1"/>
  <c r="Y122" i="1" a="1"/>
  <c r="Y142" i="1" a="1"/>
  <c r="Y162" i="1" a="1"/>
  <c r="Y264" i="1" a="1"/>
  <c r="Y237" i="1" a="1"/>
  <c r="Y210" i="1" a="1"/>
  <c r="Y278" i="1" a="1"/>
  <c r="Y27" i="1" a="1"/>
  <c r="Y59" i="1" a="1"/>
  <c r="Y75" i="1" a="1"/>
  <c r="Y95" i="1" a="1"/>
  <c r="Y115" i="1" a="1"/>
  <c r="Y135" i="1" a="1"/>
  <c r="Y151" i="1" a="1"/>
  <c r="Y167" i="1" a="1"/>
  <c r="Y187" i="1" a="1"/>
  <c r="Y207" i="1" a="1"/>
  <c r="Y223" i="1" a="1"/>
  <c r="Y239" i="1" a="1"/>
  <c r="Y24" i="1" a="1"/>
  <c r="Y44" i="1" a="1"/>
  <c r="Y68" i="1" a="1"/>
  <c r="Y88" i="1" a="1"/>
  <c r="Y112" i="1" a="1"/>
  <c r="Y132" i="1" a="1"/>
  <c r="Y148" i="1" a="1"/>
  <c r="Y164" i="1" a="1"/>
  <c r="Y200" i="1" a="1"/>
  <c r="Y224" i="1" a="1"/>
  <c r="Y5" i="1" a="1"/>
  <c r="Y29" i="1" a="1"/>
  <c r="Y57" i="1" a="1"/>
  <c r="Y73" i="1" a="1"/>
  <c r="Y97" i="1" a="1"/>
  <c r="Y117" i="1" a="1"/>
  <c r="Y137" i="1" a="1"/>
  <c r="Y165" i="1" a="1"/>
  <c r="Y185" i="1" a="1"/>
  <c r="Y201" i="1" a="1"/>
  <c r="Y217" i="1" a="1"/>
  <c r="Y233" i="1" a="1"/>
  <c r="Y30" i="1" a="1"/>
  <c r="Y46" i="1" a="1"/>
  <c r="Y78" i="1" a="1"/>
  <c r="Y102" i="1" a="1"/>
  <c r="Y126" i="1" a="1"/>
  <c r="Y146" i="1" a="1"/>
  <c r="Y248" i="1" a="1"/>
  <c r="Y268" i="1" a="1"/>
  <c r="Y254" i="1" a="1"/>
  <c r="Y241" i="1" a="1"/>
  <c r="Y257" i="1" a="1"/>
  <c r="Y281" i="1" a="1"/>
  <c r="Y170" i="1" a="1"/>
  <c r="Y198" i="1" a="1"/>
  <c r="Y214" i="1" a="1"/>
  <c r="Y251" i="1" a="1"/>
  <c r="Y271" i="1" a="1"/>
  <c r="Y269" i="1" a="1"/>
  <c r="Y121" i="1" a="1"/>
  <c r="Y83" i="1" a="1"/>
  <c r="Y127" i="1" a="1"/>
  <c r="Y175" i="1" a="1"/>
  <c r="Y231" i="1" a="1"/>
  <c r="Y32" i="1" a="1"/>
  <c r="Y96" i="1" a="1"/>
  <c r="Y156" i="1" a="1"/>
  <c r="Y232" i="1" a="1"/>
  <c r="Y65" i="1" a="1"/>
  <c r="Y129" i="1" a="1"/>
  <c r="Y193" i="1" a="1"/>
  <c r="Y18" i="1" a="1"/>
  <c r="Y118" i="1" a="1"/>
  <c r="Y260" i="1" a="1"/>
  <c r="Y249" i="1" a="1"/>
  <c r="Y186" i="1" a="1"/>
  <c r="Y263" i="1" a="1"/>
  <c r="Y230" i="1" a="1"/>
  <c r="Y166" i="1" a="1"/>
  <c r="Y242" i="1" a="1"/>
  <c r="Y278" i="1" l="1"/>
  <c r="Z278" i="1" s="1"/>
  <c r="Y270" i="1"/>
  <c r="Z270" i="1" s="1"/>
  <c r="Y262" i="1"/>
  <c r="Z262" i="1" s="1"/>
  <c r="Y269" i="1"/>
  <c r="Z269" i="1" s="1"/>
  <c r="Y288" i="1"/>
  <c r="Z288" i="1" s="1"/>
  <c r="Y287" i="1"/>
  <c r="Z287" i="1" s="1"/>
  <c r="Y275" i="1"/>
  <c r="Z275" i="1" s="1"/>
  <c r="Y271" i="1"/>
  <c r="Z271" i="1" s="1"/>
  <c r="Y267" i="1"/>
  <c r="Z267" i="1" s="1"/>
  <c r="Y263" i="1"/>
  <c r="Z263" i="1" s="1"/>
  <c r="Y259" i="1"/>
  <c r="Z259" i="1" s="1"/>
  <c r="Y251" i="1"/>
  <c r="Z251" i="1" s="1"/>
  <c r="Y242" i="1"/>
  <c r="Z242" i="1" s="1"/>
  <c r="Y222" i="1"/>
  <c r="Z222" i="1" s="1"/>
  <c r="Y218" i="1"/>
  <c r="Z218" i="1" s="1"/>
  <c r="Y214" i="1"/>
  <c r="Z214" i="1" s="1"/>
  <c r="Y210" i="1"/>
  <c r="Z210" i="1" s="1"/>
  <c r="Y206" i="1"/>
  <c r="Z206" i="1" s="1"/>
  <c r="Y202" i="1"/>
  <c r="Z202" i="1" s="1"/>
  <c r="Y198" i="1"/>
  <c r="Z198" i="1" s="1"/>
  <c r="Y194" i="1"/>
  <c r="Z194" i="1" s="1"/>
  <c r="Y186" i="1"/>
  <c r="Z186" i="1" s="1"/>
  <c r="Y182" i="1"/>
  <c r="Z182" i="1" s="1"/>
  <c r="Y170" i="1"/>
  <c r="Z170" i="1" s="1"/>
  <c r="Y166" i="1"/>
  <c r="Z166" i="1" s="1"/>
  <c r="Y266" i="1"/>
  <c r="Z266" i="1" s="1"/>
  <c r="Y234" i="1"/>
  <c r="Z234" i="1" s="1"/>
  <c r="Y281" i="1"/>
  <c r="Z281" i="1" s="1"/>
  <c r="Y273" i="1"/>
  <c r="Z273" i="1" s="1"/>
  <c r="Y265" i="1"/>
  <c r="Z265" i="1" s="1"/>
  <c r="Y261" i="1"/>
  <c r="Z261" i="1" s="1"/>
  <c r="Y257" i="1"/>
  <c r="Z257" i="1" s="1"/>
  <c r="Y253" i="1"/>
  <c r="Z253" i="1" s="1"/>
  <c r="Y249" i="1"/>
  <c r="Z249" i="1" s="1"/>
  <c r="Y245" i="1"/>
  <c r="Z245" i="1" s="1"/>
  <c r="Y241" i="1"/>
  <c r="Z241" i="1" s="1"/>
  <c r="Y237" i="1"/>
  <c r="Z237" i="1" s="1"/>
  <c r="Y274" i="1"/>
  <c r="Z274" i="1" s="1"/>
  <c r="Y258" i="1"/>
  <c r="Z258" i="1" s="1"/>
  <c r="Y254" i="1"/>
  <c r="Z254" i="1" s="1"/>
  <c r="Y230" i="1"/>
  <c r="Z230" i="1" s="1"/>
  <c r="Y276" i="1"/>
  <c r="Z276" i="1" s="1"/>
  <c r="Y272" i="1"/>
  <c r="Z272" i="1" s="1"/>
  <c r="Y268" i="1"/>
  <c r="Z268" i="1" s="1"/>
  <c r="Y264" i="1"/>
  <c r="Z264" i="1" s="1"/>
  <c r="Y260" i="1"/>
  <c r="Z260" i="1" s="1"/>
  <c r="Y252" i="1"/>
  <c r="Z252" i="1" s="1"/>
  <c r="Y248" i="1"/>
  <c r="Z248" i="1" s="1"/>
  <c r="Y162" i="1"/>
  <c r="Z162" i="1" s="1"/>
  <c r="Y154" i="1"/>
  <c r="Z154" i="1" s="1"/>
  <c r="Y150" i="1"/>
  <c r="Z150" i="1" s="1"/>
  <c r="Y146" i="1"/>
  <c r="Z146" i="1" s="1"/>
  <c r="Y142" i="1"/>
  <c r="Z142" i="1" s="1"/>
  <c r="Y138" i="1"/>
  <c r="Z138" i="1" s="1"/>
  <c r="Y130" i="1"/>
  <c r="Z130" i="1" s="1"/>
  <c r="Y126" i="1"/>
  <c r="Z126" i="1" s="1"/>
  <c r="Y122" i="1"/>
  <c r="Z122" i="1" s="1"/>
  <c r="Y118" i="1"/>
  <c r="Z118" i="1" s="1"/>
  <c r="Y106" i="1"/>
  <c r="Z106" i="1" s="1"/>
  <c r="Y102" i="1"/>
  <c r="Z102" i="1" s="1"/>
  <c r="Y98" i="1"/>
  <c r="Z98" i="1" s="1"/>
  <c r="Y94" i="1"/>
  <c r="Z94" i="1" s="1"/>
  <c r="Y82" i="1"/>
  <c r="Z82" i="1" s="1"/>
  <c r="Y78" i="1"/>
  <c r="Z78" i="1" s="1"/>
  <c r="Y74" i="1"/>
  <c r="Z74" i="1" s="1"/>
  <c r="Y66" i="1"/>
  <c r="Z66" i="1" s="1"/>
  <c r="Y58" i="1"/>
  <c r="Z58" i="1" s="1"/>
  <c r="Y46" i="1"/>
  <c r="Z46" i="1" s="1"/>
  <c r="Y42" i="1"/>
  <c r="Z42" i="1" s="1"/>
  <c r="Y38" i="1"/>
  <c r="Z38" i="1" s="1"/>
  <c r="Y34" i="1"/>
  <c r="Z34" i="1" s="1"/>
  <c r="Y30" i="1"/>
  <c r="Z30" i="1" s="1"/>
  <c r="Y22" i="1"/>
  <c r="Z22" i="1" s="1"/>
  <c r="Y18" i="1"/>
  <c r="Z18" i="1" s="1"/>
  <c r="Y6" i="1"/>
  <c r="Z6" i="1" s="1"/>
  <c r="Y233" i="1"/>
  <c r="Z233" i="1" s="1"/>
  <c r="Y229" i="1"/>
  <c r="Z229" i="1" s="1"/>
  <c r="Y225" i="1"/>
  <c r="Z225" i="1" s="1"/>
  <c r="Y221" i="1"/>
  <c r="Z221" i="1" s="1"/>
  <c r="Y217" i="1"/>
  <c r="Z217" i="1" s="1"/>
  <c r="Y213" i="1"/>
  <c r="Z213" i="1" s="1"/>
  <c r="Y209" i="1"/>
  <c r="Z209" i="1" s="1"/>
  <c r="Y205" i="1"/>
  <c r="Z205" i="1" s="1"/>
  <c r="Y201" i="1"/>
  <c r="Z201" i="1" s="1"/>
  <c r="Y197" i="1"/>
  <c r="Z197" i="1" s="1"/>
  <c r="Y193" i="1"/>
  <c r="Z193" i="1" s="1"/>
  <c r="Y189" i="1"/>
  <c r="Z189" i="1" s="1"/>
  <c r="Y185" i="1"/>
  <c r="Z185" i="1" s="1"/>
  <c r="Y181" i="1"/>
  <c r="Z181" i="1" s="1"/>
  <c r="Y177" i="1"/>
  <c r="Z177" i="1" s="1"/>
  <c r="Y169" i="1"/>
  <c r="Z169" i="1" s="1"/>
  <c r="Y165" i="1"/>
  <c r="Z165" i="1" s="1"/>
  <c r="Y149" i="1"/>
  <c r="Z149" i="1" s="1"/>
  <c r="Y145" i="1"/>
  <c r="Z145" i="1" s="1"/>
  <c r="Y141" i="1"/>
  <c r="Z141" i="1" s="1"/>
  <c r="Y137" i="1"/>
  <c r="Z137" i="1" s="1"/>
  <c r="Y133" i="1"/>
  <c r="Z133" i="1" s="1"/>
  <c r="Y129" i="1"/>
  <c r="Z129" i="1" s="1"/>
  <c r="Y125" i="1"/>
  <c r="Z125" i="1" s="1"/>
  <c r="Y117" i="1"/>
  <c r="Z117" i="1" s="1"/>
  <c r="Y113" i="1"/>
  <c r="Z113" i="1" s="1"/>
  <c r="Y109" i="1"/>
  <c r="Z109" i="1" s="1"/>
  <c r="Y101" i="1"/>
  <c r="Z101" i="1" s="1"/>
  <c r="Y97" i="1"/>
  <c r="Z97" i="1" s="1"/>
  <c r="Y93" i="1"/>
  <c r="Z93" i="1" s="1"/>
  <c r="Y85" i="1"/>
  <c r="Z85" i="1" s="1"/>
  <c r="Y81" i="1"/>
  <c r="Z81" i="1" s="1"/>
  <c r="Y73" i="1"/>
  <c r="Z73" i="1" s="1"/>
  <c r="Y69" i="1"/>
  <c r="Z69" i="1" s="1"/>
  <c r="Y65" i="1"/>
  <c r="Z65" i="1" s="1"/>
  <c r="Y61" i="1"/>
  <c r="Z61" i="1" s="1"/>
  <c r="Y57" i="1"/>
  <c r="Z57" i="1" s="1"/>
  <c r="Y41" i="1"/>
  <c r="Z41" i="1" s="1"/>
  <c r="Y37" i="1"/>
  <c r="Z37" i="1" s="1"/>
  <c r="Y33" i="1"/>
  <c r="Z33" i="1" s="1"/>
  <c r="Y29" i="1"/>
  <c r="Z29" i="1" s="1"/>
  <c r="Y25" i="1"/>
  <c r="Z25" i="1" s="1"/>
  <c r="Y13" i="1"/>
  <c r="Z13" i="1" s="1"/>
  <c r="Y9" i="1"/>
  <c r="Z9" i="1" s="1"/>
  <c r="Y5" i="1"/>
  <c r="Z5" i="1" s="1"/>
  <c r="Y236" i="1"/>
  <c r="Z236" i="1" s="1"/>
  <c r="Y232" i="1"/>
  <c r="Z232" i="1" s="1"/>
  <c r="Y228" i="1"/>
  <c r="Z228" i="1" s="1"/>
  <c r="Y224" i="1"/>
  <c r="Z224" i="1" s="1"/>
  <c r="Y212" i="1"/>
  <c r="Z212" i="1" s="1"/>
  <c r="Y208" i="1"/>
  <c r="Z208" i="1" s="1"/>
  <c r="Y204" i="1"/>
  <c r="Z204" i="1" s="1"/>
  <c r="Y200" i="1"/>
  <c r="Z200" i="1" s="1"/>
  <c r="Y196" i="1"/>
  <c r="Z196" i="1" s="1"/>
  <c r="Y176" i="1"/>
  <c r="Z176" i="1" s="1"/>
  <c r="Y172" i="1"/>
  <c r="Z172" i="1" s="1"/>
  <c r="Y164" i="1"/>
  <c r="Z164" i="1" s="1"/>
  <c r="Y160" i="1"/>
  <c r="Z160" i="1" s="1"/>
  <c r="Y156" i="1"/>
  <c r="Z156" i="1" s="1"/>
  <c r="Y152" i="1"/>
  <c r="Z152" i="1" s="1"/>
  <c r="Y148" i="1"/>
  <c r="Z148" i="1" s="1"/>
  <c r="Y144" i="1"/>
  <c r="Z144" i="1" s="1"/>
  <c r="Y140" i="1"/>
  <c r="Z140" i="1" s="1"/>
  <c r="Y136" i="1"/>
  <c r="Z136" i="1" s="1"/>
  <c r="Y132" i="1"/>
  <c r="Z132" i="1" s="1"/>
  <c r="Y124" i="1"/>
  <c r="Z124" i="1" s="1"/>
  <c r="Y120" i="1"/>
  <c r="Z120" i="1" s="1"/>
  <c r="Y116" i="1"/>
  <c r="Z116" i="1" s="1"/>
  <c r="Y112" i="1"/>
  <c r="Z112" i="1" s="1"/>
  <c r="Y108" i="1"/>
  <c r="Z108" i="1" s="1"/>
  <c r="Y96" i="1"/>
  <c r="Z96" i="1" s="1"/>
  <c r="Y92" i="1"/>
  <c r="Z92" i="1" s="1"/>
  <c r="Y88" i="1"/>
  <c r="Z88" i="1" s="1"/>
  <c r="Y80" i="1"/>
  <c r="Z80" i="1" s="1"/>
  <c r="Y76" i="1"/>
  <c r="Z76" i="1" s="1"/>
  <c r="Y72" i="1"/>
  <c r="Z72" i="1" s="1"/>
  <c r="Y68" i="1"/>
  <c r="Z68" i="1" s="1"/>
  <c r="Y60" i="1"/>
  <c r="Z60" i="1" s="1"/>
  <c r="Y52" i="1"/>
  <c r="Z52" i="1" s="1"/>
  <c r="Y48" i="1"/>
  <c r="Z48" i="1" s="1"/>
  <c r="Y44" i="1"/>
  <c r="Z44" i="1" s="1"/>
  <c r="Y36" i="1"/>
  <c r="Z36" i="1" s="1"/>
  <c r="Y32" i="1"/>
  <c r="Z32" i="1" s="1"/>
  <c r="Y28" i="1"/>
  <c r="Z28" i="1" s="1"/>
  <c r="Y24" i="1"/>
  <c r="Z24" i="1" s="1"/>
  <c r="Y20" i="1"/>
  <c r="Z20" i="1" s="1"/>
  <c r="Y247" i="1"/>
  <c r="Z247" i="1" s="1"/>
  <c r="Y243" i="1"/>
  <c r="Z243" i="1" s="1"/>
  <c r="Y239" i="1"/>
  <c r="Z239" i="1" s="1"/>
  <c r="Y235" i="1"/>
  <c r="Z235" i="1" s="1"/>
  <c r="Y231" i="1"/>
  <c r="Z231" i="1" s="1"/>
  <c r="Y227" i="1"/>
  <c r="Z227" i="1" s="1"/>
  <c r="Y223" i="1"/>
  <c r="Z223" i="1" s="1"/>
  <c r="Y219" i="1"/>
  <c r="Z219" i="1" s="1"/>
  <c r="Y215" i="1"/>
  <c r="Z215" i="1" s="1"/>
  <c r="Y211" i="1"/>
  <c r="Z211" i="1" s="1"/>
  <c r="Y207" i="1"/>
  <c r="Z207" i="1" s="1"/>
  <c r="Y203" i="1"/>
  <c r="Z203" i="1" s="1"/>
  <c r="Y199" i="1"/>
  <c r="Z199" i="1" s="1"/>
  <c r="Y195" i="1"/>
  <c r="Z195" i="1" s="1"/>
  <c r="Y187" i="1"/>
  <c r="Z187" i="1" s="1"/>
  <c r="Y179" i="1"/>
  <c r="Z179" i="1" s="1"/>
  <c r="Y175" i="1"/>
  <c r="Z175" i="1" s="1"/>
  <c r="Y171" i="1"/>
  <c r="Z171" i="1" s="1"/>
  <c r="Y167" i="1"/>
  <c r="Z167" i="1" s="1"/>
  <c r="Y163" i="1"/>
  <c r="Z163" i="1" s="1"/>
  <c r="Y159" i="1"/>
  <c r="Z159" i="1" s="1"/>
  <c r="Y155" i="1"/>
  <c r="Z155" i="1" s="1"/>
  <c r="Y151" i="1"/>
  <c r="Z151" i="1" s="1"/>
  <c r="Y147" i="1"/>
  <c r="Z147" i="1" s="1"/>
  <c r="Y143" i="1"/>
  <c r="Z143" i="1" s="1"/>
  <c r="Y139" i="1"/>
  <c r="Z139" i="1" s="1"/>
  <c r="Y135" i="1"/>
  <c r="Z135" i="1" s="1"/>
  <c r="Y131" i="1"/>
  <c r="Z131" i="1" s="1"/>
  <c r="Y127" i="1"/>
  <c r="Z127" i="1" s="1"/>
  <c r="Y123" i="1"/>
  <c r="Z123" i="1" s="1"/>
  <c r="Y115" i="1"/>
  <c r="Z115" i="1" s="1"/>
  <c r="Y111" i="1"/>
  <c r="Z111" i="1" s="1"/>
  <c r="Y107" i="1"/>
  <c r="Z107" i="1" s="1"/>
  <c r="Y103" i="1"/>
  <c r="Z103" i="1" s="1"/>
  <c r="Y95" i="1"/>
  <c r="Z95" i="1" s="1"/>
  <c r="Y91" i="1"/>
  <c r="Z91" i="1" s="1"/>
  <c r="Y83" i="1"/>
  <c r="Z83" i="1" s="1"/>
  <c r="Y79" i="1"/>
  <c r="Z79" i="1" s="1"/>
  <c r="Y75" i="1"/>
  <c r="Z75" i="1" s="1"/>
  <c r="Y71" i="1"/>
  <c r="Z71" i="1" s="1"/>
  <c r="Y67" i="1"/>
  <c r="Z67" i="1" s="1"/>
  <c r="Y63" i="1"/>
  <c r="Z63" i="1" s="1"/>
  <c r="Y59" i="1"/>
  <c r="Z59" i="1" s="1"/>
  <c r="Y51" i="1"/>
  <c r="Z51" i="1" s="1"/>
  <c r="Y39" i="1"/>
  <c r="Z39" i="1" s="1"/>
  <c r="Y31" i="1"/>
  <c r="Z31" i="1" s="1"/>
  <c r="Y27" i="1"/>
  <c r="Z27" i="1" s="1"/>
  <c r="Y11" i="1"/>
  <c r="Z11" i="1" s="1"/>
  <c r="Y121" i="1"/>
  <c r="Z121" i="1" s="1"/>
  <c r="W290" i="1"/>
  <c r="Y70" i="1"/>
  <c r="Z70" i="1" s="1"/>
  <c r="Z291"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<sst xmlns="http://schemas.openxmlformats.org/spreadsheetml/2006/main" count="3336" uniqueCount="1470">
  <si>
    <t>Permit #</t>
  </si>
  <si>
    <t>Permit Type Description</t>
  </si>
  <si>
    <t>Permit Subtype Description</t>
  </si>
  <si>
    <t>Parcel</t>
  </si>
  <si>
    <t>Date Entered</t>
  </si>
  <si>
    <t>Date Issued</t>
  </si>
  <si>
    <t xml:space="preserve"> Construction Cost </t>
  </si>
  <si>
    <t>Address</t>
  </si>
  <si>
    <t>City</t>
  </si>
  <si>
    <t>State</t>
  </si>
  <si>
    <t>ZIP</t>
  </si>
  <si>
    <t>Subdivision / Lot</t>
  </si>
  <si>
    <t>Contact</t>
  </si>
  <si>
    <t>Permit Type</t>
  </si>
  <si>
    <t>Permit Subtype</t>
  </si>
  <si>
    <t>IVR Tracking #</t>
  </si>
  <si>
    <t>Purpose</t>
  </si>
  <si>
    <t>Council District</t>
  </si>
  <si>
    <t>Census Tract</t>
  </si>
  <si>
    <t>Mapped Location</t>
  </si>
  <si>
    <t>Units</t>
  </si>
  <si>
    <t>Building Use &amp; Occupancy</t>
  </si>
  <si>
    <t>Master Permit Application</t>
  </si>
  <si>
    <t>163160C90100CO</t>
  </si>
  <si>
    <t>1112  WATERBURG LN</t>
  </si>
  <si>
    <t>ANTIOCH</t>
  </si>
  <si>
    <t>TN</t>
  </si>
  <si>
    <t>COMMON AREA MATLOCK TOWNHOMES</t>
  </si>
  <si>
    <t>Dwayne Jones dba Jones Construction</t>
  </si>
  <si>
    <t>CAUO</t>
  </si>
  <si>
    <t>CAZ03A001</t>
  </si>
  <si>
    <t>TO CONSTRUCT PHASE 2-B MATLOCK C0NSISTING OF 3 BUILDINGS CONTAINING 18 UNITS, ï¿_ï¿_ï¿_ï¿_Pursuant to Ordinance No. 2006-1263 of the Metropolitan code of Laws, I (the  holder on this permit)   hereby certify that all construction and demolition waste generated by any and all activities governed by this permit shall be disposed of in an approved landfill.   Further, I certify that no construction and demolition waste shall be stored on the property in violation of any provision of the Metropolitan Codeï¿_.</t>
  </si>
  <si>
    <t>1112 WATERBURG LN_x000D_ANTIOCH, TN 37013_x000D_(36.041722, -86.6303)</t>
  </si>
  <si>
    <t>1007  12TH AVE S</t>
  </si>
  <si>
    <t>NASHVILLE</t>
  </si>
  <si>
    <t>LOT 42 SOUTHSIDE PARK EST SEC 1</t>
  </si>
  <si>
    <t>Lucas Chesnut</t>
  </si>
  <si>
    <t>Master permit for 1007 12th Ave. South Townhomes. No construction on this permit. Townhomes to be permitted separately. Project to consist of one building with 4 townhomes with a total of 9037 sq ft.</t>
  </si>
  <si>
    <t>1007 12TH AVE S_x000D_NASHVILLE, TN 37203_x000D_(36.14589, -86.786119)</t>
  </si>
  <si>
    <t>1005  12TH AVE S</t>
  </si>
  <si>
    <t>LOT 41 SOUTHSIDE PARK EST SEC 1</t>
  </si>
  <si>
    <t>Master permit for 1005 12th Ave. South Townhomes. No construction on this permit. Townhomes to be permitted separately. Project to consist of one building with 4 townhomes with a total of 9037 sq ft.</t>
  </si>
  <si>
    <t>1005 12TH AVE S_x000D_NASHVILLE, TN 37203_x000D_(36.146051, -86.786078)</t>
  </si>
  <si>
    <t>Multifamily, Townhome</t>
  </si>
  <si>
    <t>2203B  DABBS AVE</t>
  </si>
  <si>
    <t>OLD HICKORY</t>
  </si>
  <si>
    <t>PT LOT 1 THE VILLAS OF LAKEMEADE PH 4</t>
  </si>
  <si>
    <t>REHA ENTERPRISES LLC</t>
  </si>
  <si>
    <t>CAA03R301</t>
  </si>
  <si>
    <t>Master permit for 22nd Street &amp; Dabbs avenue Townhome Development ten townhome units.  _x000D_*****THIS IS NOT A CONSTRUCTION PERMIT****_x000D_NEED INDIVIDUAL BUILDING PERMITS****_x000D_SP ZONING.  Bailey Heflin 615-812-8414._x000D_***NEED TO COMPLY WITH SP APPROVED PLAN****_x000D_*****NEED TO COMBINE PARCELS 14 AND 19....DEVELOPMENT ENTENDS ACROSS BOTH PARCELS...</t>
  </si>
  <si>
    <t>2203B DABBS AVE_x000D_OLD HICKORY, TN 37138_x000D_(36.249355, -86.639829)</t>
  </si>
  <si>
    <t>844  CHEROKEE AVE</t>
  </si>
  <si>
    <t>PART OF LOTS 36 &amp; 38 WALNUT GROVE</t>
  </si>
  <si>
    <t>ryan mclaury</t>
  </si>
  <si>
    <t>Master permit to construct 11 unit townhomes. no construction this permit._x000D_***PURSUANT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t>
  </si>
  <si>
    <t>844 CHEROKEE AVE_x000D_NASHVILLE, TN 37207_x000D_(36.201355, -86.752149)</t>
  </si>
  <si>
    <t>Single Family Residence</t>
  </si>
  <si>
    <t>513  FREDA VILLA</t>
  </si>
  <si>
    <t>MADISON</t>
  </si>
  <si>
    <t>LOT 37 OAKLAND ACRES SEC. 11 RE-SUB LOT 37 &amp; RES PAR B</t>
  </si>
  <si>
    <t>SELF CONTRACTOR RESIDENTIAL (SEE APPLICANT INFORMATION)</t>
  </si>
  <si>
    <t>CAA01R301</t>
  </si>
  <si>
    <t>Owner acknowledges applying for this self building permit in own name, &amp; will act as own contractor accepting full responsibility for code compliance, for hiring &amp; employing individuals &amp; has ultimate responsibility for my own work &amp; for the work of others.  Acting as my own general contractor, I further understand that I may forfeit certain protections, which might be available to me through the State of Tenn general Contractorï¿_s licensing process.  I further acknowledge that as a self building permit holder I am responsible for requesting all required inspections &amp; completing all authorized work in compliance with applicable adopted codes.  I further understand that separate permits are required for any proposed electrical, plumbing, &amp; gas/mechanical work and is not part of _x000D_this building permit._x000D_As of January 1, 2011, The Tennessee General Assembly requires that all residential pools/ hot tubs greater than 36  in depth shall install a pool alarm before using or making available for use a swimming pool. To comply with applicable fencing requirements.  to install a 24' above ground swimming pool to rear of residence. Per owner, existing 6' privacy fence surrounds yard containing pool, wood deck to be added at later date.  parcel is zoned RS20 with .98 acre. SB side 10' &amp; rear 20' confirmed  ï¿_ï¿_ï¿_ï¿_Pursuant to Ordinance No. 2006-1263 of the Metropolitan code of Laws, I (the  holder on this permit)   hereby certify that all construction and demolition waste generated by any and all activities governed by this permit shall be disposed of in an approved landfill.   Further, I certify that no construction and demolition waste shall be stored on the property in violation of any provision of the Metropolitan Codeï¿_.</t>
  </si>
  <si>
    <t>513 FREDA VILLA_x000D_MADISON, TN 37115_x000D_(36.244461, -86.729255)</t>
  </si>
  <si>
    <t>5717 S NEW HOPE RD</t>
  </si>
  <si>
    <t>HERMITAGE</t>
  </si>
  <si>
    <t>LOT 9 WINDCHASE PHASE 2</t>
  </si>
  <si>
    <t>As of January 1, 2011, The Tennessee General Assembly requires that all residential pools/ hot tubs greater than 36  in depth shall install a pool alarm before using or making available for use a swimming pool. To comply with applicable fencing requirements.  to install a 24' above ground swimming pool to rear of residence 20' rear sb, 10' side sb.  parcel is zoned RS15 with .35 acre.  ï¿_ï¿_ï¿_ï¿_Pursuant to Ordinance No. 2006-1263 of the Metropolitan code of Laws, I (the  holder on this permit)   hereby certify that all construction and demolition waste generated by any and all activities governed by this permit shall be disposed of in an approved landfill.   Further, I certify that no construction and demolition waste shall be stored on the property in violation of any provision of the Metropolitan Codeï¿_._x000D_Owner will install deck under separate permit._x000D_Owner acknowledges applying for this self building permit in own name, &amp; will act as own contractor accepting full responsibility for code compliance, for hiring &amp; employing individuals &amp; has ultimate responsibility  for my own work &amp; for the work of others.  Acting as my own general contractor, I further understand that I may forfeit certain protections, which might be available to me through the State of Tenn general Contractorï¿_s  licensing process.  I further acknowledge that as a self building permit holder I am responsible for requesting all required inspections &amp; completing all authorized work in compliance with applicable adopted codes.  I further understand that separate permits are required for any proposed electrical, plumbing, &amp; gas/mechanical work and is not part of _x000D_this building permit</t>
  </si>
  <si>
    <t>5717 S NEW HOPE RD_x000D_HERMITAGE, TN 37076_x000D_(36.156439, -86.586215)</t>
  </si>
  <si>
    <t>105120B90000CO</t>
  </si>
  <si>
    <t>400B  HERRON DR</t>
  </si>
  <si>
    <t>COMMON AREA ALLOY CONDOMINIUM AMENDED</t>
  </si>
  <si>
    <t>CARTER GROUP, LLC</t>
  </si>
  <si>
    <t>THIS IS NOT A CONSTRUCTION PERMIT._x000D_Master permit: total 109 units in 4 buildings_x000D_a......one building with 8 units side by side_x000D_b.....one building @ 8 units with 4 on the ground floor and 4 on upper floors..._x000D_c......41 condo units bldg stacked; we would combine this with the 40-unit condo building since these two share stairs and elevators for life safety and circulation. We need this to start as a foundation permit only. Since this is modular, Codes and FM may only review the foundation permit. The State Modular department would review all other components. We met with Metro Codes/FM last week and discussed this strategy._x000D_d......also a 12 live/ work bldg. with work on the 1st floor and live on the 2nd floor._x000D_***Will need additional shell permits for each bldg - _x000D_***Will need additional finish out permits for each unit - _x000D_****Will need individual map and parcel numbers for each (109) unit - All units/buildings...POC: SHELIA DIAL  615-850-5510....SITE PLAN  TO  COMPLY WITH MUL-A._x000D_*MAX HT 3 STORIES IN 45'...**MAX FAR IS 100%...ALLOWED 1 SQFT OF FLOOR FOR EVERY 1 SQFT OF LAND. ..max 240451 sqft..using...113,00 sqft.._x000D_***REAR AND PART OF NORTH SIDE...BUFFER B._x000D_****PRIMARY ENTRANCE SHALL BE LOCATED ON BLDG FACADE IN THE BUILD TO ZONE._x000D_all ground floor along build to zone --commercial..._x000D_***IF**1ST FL RESIDENTIAL USES MIN RAISED FOUNDTION OF 18 - 36  REQUIRED._x000D_Need:	Property zoned MUL-Aï¿_per Table 17.12.020D there is a requirement that a building be setback between 0ï¿_ and 15ï¿_ from the street AND that the building cover at least 45% of the road length. Note 3 i._x000D_3.	....5.	This building needs to be mapped thur mapping so that when we pull up the maps we at least see the footprint of that bldg.._x000D_6.	ALSO the master permit does not even indicate that front bldg....7.	   We cannot issue any more permits unless you show you are going to comply with notes above or file an appeal with the board of zoning appeals.</t>
  </si>
  <si>
    <t>400B HERRON DR_x000D_NASHVILLE, TN 37210</t>
  </si>
  <si>
    <t>3146  STAFFORD DR</t>
  </si>
  <si>
    <t>LOT 181 SEC 4, STANFORD COUNTRY CLUB ESTATES</t>
  </si>
  <si>
    <t>PVH POOLS, PETER VONHOPFGARTEN SOLE PROP, DBA</t>
  </si>
  <si>
    <t>TO INSTALL 21ï¿_X30ï¿_ CELAYA INGROUND POOL TO REAR OF EXISTING RESIDENCE (SOUTH) OFFSET 8+/- FEET FROM BLDG. TO COMPLY WITH IRC FENCING CODES.   10ï¿_ MINIMUM SIDE SETBACK; 20ï¿_MAXIMUM REAR SETBACK.  ****AS OF JANUARY 1, 2011, THE TENNESSEE GENERAL ASSEMBLY REQUIRES THAT ALL RESIDENTIAL POOLS/ HOT TUBS GREATER THAN 36  IN DEPTH SHALL INSTALL A POOL ALARM BEFORE USING OR MAKING AVAILABLE FOR USE A SWIMMING POOL.****  MUST COMPLY WITH APPLICABLE FENCING REQUIREMENTS.  ï¿_ï¿_ï¿_ï¿_PURSUANT TO ORDINANCE NO. 2006-1263 OF THE METROPOLITAN CODE OF LAWS, I (THE  HOLDER ON THIS PERMIT)   HEREBY CERTIFY THAT ALL CONSTRUCTION AND DEMOLITION WASTE GENERATED BY ANY AND ALL ACTIVITIES GOVERNED BY THIS PERMIT SHALL BE DISPOSED OF IN AN APPROVED LANDFILL.   FURTHER, I CERTIFY THAT NO CONSTRUCTION AND DEMOLITION WASTE SHALL BE STORED ON THE PROPERTY IN VIOLATION OF ANY PROVISION OF THE METROPOLITAN CODEï¿_.</t>
  </si>
  <si>
    <t>3146 STAFFORD DR_x000D_NASHVILLE, TN 37214_x000D_(36.183699, -86.649427)</t>
  </si>
  <si>
    <t>Multifamily, Tri-Plex, Quad, Apartments</t>
  </si>
  <si>
    <t>2858  MURFREESBORO PIKE</t>
  </si>
  <si>
    <t>LOT 68 FOREST VIEW PARK SOUTH</t>
  </si>
  <si>
    <t>RIDGE CONSTRUCTION,LLC</t>
  </si>
  <si>
    <t>CAA03R398</t>
  </si>
  <si>
    <t>Master Permit for The Ridge @ Antioch, a 96 Unit Apartment Complex with Clubhouse. To include four apartment buildings and a Clubhouse...144 required parking spaces, 154 provided.. THIS IS NOT A CONSTRUCTION PERMIT...This property is within a PUD Overlay, permit review/approval by Planning Department required prior to permit issuance. See Preliminary Development Plan (23-85P-001) for the Forest View Park PUD and Resolution RS2014-1330 which became vested on April 14, 2016._x000D__x000D_****ANY APPROVAL OVER 6 MONTHS NEEDS TO BE RE-APPROVED*****</t>
  </si>
  <si>
    <t>2858 MURFREESBORO PIKE_x000D_ANTIOCH, TN 37013_x000D_(36.065028, -86.628727)</t>
  </si>
  <si>
    <t>312  STEWARTS FERRY PIKE</t>
  </si>
  <si>
    <t>S SIDE STEWARTS FERRY PIKE E OF MCCAMPBELL AVE</t>
  </si>
  <si>
    <t>to use as single family residence. no longer day care. NO CONSTRUCTION THIS PERMIT. use and occupancy only to establish single family.</t>
  </si>
  <si>
    <t>312 STEWARTS FERRY PIKE_x000D_NASHVILLE, TN 37214_x000D_(36.160819, -86.644938)</t>
  </si>
  <si>
    <t>072063H90000CO</t>
  </si>
  <si>
    <t>1050B E TRINITY LN</t>
  </si>
  <si>
    <t>COMMON AREA VIBE HOMEOWNERS ASSOCIATION</t>
  </si>
  <si>
    <t>HIDDEN VALLEY HOMES, LLC</t>
  </si>
  <si>
    <t>Master Permit to construct The VIBE, a 38 UNIT TOWNHOME COMMUNITY...16 of Unit A at 1825+/- sq ft   22 of Unit B at 1530 +/- sq ft...</t>
  </si>
  <si>
    <t>1050B E TRINITY LN_x000D_NASHVILLE, TN 37216_x000D_(36.203964, -86.741792)</t>
  </si>
  <si>
    <t>149110A05900CO</t>
  </si>
  <si>
    <t>1417  RICE HILL CIR</t>
  </si>
  <si>
    <t>LOT 59 RICE HILL PHASE 3</t>
  </si>
  <si>
    <t>To install one (1) 18' diameter above ground swimming pool. _x000D_1ï¿_.Applicant acknowledges  applying for this self building permit in own name, &amp; will act as own contractor accepting full responsibility for code compliance, for hiring &amp; employing individuals &amp; has ultimate responsibility  for my own work &amp; for the work of others.  Acting as my own general contractor, I further understand that I may forfeit certain protections, which might be available to me through the State of Tenn general Contractorï¿_s  licensing process.  I further acknowledge that as a self building permit holder I am responsible for requesting all required inspections &amp; completing all authorized work in compliance with applicable adopted codes.  I further understand that separate permits are required for any proposed electrical, plumbing, &amp; gas/mechanical work and is not part of _x000D_this building permitï¿_.2..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Codeï¿_.3***You can dig your footers, but do not pour any concrete until you call for an inspection.  Also do not put up any drywall until you call for an inspection.  The idea is you do not cover up anything  with concrete or drywall until an inspector has had a chance to reviewï¿_ Please call 811 before you dig ***SITE PLAN SENT TO FILE***</t>
  </si>
  <si>
    <t>1417 RICE HILL CIR_x000D_ANTIOCH, TN 37013_x000D_(36.065004, -86.641857)</t>
  </si>
  <si>
    <t>128160B01600CO</t>
  </si>
  <si>
    <t>473  SUMMIT OAKS DR</t>
  </si>
  <si>
    <t>LOT 16 SUMMIT OAKS PH 2</t>
  </si>
  <si>
    <t>to use a portion of basement area for a canning kitchen.  instrument recorded in book 20170731-0077311.  no construction this permit.</t>
  </si>
  <si>
    <t>473 SUMMIT OAKS DR_x000D_NASHVILLE, TN 37221_x000D_(36.079068, -86.92181)</t>
  </si>
  <si>
    <t>2012  25TH AVE S</t>
  </si>
  <si>
    <t>PT LOT 98 BRANS RLTY CO SUB OF, EDGAR JONES HOME PLACE</t>
  </si>
  <si>
    <t>OUTDOOR STRUCTURES LLC</t>
  </si>
  <si>
    <t>to install a 9 x 50 in ground swimming pool to side of residence to comply with IRC fencing codes.  MHZC MUST REVIEW APPLICATION.</t>
  </si>
  <si>
    <t>2012 25TH AVE S_x000D_NASHVILLE, TN 37212_x000D_(36.13266, -86.807123)</t>
  </si>
  <si>
    <t>061140B90000CO</t>
  </si>
  <si>
    <t>3802  HUTSON AVE</t>
  </si>
  <si>
    <t>COMMON AREA HOMES AT 3806 HUTSON AVENUE</t>
  </si>
  <si>
    <t>B &amp; B CONSTRUCTION-B</t>
  </si>
  <si>
    <t>master permit for Homes at 3806 Hutson Avenue to consist of 11 townhome residences.  no construct allowed this permit.</t>
  </si>
  <si>
    <t>3802 HUTSON AVE_x000D_NASHVILLE, TN 37216_x000D_(36.217339, -86.741662)</t>
  </si>
  <si>
    <t>7600  CABOT DR</t>
  </si>
  <si>
    <t>PT. LOTS 17-18-19 MOUNT HICKORY SUB.</t>
  </si>
  <si>
    <t>Samantha O'Leary</t>
  </si>
  <si>
    <t>The Ledge at Cabot Drive Master Permit application to construct a new apartment complex to include 402 residential units and related amenity spaces, and 602 parking spaces. Will consist of Four groups of interconnected buildings, each Four Story in height and Type VA wood construction.  These four groups are labeled: Summit, Creekside, Ravine and Cabot. There has been a grading submittal for permit under SWGR T201600126._x000D_BZA Appeal denied. Contribution made into  the Pedestrian Benefit Zone sidewalk fund in-lieu of construction of sidewalks.</t>
  </si>
  <si>
    <t>7600 CABOT DR_x000D_NASHVILLE, TN 37209_x000D_(36.132482, -86.899229)</t>
  </si>
  <si>
    <t>Duplex</t>
  </si>
  <si>
    <t>926B  WALDKIRCH AVE</t>
  </si>
  <si>
    <t>LOT 58 WALDKIRCH SUB LOTS 8 9 LAWRENCE</t>
  </si>
  <si>
    <t>CAA02R302</t>
  </si>
  <si>
    <t>applicant states there will be no construction.  parcel contains 8200 sf lot area and has base zone of R8.  this permit to use a 500 sf portion of finished basement for second residence with one (1) hour required tenant separation.  MHZC must review application.</t>
  </si>
  <si>
    <t>926B WALDKIRCH AVE_x000D_NASHVILLE, TN 37204_x000D_(36.126744, -86.785637)</t>
  </si>
  <si>
    <t>1125  CHESTER AVE</t>
  </si>
  <si>
    <t>LOT 10 SUB HOME LOT CHESTERFIELD PLACE</t>
  </si>
  <si>
    <t>Brandon Burnette</t>
  </si>
  <si>
    <t>Master permit to construct 16 unit residential development with common house. SP zoning. no construction this permit, will require separate building permits.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t>
  </si>
  <si>
    <t>1125 CHESTER AVE_x000D_NASHVILLE, TN 37206_x000D_(36.194911, -86.740633)</t>
  </si>
  <si>
    <t>072110D00200CO</t>
  </si>
  <si>
    <t>1808A  BRANCH ST</t>
  </si>
  <si>
    <t>UNIT A 1808 BRANCH STREET TOWNHOMES</t>
  </si>
  <si>
    <t>to use a 342 sf portion of residence for an accessory home occupation activity (IT Consulting) to comply with METZO section 17.16.250 C 1 thru 8.  need property standards approval.</t>
  </si>
  <si>
    <t>1808A BRANCH ST_x000D_NASHVILLE, TN 37216_x000D_(36.199967, -86.725174)</t>
  </si>
  <si>
    <t>5800  RIVER RD</t>
  </si>
  <si>
    <t>N SIDE RIVER RD W OLD HICKORY BLVD</t>
  </si>
  <si>
    <t>COOPER, JIM CONSTRUCTION COMPANY INC</t>
  </si>
  <si>
    <t>THIS IS NOT A CONSTRUCTION PERMIT. River Top Apartments MASTER PERMIT for 224 units of mixed use 3 story wood frame construction consisting of 8 residential buildings, one maintenance facility and one clubhouse._x000D_ SWIMMING POOL will have a separate permit..._x000D_E-PERMIT._x000D_POC:  ANDREW MURRAY  205-484-2836._x000D__x000D_paid in-lieu for sidewalks.</t>
  </si>
  <si>
    <t>5800 RIVER RD_x000D_NASHVILLE, TN 37209_x000D_(36.130154, -86.914133)</t>
  </si>
  <si>
    <t>093134B90000CO</t>
  </si>
  <si>
    <t>1209HM  HAWKINS ST</t>
  </si>
  <si>
    <t>COMMON AREA 1209 HAWKINS STREET TOWNHOMES</t>
  </si>
  <si>
    <t>CRC GROUP, LLC</t>
  </si>
  <si>
    <t>master permit for 1209 Hawkins Street to consist of four (4) townhome residences.  SP ZONING.  Justin Crandell 615-915-8288._x000D_.NEED TO COMPLY WITH SP APPROVED PLAN..._x000D_For every 30 feet of LOT frontage, or fraction thereof, one 2 inch caliper tree as listed in the Urban Forestry approved tree list shall be planted on the subject propertyï¿__x000D_Pursuant Ordinance # 2006-1263  Metropolitan code of Laws, I (the holder on this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Metropolitan Codeï¿_. ****SITE PLAN SENT TO FILEï¿_</t>
  </si>
  <si>
    <t>1209HM HAWKINS ST_x000D_NASHVILLE, TN 37203_x000D_(36.148804, -86.786185)</t>
  </si>
  <si>
    <t>083043A90000CO</t>
  </si>
  <si>
    <t>1200B  PRESTON DR</t>
  </si>
  <si>
    <t>COMMON AREA CARTER PRESTON TOWNHOMES</t>
  </si>
  <si>
    <t>MERIT BUILDERS, LLC</t>
  </si>
  <si>
    <t>master permit to authorize construction of conversion of church to five condo res units Carter Preston Townhomes.  SP zoning.</t>
  </si>
  <si>
    <t>1200B PRESTON DR_x000D_NASHVILLE, TN 37206_x000D_(36.188381, -86.717835)</t>
  </si>
  <si>
    <t>2410  MEHARRY BLVD  1-14</t>
  </si>
  <si>
    <t>PT OF LOTS 17-18-19-20  BRANSFORD REALTY CO RE-SUB</t>
  </si>
  <si>
    <t>Jiim Lukens</t>
  </si>
  <si>
    <t>Master permit for The Heritage at Jefferson. 14 townhome units. combining lots 92-2-338, 339. NO CONSTRUCTION THIS PERMIT. _x000D_NEED TO OBTAIN MDHA APPROVAL.....BEFORE WE CAN ISSUE THIS PERMIT. ..INADDITION  WE NEED THE APPROVED SITE PLAN FROM MDHA..._x000D_**update 4-1-17 new parcel number 092020F90000CO for common area.**</t>
  </si>
  <si>
    <t>2410 MEHARRY BLVD 1-14_x000D_NASHVILLE, TN 37208_x000D_(36.167383, -86.813266)</t>
  </si>
  <si>
    <t>1226  MARTIN ST</t>
  </si>
  <si>
    <t>PT OF LOT 3 M.D.H.A. SUB</t>
  </si>
  <si>
    <t>GRAHAM, BAIRD COMPANY LLC, THE</t>
  </si>
  <si>
    <t>master permit for 1226 Martin Street to consist of four (4) townhome residences.</t>
  </si>
  <si>
    <t>1226 MARTIN ST_x000D_NASHVILLE, TN 37203_x000D_(36.141689, -86.769333)</t>
  </si>
  <si>
    <t>5636  OLD HICKORY BLVD</t>
  </si>
  <si>
    <t>E/S OLD HICKORY BV. N OF CENTAL PK</t>
  </si>
  <si>
    <t>BACAR CONSTRUCTORS INC</t>
  </si>
  <si>
    <t>master permit to construct 9 BUILDING apartment complex with 267 total units, including clubhouse, and pool area. NO CONSTRUCTION THIS PERMIT._x000D__x000D_9/21/17-appeal case 2017-254 granted by BZA with conditions that they follow planning recommendations_x000D_In lieu of the 450-foot off-site sidewalk on Old Hickory Boulevard recommended by Planning, the District Councilmember and Public Works may determine a different location for construction of off-site sidewalk. The off-site sidewalk shall be financially equivalent to the verified cost to the applicant for construction of the proposed 450-foot sidewalk on Old Hickory Boulevard and the applicantï¿_s obligation to construct the sidewalk shall expire 24 months following the issuance of the master construction permit. The applicant shall be responsible only to construct the sidewalk, not to obtain required easements, permits, or other similar items.</t>
  </si>
  <si>
    <t>5636 OLD HICKORY BLVD_x000D_HERMITAGE, TN 37076_x000D_(36.175553, -86.602972)</t>
  </si>
  <si>
    <t>1305  3RD AVE N</t>
  </si>
  <si>
    <t>LOT 2 GERMANTOWN PDG MULTI FAMILY</t>
  </si>
  <si>
    <t>Justin Berry</t>
  </si>
  <si>
    <t>master permit for germantown apartments to consist of two buildings with 244 apartment units and parking garage.  sp and mhzc overlays.</t>
  </si>
  <si>
    <t>1305 3RD AVE N_x000D_NASHVILLE, TN 37208_x000D_(36.177888, -86.786565)</t>
  </si>
  <si>
    <t>Multifamily, Condominium 3&amp;4 Unit Bldg</t>
  </si>
  <si>
    <t>071140K90000CO</t>
  </si>
  <si>
    <t xml:space="preserve"> $-   </t>
  </si>
  <si>
    <t>1111B  BAPTIST WORLD CENTER DR</t>
  </si>
  <si>
    <t>COMMON AREA HOMES AT 1109 BAPTIST WORLD CENTER AMENDED</t>
  </si>
  <si>
    <t>HIGHLAND HOMES LLC</t>
  </si>
  <si>
    <t>CAA03R298</t>
  </si>
  <si>
    <t>THIS IS NOT A CONSTRUCTION PERMIT..... MASTER PERMIT FOR  3 SEPARATE BUILDINGSï¿_ 2-4 UNIT BLGSï¿_1-2 UNIT BLDGï¿_ ï¿_10 SINGLE FAMILY UNITS TOTAL...WILL NEED INDIVIDUAL MAP/PARCEL NUMBERS AND BLDG PERMITS.</t>
  </si>
  <si>
    <t>1111B BAPTIST WORLD CENTER DR_x000D_NASHVILLE, TN 37207_x000D_(36.193994, -86.778491)</t>
  </si>
  <si>
    <t>082050T90000CO</t>
  </si>
  <si>
    <t>1618B  4TH AVE N</t>
  </si>
  <si>
    <t>COMMON AREA FOURTH AND GARFIELD</t>
  </si>
  <si>
    <t>THRIVE HOMES TENNESSEE LLC</t>
  </si>
  <si>
    <t>THIS PROPERTY HAS 16 INDIVIDUAL MAP AND PARCELS FOR 16 SINGLE FAMILY UNITS._x000D_MASTER PERMIT 2015-26295 ISSUED FOR PHASE I....8 SINGLE FAMILY UNITS._x000D_*******THIS MASTER PERMIT (WHICH IS NOT A CONSTRUCTION PERMIT) **IS FOR THE REMAINING 8 SINGLE FAMILY UNITS.....4 UNDER ONE ROOF AND TWO DUPLEX TYPE BLDGS....._x000D_SEE SP APPROVED PLAN...NEED TO COMPLY WITH SP APPROVED PLAN..._x000D_NEED INDIVIDUAL CONSTRUCTION PERMITS FOR EACH OF THE 8 UNITS._x000D_POC: JAMES HUMPHREYS  615-815-8246</t>
  </si>
  <si>
    <t>1618B 4TH AVE N_x000D_NASHVILLE, TN 37208_x000D_(36.182583, -86.791166)</t>
  </si>
  <si>
    <t>091110V90000CO</t>
  </si>
  <si>
    <t>4908I  DELAWARE AVE</t>
  </si>
  <si>
    <t>COMMON AREA HOMES AT DELAWARE AVENUE</t>
  </si>
  <si>
    <t>WOODFORD CONSTRUCTION, LLC</t>
  </si>
  <si>
    <t>Master permit to construct 8 townhome units. no construction this permit._x000D_MASTER FOR 8 SINGLE FAMILY UNITS...IN 2 BUILDINGS...4 IN EACH BLDG...SPLIT FROM 91-11-282...ALSO SEE BZA 17-127._x000D_FRONT SETBACK MIN 30'...SIDES MIN 5'...REAR MIN 20'...MAX HT UNDER 45'...AS SHOWN ON ELEVATIONS MAX HT AT 37'..._x000D_LOT AT 75X150 = 11250 SQFT...NEED 25% GREEN SPACE OR 2815 SQFT..._x000D_NEED INDIVIDUAL BLDG PERMITS....</t>
  </si>
  <si>
    <t>4908I DELAWARE AVE_x000D_NASHVILLE, TN 37209_x000D_(36.154318, -86.846902)</t>
  </si>
  <si>
    <t>081160O00500CO</t>
  </si>
  <si>
    <t>1012  SCOVEL ST</t>
  </si>
  <si>
    <t>UNIT 5 LUDLOW ROW ON 10TH</t>
  </si>
  <si>
    <t>benjamin small</t>
  </si>
  <si>
    <t>Master permit to construct 26 townhome units for Scovel Street Row Homes. SP zoning._x000D_NO CONSTRUCTION THIS PERMIT</t>
  </si>
  <si>
    <t>1012 SCOVEL ST_x000D_NASHVILLE, TN 37208_x000D_(36.173254, -86.795992)</t>
  </si>
  <si>
    <t>142100E90200CO</t>
  </si>
  <si>
    <t>720B  BELLEVUE RD</t>
  </si>
  <si>
    <t>COMMON AREA BELLEVUE STATION</t>
  </si>
  <si>
    <t>PARKSIDE BUILDERS LLC</t>
  </si>
  <si>
    <t>Master permit to construct 22 units in ph. 3 of Bellevue Station.  SP zoning._x000D_No construction this permit_x000D_***PURSUANT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t>
  </si>
  <si>
    <t>720B BELLEVUE RD_x000D_NASHVILLE, TN 37221_x000D_(36.065239, -86.940406)</t>
  </si>
  <si>
    <t>092040G90000CO</t>
  </si>
  <si>
    <t>1011E  12TH AVE N</t>
  </si>
  <si>
    <t>COMMON AREA 1009 12TH AVENUE NORTH TOWNHOMES</t>
  </si>
  <si>
    <t>GRIFFITH CONTRACTORS INC</t>
  </si>
  <si>
    <t>ZONED RM20.**THIS IS NOT A CONSTRUCTION PERMIT****MASTER PERMIT FOR 4 SINGLE FAMILY UNITS.....NEED INDIVIDUAL CONSTRUCTION PERMITS.._x000D_***LOT AT 50X160 = 800/2178=3.67 WITH 7' X 50 CLOSED ALLEY ALONG THE REAR._x000D_***FRONT SETBACK MIN 30'..REAR MIN 20'..SIDE MIN 5'.._x000D_***MAX HT 30'...WITH 2' VERTICAL TO 1' HORIZONTAL.._x000D_****NOTHING ALLOWED TO VIOLATE THE SKYPLANE..._x000D_***FAR D/N APPLY IN RM20.._x000D_***NEED 30% GREEN SPACE._x000D_***FRONT UNIT...PARCEL 1..FRONT FACADE REQUIRED ***TO FACE THE STREET...NEED TO RE-DESIGN SO THAT IT DOES SO.._x000D_***ALLEY SETBACK FOR THE GARAGE DOORS MIN 10' SETBACK..._x000D_***ONLY 2' EAVES ALLOWED TO EXTEND INTO SETBACKS_x000D_***MIN 10' BETWEEN UNITS.....NEED TO CONNECT AND MAKE TWO DUPLEXES..._x000D_POC--JASON GRIFFITH..615-579-1082</t>
  </si>
  <si>
    <t>1011E 12TH AVE N_x000D_NASHVILLE, TN 37208_x000D_(36.169662, -86.798065)</t>
  </si>
  <si>
    <t>082120U90000CO</t>
  </si>
  <si>
    <t>111D N 9TH ST</t>
  </si>
  <si>
    <t>COMMON AREA 111 NORTH 9TH STREET</t>
  </si>
  <si>
    <t>VILLAGE BUILDERS LLC</t>
  </si>
  <si>
    <t>Master Permit to construct two additional single family residences on existing parcel. RM20 Zoning. One single family residence currently exists on parcel, adding two additional for a total of three.. No construction on this permit. Each new residence to be permitted separately._x000D__x000D_Need elevations w/ setback and height shown for sides and rear. Include site plane showing height within the Height Control Plane._x000D__x000D_P.O.C. -Bailey Neal 615-351-5506</t>
  </si>
  <si>
    <t>111D N 9TH ST_x000D_NASHVILLE, TN 37206_x000D_(36.177997, -86.757317)</t>
  </si>
  <si>
    <t>100  THOMPSON LN</t>
  </si>
  <si>
    <t>N SIDE THOMPSON LANE E ST. EDWARDS DR</t>
  </si>
  <si>
    <t>CENTRAL BUILDERS LLC</t>
  </si>
  <si>
    <t>MASTER PERMIT ONLYï¿_ ï¿_ NO CONSTRUCTIONï¿_ ï¿_100 THOMPSON LANEï¿_ ï¿_SPECIFIC PLAN (SP)ï¿_ ï¿_ 8 BUILDINGSï¿_ ï¿_52 RESIDENTIAL UNITS ï¿_ ï¿_ MUST COMPLY WITH SPECIFIC PLAN (SP)2015SP-089-002ï¿_ PARCEL 96 AND 97 MAP 119-10 TO BE COMBINED INTO ONE PARCEL..._x000D__x000D_SIDEWALKS ARE REQUIRED FOR THIS PROJECT BECAUSE THIS PARCEL FRONTS ON A STREET IN THE MAJOR AND COLLECTOR STREET PLAN._x000D_YOU ARE NOT ELIGIBLE TO CONTRIBUTE TO THE PEDESTRIAN BENEFIT ZONE IN-LIEU OF CONSTRUCTION BECAUSE THE PARCEL IS ON A STREET IN THE MAJOR AND COLLECTOR STREET PLAN.</t>
  </si>
  <si>
    <t>100 THOMPSON LN_x000D_NASHVILLE, TN 37211_x000D_(36.110022, -86.735449)</t>
  </si>
  <si>
    <t>092100C90000CO</t>
  </si>
  <si>
    <t>3025B  DELAWARE AVE</t>
  </si>
  <si>
    <t>COMMON AREA ELEVATE AT CITY HEIGHTS</t>
  </si>
  <si>
    <t>AVENUE CONSTRUCTION, LLC</t>
  </si>
  <si>
    <t>JOHN ATWOOD TO REVIEW_x000D__x000D__x000D_MPC review/approval required prior to issuance.._x000D_..  See 2015 SP-094-002...THIS IS A NEW/ SECOND MASTER PERMIT (REVISED) for THE DEL, a community of 15 townhomes within 5 buildings on parcel. INITIAL MASTER PERMIT IS 2016046516. No construction on this permit._x000D_REVISIONS TO BUILDINGS A AND D. Building A to consist of 2 Units and Building D to consist of 4 Units. Units in Buildings B&amp;C were permitted linked to Master Permit 2016046516.</t>
  </si>
  <si>
    <t>3025B DELAWARE AVE_x000D_NASHVILLE, TN 37209_x000D_(36.155474, -86.820596)</t>
  </si>
  <si>
    <t>620 S 9TH ST  KIRKPATRIC</t>
  </si>
  <si>
    <t>PT OF LOT 2 KIRKPATRICK PARK</t>
  </si>
  <si>
    <t>ANDERSON, R G CO INC</t>
  </si>
  <si>
    <t>Master permit for Kirkpatrick Park Apartments. 94 unit townhomes in 15 three story buildings. Total square footage across all buildings is 119,901SF._x000D_SP zoning_x000D_no construction this permit</t>
  </si>
  <si>
    <t>620 S 9TH ST KIRKPATRIC_x000D_NASHVILLE, TN 37206_x000D_(36.168546, -86.753074)</t>
  </si>
  <si>
    <t>081160Q90000CO</t>
  </si>
  <si>
    <t>915B  MONROE ST</t>
  </si>
  <si>
    <t>COMMON AREA MONROE SQUARE COTTAGES</t>
  </si>
  <si>
    <t>MARTIN CONSTRUCTION COMPANY</t>
  </si>
  <si>
    <t>THIS IS NOT A CONSTRUCTION PERMIT._x000D_MASTER PERMIT FOR 16 SINGLE FAMILY UNITS...(14 SINGLE FAMILY HOUSES AND ONE DUPLEX)._x000D_WILL NEED INDIVIDUAL MAP AND PARCEL NUMBERS FOR EACH UNIT AND INDIVIDUAL CONSTRUCTION PERMITS FOR EACH UNIT._x000D_POC: JEFF ZEITLIN  615-300-3228._x000D_MUST FOLLOW MDHA DRC APPROVED PLANS._x000D_PER MDHA--must follow the design review committee approved_x000D_****ANY APPROVAL OVER 6 MONTHS NEEDS TO BE RE-APPROVED...._x000D_WATER_x000D_SEWER_x000D_SIDEWALKS._x000D_FLOOD PLAIN.</t>
  </si>
  <si>
    <t>915B MONROE ST_x000D_NASHVILLE, TN 37208_x000D_(36.174702, -86.794741)</t>
  </si>
  <si>
    <t>945  RUSSELL ST</t>
  </si>
  <si>
    <t>LOT 29 PAYNE ADDN TO EDGEFIELD</t>
  </si>
  <si>
    <t>to use a 222 sf portion of existing residence approximately 10% of floor area for an accessory home occupation activity type (vacation rental management) to comply with METZO section 17.16.250 C 1 thru 8.  need property standards approval.</t>
  </si>
  <si>
    <t>945 RUSSELL ST_x000D_NASHVILLE, TN 37206_x000D_(36.175327, -86.752434)</t>
  </si>
  <si>
    <t>071140L90000CO</t>
  </si>
  <si>
    <t>93B  FERN AVE</t>
  </si>
  <si>
    <t>COMMON AREA 101 FERN AVENUE HOMES AMENDED</t>
  </si>
  <si>
    <t>PEVELER CONSTRUCTION INC</t>
  </si>
  <si>
    <t>master permit to construct 8 total units in 2 buildings for 101 Fern Avenue. SP zoning._x000D_NO CONSTRUCTION THIS PERMIT</t>
  </si>
  <si>
    <t>93B FERN AVE_x000D_NASHVILLE, TN 37207_x000D_(36.195984, -86.778432)</t>
  </si>
  <si>
    <t>6817  CHARLOTTE PIKE</t>
  </si>
  <si>
    <t>S SIDE CHARLOTTE PK W OF HAINEY DR</t>
  </si>
  <si>
    <t>SQUARE 1 CONSTRUCTION</t>
  </si>
  <si>
    <t>master permit to construct 16 total townhome units for Hillwood Court @ Nashville west ph.2. Sp zoning. no construction this permit._x000D_NEED TO COMPLY WITH SP APPROVED PLAN....NEED FUTURE PERMITS...NO CONSTRUCTION THIS PERMIT.</t>
  </si>
  <si>
    <t>6817 CHARLOTTE PIKE_x000D_NASHVILLE, TN 37209_x000D_(36.133829, -86.890428)</t>
  </si>
  <si>
    <t>072050F90000CO</t>
  </si>
  <si>
    <t>1027B E TRINITY LN</t>
  </si>
  <si>
    <t>COMMON AREA TRINITY LANE TOWNHOMES</t>
  </si>
  <si>
    <t>STRATTON EXTERIORS INC</t>
  </si>
  <si>
    <t>master permit for Trinity Commons to consist of ten (10) townhomes.  need to combine parcels 103 and 166.</t>
  </si>
  <si>
    <t>1027B E TRINITY LN_x000D_NASHVILLE, TN 37216_x000D_(36.204156, -86.743904)</t>
  </si>
  <si>
    <t>512  SOUTHGATE AVE</t>
  </si>
  <si>
    <t>PT LOT 7 J P WILLIAMS</t>
  </si>
  <si>
    <t>Landmark Homes Of Tn Inc</t>
  </si>
  <si>
    <t>master pemit for southgate station to consist of 46 mixed res units. sp zoning.</t>
  </si>
  <si>
    <t>512 SOUTHGATE AVE_x000D_NASHVILLE, TN 37203_x000D_(36.135888, -86.766545)</t>
  </si>
  <si>
    <t>3024  BRICK CHURCH PIKE</t>
  </si>
  <si>
    <t>LOT 1 HAWKINS BRICK CHURCH RESUB OF LOT 1</t>
  </si>
  <si>
    <t>MTC CORPORATION</t>
  </si>
  <si>
    <t>THIS IS NOT A CONSTRUCTION PERMIT._x000D_MASTER PERMIT FOR NEW SELF STORAGE FACILITY.....5 BUILDINGS....AND APPROX 1000 SQFT OFFICE._x000D__x000D_POC:...CLINT PATTERSON...574-247-3215._x000D__x000D__x000D_1....BLDG #5 IS IN A 25' ACCESS EASEMENT....BUT SEE AMENDMENT 20170925-0097762_x000D_2....MAX HT 30'....MAX HEIGHT OF EACH BLDG NOT TO EXCEED 30' IN HEIGHT FROM NATURAL GRADE TO VERY TOP OF THE STRUCTURE...</t>
  </si>
  <si>
    <t>3024 BRICK CHURCH PIKE_x000D_NASHVILLE, TN 37207_x000D_(36.22993, -86.781625)</t>
  </si>
  <si>
    <t>095020C90000CO</t>
  </si>
  <si>
    <t>700HM  MILL CREEK MEADOW DR</t>
  </si>
  <si>
    <t>COMMON AREA RIVERWALK AT MILL CREEK HOMES</t>
  </si>
  <si>
    <t>HIGHLAND BUILDING GROUP, EVERGREEN CONSTRUCTION GC DBA</t>
  </si>
  <si>
    <t>THIS IS A MIXED USE DEVELOPMENT..._x000D_1...HOWEVER THIS MASTER PERMIT --WHICH IS NOT A CONSTRUCTION PERMIT ---IS FOR 50 SINGLE FAMILY RESIDENTIAL UNITS._x000D_2....NEED TO COMPLY WITH PC APPROVED PLAN...._x000D_3..NEED TO COMPLY WITH PUD BILL 2011-936 PLAN._x000D_4....NEED INDIVIDUAL BLDG PERMITS FOR EACH UNIT.._x000D_5...WILL NEED INDIVIDUAL MAP AND PARCELS FOR EACH UNIT..._x000D_POC: CORY SHORT..615-445-5397_x000D_...per pc comment statement...approved for 50 residential units only.</t>
  </si>
  <si>
    <t>700HM MILL CREEK MEADOW DR_x000D_NASHVILLE, TN 37214</t>
  </si>
  <si>
    <t>to use a 420 sf portion of residence approximately 10% for an accessory home occupation activity (songwriter studio) to comply with METZO section 17.16.250 C 1 thru 8.  need property standards approval. 9/7/2017 Correction to section of code relevant for use as a Songwriter Studio, METRO section 17.16.250D Home Occupation, not 17.16.250 C (LButler)</t>
  </si>
  <si>
    <t>105074O90000CO</t>
  </si>
  <si>
    <t>1400B  PILLOW ST</t>
  </si>
  <si>
    <t>COMMON AREA SEGMENT CONDOMINIUM</t>
  </si>
  <si>
    <t>Master permit for Segment development to consist 34 condo res units.  SP Zoning.</t>
  </si>
  <si>
    <t>1400B PILLOW ST_x000D_NASHVILLE, TN 37203_x000D_(36.139208, -86.766638)</t>
  </si>
  <si>
    <t>509  ROSEDALE AVE</t>
  </si>
  <si>
    <t>S SIDE ROSEDALE AVE W OF WINFORD AVE</t>
  </si>
  <si>
    <t>EVERGREEN CONSTRUCTION SERVICE LLC</t>
  </si>
  <si>
    <t>master permit for Rosedale Cottages to consist of 12 Townhome residences.  SP ZONING</t>
  </si>
  <si>
    <t>509 ROSEDALE AVE_x000D_NASHVILLE, TN 37211_x000D_(36.124527, -86.757396)</t>
  </si>
  <si>
    <t>092100G90000CO</t>
  </si>
  <si>
    <t>2720B  DELAWARE AVE</t>
  </si>
  <si>
    <t>COMMON AREA HOMES AT 2720 DELAWARE</t>
  </si>
  <si>
    <t>BUILD NASHVILLE LLC</t>
  </si>
  <si>
    <t>10/19/17-BZA granted appeal case 2017-275Master Permit Application for 28th &amp; Delaware Townhomes. Project located on 2718 &amp; 2720 Delaware. Project to consist of 8 townhomes within five buildings. No construction on this permit, all buildings to be permitted separately._x000D_RM20-A property._x000D_APPLICATION REJECTED, EXCEEDS HEIGHT IN BUILD TO ZONE PER TABLE 17.12.020D. _x000D_APPEALING TO BZA: MAXIMUM HEIGHT ALLOWED IS 30 FT, REQUESTING 39.9 FT WITHIN STEPBACK._x000D_10/19/17-BZA granted appeal case 2017-275</t>
  </si>
  <si>
    <t>2720B DELAWARE AVE_x000D_NASHVILLE, TN 37209_x000D_(36.156366, -86.818589)</t>
  </si>
  <si>
    <t>1205  ROBINSON RD</t>
  </si>
  <si>
    <t>LOT 1B HOPKINS &amp; ROBINSON PROPERTY RESUB OF LOT 1 &amp; AC TRACT</t>
  </si>
  <si>
    <t>E SQUARED,LLC</t>
  </si>
  <si>
    <t>Master Permit application for ROBINSON FLATS, an Apartment complex. Development to consist of 3 apartment buildings: Apartment Building 1 has 42 units, Building 2 has 42 units and Building 3 has 108 units., Existing Clubhouse renovation ...TOTAL 192 UNITS..._x000D__x000D_THIS APPLICATION DOES NOT INCLUDE THE BACK SECTION. NO CONSTRUCTION ON THIS PERMIT_x000D__x000D_Need to combine parcels (04414014300 and 04414014600) 1205 and 1213 Robinson Rd..MUN and MUL zoning._x000D_GOING TO COMBINE PARCELS._x000D_PARCEL 143 ZONED MUN AT PER DEVELOPER 242,701 SQFT._x000D_PARCEL 146...ZONED MUL.    SECTION ADJACENT TO PARCEL 143 AT 42,159 SQFT....WITH THE BACK SECTION ZONED R10...(GOING TO PLAT THE BACK SECTION)._x000D_FAR: MUN @  = 60% OF 242,701 SQFT = 145,620 SQFT.  _x000D_FAR: MUL @ = 100% OF 42,159 SQFT = 42,159 SQFT._x000D_TOTAL ALLOWABLE FLOOR AREA...187,779 SQFT._x000D_PROPOSED FLOOR AREA OF ALL 3 BLDGS AND CLUBHOUSE AT..._x000D_BLDG 1 AT 39,830 SQFT._x000D_BLDG 2 AT 39.830 SQFT._x000D_BLDG 3 AT 101,417 SQFT_x000D_CLUBHOUSE @ 4,339 SQFT_x000D_TOTAL = 185,416 SQFT..._x000D__x000D_****FRONT SETBACK._x000D_EXISTING ROW 75'...PROPOSED ROW AT 106'_x000D_MUN 10'....FRONT SETBACK MIN 25.5' FROM LOT LINE._x000D_MAX HT 3 STORIES TO A MAX AT 45'..._x000D_DRIVWAY MIN 24' WIDE.._x000D_***NUMBER OF BEDROOMS IN EACH UNIT FOR BLDGS 1,2, &amp; 3.._x000D_***TOTAL NUMBER OF PARKING SPACES FOR BLDGS 1,2, &amp; 3. &amp; CLUBHOUSE. _x000D__x000D_POC is Reid</t>
  </si>
  <si>
    <t>1205 ROBINSON RD_x000D_OLD HICKORY, TN 37138_x000D_(36.260169, -86.659964)</t>
  </si>
  <si>
    <t>091093D90000CO</t>
  </si>
  <si>
    <t>6370B  IVY ST</t>
  </si>
  <si>
    <t>COMMON AREA 6370 IVY STREET TOWNHOMES</t>
  </si>
  <si>
    <t>KINGSTON GROUP, LLC, THE (FORMERLY INVESTORS CHOICE CONST &amp;</t>
  </si>
  <si>
    <t>master permit for 6370 Ivy street to consist of four (4) detached townhome residence units.  SP ZONING._x000D_NEED INDIVIDUAL MAP AND PARCEL NUMBERS AND INDIVIDUAL CONSTRUCTION PERMITS._x000D_THIS IS NOT A CONSTRUCTION PERMIT._x000D_WILL NEED TO COMPLY WITH PC SP APPROVED PLAN._x000D_SPLIT FROM 91-9-133</t>
  </si>
  <si>
    <t>6370B IVY ST_x000D_NASHVILLE, TN 37209_x000D_(36.154208, -86.873663)</t>
  </si>
  <si>
    <t>071150H90000CO</t>
  </si>
  <si>
    <t>336B  DOUGLAS AVE</t>
  </si>
  <si>
    <t>COMMON AREA 1225 STAINBACK AVENUE TOWNHOMES</t>
  </si>
  <si>
    <t>Heather fellows</t>
  </si>
  <si>
    <t>master permit for 1225 Stainback Avenue to consist of four (4) Townhome residences.  SP ZONING._x000D__x000D_****ANY APPROVAL OVER 6 MONTHS NEEDS TO BE RE-APPROVED..._x000D_RAMPS._x000D_PLANS REVIEW._x000D_PLANNING COMMISSION ...SP_x000D_SIDEWALKS.</t>
  </si>
  <si>
    <t>336B DOUGLAS AVE_x000D_NASHVILLE, TN 37207_x000D_(36.193648, -86.763805)</t>
  </si>
  <si>
    <t>091140F90000CO</t>
  </si>
  <si>
    <t>227B  OCEOLA AVE</t>
  </si>
  <si>
    <t>COMMON AREA ALABASTER WEST TOWNHOMES AMENDED</t>
  </si>
  <si>
    <t>MAC WEBB CONSTRUCTION LLC</t>
  </si>
  <si>
    <t>NOTE: UZO effective 11/10/2017 revised Sidewalk Requirement to: Sidewalks ARE required for this project because this parcel is within the UZO, You are NOT eligible to contribute to the Pedestrian Benefit Zone (revised permit 2/20/2018 LB)_x000D_POC: Mike Harmon _x000D_Master Permit for ALABASTER WEST TOWNHOMES with 10 homes within three buildings. No construction on this permit. Each home to be permitted separately. Grading Permit 2017032437...Sidewalks ARE required for this project because the frontage of this parcel is within a 1/4 mile of a Nashville Next Center._x000D_You are eligible to contribute to the Pedestrian Benefit Zone in-lieu of construction_x000D__x000D_POC: Mike Harmon _x000D_Email: mharmon677@gmail.com 615-390-4934</t>
  </si>
  <si>
    <t>227B OCEOLA AVE_x000D_NASHVILLE, TN 37209_x000D_(36.147632, -86.859672)</t>
  </si>
  <si>
    <t>082120V90000CO</t>
  </si>
  <si>
    <t>208E  MYRTLE ST</t>
  </si>
  <si>
    <t>COMMON AREA 208 MYRTLE STREET TOWNHOMES AMENDED</t>
  </si>
  <si>
    <t>NO CONSTRUCTION ON THIS PERMIT._x000D_Master Permit application for TOWNHOMES ON MYRTLE. To construct 4 single family residences within one building and 4 individual garages within one building. _x000D_All construction to be permitted separately. _x000D_**These residences will have SLAB Foundations (note added 2/8/2018LB)***_x000D_split from 82-12-151_x000D_MAX HT 30'...SEE PLAN...SHOWING SLOPE RATIO._x000D_FRONT SETBACK MIN 30'.._x000D_SEE PLAN._x000D_POC: MARK WALLACE   615-852-8573_x000D_mw5555@hotmail.com</t>
  </si>
  <si>
    <t>208E MYRTLE ST_x000D_NASHVILLE, TN 37206_x000D_(36.179468, -86.756656)</t>
  </si>
  <si>
    <t>608B  MADISON ST</t>
  </si>
  <si>
    <t>LOTS 110 &amp; PT. 109 D T MCGAVOCK</t>
  </si>
  <si>
    <t>PARAGON GROUP LLC</t>
  </si>
  <si>
    <t>MASTER PERMIT ONLYï¿_ ï¿_ NO CONSTRUCTIONï¿_ ï¿_MULTI USEï¿_SPECIFIC PLAN (SP)ï¿_ ï¿__x000D__x000D_PARCELS; 08213018100, 08213018000 AND 08213017900 (MUST BE COMBINEDINTO ONE)ï¿_4 BUILDINGS TOTALï¿_ ï¿_1 BLDG W/ 4 TOWNHOMESï¿_2 BLDG W/ 3 TOWNHOMESï¿_1 BLDG WITH 2 TOWNHOMESï¿__x000D__x000D_PARCELS; 08213018900, 08213019000 AND 08213019100 (MUST BE COMBINEDINTO ONE)ï¿_4 BUILDINGS TOTALï¿_ ï¿_1 BLDG W/ 5 TOWNHOMESï¿_1 BLDG W/ 3 TOWNHOMESï¿_1 BLDG W/ 2 TOWNHOMES &amp; 1 RETAIL SPACEï¿_1 BLDG WITH 1 TOWNHOMEï¿__x000D__x000D_MUST COMPLY WITH SPECIFIC PLAN (SP)ï¿_ PHILLIPS-JACKSON REDEVELOPMENT DISTRICT (MDHA-PJ)ï¿_ HISTORICAL PRESERVATION OVERLAY (OV-HPR)ï¿_ URBAN ZONING OVERLAY (OV-UZO)</t>
  </si>
  <si>
    <t>608B MADISON ST_x000D_NASHVILLE, TN 37208_x000D_(36.174195, -86.790103)</t>
  </si>
  <si>
    <t>050020A09500CO</t>
  </si>
  <si>
    <t>1329  HAVENBROOK DR</t>
  </si>
  <si>
    <t>LOT 95 BELLE ARBOR PH 3</t>
  </si>
  <si>
    <t>NVR, INC. T/A RYAN HOMES</t>
  </si>
  <si>
    <t>Master permit Belle Arbor PUD Phase Three formerly known as Victory Village to consist of 50 Townhome Units, one duplex lot and two single family lots.  PUDR.  Development consists of parcels 91,92,93,94 and 95 on property map 50-2-a.</t>
  </si>
  <si>
    <t>1329 HAVENBROOK DR_x000D_NASHVILLE, TN 37207</t>
  </si>
  <si>
    <t>104  LUCILE ST</t>
  </si>
  <si>
    <t>PT LOTS 7 &amp; 8 EASTMORELAND PLACE PT CLOSED ALLEY</t>
  </si>
  <si>
    <t>ZMX INC</t>
  </si>
  <si>
    <t>1/3/2018 change of contractor. Application requires secondary signoffs due to approval expirations...._x000D_Master Permit for 5 townhouse homes.....Unit 1 @ 1708 sf, Unit 2 @ 3137 sf, Unit 3 @ 2070 sf, Unit 4@ 1893 sf and Unit 5@1893 sf.......Must comply with 17.12.020D RM20-A  Standards....._x000D_POC: Ben Azzi 615-913-6581</t>
  </si>
  <si>
    <t>104 LUCILE ST_x000D_NASHVILLE, TN 37207_x000D_(36.196419, -86.771515)</t>
  </si>
  <si>
    <t>Multifamily, Apt / Twnhome &gt; 5 Unit Bldg</t>
  </si>
  <si>
    <t>164060A16700CO</t>
  </si>
  <si>
    <t>4316  SUMMERCREST BLVD</t>
  </si>
  <si>
    <t>COMMON AREA AUTUMN GLENN SEC 1</t>
  </si>
  <si>
    <t>David Mcgowan</t>
  </si>
  <si>
    <t>CAA03R399</t>
  </si>
  <si>
    <t>master permit to construct 18 units in 2 buildings for Autumn Glen._x000D_NO CONSTRUCTION THIS PERMIT</t>
  </si>
  <si>
    <t>4316 SUMMERCREST BLVD_x000D_ANTIOCH, TN 37013_x000D_(36.049445, -86.616717)</t>
  </si>
  <si>
    <t>617B N 2ND ST</t>
  </si>
  <si>
    <t>E SIDE N 2ND ST S OF GRACE ST</t>
  </si>
  <si>
    <t>To Establish Use of Rear Unit of existing legally non-conforming duplex.. NO repairs on this permit, establishing USE ONLY._x000D_1. Acknowledges  applying for this self building permit in own name, &amp; will act as own contractor accepting full responsibility for code compliance, for hiring &amp; employing individuals &amp; has ultimate responsibility for my own work &amp; for the work of others.  Acting as my own general contractor, I further understand that I may forfeit certain protections, which might be available to me through the State of Tenn general contractorï¿_s licensing process.  I further acknowledge that as a self building permit holder I am responsible for requesting all required inspections &amp; completing all authorized work in compliance with applicable adopted codes.  I further understand that separate permits are required for any proposed electrical, plumbing, &amp; gas/mechanical work and is not part of this building permitï¿_._x000D_2.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Code...3...You can dig your footers, but do not pour any concrete until you call for an inspection.  Also do not put up any drywall until you call for an inspection.  The idea is you do not cover up anything  with concrete or drywall until an inspector has had a chance to review._x000D_Andy Hill 802-598-0739</t>
  </si>
  <si>
    <t>617B N 2ND ST_x000D_NASHVILLE, TN 37207_x000D_(36.182593, -86.771471)</t>
  </si>
  <si>
    <t>119  MASON AVE</t>
  </si>
  <si>
    <t>PT 15 A REVISED WEST END PARK</t>
  </si>
  <si>
    <t>BROOKSTONE GROUP, LLC</t>
  </si>
  <si>
    <t>Master permit for 119 mason avenue t consist of 14 condo residence units on three floors.  UDO.</t>
  </si>
  <si>
    <t>119 MASON AVE_x000D_NASHVILLE, TN 37203_x000D_(36.144088, -86.819354)</t>
  </si>
  <si>
    <t>122  OCEOLA AVE</t>
  </si>
  <si>
    <t>PT LOT 21 VERNON FARM SUB</t>
  </si>
  <si>
    <t>Michael Bouldin</t>
  </si>
  <si>
    <t>122 OCEOLA AVE_x000D_NASHVILLE, TN 37209_x000D_(36.144294, -86.85954)</t>
  </si>
  <si>
    <t>090080M90000CO</t>
  </si>
  <si>
    <t>6511B  ROBERTSON AVE</t>
  </si>
  <si>
    <t>COMON AREA ROBERTSON CLOSE TOWNHOMES</t>
  </si>
  <si>
    <t>MUSIC CITY ELECTRICAL ENGINEERING, LLC</t>
  </si>
  <si>
    <t>master permit for 14 unit townhome development.  Jimmy Brooks 615-788-9044.  need zoning review checklist site plan.  individual permits required.</t>
  </si>
  <si>
    <t>6511B ROBERTSON AVE_x000D_NASHVILLE, TN 37209_x000D_(36.15907, -86.879356)</t>
  </si>
  <si>
    <t>446  HUMPHREYS ST</t>
  </si>
  <si>
    <t>LOT 82 HUMPHREYS HOUSTON &amp; MARTIN ADD TO SO NASH.&amp; PT CL AL</t>
  </si>
  <si>
    <t>E3 CONSTRUCTION COMPANY INC</t>
  </si>
  <si>
    <t>Master permit for 446 Humphreys Street to consist of four (4) townhomes.  no construction allowed this permit.  Phillip Piercy 615-385-4144</t>
  </si>
  <si>
    <t>446 HUMPHREYS ST_x000D_NASHVILLE, TN 37203_x000D_(36.142001, -86.7681)</t>
  </si>
  <si>
    <t>805B  FATHERLAND ST</t>
  </si>
  <si>
    <t>LOT 76 BARROWS ADDN</t>
  </si>
  <si>
    <t>BZA APPROVED 30X36 DETACHED GARAGE._x000D_THIS PERMIT TO USE THE UPSTAIRS TO A DETACHED ACCESSORY APARTMENT._x000D__x000D_per hzc  --Not making any exterior changes to existing outbuilding.  Existing outbuilding had a non-legal dwelling unit in it.  Owner, who bought house long after the dwelling unit was constructed, is seeking to legalize the dwelling unit.</t>
  </si>
  <si>
    <t>805B FATHERLAND ST_x000D_NASHVILLE, TN 37206_x000D_(36.172332, -86.756983)</t>
  </si>
  <si>
    <t>093132B90000CO</t>
  </si>
  <si>
    <t>1112B  SIGLER ST</t>
  </si>
  <si>
    <t>COMMON AREA MAVERICK ROW AMENDED</t>
  </si>
  <si>
    <t>THIS IS NOT A CONSTRUCTION PERMIT._x000D_MASTER PERMIT FOR 11 SINGLE FAMILY UNITS SIDE BY SIDE IN 3 BLDGS..._x000D_NEED INDIVIDUAL CONSTRUCTION PERMITS FOR EACH UNIT._x000D_NEED TO COMPLY WITH SP APPROVED PLAN.._x000D_POC: DUANE CUTHBERTSON   615-924-9618</t>
  </si>
  <si>
    <t>1112B SIGLER ST_x000D_NASHVILLE, TN 37203_x000D_(36.150143, -86.78619)</t>
  </si>
  <si>
    <t>Multifamily, Condominium &gt; 5 Unit Bldg</t>
  </si>
  <si>
    <t>3137  LONG BLVD</t>
  </si>
  <si>
    <t>PT LT 19A 20 REVISED WEST END PARK</t>
  </si>
  <si>
    <t>CARBINE &amp; ASSOCIATES LLC</t>
  </si>
  <si>
    <t>CAA03R299</t>
  </si>
  <si>
    <t>2/8/2018- MRP- OK PER WALTER MORGAN / TMOORE TO EXTEND UNTIL 6/8/2018......_x000D_1/5/2018-CARLA-_x000D_UNEXPIRED APP TO ALLOW RETRACKING OF CHECKLIST ITEMS OVER 6 MONTHS OLD AND FOR ABILITY FOR DEPTS TO SIGN OFF_x000D__x000D_master permit for The Nash to consist of eight (8) stacked condo res units.  with underground parking.  UDO.</t>
  </si>
  <si>
    <t>3137 LONG BLVD_x000D_NASHVILLE, TN 37203_x000D_(36.145161, -86.819858)</t>
  </si>
  <si>
    <t>105072E90000CO</t>
  </si>
  <si>
    <t>430B  MERRITT AVE</t>
  </si>
  <si>
    <t>COMMON AREA PILLOW STREET COTTAGES</t>
  </si>
  <si>
    <t>THIS IS NOT A CONSTRUCTION PERMIT._x000D_MASTER PERMIT FOR 14 SINGLE FAMILY UNITS.....6 BUILDINGS:  ( 2 SINGLE FAMILY UNITS: 2 DUPLEXES AND 2 QUADPLEXES)._x000D__x000D_NEED INDIVIDUAL MAP AND PARCEL NUMBERS AND INDIVIDUAL CONSTRUCTION PERMITS FOR EACH UNIT._x000D__x000D_**NEED LETTER STATING WILL  comply with the requirements of the Noise mitigation policy as per  BL 2015-1016  and policy letter dated April 6, 2015._x000D__x000D_*****ANY APPROVAL OVER 6 MONTHS NEEDS TO BE RE-APPROVED*****_x000D_1...PLANS REVIEW._x000D_2...FIRE MARSHAL LIFE SAFETY._x000D_3...FIRE MARSHAL SPRINKLER_x000D_4...STORM WATER--GRADING_x000D_5...STORM WATER--FLOOD PLAIN._x000D_6...SP ZONING--PLANNING COMMISSION.</t>
  </si>
  <si>
    <t>430B MERRITT AVE_x000D_NASHVILLE, TN 37203_x000D_(36.139454, -86.766019)</t>
  </si>
  <si>
    <t>300  STEWARTS FERRY PIKE</t>
  </si>
  <si>
    <t>Master Permit to construct 23 townhome units. Consisting of (1)- Detached Townhome Units #1 thru #4 and Units #5 thru #10 ; (2)- North Building Attached Townhome Units #11 thru #16 ; (3)- South Building Attached Townhome Units #17 thru #23._x000D_no construction this permit._x000D_Sidewalks are required, applicant may pay in lieu of sidewalk requirements</t>
  </si>
  <si>
    <t>300 STEWARTS FERRY PIKE_x000D_NASHVILLE, TN 37214_x000D_(36.161253, -86.645646)</t>
  </si>
  <si>
    <t>1321  ANTIOCH PIKE</t>
  </si>
  <si>
    <t>LOT 1 ANTIOCH PIKE PROJECTS RESUB AMENDED</t>
  </si>
  <si>
    <t>****MASTER PERMIT--THIS IS NOT A CONSTRUCTION PERMIT._x000D_*****MASTER PERMIT FOR NEW SELF STORAGE FACILITY CAMPUS OF 8 BLDGS..TWO STORY CLIMATE CONTROLLED AND ONE WITH APPROX 1000 SQFT OFFICE...6 SINGLE STORY NOT CLIMATE CONTROLLED..._x000D_****NEED TO COMBINE PARCEL 56, 57, AND 58 WITH 55._x000D_***PERMITTED WITH CONDITIONS._x000D_17.16.070  _x000D_T   Self-Service Storage. _x000D_1. Each storage unit shall be fully enclosed by walls and roof and shall not exceed six hundred square feet in area. _x000D_2. Outdoor storage shall not be permitted, except for the parking of recreational vehicles, boats and trailers. _x000D_3. Storage units shall not be used for the manufacture, processing or assembly of goods, the sale of goods or personal services on the premises, or customer pickup. Active use or activities such as the practice of musical instruments shall not be permitted within individual storage units or anywhere else on site. _x000D_4. Storage units shall not have service door openings within thirty-five feet of a residential zone district. _x000D_5. Service doors facing a public street or a residential zone district shall be screened by a solid wall or opaque fence with a minimum height of six feet, in addition to any required landscape buffer yard. Chain link fencing, barbed wire and razor wire is prohibited along such public street or residential zone district. _x000D__x000D_POC: CLINT PATTERSON  574-247-3215</t>
  </si>
  <si>
    <t>1321 ANTIOCH PIKE_x000D_NASHVILLE, TN 37211_x000D_(36.084875, -86.690206)</t>
  </si>
  <si>
    <t>6433  NOLENSVILLE PIKE</t>
  </si>
  <si>
    <t>S. SIDE OF NOLENSVILLE PK W. SIDE BLUFF RD.</t>
  </si>
  <si>
    <t>CRAIGHEAD DEVELOPMENT</t>
  </si>
  <si>
    <t>Master permit to construct 58 total units in 4 separate buildings for Governors Chase. 1 - 6 unit building, 1 - 7 unit building, 1 - 3 unit building, and 1 - 42 unit building. 104 required parking spaces_x000D_Sidewalks are required, not eligible for fund_x000D_no construction this permit._x000D_3/21/2018 updated Census Data (LB)</t>
  </si>
  <si>
    <t>6433 NOLENSVILLE PIKE_x000D_ANTIOCH, TN 37013_x000D_(36.009522, -86.701677)</t>
  </si>
  <si>
    <t>092100H90000CO</t>
  </si>
  <si>
    <t>2511B  CLIFTON AVE</t>
  </si>
  <si>
    <t>COMMON AREA THE CLIFTON</t>
  </si>
  <si>
    <t>This is a Master Permit ONLY, no construction on this permit. To construct CLIFTON@26TH AVE N  MULTIFAMILY development with 5 BUILDINGS  TO INCLUDE 7 TOWNHOMES AND 24 CONDOMINIUMS. Each Townhome to have individual Building Permits (2 buildings with 7 townhomes) and individual Shell Permit for 1 Building with individual Finish Out Permits for each of the 24 Condominium Units (per Rick Harris) See note sent to file.._x000D_***SPLIT FROM MAP AND PARCELS...92-10-329, 330, &amp; 331...</t>
  </si>
  <si>
    <t>2511B CLIFTON AVE_x000D_NASHVILLE, TN 37209_x000D_(36.158344, -86.814497)</t>
  </si>
  <si>
    <t>Yes -- 24 condo and 7 townhomes</t>
  </si>
  <si>
    <t>105100N90000CO</t>
  </si>
  <si>
    <t>766B E ARGYLE AVE</t>
  </si>
  <si>
    <t>COMMON AREA EIGHTH AVENUE PLACE TOWNHOMES</t>
  </si>
  <si>
    <t>MID TN CONSTRUCTORS INC DBA MTC HOMES INC</t>
  </si>
  <si>
    <t>THIS IS NOT A CONSTRUCTION PERMIT.._x000D_MASTER PERMIT FOR 12 SINGLE FAMILY _x000D_TOWNHOMES IN 3 BUILDINGS........ALL UNITS _x000D_SIDE BY SIDE...*****SEE BZA 2014-035._x000D_BZA TO REDUCE FRONTAGE ALONG ARGYLE.._x000D_BZA APPROVED AT 12 UNITS IN 2 BLDGS....BUT _x000D_WITH FAVORABLE RECOMMENDATION PC. CHANGED_x000D_ FROM 2 BLDGS TO 3 BLDGS....6 IN ONE BLDG_x000D_ AND 3 IN EACH OF TWO BLDGS....SEE PC LETTER CONCERNING  RECOMMENDATION TO CHANGE FROM 2 TO 3....ALSO PER ZA...OK TO CONTINUE WITH PROCESS._x000D_SPLIT FROPM 105 10 0 050.00..STARTED UNDER DELETED APPLICATION T2014-11229....COMBINED PARCELS 50 AND 52....PLAT..161/48.._x000D_8TH AV SETBACK...MIN 48' FROM C/L OF ROW._x000D_ARGYLE..MIN 10' FROM LOT LINE._x000D_REAR...PARALLEL WTH ARGYLE..MIN 10'_x000D_SIDE...MIN 10' BUFFER PER L/S PLAN._x000D_HEIGHT....PER BZA...HEIGHT VARIANCE ALONG BOTH STREETS AND REAR...._x000D_SEE PLAN.</t>
  </si>
  <si>
    <t>766B E ARGYLE AVE_x000D_NASHVILLE, TN 37203_x000D_(36.136123, -86.778504)</t>
  </si>
  <si>
    <t>072091C90000CO</t>
  </si>
  <si>
    <t>844B  CHEROKEE AVE</t>
  </si>
  <si>
    <t>COMMON AREA TOWNHOMES AT 844</t>
  </si>
  <si>
    <t>RHD CONSTRUCION LLC</t>
  </si>
  <si>
    <t>***JW Stephens to Review***_x000D_CHANGE OF CONTRACTOR ONLY ON Master permit to construct 11 unit townhomes. no construction this permit. (Cancelled Permit 2016033637)_x000D_***PURSUANT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t>
  </si>
  <si>
    <t>844B CHEROKEE AVE_x000D_NASHVILLE, TN 37207_x000D_(36.201355, -86.752149)</t>
  </si>
  <si>
    <t>149030J90000CO</t>
  </si>
  <si>
    <t>2548HM  MURFREESBORO PIKE</t>
  </si>
  <si>
    <t>COMMON AREA TOWNVIEW PLACE LOT 4A TOWNHOMES</t>
  </si>
  <si>
    <t>DESTINY ENTERPRISES, LLC</t>
  </si>
  <si>
    <t>MASTER PERMIT 2016-067319 ISSUED 5/22/17.....NOW CANCELLED._x000D_*****THIS PERMIT....._x000D_1...NOT A CONSTRUCTION PERMIT._x000D_2....MASTER PERMIT FOR 9 SINGLE FAMILY UNITS....SIDE BY SIDE...IN two BUILDINGS.......5 UNITS IN THE FRONT BLDG AND 4 IN THE REAR BLDG......_x000D_3...WILL NEED INDIVIDUAL CONSTRUCTION PERMITS FOR EACH BLDG._x000D_4...SIDEWALKS REQUIRED AND NOT ALLOWED TO CONTRIBUTE._x000D_5...APPROX 25 TO 40% COMPLETE ON EACH UNITS..._x000D_****HT AT 2 STORIES AND 32'...AS MEASURED FROM NATURAL GRADE TO VERY TOP OF THE STRUCTURE._x000D_*****REQUIRED PARKING 18...PROVIDED 22 SPACES..._x000D_***FAR..38_x000D_***ISR 62...._x000D_***BLSG SQFT 10,611 SQFT...._x000D_***9 DWELLING UNITS..._x000D_****REAR MIN 20'._x000D_*****FRONT SETBACK MIN 76' FROM CENTER LINE OF ROW...26' FROM FRONT LOT LINE..._x000D_*****SIDE BUFFER C AT 10' WITH 6' SOLID FENCE. ..._x000D_****DRIVEWAY WIDTH AT THE STREET AND MIN 20' BACK AT 24' WIDE...</t>
  </si>
  <si>
    <t>2548HM MURFREESBORO PIKE_x000D_NASHVILLE, TN 37217_x000D_(36.076807, -86.640986)</t>
  </si>
  <si>
    <t>1737B  PECAN ST</t>
  </si>
  <si>
    <t>PT LOTS 15 16 17 BELLS SUB</t>
  </si>
  <si>
    <t>THIS IS NOT A CONSTRUCTION PERMITï¿_MASTER PERMIT FOR ï¿_VILLAGE 24TH AVENUE NORTHï¿_ ï¿_RESIDENTIALï¿_ ï¿_4 SEPARATE BUILDINGSï¿_ ï¿_EACH BUILDING HAS 5 UNITSï¿_ ï¿_20 SINGLE FAMILY UNITS TOTAL...MINIMUM REQUIRED PARKING SPACES 30... ...20' MINIMUM STREET SETBACK... ...5' MINIMUM SIDE SETBACK...MAXIMUM HEIGHT AT SETBACK :30' ï¿_WILL NEED INDIVIDUAL MAP/PARCEL NUMBERS AND BLDG PERMITS... ...REQUESTED FOR EXCAVATION PERMIT PURPOSE..._x000D__x000D_SIDEWALKS ARE REQUIRED FOR THIS PROJECT BECAUSE THIS PARCEL IS WITHIN THE USD._x000D_YOU ARE NOT ELIGIBLE TO CONTRIBUTE TO THE PEDESTRIAN BENEFIT ZONE IN-LIEU OF CONSTRUCTION BECAUSE THE PARCEL IS WITHIN THE UZO.</t>
  </si>
  <si>
    <t>1737B PECAN ST_x000D_NASHVILLE, TN 37208_x000D_(36.186794, -86.814827)</t>
  </si>
  <si>
    <t>105072G90000CO</t>
  </si>
  <si>
    <t>2B  HART ST</t>
  </si>
  <si>
    <t>COMMON AREA 2ND &amp; HART TOWNHOMES</t>
  </si>
  <si>
    <t>Justin Crandall</t>
  </si>
  <si>
    <t>MUL-A._x000D_Master Permit for 2nd and Hart Townhomes, to include 16 townhomes within 5 buildings. 20,344 sq ft in total. _x000D_No construction on this permit, Master permit only._x000D_All construction to be permitted separately,</t>
  </si>
  <si>
    <t>2B HART ST_x000D_NASHVILLE, TN 37210_x000D_(36.141804, -86.762112)</t>
  </si>
  <si>
    <t>2071  OAKWOOD AVE</t>
  </si>
  <si>
    <t>LOT 1 OAKWOOD DEVELOPMENT RESUB OF LOT 1</t>
  </si>
  <si>
    <t>MASTER PERMIT.._x000D_THIS IS NOT A CONSTRUCTION PERMIT._x000D_****NEED TO COMBINE PARCELS..21, 23, 24, AND 26 WITH PARCEL 2._x000D_***MASTER PERMIT FOR 280 UNIT APARTMENT COMPLEX IN 8 INDIVIDUAL BUILDINGS.....WILL ALSO NEED ADDITIONAL PERMIT FOR LEASING OFFICE, LAUNDRY BLDG, SWIMMING POOL....._x000D_***WILL NEED INDIVIDUAL CONSTRUCTION PERMITS FOR EACH BLDG...._x000D_***NEED SP APPROVED PLAN.._x000D__x000D_POC: ERIC DRAKE  901-685-9001</t>
  </si>
  <si>
    <t>2071 OAKWOOD AVE_x000D_NASHVILLE, TN 37207_x000D_(36.208481, -86.752294)</t>
  </si>
  <si>
    <t>7960  COLEY DAVIS RD</t>
  </si>
  <si>
    <t>LOT 2 HARPETH SPRINGS REPLAT LOT 2</t>
  </si>
  <si>
    <t>BEAZER HOMES CORP</t>
  </si>
  <si>
    <t>master permit to construct 64 townhome units in 11 buildings. SP ZONING._x000D_no construction this permit.</t>
  </si>
  <si>
    <t>7960 COLEY DAVIS RD_x000D_NASHVILLE, TN 37221_x000D_(36.075895, -86.966293)</t>
  </si>
  <si>
    <t>163160C90200CO</t>
  </si>
  <si>
    <t>1101  WATERBURG LN</t>
  </si>
  <si>
    <t>ANTIOCH`</t>
  </si>
  <si>
    <t>COMMON AREA MATLOCK TOWNHOMES PH 3-A</t>
  </si>
  <si>
    <t>JONES CONSTRUCTION, DWAYNE MARK JONES DBA</t>
  </si>
  <si>
    <t>Extended Application date to July 13, 2018_x000D_RES PUD._x000D_MASTER PERMIT....TO CONSTRUCT PHASE 3-A OF MATLOCK HOMES C0NSISTING OF 4 BUILDINGS CONTAINING 14 UNITS, Building 1 will be 1840,1842,1844 &amp; 1846 Isabelle Ln. Building 2 will be 1113,1115,1117 &amp; 1119 Waterburg Ln._x000D_Building 3 will be 1121,1123 &amp; 1125 Waterburg Ln. Building 4 will be 1133,1135 &amp; 1137 Waterburg Ln._x000D_NO CONSTRUCTION ON THIS PERMIT...ALL CONSTRUCTION TO BE PERMITTED SEPARATELYï¿_ï¿_ï¿_ï¿_ï¿_Pursuant to Ordinance No. 2006-1263 of the Metropolitan code of Laws, I (the  holder on this permit)   hereby certify that all construction and demolition waste generated by any and all activities governed by this permit shall be disposed of in an approved landfill.   Further, I certify that no construction and demolition waste shall be stored on the property in violation of any provision of the Metropolitan Codeï¿_._x000D__x000D__x000D_P.O.C. Dwayne Jones 615-416-3505_x000D_dwaynemkjones@gmail.com</t>
  </si>
  <si>
    <t>1101 WATERBURG LN_x000D_ANTIOCH`, TN 37013_x000D_(36.041806, -86.630684)</t>
  </si>
  <si>
    <t>071150J90000CO</t>
  </si>
  <si>
    <t>104B  LUCILE ST</t>
  </si>
  <si>
    <t>COMMON AREA LUCILE STREET TOWNHOMES</t>
  </si>
  <si>
    <t>NEW MASTER PERMIT created 4/5/2018 Revised Site Plan Submitted.(Previous Master Permit 201623735) _x000D__x000D__x000D_No change in size/height of individual townhomes, revised location of buildings on site only. Individual townhomes permitted on 2018007931, 2018007939, 2018007945, 2018007951 &amp; 2018007957..._x000D__x000D__x000D_....1/3/2018 change of contractor. Application requires secondary signoffs due to approval expirations...._x000D_Master Permit for 5 townhouse homes.....Unit 1 @ 1708 sf, Unit 2 @ 3137 sf, Unit 3 @ 2070 sf, Unit 4@ 1893 sf and Unit 5@1893 sf.......Must comply with 17.12.020D RM20-A  Standards....._x000D_POC: Ben Azzi 615-913-6581</t>
  </si>
  <si>
    <t>104B LUCILE ST_x000D_NASHVILLE, TN 37207_x000D_(36.196419, -86.771515)</t>
  </si>
  <si>
    <t>341  ORIEL AVE</t>
  </si>
  <si>
    <t>PT LOT 1 W.G THUSS ADDITION TO NOLENSVILLE PIKE</t>
  </si>
  <si>
    <t>GILL DESIGN &amp; CONSTRUCTION LLC</t>
  </si>
  <si>
    <t>master permit to construct 3 residential units in 2 buildings. no construction this permit.</t>
  </si>
  <si>
    <t>341 ORIEL AVE_x000D_NASHVILLE, TN 37210_x000D_(36.122475, -86.748974)</t>
  </si>
  <si>
    <t>CHANGE OF CONTRACTOR ONLY, NO CHANGE TO SCOPE OF PROJECT..._x000D_*****JIMMY WAYNE STEPHENS TO REVIEW******_x000D_(Previous Master Permit 201611073)_x000D_THIS IS NOT A CONSTRUCTION PERMIT._x000D_MASTER PERMIT FOR 14 SINGLE FAMILY UNITS.....6 BUILDINGS:  ( 2 SINGLE FAMILY UNITS: 2 DUPLEXES AND 2 QUADPLEXES)._x000D_NEED INDIVIDUAL MAP AND PARCEL NUMBERS AND INDIVIDUAL CONSTRUCTION PERMITS FOR EACH UNIT._x000D_**NEED NEW NOISE MITIGATION LETTER STATING WILL  comply with the requirements of the Noise mitigation policy as per  BL 2015-1016  and policy letter dated April 6, 2015._x000D_POC: John MacCauley  615-969-5455</t>
  </si>
  <si>
    <t>101  ELMORE AVE</t>
  </si>
  <si>
    <t>PT LOT 12 BLK D EAST LAWN</t>
  </si>
  <si>
    <t>to use existing structure for a single family residence to comply with Property standards Audit dated 4/16/2018.    no construction per applicant.  OR20 Zoning permits single family residence as matter of right.</t>
  </si>
  <si>
    <t>101 ELMORE AVE_x000D_MADISON, TN 37115_x000D_(36.279865, -86.707838)</t>
  </si>
  <si>
    <t>071150F90000CO</t>
  </si>
  <si>
    <t>202B  LUCILE LN</t>
  </si>
  <si>
    <t>COMMON AREA EASTMORELAND PLACE</t>
  </si>
  <si>
    <t>WATSON, DARYL</t>
  </si>
  <si>
    <t>MASTER PERMIT FOR  LUCILE STREET SPECIFIC PLAN TO CONSIST OF 18 DETACHED RESIDENTIAL UNITS. MUST COMPLY WITH SP ZONING BL2015-1096, MPC 2015SP-019-002*****NOT FOR CONSTRUCTION****...Pursuant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t>
  </si>
  <si>
    <t>202B LUCILE LN_x000D_NASHVILLE, TN 37207_x000D_(36.196087, -86.768597)</t>
  </si>
  <si>
    <t>S/S MT VIEW RD W MURFREESBORO PK</t>
  </si>
  <si>
    <t>Master permit for Autumn Glen Townhomes Phase Two A to consist of 24 Townhome buildings.  Jennifer Speich 615-336-7865</t>
  </si>
  <si>
    <t>5212  TENNESSEE AVE</t>
  </si>
  <si>
    <t>LOTS 1119, 1121 &amp; 1123 BLK 9 WEST NASH 2 &amp; PT CL ST</t>
  </si>
  <si>
    <t>REGAL HOMES</t>
  </si>
  <si>
    <t>Master permit for 5212 Tennessee Avenue to consist of four (4) detached residences.   SP Zoning.  POC Jack Estes 615-504-8762</t>
  </si>
  <si>
    <t>5212 TENNESSEE AVE_x000D_NASHVILLE, TN 37209_x000D_(36.160867, -86.851476)</t>
  </si>
  <si>
    <t>3413  OLD ANDERSON RD</t>
  </si>
  <si>
    <t>E SIDE ANDERSON RD S OF SMITH SPGS RD</t>
  </si>
  <si>
    <t>L &amp; S CONSTRUCTION SERVICES</t>
  </si>
  <si>
    <t>master permit for 9 townhome units. SP zoning._x000D_no construction this permit.</t>
  </si>
  <si>
    <t>3413 OLD ANDERSON RD_x000D_ANTIOCH, TN 37013_x000D_(36.085851, -86.605659)</t>
  </si>
  <si>
    <t>105131E90000CO</t>
  </si>
  <si>
    <t>1112B S DOUGLAS AVE</t>
  </si>
  <si>
    <t>COMMON AREA HOMES AT 12TH &amp; SOUTH DOUGLAS</t>
  </si>
  <si>
    <t>ASPEN CONSTRUCTION INC</t>
  </si>
  <si>
    <t>SP, Planning to review/approve prior to permit issuance._x000D_MASTER PERMIT ONLY, NO CONSTRUCTION ON THIS PERMIT._x000D_Master Permit for  12th &amp; South Douglas Residential, a development with 4 individual single family residences._x000D_Individual Addresses: 2088 12th Ave S, 2090 12th Ave S, 2092 12th Ave S. and 1112 S Douglas._x000D_POC: Emily Johns 615-604-5738</t>
  </si>
  <si>
    <t>1112B S DOUGLAS AVE_x000D_NASHVILLE, TN 37204_x000D_(36.130767, -86.788481)</t>
  </si>
  <si>
    <t>828  ROSEVIEW DR</t>
  </si>
  <si>
    <t>LT 46 ROSE ESTATES SECT 1</t>
  </si>
  <si>
    <t>TO USE EXISTING FINISHED  BASEMENT OF SINGLE FAMILY RES  AS ACCESSORY APT...FOR FAMILY MEMBER....... RECORDED RESTRICTIVE COVENANT FOR ACCESSORY APT 20180608-0055379</t>
  </si>
  <si>
    <t>828 ROSEVIEW DR_x000D_NASHVILLE, TN 37206_x000D_(36.187925, -86.708144)</t>
  </si>
  <si>
    <t>3208  LONG BLVD</t>
  </si>
  <si>
    <t>LOT 1 WEST END PARK REVISED, RESUB LOT 110</t>
  </si>
  <si>
    <t>REGENT HOMES LLC</t>
  </si>
  <si>
    <t>Master permit for Long and Burns Row House. UDO _x000D_No Construction under Master Permit. Separate Building Permits requires for units. 13 townhome units</t>
  </si>
  <si>
    <t>3208 LONG BLVD_x000D_NASHVILLE, TN 37203_x000D_(36.143861, -86.82069)</t>
  </si>
  <si>
    <t>1329  2ND AVE N</t>
  </si>
  <si>
    <t>LOT 1 HUGH W MCGAVOCKS ADD RESUB LOT 21 &amp; 22</t>
  </si>
  <si>
    <t>Marcie Hilton</t>
  </si>
  <si>
    <t>master permit for 8 unit townhome complex. _x000D_MUST COMPLY WITH 2016057712._x000D_NO CONSTRUCTION THIS PERMIT.</t>
  </si>
  <si>
    <t>1329 2ND AVE N_x000D_NASHVILLE, TN 37208_x000D_(36.179479, -86.786279)</t>
  </si>
  <si>
    <t>091080R90000CO</t>
  </si>
  <si>
    <t>953B  44TH AVE N</t>
  </si>
  <si>
    <t>COMMON AREA LOFTS ON 44TH AVENUE CONDOMINIUMS</t>
  </si>
  <si>
    <t>****master permit ***To construct 26 total units in two separate buildings for The Lofts on 44th. will require separate permits for each unit. 35 required parking.****NO CONSTRUCITON THIS PERMIT****_x000D_***PURSUANT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t>
  </si>
  <si>
    <t>953B 44TH AVE N_x000D_NASHVILLE, TN 37209_x000D_(36.159833, -86.840273)</t>
  </si>
  <si>
    <t>107  DEMOSS RD</t>
  </si>
  <si>
    <t>LOT 2 JOHNSON PROPERTIES</t>
  </si>
  <si>
    <t>Master permit to construct 13 units for Demoss Rd. SP_x000D_no construction this permit_x000D_must combine parcels 103-2-106-107-245</t>
  </si>
  <si>
    <t>107 DEMOSS RD_x000D_NASHVILLE, TN 37209_x000D_(36.142741, -86.86153)</t>
  </si>
  <si>
    <t>611B  27TH AVE N</t>
  </si>
  <si>
    <t>LOTS 13 &amp; 14 BLK A M S PILCHER</t>
  </si>
  <si>
    <t>E 3 CONSTRUCTION SERVICES, LLC</t>
  </si>
  <si>
    <t>Master permit to construct 6 single family units. no construction this permit. will require separate permits for each unit._x000D_Sidewalks are required, not eligible for fund._x000D_**MAX HT IN BUILD TO ZONE 20'...THEN MIN 15' STEP BACK...THEN ALLOWED TO GO UP 15' MORE FEET FOR A TOTAL OVERALL HT AT 35'......REQUIRED SETBACK OFF EACH STREET 0 TO 15'...NOT ALLOWED TO HAVE A GREATER THAN 15' STREET SETBACK...BOTH STREETS.._x000D_SIDE BUFFER B...10' OR 5' WITH 6' SOLID FENCE.._x000D_NEED TO COMBINE PARCELS 223 AND 222._x000D_need site plan showing building in build to zone along both frontages, need elevations, need site plan to show 24' drive isles AT THE STREET AND 20' BACK....</t>
  </si>
  <si>
    <t>611B 27TH AVE N_x000D_NASHVILLE, TN 37209_x000D_(36.157431, -86.816684)</t>
  </si>
  <si>
    <t>092040F90000CO</t>
  </si>
  <si>
    <t>1508C  PHILLIPS ST</t>
  </si>
  <si>
    <t>COMMON AREA HOMES AT 1506 PHILLIPS STREET</t>
  </si>
  <si>
    <t>TORQUE DEVELOPMENT GROUP,LLC</t>
  </si>
  <si>
    <t>THIS IS NOT A CONSTRUCTION PERMIT._x000D_MASTER PERMIT ONLY...FOR TWO BUILDINGS WITH TWO UNITS IN EACH (TOTAL 4 SINGLE FAMILY HOUSES).._x000D_PARCELS 37 AND 38 COMBINED....EACH INDIVIDUALLY ALLOWED 2 SINGLE FAMLY HOUSES...._x000D_1....UNITS ATTACHED FRONT AND REAR._x000D_2...REQUIRED MIN FRONT SETBACK 30'._x000D_3...SIDE SETBACKS MIN 5'._x000D_4....MIN 10' BETWEEN BLDGS._x000D_5....NEED A FRONT TYPE LOOKING FACADE FACING THE STREET FOR EACH OF THE TWO UNITS ADJACENT TO THE STREET._x000D_6....REAR MIN 20'..._x000D_7...SIX PARKING SPACES ACCESSED OFF ALLEY_x000D_8...UZO...BUT USING TABLE FOR SETBACKS._x000D_9...ELEVATION PLANS SHOW A MAX HT 30'...SLOPE 2V TO 1H_x000D_10...NO FAR._x000D_11.....NEED MIN 30% GREEN SPACE....3150 SQFT._x000D_12....SITE PLAN SHOWS A FRONT SETBACK AT MIN 30'..._x000D__x000D_****SIDEWALKS REQUIRED AND NOT ALLOWED TO CONTRIBUTE....</t>
  </si>
  <si>
    <t>1508C PHILLIPS ST_x000D_NASHVILLE, TN 37208_x000D_(36.168391, -86.801552)</t>
  </si>
  <si>
    <t>1300  LISCHEY AVE</t>
  </si>
  <si>
    <t>LOTS 1 TH 7 &amp; A HIGHLAND LAND CO.</t>
  </si>
  <si>
    <t>TNG CONTRACTORS, LLC</t>
  </si>
  <si>
    <t>MASTER PERMIT ONLYï¿_ ï¿_ NO CONSTRUCTIONï¿_ ï¿_DOUGLAS &amp; LISCHEYï¿_ ï¿_SPECIFIC PLAN (SP)ï¿_ ï¿_ 4 BUILDINGSï¿_ ï¿_12 RESIDENTIAL UNITS ï¿_ 4 RETAIL UNITSï¿_ ï¿_ MUST COMPLY WITH SPECIFIC PLAN (SP) 2016SP-047-003ï¿__x000D__x000D_SIDEWALKS ARE REQUIRED FOR THIS PROJECT BECAUSE THIS PARCEL FRONTS ON A STREET IN THE MAJOR AND COLLECTOR STREET PLAN._x000D__x000D_YOU ARE NOT ELIGIBLE TO CONTRIBUTE TO THE PEDESTRIAN BENEFIT ZONE IN-LIEU OF CONSTRUCTION BECAUSE THE PARCEL IS ON A STREET IN THE MAJOR AND COLLECTOR STREET PLAN.</t>
  </si>
  <si>
    <t>1300 LISCHEY AVE_x000D_NASHVILLE, TN 37207_x000D_(36.193924, -86.763196)</t>
  </si>
  <si>
    <t>2021  BEECH AVE</t>
  </si>
  <si>
    <t>PT. LOT 15 DOUGLAS PLACE</t>
  </si>
  <si>
    <t>RM 20 Zoning._x000D_Master Permit for BEECH AVENUE DEVELOPMENT to consist of 9 single family units within 2 buildings. Builder must combine 2021 &amp; 2023 Beech Avenue parcels prior to any construction for this development. No construction on this Permit. Individual units to be permitted separately. 14 parking spaces required, providing 13 on site and credit for 2 street parking and local transit to meet requirement._x000D_Sidewalks ARE required for this project because this parcel is within the USD. You are NOT eligible to contribute to the Pedestrian Benefit Zone in-lieu of construction because the parcel is within the UZO._x000D_**18,611 sq ft lot area per survey allows for 9 units (8.54 rounds up to 9) LB 8/6/2018**_x000D_Zoned RM20. In the UZO.****Per 17.12.020 B note 2 no FAR restrictions._x000D_****Southern lot line requires a 5ï¿_ buffer b with a 6ï¿_ solid fence._x000D_****Side setbacks at 5ï¿_ï¿_.rear at 20ï¿_ï¿_front min 30ï¿__x000D_****Required to have 30% the size of the property at  pervious surfaceï¿_Grass or pervious pavers._x000D__x000D_****Max ht at the setback lines is 30ï¿_. Then allowed to slope inwards towards the property at a ratio of 1ï¿_ horizontalï¿_then 2ï¿_ vertical._x000D__x000D_****Parking in the UZO is based on the use (in this case multi-family) and the number of bedrooms in each unit._x000D_They want 9 units with over 2 bedrooms in each.  Using. The parking code the required parking is 9 x 1.5 = 13.5 and using 17.04.050 H we round up to 14 required parking spaces.  Also per 17.20.040 E they can take an additional 10% required parking reduction by utilizing The transit adjustment.  There is a public transit route within 660ï¿_ of this property.  And other 15% reduction because there commercial uses with in 1320 feet of this property.     TOTAL 11 PARKING SPACES.  no loading required._x000D_Dumpster is located at the back of the property and Public works is tasked with making sure their trucks reach and dump them. They will  the alley to access the dumpster. _x000D__x000D__x000D_POC: Duane Cuthbertson 615-924-9618</t>
  </si>
  <si>
    <t>2021 BEECH AVE_x000D_NASHVILLE, TN 37204_x000D_(36.132273, -86.780585)</t>
  </si>
  <si>
    <t>1142  KIRKLAND AVE</t>
  </si>
  <si>
    <t>PT LOT 12 INGLEWOOD PLACE</t>
  </si>
  <si>
    <t>Stephen S Williams</t>
  </si>
  <si>
    <t>to construct 9x26 in ground pool to the rear of existing residence with required fencing._x000D_***PURSUANT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t>
  </si>
  <si>
    <t>1142 KIRKLAND AVE_x000D_NASHVILLE, TN 37216_x000D_(36.208139, -86.730661)</t>
  </si>
  <si>
    <t>103022A90000CO</t>
  </si>
  <si>
    <t>1000B  RICHLAND CREEK ALY</t>
  </si>
  <si>
    <t>COMMON AREA HOMES AT ORLANDO &amp; BURGESS</t>
  </si>
  <si>
    <t>COMBINE PARCELS 103-2-79 AND 103-2-80 AND PART OF 103-2-82._x000D_THIS IS NOT A CONSTRUCTION PERMIT._x000D_***THIS: MASTER PERMIT FOR 8 SINGLE FAMILY HOUSES...INDIVIDUAL STRUCTURES._x000D_***WILL NEED INDIVIDUAL CONSTRUCTION PERMITS...UNDER INDIVIDUAL MAP AND PARCEL NUMBERS._x000D_***POC: CORY SHORT  615-445-5397_x000D__x000D_SP ZONING.</t>
  </si>
  <si>
    <t>1000B RICHLAND CREEK ALY_x000D_NASHVILLE, TN 37209</t>
  </si>
  <si>
    <t>114040A90000CO</t>
  </si>
  <si>
    <t>730HM  OLD HICKORY BLVD</t>
  </si>
  <si>
    <t>COMMON AREA 730 BOULEVARD WEST</t>
  </si>
  <si>
    <t>CATALYST BUILDERS INC</t>
  </si>
  <si>
    <t>MASTER PERMIT FOR FUTURE DEVELOPMENT._x000D_THIS IS NOT A CONSTRUCTION PERMIT._x000D_..FUTURE DEVELOPMENT AT 48 SINGLE FAMILY RESIDENTIAL TOWNHOME UNITS IN 10 BUILDINGS._x000D_**WILL NEED INDIVIDUAL MAP AND PARCEL NUMBERS AND INDIVIDUAL CONSTRUCTION PERMITS...UNITS SIDE BY SIDE._x000D_POC:  JUSTIN CRANDALL.....615-915-8288_x000D_SPLIT FROM ..114 00 0 131.00_x000D_NEED TO COMPLY WITH SP APPROVED PLAN.</t>
  </si>
  <si>
    <t>730HM OLD HICKORY BLVD_x000D_NASHVILLE, TN 37209_x000D_(36.119892, -86.923196)</t>
  </si>
  <si>
    <t>084050B90000CO</t>
  </si>
  <si>
    <t>3425B  TIFFANY DR</t>
  </si>
  <si>
    <t>COMMON AREA EAST GREENWAY PARK</t>
  </si>
  <si>
    <t>AERIAL BUILDERS, LLC</t>
  </si>
  <si>
    <t>master permit for phase two East Greenway Park to consist of ten (10) single family res units.  SP ZONING._x000D__x000D_******ANY APPROVAL OVER 6 MONTHS NEEDS TO BE RE-APPROVED*****_x000D_1...GRADING._x000D_2...FLOOD PLAIN...STORM WATER._x000D_3...WATER/SEWER/CROSS CONNECTION._x000D_4....NES._x000D_5....ADDRESS._x000D_6...URBAN FORESTER._x000D_7.....ZONED SP...PLANNING COMMISSION.</t>
  </si>
  <si>
    <t>3425B TIFFANY DR_x000D_NASHVILLE, TN 37206</t>
  </si>
  <si>
    <t>800 S 6TH ST</t>
  </si>
  <si>
    <t>LOT 1 CAYCE PLACE BOSCOBEL 1 AREA A4</t>
  </si>
  <si>
    <t>HARDAWAY CONSTRUCTION CORP</t>
  </si>
  <si>
    <t>Master permit for Boscobel One development to consist of three (3) apartment buildings 96 apartment units total.  SP Zoning.  MDHA Overlay.  Randy Harper 615-855-2220</t>
  </si>
  <si>
    <t>800 S 6TH ST_x000D_NASHVILLE, TN 37206_x000D_(36.164379, -86.757998)</t>
  </si>
  <si>
    <t>053120B90000CO</t>
  </si>
  <si>
    <t>3319B  OLD HICKORY BLVD</t>
  </si>
  <si>
    <t>COMMMON AREA OLD HICKORY TOWNHOMES</t>
  </si>
  <si>
    <t>master permit for 3319 Old Hickory BLVD with 36 townhome residences.  MUL zoning.  Bob Vick 931-261-0612</t>
  </si>
  <si>
    <t>3319B OLD HICKORY BLVD_x000D_OLD HICKORY, TN 37138_x000D_(36.243594, -86.636247)</t>
  </si>
  <si>
    <t>105140S90000CO</t>
  </si>
  <si>
    <t>2208B  ELLIOTT AVE</t>
  </si>
  <si>
    <t>COMMON AREA 2208 ELLIOTT AVENUE</t>
  </si>
  <si>
    <t>BELLUS CONSTRUCTION CORP</t>
  </si>
  <si>
    <t>THIS IS NOT A CONSTRUCTION PERMIT._x000D_THIS IS A MASTER PERMIT FOR THREE SINGLE FAMILY HOUSES.---UZO...SPLIT FROM 105-14-53..._x000D_***EXISTING ONE SINGLE FAMILY HOUSE._x000D_1....REAR SETBACK MIN 20'._x000D_2....NORTH SIDE SETBACK 5'_x000D_3....SOUTH SIDE SETBACK MIN 5' WITH A 6' SOLID FENCE..(BUFFER B)_x000D_4...NO FAR._x000D_5.....MIN 30% GREEN SPACE._x000D_6....MAX HT ALLOWED AT (BOTH) 5' SIDE SETBACKS IS 30'...WITH A SLOPE RATIO OF 1' HORIZONTAL AND 2' VERTICAL..._x000D_7...MIN 10' BETWEEN HOUSES._x000D_8...WILL NEED INDIVIDUAL CONSTRUCTION PERMITS FOR EACH HOUSE. _x000D_POC:  JOSE VEGA  931-218-5786</t>
  </si>
  <si>
    <t>2208B ELLIOTT AVE_x000D_NASHVILLE, TN 37204_x000D_(36.129114, -86.780196)</t>
  </si>
  <si>
    <t>091030B90000CO</t>
  </si>
  <si>
    <t>1633HM  54TH AVE N</t>
  </si>
  <si>
    <t>COMMON AREA SILO BEND HOMES</t>
  </si>
  <si>
    <t>1...MASTER PERMIT._x000D_2....THIS IS NOT A CONSTRUCTION PERMIT._x000D_3....ZONED SP._x000D_4....NEED TO COMPLY WITH APPROVED SP PLAN._x000D_5....NEED TO COMBINE MAP AND PARCELS TOGETHER...91-9, 10, 12.._x000D_6...WILL NEED INDIVIDUAL MAP AND PARCEL NUMBERS AND INDIVIDUAL CONSTRUCTION PERMITS FOR EACH UNIT._x000D_6.....MASTER PERMIT FOR 39 INDIVIDUAL SINGLE FAMILY HOUSES.....AND ONE DUPLEX BLDG....AND TWO 4 UNIT BLDGS...FOR A TOTAL OF 49 SINGLE FAMILY UNITS._x000D_POC: JEREMY LANGE 615-335-0411</t>
  </si>
  <si>
    <t>1633HM 54TH AVE N_x000D_NASHVILLE, TN 37209_x000D_(36.164536, -86.853235)</t>
  </si>
  <si>
    <t>999  RIVERSIDE DR</t>
  </si>
  <si>
    <t>LOT 1 SUBDIVISION RESERVED PARCEL ROSELAWN</t>
  </si>
  <si>
    <t>Master permit to construct 6 residential units on site._x000D_no construction this permit_x000D_previously applied for under 2018012271</t>
  </si>
  <si>
    <t>999 RIVERSIDE DR_x000D_NASHVILLE, TN 37206_x000D_(36.186528, -86.725725)</t>
  </si>
  <si>
    <t>163160D90000CO</t>
  </si>
  <si>
    <t>5836B  MONROE XING</t>
  </si>
  <si>
    <t>COMMON AREA CENTERVIEW AT PROVINCETOWN</t>
  </si>
  <si>
    <t>LAKE FOREST HOMES INC</t>
  </si>
  <si>
    <t>THIS IS NOT A CONSTRUCTION PERMIT.._x000D__x000D_THIS IS A MASTER PERMIT FOR A  NEW RESIDENTIAL DEVELOPMENT..._x000D_.....CENTERVIEW AT PROVINCETOWN....AN HPR WITH PRIVATE ELEMENTS..._x000D__x000D_CONSISTS OF 49 SINGLE FAMILY UNITS ATTACHED SIDE BY SIDE IN 13 BUILDINGS.._x000D__x000D_ACROSS 5 OPEN SPACE MAP AND PARCELS...163 16 O D 900, 901, 902, 903, &amp; 904..._x000D_UNDER OPEN SPACE PARCELS 900, 901, 902, 903, &amp; 904..._x000D_4 HOUSES UNDER OPEN SPACE 900 ISSUED INDIVIDUALLY ALREADY.._x000D__x000D_NEED TO COMPLY WITH PUDR APPROVED PLAN.</t>
  </si>
  <si>
    <t>5836B MONROE XING_x000D_ANTIOCH, TN 37013_x000D_(36.040563, -86.630741)</t>
  </si>
  <si>
    <t>610  21ST AVE N</t>
  </si>
  <si>
    <t>LOT 2B 21ST AVENUE NORTH REPLAT 596 &amp; 610</t>
  </si>
  <si>
    <t>DOWDLE CONSTRUCTION GROUP, LLC</t>
  </si>
  <si>
    <t>Master Permit ONLY, no construction on this permit. To construct TOBACCO BARN Residential development. All construction to be permitted separately.  _x000D__x000D_(1)Renovation Permit to include renovating existing warehouse building into 34 rental units: 8@2 BR Units and 26@1 BR Units._x000D_(2) Permit to include NEW BUILDING with 12 rental units and new parking lot for all tenants. 1@ 2BR Unit, 7@ 1BR Units and 4@ 3BR Units.</t>
  </si>
  <si>
    <t>610 21ST AVE N_x000D_NASHVILLE, TN 37203_x000D_(36.15853, -86.806423)</t>
  </si>
  <si>
    <t>3924  WALLACE LN</t>
  </si>
  <si>
    <t>LOT 1 DONNA HEIGHTS RESUB OF LOT 6</t>
  </si>
  <si>
    <t>USE AND OCCUPANCY PERMIT FOR NEW SINGLE FAMILY HOUSE CONSTRUCTED UNDER 2016-043464.. single family residence with 4059 sf living area, 527 sf attached garage and 451 sf porch areas. 300' min front s/b per sub plat; 20' min left side s/b; 10' min right side s/b; 20' min rear s/b.</t>
  </si>
  <si>
    <t>3924 WALLACE LN_x000D_NASHVILLE, TN 37215_x000D_(36.107153, -86.834673)</t>
  </si>
  <si>
    <t>182150C90000CO</t>
  </si>
  <si>
    <t>1426B  WHITE DUTCH LN</t>
  </si>
  <si>
    <t>COMMON AREA TOWNHOMES OF CLOVER GLEN</t>
  </si>
  <si>
    <t>HYNEMAN, KEVIN COMPANIES INC</t>
  </si>
  <si>
    <t>THIS IS NOT A CONSTRUCTION PERMIT._x000D_****THIS IS A MASTER PERMIT....PARCELS 900 AND 901._x000D__x000D_***FOR 11 SIDE BY SIDE SINGLE FAMILY UNITS UNDER two ROOF SON PARCEL...182-15-0-C 900._x000D_***FOR 11 SIDE BY SIDE SINGLE FAMILY UNITS UNDER TWO ROOFS ON PARCEL...182-15 -0 C  901._x000D__x000D_***ORIGINALLY UNDER PARCELS 21 AND 22._x000D_***THEN HPR'D UNDER 182 15 0 B PARCELS  21 AND 22._x000D_****NOW UNDER 182 15 0 C OPEN SPACE PARCELS 900 AND 901._x000D__x000D_****WILL NEED INDIVIDUAL CONSTRUCTION PERMITS FOR EACH UNIT UNDER INDIVIDUAL MAP AND PARCEL NUMBERS._x000D_****NEED TO COMPLY WITH  SP APPROVED PLAN._x000D_POC: JUSTIN CRANDALL 615-915-8288..</t>
  </si>
  <si>
    <t>1426B WHITE DUTCH LN_x000D_NASHVILLE, TN 37013</t>
  </si>
  <si>
    <t>091051B90000CO</t>
  </si>
  <si>
    <t>645B  NASHUA LN</t>
  </si>
  <si>
    <t>COMMON AREA THE WOODS AT ANNEX AMENDED</t>
  </si>
  <si>
    <t>THIS IS NOT A CONSTRUCTION PERMIT._x000D_***MASTER PERMIT FOR 30 SINGLE FAMILY TOWNHOME DEVELOPMENT._x000D_1....ALSO USING PARCEL 234  UNDER PLAT 4175/155._x000D_2....ZONED SP...SEE PC SP APPROVAL._x000D_3.....NEED INDIVIDUAL MAP AND PARCEL NUMBERS FOR EACH UNIT._x000D_4.....NEED INDIVIDUAL CONSTRUCTION PERMITS FOR EACH UNIT._x000D_5...NEED INCLUSIONARY HOUSING APPROVAL._x000D_6....NEED SIDEWALK APPROVAL._x000D_POC:  CL LEBEAU...757-284-6058_x000D__x000D_SPLIT FROM 91-5-276</t>
  </si>
  <si>
    <t>645B NASHUA LN_x000D_NASHVILLE, TN 37209_x000D_(36.160288, -86.870762)</t>
  </si>
  <si>
    <t>104021O90000CO</t>
  </si>
  <si>
    <t>3131E  PARTHENON AVE</t>
  </si>
  <si>
    <t>COMMON AREA 3131 PARTHENON AVENUE</t>
  </si>
  <si>
    <t>BROADWAY BUILDING GROUP, LLC</t>
  </si>
  <si>
    <t>Master permit for Townhomes at Parthenon to consist of four (4) townhome res units.  UDO.</t>
  </si>
  <si>
    <t>3131E PARTHENON AVE_x000D_NASHVILLE, TN 37203_x000D_(36.147226, -86.818763)</t>
  </si>
  <si>
    <t>091051C90000CO</t>
  </si>
  <si>
    <t>500HM  VERNON CIR</t>
  </si>
  <si>
    <t>COMMON AREA 2 AVES 3RD AMEND</t>
  </si>
  <si>
    <t>RED SEAL CONSTRUCTION CORP</t>
  </si>
  <si>
    <t>***MASTER PERMIT NO CONSTRUCTION THIS PERMIT**** _x000D_***SP 2017SP-072-002_x000D_construct 58 townhomes varying from 2-3 stories in height_x000D_NEED TO CONINE PARCELS _x000D_VERNON AVENUE TOWNHOMES._x000D_NEED TO COMPLY WITH SP APPROVED PLAN._x000D_POC CENTRIC ARCHITECTS 615-385-9600_x000D_SPLIT FROM 91-5-254</t>
  </si>
  <si>
    <t>500HM VERNON CIR_x000D_NASHVILLE, TN 37209</t>
  </si>
  <si>
    <t>3100B  HOSPITAL LN</t>
  </si>
  <si>
    <t>S SIDE COUNTY HOSPITAL RD W OF HYDES FERRY PK</t>
  </si>
  <si>
    <t>***MASTER PERMIT NO CONSTRUCTION THIS PERMIT**_x000D_CONSTRUCT 40 NEW SINGLE FAMILY APARTMENTS..... (Note: these are 2-story units above a one story unit and are classified as R-2 multi-family per IBC, not Townhouses as defined in IRC) CONSISTING OF FOUR BUILDINGS BORDEAUX APARTMENTS  SP ZONING_x000D_Sidewalks ARE required for this project because this parcel is within the USD.  _x000D_POC KEITH BUSH 615-850-5516._x000D__x000D_*****PER MDHA ...MUST COMPLY WITH DRC APPROVED PLAN..</t>
  </si>
  <si>
    <t>3100B HOSPITAL LN_x000D_NASHVILLE, TN 37218</t>
  </si>
  <si>
    <t>163020C20000CO</t>
  </si>
  <si>
    <t>1382  RURAL HILL RD</t>
  </si>
  <si>
    <t>COMMON AREA AUTUMN RIDGE TOWNHOMES 3RD AMEND</t>
  </si>
  <si>
    <t>YORK, R J HOMES LLC</t>
  </si>
  <si>
    <t>MASTER PERMIT FOR 67 SINGLE FAMILY UNITS...(AUTUMN RIDGE TOWNHOMES - PHASE 2)....SIDE BY SIDE.....3 BUILDINGS WITH 5 SINGLE FAMILY UNITS IN EACH OF THE 3 BLDGS   .....AND 13 BUILDINGS WITH  4 SINGLE FAMILY UNITS EACH OF THE 13 BUILDINGS......_x000D_******THIS IS NOT A CONSTRUCTION PERMIT._x000D_NEED INDIVIDUAL CONSTRUCTION PERMIT FOR INDIVIDUAL MAP AND PARCEL NUMBERS._x000D_******NEED TO COMPLY WITH SP APPROVED PLAN***</t>
  </si>
  <si>
    <t>1382 RURAL HILL RD_x000D_ANTIOCH, TN 37013_x000D_(36.056805, -86.649469)</t>
  </si>
  <si>
    <t>071140U90000CO</t>
  </si>
  <si>
    <t>532HM  WEAKLEY AVE</t>
  </si>
  <si>
    <t>COMMON AREA HOMES AT 1133 BAPTIST WORLD CENTER</t>
  </si>
  <si>
    <t>Master permit to construct 6 townhome units in 2 buildings. NO CONSTRUCTION THIS PERMIT._x000D_SPLIT FROM 71-14-92_x000D_Sidewalks are required, not eligible for fund._x000D_*****CHECK WITH NES BEFORE CONSTRUCTION****_x000D_1...REAR SETBACK MIN 20'_x000D_2...INTERIOR SIDE SETBACK 5' BUFFER 5 WITH 6' SOLID FENCE._x000D_3....STREET SETBACKS MIN 5'.....SEE PLAN._x000D_4...BAPTIST WORLD CENTER...HAS A 56' NEW ROW...EXISTING ROW AT 56'._x000D_5...CORNER LOT....BOTH STREETS..MAX HT IN THE BUILD TO ZONE 3 STOIRES AND 45'....THN MIN 15' STEP BACK...FOR A MAX HT AT 4 STORIES IN 60'...TOTAL....STREET SETBACKS 0' TO 80'._x000D_6...MIN 25% GLAZING ON WALLS FACING THE STREET..._x000D_7...MIN FIRST FLOOR FOUNDATION OF 18  TO 36 ..._x000D_8...PRIMARY ENTRANCES TO FACE THE STREET._x000D_9...LOT AT 100 X 134 = 13,400 SQFT....MAX FLOOR SPACE AT 60% = 8040 SQFT._x000D_NOT ALLOWED TO EXCEED MAX FLOOR AREA...LOT AT 100 X 134 = 13,400 SQFT....MAX FLOOR SPACE AT 60% = 8040 SQFT....GARAGES OF 2400 SQFT FOR PARKING DO NOT COUNT AGAINST THE MAX FLOOR AREA.....</t>
  </si>
  <si>
    <t>532HM WEAKLEY AVE_x000D_NASHVILLE, TN 37207_x000D_(36.197222, -86.781977)</t>
  </si>
  <si>
    <t>071070F90000CO</t>
  </si>
  <si>
    <t>105B  DUKE ST</t>
  </si>
  <si>
    <t>COMMON AREA 105-107 DUKE STREET</t>
  </si>
  <si>
    <t>MASTER PERMIT ONLYï¿_ ï¿_ NO CONSTRUCT IONï¿_ ï¿_105/107 DUKE STï¿_ ï¿_RESIDENTAL ï¿_ 3 BUILDINGS... 3 UNITS EACH BUILDING... ï¿_9 UNITS TOTAL ï¿_ ï¿_SEE SITE PLAN..._x000D__x000D_SIDEWALKS ARE REQUIRED FOR THIS PROJECT BECAUSE THIS PARCEL IS WITHIN THE USD</t>
  </si>
  <si>
    <t>105B DUKE ST_x000D_NASHVILLE, TN 37207_x000D_(36.207452, -86.766514)</t>
  </si>
  <si>
    <t>2312  VALLEY BROOK RD</t>
  </si>
  <si>
    <t>LOTS 7 &amp; 19 WOODMONT ESTATES BLOCK 4</t>
  </si>
  <si>
    <t>HARTERT-RUSSELL LLC</t>
  </si>
  <si>
    <t>HARDSCAPE PERMIT (LANDSCAPING) TO SINGLE FAMILY PROPERTY....NO BUILDING CONSTRUCTION THIS PERMIT.</t>
  </si>
  <si>
    <t>2312 VALLEY BROOK RD_x000D_NASHVILLE, TN 37215_x000D_(36.1123, -86.817598)</t>
  </si>
  <si>
    <t>4012  DELAWARE AVE</t>
  </si>
  <si>
    <t>E. OF 41ST AVE. NORTH N. OF DELAWARE AVE.</t>
  </si>
  <si>
    <t>101 CONSTRUCTION MANAGEMENT LLC</t>
  </si>
  <si>
    <t>**SINCE THESE 5 UNITS **ARE NOT**UNDER INDIVIDUAL MAP AND PARCEL NUMBERS....BUT ALL UNDER ONE MAP AND PARCEL NUMBER...***PARCEL HAS NO STREET FRONTAGE...PROPOSED ACCESS VIA EXISTING ALLEY 1189***_x000D_***THIS PERMIT MASTER FOR ï¿_ ï¿_32ï¿_X85ï¿_ TOWNEHOME TO BE RENTED INDIVIDUALLY AS  APARTMENT UNITS.. COMPLEX BUILDINGï¿_(PLANS AND FIRE  THESE TOWNHOMES) ï¿_5 UNITSï¿_ ï¿_8 PARKING SPACES REQUIREDï¿_ ...ZONING DISTRICT: OR20ï¿_ ï¿_20ï¿_ MINIMUM FRONT SETBACKï¿_ ï¿_20ï¿_ MINIMUM REAR SETBACKï¿_ ï¿_5ï¿_ MINIMUM SIDE SETBACKï¿_ ï¿_30ï¿_ MAXIMUM BUILDING HIEGHT AT SETBACK LINEï¿_ ï¿_PLANS SENT TO FILE... ... _x000D_No intent to divide into individual units with open space._x000D_Intent to keep under one map and parcel and intent to rent out._x000D_***THIS APPLICATION HAS BEEN STARTED AS A 5 UNIT  COMPLEX.*****_x000D__x000D__x000D_SIDEWALKS ARE REQUIRED FOR THIS PROJECT BECAUSE THIS PARCEL IS WITHIN THE USD._x000D_24' WIDE ACCESS AT THE STREET._x000D_NEED EASEMENT RECORDED AT THE REGISTER OF DEEDS OFFICE ON MAP AND PARCEL.91-12-294..CONCERNING THIS ACCESS EASEMENT FOR THE DEVELOPMENT ON PARCEL295... _x000D_YOU ARE NOT ELIGIBLE TO CONTRIBUTE TO THE PEDESTRIAN BENEFIT ZONE IN-LIEU OF CONSTRUCTION BECAUSE THE PARCEL IS WITHIN THE UZO._x000D__x000D_***NEED PLANS REVIEW TO RE-APPROVE...OVER 6 MONTHS.</t>
  </si>
  <si>
    <t>4012 DELAWARE AVE_x000D_NASHVILLE, TN 37209_x000D_(36.155001, -86.835464)</t>
  </si>
  <si>
    <t>069060B90000CO</t>
  </si>
  <si>
    <t>4325B  ASHLAND CITY HWY</t>
  </si>
  <si>
    <t>COMMON AREA ASHLAND PLACE TOWNHOMES</t>
  </si>
  <si>
    <t>*******THIS IS  A NEW UPDATED MASTER PERMIT FOR A DIFFERENT CONTRACTOR....._x000D_*****THIS IS NOT A CONSTRUCTION PERMIT._x000D_THIS IS A MASTER FOR THE REMAINING 49 TOWNHOME UNITS.....WILL NEED INDIVIDUAL CONSTRUCTION PERMITS._x000D__x000D_PREVIOUS MASTER PERMIT 2017-010636 ISSUED FOR 61 INDIVIDUAL TOWNHOMES.....TO BELL GROUP..._x000D_***THEN 12 INDIVIDUAL NEW SINGLE FAMILY TOWNHOME PERMITS ISSUED ATTACHED TO THE 2017 MASTER..</t>
  </si>
  <si>
    <t>4325B ASHLAND CITY HWY_x000D_NASHVILLE, TN 37218_x000D_(36.207679, -86.858307)</t>
  </si>
  <si>
    <t>081083K90000CO</t>
  </si>
  <si>
    <t>1716B  DELTA AVE</t>
  </si>
  <si>
    <t>COMMON AREA ARTISAN NORTH TOWNHOMES</t>
  </si>
  <si>
    <t>CYGNUS CONSTRUCTION, LLC</t>
  </si>
  <si>
    <t>Master permit to construct 18 units in 3 buildings for Delta Avenue Townhomes. 3 units to be constructed on parcel 81-8-318 which will be across Trial St._x000D__x000D_must combine parcels 81-8-531, 532, 325, 326, &amp; 327._x000D__x000D_SP Zoning_x000D__x000D_no construction this permit.</t>
  </si>
  <si>
    <t>1716B DELTA AVE_x000D_NASHVILLE, TN 37208_x000D_(36.180394, -86.799329)</t>
  </si>
  <si>
    <t>082120W90000CO</t>
  </si>
  <si>
    <t>106B N 8TH ST</t>
  </si>
  <si>
    <t>COMMON AREA VILLERY PLACE</t>
  </si>
  <si>
    <t>HART-LOVE ENTERPRISES, LLC</t>
  </si>
  <si>
    <t>MASTER PERMIT ONLYï¿_ ï¿_ NO CONSTRUCTIONï¿_ ï¿_VILLERY PLACEï¿_ ï¿_RESIDENTIAL DEVELOPMENT ï¿_ 2 BUILDINGSï¿_3 UNITS EACHï¿_  ï¿_6 RESIDENTIAL UNITS TOTALï¿_ ï¿_ MUST COMPLY WITH SP (SPECIC PLAN) BL2017-774ï¿_ ï¿_</t>
  </si>
  <si>
    <t>106B N 8TH ST_x000D_NASHVILLE, TN 37206_x000D_(36.175935, -86.759178)</t>
  </si>
  <si>
    <t>4316C  SUMMERCREST BLVD</t>
  </si>
  <si>
    <t>master permit for Autumn glen Phase two B with 81 townhome res units.  Jennifer Speich 615-336-7865.</t>
  </si>
  <si>
    <t>4316C SUMMERCREST BLVD_x000D_ANTIOCH, TN 37013_x000D_(36.049625, -86.616476)</t>
  </si>
  <si>
    <t>086100C90000CO</t>
  </si>
  <si>
    <t>3746B  CENTRAL PIKE</t>
  </si>
  <si>
    <t>COMMON AREA 6TEEN ON CENTRAL TOWNHOMES</t>
  </si>
  <si>
    <t>GUERRIER DEVELOPMENT LLC DBA GUERRIER HOMES</t>
  </si>
  <si>
    <t>MASTER PERMIT ONLYï¿_ ï¿_ NO CONSTRUCTIONï¿_ ï¿_ï¿_6TEEN ON CENTRAL TOWNHOMESï¿_ï¿_ ï¿_RESIDENTAL ï¿_ ï¿_16 TOWNHOMESï¿_  ï¿_NORTH  FOOTPRINT INCLUDES ADJACENT UNITS 1 TH 8ï¿_ ï¿_SOUTH FOOTPRINT INCLUDES  ADJACENT UNITS  9 TH 16 ï¿_ ï¿_MUST COMPLY WITH MIXED USE, LIMITED ZONING DISTRICTï¿_ ï¿__x000D__x000D_POC: MITCH POLLARD 615-423-8312</t>
  </si>
  <si>
    <t>3746B CENTRAL PIKE_x000D_HERMITAGE, TN 37076_x000D_(36.178122, -86.617211)</t>
  </si>
  <si>
    <t>950  BRITTANY PARK DR</t>
  </si>
  <si>
    <t>LOT 1 OXFORD COMMONS</t>
  </si>
  <si>
    <t>OXFORD PROPERTIES, LLC DBA OXFORD PROPERTIES OF GEORGIA LLC</t>
  </si>
  <si>
    <t>*****MASTER PERMIT ONLY NO CONSTRUCITON THIS PERMIT****_x000D_***NEED TO COMBINE PARCELS 16200011800,16200011900,1620001200****_x000D_master permit for MILLWOOD COMMONS APTS consists of 301 rental units in 8 buildings. Project also contains leasing office, mail center, pavilion, one maintance building  with dog wash, one compacting dumpster enclosure._x000D__x000D_POC MATTHEW PALMER 404-324-4208_x000D_  Sidewalks ARE required for this project because this parcel fronts on a street in the Major and Collector Street Plan._x000D__x000D_***PURSUANT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t>
  </si>
  <si>
    <t>950 BRITTANY PARK DR_x000D_ANTIOCH, TN 37013</t>
  </si>
  <si>
    <t>601B  HAMILTON AVE</t>
  </si>
  <si>
    <t>PT LTS 10 &amp; 11 W D HAMILTON SUB BLOCK 9 HAMILTON LAND</t>
  </si>
  <si>
    <t>WILLOW BRANCH PARTNERS, LLC</t>
  </si>
  <si>
    <t>MASTER PERMIT ONLY NO CONSTRUCITON THIS PERMIT_x000D_to construct 4 buildings containing 27 units to include 1 and 2 bedroom flats and 3 bedroom townhomes for HAMILTON AND MARTIN RESIDENTIAL_x000D_SP 2015SP-096-002_x000D_POC RACHEL ALLEN 615-478-9509_x000D_  must combine parcels 10507024600,247, and 248_x000D_Sidewalks ARE required for this project because this parcel is within the USD._x000D__x000D_You are NOT eligible to contribute to the Pedestrian Benefit Zone in-lieu of construction because the parcel is within the UZO.</t>
  </si>
  <si>
    <t>601B HAMILTON AVE_x000D_NASHVILLE, TN 37203_x000D_(36.138651, -86.769735)</t>
  </si>
  <si>
    <t>1021  ELVIRA AVE</t>
  </si>
  <si>
    <t>PT LOT O &amp; N CHILDRESS CORRECTED AMBROSE</t>
  </si>
  <si>
    <t>HUFFINE FIRST SERVICE</t>
  </si>
  <si>
    <t>SP, Planning to review/approve prior to permit issuance. Master Permit for 6 single family residence development. No construction on this permit. Each residence to be permitted individually._x000D_SWGR Permit 2017072395_x000D_SP Case 2016S-077-022 _x000D_POC: Mark Wallace 615-852-8573._x000D_****NEED TO COMPLY WITH PLANNING COMMISSION APPROVED PLAN*****</t>
  </si>
  <si>
    <t>1021 ELVIRA AVE_x000D_NASHVILLE, TN 37216_x000D_(36.206156, -86.738002)</t>
  </si>
  <si>
    <t>500  CREATIVE WAY</t>
  </si>
  <si>
    <t>PT. LOT 1 &amp; 2 PEAK RETURNS</t>
  </si>
  <si>
    <t>EXISTING TWO PARCELS....80 AND 207 (PREVIOUSLY 81..)._x000D_ZONED OR40_x000D_REQUEST 26 SINGLE FAMILY TOWNHOUSES...2 BEDROOMS EACH._x000D_THIS IS NOT A CONSTRUCTION PERMIT._x000D_MASTER PERMIT ONLY._x000D_1...FRONT STREET SETBACKS...CORNER LOT..MIN 20'. FROM LOT LINE._x000D_2....DUMPSTER OR KIOSKS NOT ALLOWED IN STREET 20' SETBACKS._x000D_3....REAR SETBACK MIN 20'..._x000D_4...MAX HT 45'..WITH A SLOPE RATIO OF 1' HORIZONTAL....THEN UP 2' VERTICAL... _x000D_5...REQUIRED PARKING 52...PROVIDED 61...._x000D_6...MAX 24' WIDE DRIVEWAYS....PARKING STALL AT 8.5' X 18'..._x000D_SEE PLAN..._x000D_OK TO COMBINE BY DEED._x000D_Master permit for Briarville Road Townhomes 26 townhome units.  need to combine parcels 80 and 81 on property map 51-10.  Kate Mcbreen 615-248-9999</t>
  </si>
  <si>
    <t>500 CREATIVE WAY_x000D_MADISON, TN 37115</t>
  </si>
  <si>
    <t>2150  BYRUM AVE</t>
  </si>
  <si>
    <t>LOT 1 83 FREIGHT, LLC</t>
  </si>
  <si>
    <t>CAPITAL CITY CONSTRUCTION, LLC</t>
  </si>
  <si>
    <t>MASTER PERMIT ONLYï¿_ ï¿_ NO CONSTRUCTIONï¿_ ï¿_RESIDENTIAL SPï¿_ ï¿_87 RESIDENTIAL UNITS (APTS) IN 3 BUILDINGS...ï¿_ ï¿_ MUST COMPLY WITH SPECIFIC PLAN (SP) 2016SP-080-002ï¿__x000D_***MAP 105-11 AND PARCELS 222, 223, AND 224 COMBINED......NEED TO COMPLY WITH SP APPROVE PLAN._x000D_P.O.C. JEREMY PAYTON_x000D__x000D_******ANY APPROVAL OVER 6 MONTHS REQUIRES A RE-APPROVAL..****_x000D_1...FIRE MARSHAL  --sprinkler</t>
  </si>
  <si>
    <t>2150 BYRUM AVE_x000D_NASHVILLE, TN 37203_x000D_(36.134641, -86.763448)</t>
  </si>
  <si>
    <t>400 E NOCTURNE DR</t>
  </si>
  <si>
    <t>PHASE 1 TRINITY HILLS VILLAGE APTS.</t>
  </si>
  <si>
    <t>MASTER PERMIT NO CONSTRUCITON THIS PERMIT 100 apt unit in 10 buildings and clubhouse to include floors,cabinets,plumbing,elecrical,hvac units,ada modifiactions,steel stair repair,insulation,drywall, repairs to siding and gutters_x000D_POC Eric Drake 615-259-1516</t>
  </si>
  <si>
    <t>400 E NOCTURNE DR_x000D_NASHVILLE, TN 37207_x000D_(36.214626, -86.793503)</t>
  </si>
  <si>
    <t>091054A90000CO</t>
  </si>
  <si>
    <t>643B  VERNON AVE</t>
  </si>
  <si>
    <t>COMMON AREA VERNON AVENUE RESIDENCES</t>
  </si>
  <si>
    <t>C W BUILDING GROUP LLC</t>
  </si>
  <si>
    <t>THIS IS NOT A CONSTRUCTION PERMIT....MASTER PERMIT FOR PROPOSED FUTURE CONSTRUCTION OF TWO DUPLEXES AND ONE SINGLE FAMILY RES._x000D_SPLIT FROM 91-5-128/_x000D_ZEE BZA 2017-285 ._x000D_***ALLOWED MAX HT AT 41'._x000D_FRONT SETBACK MIN 31.5'..._x000D_****SIDE BUFFER B AT 5' WITH 6' SOLID  FENCE MOVED TO SOUTHERN LOT LINE ADJACENT TO PARCEL 001 AND 002._x000D_*****UNITS 3,4,5,6,7 APPROVED BY BZA TO EXCEED THE HT AND ALLOWED AT 41' ALONG THE SIDE (NORTHERN LOT LINE)._x000D_*****AND UNITS 3,4,5,6,7 APPROVED BY BZA TO EXCEED THE HT AND ALLOWED AT 41' AT THE FRONT (STREET LOT LINE).</t>
  </si>
  <si>
    <t>643B VERNON AVE_x000D_NASHVILLE, TN 37209_x000D_(36.159673, -86.868087)</t>
  </si>
  <si>
    <t>043070A90000CO</t>
  </si>
  <si>
    <t>309L  MYATT DR</t>
  </si>
  <si>
    <t>COMMON AREA 309 MYATT DRIVE</t>
  </si>
  <si>
    <t>POLSTON &amp; POLSTON CONSTRUCTION INC</t>
  </si>
  <si>
    <t>SP. Planning to review/approve prior to permit issuance._x000D_Sidewalk requirements to be reviewed by Planning. Master Permit for 11 residential units with Addresses 309 Myatt Drive Units A thru K. No construction on this permit._x000D_Each residential unit to be permitted separately._x000D_POC: Tim Polston 615-300-7489_x000D_SWGR Permit 2017026895</t>
  </si>
  <si>
    <t>309L MYATT DR_x000D_MADISON, TN 37115_x000D_(36.270541, -86.689735)</t>
  </si>
  <si>
    <t>109  OCEOLA AVE</t>
  </si>
  <si>
    <t>PT LOT 8 VERNON FARM SUB</t>
  </si>
  <si>
    <t>TRIMARK BUILDERS LLC</t>
  </si>
  <si>
    <t>****SP ZONING*** MASTER PERMIT NO CONSTRUCITON THIS PERMIT Construct 9 single family residences _x000D_must combine parcels 102&amp;103_x000D_Grading permit 2017020770_x000D_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t>
  </si>
  <si>
    <t>109 OCEOLA AVE_x000D_NASHVILLE, TN 37209_x000D_(36.143175, -86.859506)</t>
  </si>
  <si>
    <t>6010  STERLING ST</t>
  </si>
  <si>
    <t>PT LOTS 1 &amp; 2 B. F. COCKRILL FARM SUB</t>
  </si>
  <si>
    <t>this permit to start new mater permit that expired. see scope below. no construction this permit._x000D__x000D_MASTER PERMIT FOR 28 SINGLE FAMILY UNITS._x000D_***THIS IS NOT A CONSTRUCTION PERMIT._x000D_****WILL NEED INDIVIDUAL MAP AND PARCEL NUMBERS FOR EACH UNIT._x000D_***CURRENTLY EXTEND ACROSS TWO MAP AND PARCELS....91-9-277 AND 91-10-1..._x000D_****NEED INDIVIDUAL CONSTRUCTION PERMIT FOR EACH OF THE 28 UNITS._x000D_****NEED TO COMPLY WITY SP APPROVED PLAN._x000D_POC: JIM LAMBERT   615-289-6366</t>
  </si>
  <si>
    <t>6010 STERLING ST_x000D_NASHVILLE, TN 37209_x000D_(36.157718, -86.863121)</t>
  </si>
  <si>
    <t>071140N90000CO</t>
  </si>
  <si>
    <t>21D  FERN AVE</t>
  </si>
  <si>
    <t>COMMON AREA FERN AVENUE RESIDENCES</t>
  </si>
  <si>
    <t>RICHLAND BUILDING PARTNERS, LLC</t>
  </si>
  <si>
    <t>Mater permit for 21 fern Avenue to consist of three (3) townhome residence units.  David Abbey 615-227-5863</t>
  </si>
  <si>
    <t>21D FERN AVE_x000D_NASHVILLE, TN 37207_x000D_(36.195441, -86.774665)</t>
  </si>
  <si>
    <t>610B  DEW ST</t>
  </si>
  <si>
    <t>LOT 1 BOSCOBEL 2</t>
  </si>
  <si>
    <t>Master permit for Boscobel Two development for MDHA to consist of 13 townhome residences two apartment buildings with 87 apartment units and amentias building. need to combine parcels SP ZONING Randy Harper 615-855-2200</t>
  </si>
  <si>
    <t>610B DEW ST_x000D_NASHVILLE, TN 37206_x000D_(36.164891, -86.757518)</t>
  </si>
  <si>
    <t>13 townhome and 87 aparments</t>
  </si>
  <si>
    <t>071070G90000CO</t>
  </si>
  <si>
    <t>110B  DUKE ST</t>
  </si>
  <si>
    <t>COMMON AREA TRINITY HEIGHTS TOWNHOMES AMENDED</t>
  </si>
  <si>
    <t>Master permit for 106/110 Duke street to consist of 32 townhome res units.</t>
  </si>
  <si>
    <t>110B DUKE ST_x000D_NASHVILLE, TN 37207_x000D_(36.207432, -86.766285)</t>
  </si>
  <si>
    <t>210B  STOCKYARD ST</t>
  </si>
  <si>
    <t>PT LOTS 22, 23 &amp; 24 BALCH &amp; WHITESIDE &amp; LOT 1 BALCH &amp; WHITESIDE RESUB LT 23</t>
  </si>
  <si>
    <t>James Drinkard</t>
  </si>
  <si>
    <t>Master permit for 342 unit apartment complex in 2 buildings and 1 6.5 level parking garage for Broadstone Stockyards. 3 total structures_x000D_2 buildings will be connected by enclosed walkway over Stockyard Blvd._x000D_must combine parcels 82-13-362, 82-14-5, 82-14-12, 82-14-13, 82-14-81, 82-14-85, 82-14-86_x000D__x000D_no construction this permit</t>
  </si>
  <si>
    <t>210B STOCKYARD ST_x000D_NASHVILLE, TN 37201_x000D_(36.172597, -86.781971)</t>
  </si>
  <si>
    <t>322  WALLACE RD</t>
  </si>
  <si>
    <t>N SIDE WALLACE RD E OF WELCH RD</t>
  </si>
  <si>
    <t>L &amp; R PLUMBING, LLC</t>
  </si>
  <si>
    <t>Master permit to construct 26 townhome units for Wallace Road Residential. _x000D_Sidewalks are required, not eligible for fund_x000D_52 required parking spaces_x000D_no construction this permit</t>
  </si>
  <si>
    <t>322 WALLACE RD_x000D_NASHVILLE, TN 37211_x000D_(36.079607, -86.716079)</t>
  </si>
  <si>
    <t>849  CHEROKEE AVE</t>
  </si>
  <si>
    <t>PART OF LOTS 35 &amp; 37 WALNUT GROVE</t>
  </si>
  <si>
    <t>Ryan Shields</t>
  </si>
  <si>
    <t>master permit to construct 13 units in 4 bldgs. for Cherokee Avenue._x000D_33 required parking spaces._x000D_Sidewalks are required, applicant may pay in lieu of sidewalk requirements_x000D_no construction this permit._x000D_POC Ryan Shields 615-645-1552</t>
  </si>
  <si>
    <t>849 CHEROKEE AVE_x000D_NASHVILLE, TN 37207_x000D_(36.201315, -86.751862)</t>
  </si>
  <si>
    <t>105012X90000CO</t>
  </si>
  <si>
    <t>1003E  12TH AVE S</t>
  </si>
  <si>
    <t>COMMON AREA 1003 12TH AVENUE SOUTH</t>
  </si>
  <si>
    <t>LANDON DEVELOPMENT GROUP, LLC</t>
  </si>
  <si>
    <t>MASTER PERMIT._x000D_THIS IS NOT A CONSTRUCTION PERMIT._x000D_SPLIT FROM 105-1-543._x000D_****FOUR SINGLE FAMILY UNITS.....WILL NEED INDIVIDUAL CONSTRUCTION PERMITS....UNITS AT 2043 SQFT, 2043 SQFT, 1895 SQFT, AND 1763 SQFT..._x000D_1...FRONT SETBACK MIN 30'._x000D_2...NOT TO EXCEED THE HEIGHT REQUIREMENTS ALLOWED UNDER THE CODE..._x000D_MAX HT AT ALL SETBACK LINES 30' WITH A SLOPE RATIO OF 1' HORIZONTAL TO 2' VERTICAL._x000D_3...NORTH LOT LINE....5' BUFFER A WITH A 6' SOLID FENCE._x000D_4...SOUTH SIDE SETBACK MN 5'._x000D_5...REAR MIN 20'._x000D_6...MIN 30% GREEN SPACE._x000D_7....SEE PLAN..._x000D_POC: JIMMIE JOHNSON 615-969-3204.</t>
  </si>
  <si>
    <t>1003E 12TH AVE S_x000D_NASHVILLE, TN 37203_x000D_(36.146214, -86.786036)</t>
  </si>
  <si>
    <t>101  ATHENS WAY</t>
  </si>
  <si>
    <t>LOT 18A METROCENTER RESUB LOTS 36 &amp; 18A</t>
  </si>
  <si>
    <t>EMBREY BUILDERS, LLC</t>
  </si>
  <si>
    <t>MASTER PERMIT ONLY NO CONSTRUCTION THIS PERMIT Construct new 10 building apartment  complex ranging in height from 2 to 4 stories for EMBREY 323 units total_x000D_poc iain shriver 615-743-9394._x000D__x000D_!.....rear setback min 20'...showing 10'_x000D_2....side and rear buffer B AT 10' REQUIRED._x000D_3....SIDEWALKS REQUIRED AND NOT ALLOWED TO CONTRIBUTE. _x000D_4....***max height 5 stories 75 ft in height***_x000D_PER PLANS...MAX HT AT 54'6 ...FLOOR AREA AT .97_x000D_OR 410,815 SQFT...parcel shown at 9.7 acres..._x000D_236 UNITS AT 1 BDRM....AND 86 UNITS AT 2 BDRMS..._x000D_THIS IS AN APARTMENT COMPLEX</t>
  </si>
  <si>
    <t>101 ATHENS WAY_x000D_NASHVILLE, TN 37228_x000D_(36.198979, -86.79827)</t>
  </si>
  <si>
    <t>7113  CHARLOTTE PIKE</t>
  </si>
  <si>
    <t>LOT 1 CRESCENT PROPERTIES CHARLOTTE PIKE CONSOLIDATION PLAT</t>
  </si>
  <si>
    <t>SUMMIT CONTRACTING GROUP, INC.</t>
  </si>
  <si>
    <t>MASTER PERMIT ONLY NO CONSTRUCTION THIS PERMIT _x000D_apartment complex containing 435 dwelling units to include clubhouse, mail kiosk, trash enclosure, maintance garage and pump room for NOVEL NASHVILLE WEST_x000D_POC EMILY NORTON 770-864-1035 EXT 150</t>
  </si>
  <si>
    <t>7113 CHARLOTTE PIKE_x000D_NASHVILLE, TN 37209_x000D_(36.127134, -86.90819)</t>
  </si>
  <si>
    <t>3474  DICKERSON PIKE</t>
  </si>
  <si>
    <t>W SIDE DICKERSON PK &amp; S OF BELLSHIRE DR</t>
  </si>
  <si>
    <t>Master permit for Preserve At Highland Ridge Apartment Complex to consist of 261 apartment units with eight apartment buildings, one clubhouse, one maintenance building, mail kiosk, dumpster pad,bike storage building and gazebo.  SP zoning.  includes parcels 48 and 105 on property map 50.  need Madison Water approval letter.  Phillip Piercy 615-476-7238._x000D__x000D_***APPROVAL OVER 6 MONTHS NEEDS TO BE RE-APPROVED._x000D_*****NEED TO OPEN UNTIL JAN 23, 2019._x000D_1....PLANS REVIEW...._x000D_**IF THEY DO NOT OBTAIN PLAN REVIEW APPROVAL BY JAN 23, 2019.....THEN THEY HAVE TO GO BACK TO THE FIRE MARSHAL....BECAUSE FM...LIFE SAFETY AND SPRINKLER EXPIRE JAN 23, 2019...</t>
  </si>
  <si>
    <t>3474 DICKERSON PIKE_x000D_NASHVILLE, TN 37207_x000D_(36.247745, -86.756803)</t>
  </si>
  <si>
    <t>404  DOUGLAS AVE</t>
  </si>
  <si>
    <t>PT LOTS 29-30-31-32-33 OAKWOOD PARK</t>
  </si>
  <si>
    <t>LEGACY SOUTH BUILDERS LLC</t>
  </si>
  <si>
    <t>Master permit for The Wanderer East to consist of 16 condo res units and 1054 sf restaurant area on first floor.  SP Zoning.  POC Ben Carter 615-428-7400</t>
  </si>
  <si>
    <t>404 DOUGLAS AVE_x000D_NASHVILLE, TN 37207_x000D_(36.193651, -86.762534)</t>
  </si>
  <si>
    <t>082120X90000CO</t>
  </si>
  <si>
    <t>202E N 9TH ST</t>
  </si>
  <si>
    <t>COMMON AREA 202 NORTH 9TH</t>
  </si>
  <si>
    <t>AIRTIGHT RESOURCES, INC</t>
  </si>
  <si>
    <t>master permit to construct 4 unit townhome building. no construction this permit._x000D_sidewalks required, not eligible for fee</t>
  </si>
  <si>
    <t>202E N 9TH ST_x000D_NASHVILLE, TN 37206_x000D_(36.178623, -86.757679)</t>
  </si>
  <si>
    <t>084050B90100CO</t>
  </si>
  <si>
    <t>2635  TIFFANY DR</t>
  </si>
  <si>
    <t>master permit for phase four East Greenway Park to consist of ten (10) single family res units.  SP ZONING._x000D_no construction this permit</t>
  </si>
  <si>
    <t>2635 TIFFANY DR_x000D_NASHVILLE, TN 37206_x000D_(36.18421, -86.708825)</t>
  </si>
  <si>
    <t>5047  MOUNTAIN SPRINGS RD</t>
  </si>
  <si>
    <t>W. SIDE MURFREESBORO PIKE N. OF OLD HICKORY BLVD.</t>
  </si>
  <si>
    <t>Master permit for phase two Mountain springs to consist of 30 res units.  SP Zoning.  POC Michael Lamping 615-490-6722.</t>
  </si>
  <si>
    <t>5047 MOUNTAIN SPRINGS RD_x000D_ANTIOCH, TN 37013_x000D_(36.044873, -86.609756)</t>
  </si>
  <si>
    <t>063160C08900CO</t>
  </si>
  <si>
    <t>5116  SOUTHFORK BLVD</t>
  </si>
  <si>
    <t>UNIT 24 HERMITAGE SPRING ESTATES SEC 2</t>
  </si>
  <si>
    <t>MCCOY CONSTRUCTION LLC</t>
  </si>
  <si>
    <t>Master Permit for 8 single family units within 2 buildings. Units are attached side by side. No construction on this permit. (5116, 5118, 5120, 5122 Southfork Blvd. in one building and 5124,5126, 5128, 5130 Southfork Blvd in one building) _x000D_POC: Kelsey Pitman 615-878-3999</t>
  </si>
  <si>
    <t>5116 SOUTHFORK BLVD_x000D_OLD HICKORY, TN 37138_x000D_(36.218418, -86.630915)</t>
  </si>
  <si>
    <t>519  CHESTERFIELD AVE</t>
  </si>
  <si>
    <t>W SIDE CHESTERFIELD AVE S OF BLAIR BLVD</t>
  </si>
  <si>
    <t>Barry Cleveland</t>
  </si>
  <si>
    <t>master permit to construct 8 total single family units. (4 duplexes). no construction this permit.</t>
  </si>
  <si>
    <t>519 CHESTERFIELD AVE_x000D_NASHVILLE, TN 37212_x000D_(36.131095, -86.816425)</t>
  </si>
  <si>
    <t>2805  DELAWARE AVE</t>
  </si>
  <si>
    <t>S SIDE DELAWARE AVE W OF 28TH AVE N</t>
  </si>
  <si>
    <t>MASTER PERMIT ONLY NO CONSTRUCITON THIS PERMIT_x000D_to construct 3 building townhome development for DELAWARE TOWNHOMES_x000D_BLDG ONE CONTAINS 4 UNITS_x000D_BLDG TWO CONTAINS 4 UNITS_x000D_BDLG THREE CONTAINS 6 UNITS_x000D_WILL NEED TO COMBINE PARCELS</t>
  </si>
  <si>
    <t>2805 DELAWARE AVE_x000D_NASHVILLE, TN 37209_x000D_(36.155739, -86.819326)</t>
  </si>
  <si>
    <t>091092F90000CO</t>
  </si>
  <si>
    <t>5923B  ROBERTSON AVE</t>
  </si>
  <si>
    <t>COMMON AREA HOMES AT 5923 ROBERTSON</t>
  </si>
  <si>
    <t>MORGAN, RANDALL CRAIG</t>
  </si>
  <si>
    <t>SP. Planning to complete full review/approve prior to permit issuance. Must comply with SP 2017-1025  and 2017SP079-001_x000D_Master Permit application for 5923 Robertson Development, to consist of 5 detached single family residences. No construction on this Permit._x000D_SWGR 2018036700_x000D_POC: Randy Morgan 615-424-1280</t>
  </si>
  <si>
    <t>5923B ROBERTSON AVE_x000D_NASHVILLE, TN 37209_x000D_(36.15654, -86.865648)</t>
  </si>
  <si>
    <t>135  DONELSON PIKE</t>
  </si>
  <si>
    <t>E SIDE DONELSON PIKE N OF COLONIAL CIR</t>
  </si>
  <si>
    <t>construct 199 unit apt. complex for DONELSON STATION to include 2 apartment buildings, pool house building, trash enclosure, swimming pool, all grading, utilities, and landscaping_x000D_POC ERIC DRAKE 615-259-1516</t>
  </si>
  <si>
    <t>135 DONELSON PIKE_x000D_NASHVILLE, TN 37214_x000D_(36.164134, -86.663865)</t>
  </si>
  <si>
    <t>585B  HICKORY HILLS BLVD</t>
  </si>
  <si>
    <t>WHITES CREEK</t>
  </si>
  <si>
    <t>LOT 2 HICKORY RIDGE</t>
  </si>
  <si>
    <t>HUFF &amp; ASSOCIATES CONSTRUTION COMPANY INC</t>
  </si>
  <si>
    <t>MASTER PERMIT-NO CONSTRUCTION THIS PERMIT_x000D_to construct ph. 2 hickory ridge apartments._x000D_3 buildings (60 units) and 1 amenities building._x000D__x000D_***PURSUANT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t>
  </si>
  <si>
    <t>585B HICKORY HILLS BLVD_x000D_WHITES CREEK, TN 37189_x000D_(36.282667, -86.795917)</t>
  </si>
  <si>
    <t>545  GREAT CIRCLE RD</t>
  </si>
  <si>
    <t>LOTS 30 &amp; 32 RE-SUB LOTS 30&amp;30A METROCENTER RESUB LOT 30 SEC 2</t>
  </si>
  <si>
    <t>master permit for ACCENT CUMBERLAND 2 new apartment bldg. 4 story with 282 units *****WE NEED ELEVATION DRAWING TO COMPLY WITH:  Then under MUG-A.max ht at the setback line is 5 stories and 75ï¿_ï¿_.THEN a step back (flat roof step back) at min 15ï¿_ï¿_Sidewalks ARE required for this project because the frontage of this parcel is within a 1/4 mile of a Nashville Next Center._x000D_You are eligible to contribute to the Pedestrian Benefit Zone in-lieu of construction, provided that there is not a substandard sidewalk on the property, existing sidewalk on the block face or proposed sidewalk on the block face. To help determine whether there is existing or proposed sidewalk on the block face, use the sidewalk and open building permit information. Open building permits will require additional research..THEN can go up again 2 more stories and 30ï¿_ï¿_.*****</t>
  </si>
  <si>
    <t>545 GREAT CIRCLE RD_x000D_NASHVILLE, TN 37228_x000D_(36.195918, -86.80858)</t>
  </si>
  <si>
    <t>069160A90000CO</t>
  </si>
  <si>
    <t>3607  HYDES FERRY RD</t>
  </si>
  <si>
    <t>COMMON AREA HYDES FERRY VENTURE TOWNHOMES</t>
  </si>
  <si>
    <t>ALTA HORIZON INC</t>
  </si>
  <si>
    <t>Master permit for 3607 Hydes Ferry Pike to consist of 20 townhome residences and a clubhouse.  SP Zoning.  POC JARED GRAY 615-638-8207</t>
  </si>
  <si>
    <t>3607 HYDES FERRY RD_x000D_NASHVILLE, TN 37218_x000D_(36.193298, -86.840238)</t>
  </si>
  <si>
    <t>1320  BELLSHIRE TERRACE DR</t>
  </si>
  <si>
    <t>LOT 15-B BELLSHIRE TERRACE SEC 1 PH 2 ZLD</t>
  </si>
  <si>
    <t>SELF CONTRACTOR COMMERCIAL (SEE APPLICANT INFORMATION)</t>
  </si>
  <si>
    <t>to use one side of zero lot line duplex to keep six (6) mentally challenged individuals with residence manager.  POC DIONNE MCCLAIN 615-500-1049. NOTE: Applicant states five(5) individuals at this time and one(1) manager with understanding that sprinklers may be required for more than five residents.</t>
  </si>
  <si>
    <t>1320 BELLSHIRE TERRACE DR_x000D_NASHVILLE, TN 37207_x000D_(36.258176, -86.765092)</t>
  </si>
  <si>
    <t>174010D90000CO</t>
  </si>
  <si>
    <t>1200B  SHIRE DR</t>
  </si>
  <si>
    <t>COMMON AREA RIVENDELL WOODS PH 3</t>
  </si>
  <si>
    <t>OLE SOUTH PROPERTIES INC</t>
  </si>
  <si>
    <t>THIS IS NOT A CONSTRUCTION PERMITï¿_MASTER PERMIT FOR ï¿_THE VILLAGE AT RIVENDELL WOODSï¿_ ï¿_RESIDENTIALï¿_ ï¿_8 SEPARATE BUILDINGSï¿_ BLDG 1: UNITS 1-6ï¿_BLDG 2: UNITS 7-12ï¿_BLDG 3:UNITS 13-15ï¿_BLDG 4: UNITS 16-19ï¿_BLDG 5: UNITS 20-24ï¿_BLDG 6: UNITS 25-30ï¿_BLDG 7: UNITS 31-36ï¿_BLDG 8: UNITS 37-40ï¿_ ï¿_40 UNITS TOTAL...</t>
  </si>
  <si>
    <t>1200B SHIRE DR_x000D_ANTIOCH, TN 37013</t>
  </si>
  <si>
    <t>1600  WEST END AVE</t>
  </si>
  <si>
    <t>PT LOT 1 WEST END SUMMIT</t>
  </si>
  <si>
    <t>TURNER CONSTRUCTION CO</t>
  </si>
  <si>
    <t>MASTER PERMIT_x000D_***THIS IS NOT A CONSTRUCTION PERMIT***_x000D_***WILL NEED ADDITIONAL PERMITS TO CONSTRUCT._x000D_****THIS IS MASTER PERMIT ONLY***FOR WEST END SUMMITT...GROSS BUILDING AREA AT  1,252,823 SQFT.._x000D_*****SP ZNING****_x000D_1...HOTEL TOWER._x000D_2....RESIDENTIAL CONDO UNITS...235 UNITS...TOWER._x000D_3....HOTEL/CONDO PARKING STRUCTURE._x000D_4...OFFICES TOWER._x000D_5...OFFICE PARKING STRUCTURE._x000D_6...FLEX PARKING STRUCTURE._x000D_7...FLEX OFFICE STRUCTURE.._x000D_WILL NEED INDIVIDUAL CONSTRUCTION PERMITS AND INDIVIDUAL MAP AND PARCEL NUMBERS FOR CONDO UNITS..._x000D_POC: PAMELA DANZY  _x000D_615-992-1400</t>
  </si>
  <si>
    <t>1600 WEST END AVE_x000D_NASHVILLE, TN 37203_x000D_(36.154199, -86.793188)</t>
  </si>
  <si>
    <t>2041  OAKWOOD AVE</t>
  </si>
  <si>
    <t>LOT 3B OAKWOOD DEVELOPMENT RESUB LOT 3</t>
  </si>
  <si>
    <t>MASTER PERMIT ONLY NO CONSTRUCTION THIS PERMIT 25 townhome pads along with associated driveways, utilities, storm systems and sidewalks for OAKWOOD TOWNHOMES_x000D_POI understand this permit is issued at the risk of the owner pursuant to metro codes 16.28.150.I further understand that separate permits are required for any proposed electrical, plumbing, &amp; gas/mechanical work and is not part of this building permitï¿_.2.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Code...3...You can dig your footers, but do not pour any concrete until you call for an inspection.  Also do not put up any drywall until you call for an inspection.  The idea is you do not cover up anything  with concrete or drywall until an inspector has had a chance to review..***SITE PLAN SENT TO FILEï¿_ï¿_C JOHN PATTERSON 15-405-5248</t>
  </si>
  <si>
    <t>2041 OAKWOOD AVE_x000D_NASHVILLE, TN 37207_x000D_(36.207423, -86.752266)</t>
  </si>
  <si>
    <t>101  ZERMATT AVE</t>
  </si>
  <si>
    <t>PT LOT 1 TIMBER RIDGE APARTMENTS PH-1 REV</t>
  </si>
  <si>
    <t>DGA CONSTRUCTION GROUP, LLC</t>
  </si>
  <si>
    <t>Master permit for Monterra with six apartment buildings, a clubhouse/office building and a maintenance building.  233 apartment units total.  Duane Cuthbertson 615-924-9618</t>
  </si>
  <si>
    <t>101 ZERMATT AVE_x000D_NASHVILLE, TN 37211_x000D_(36.045619, -86.719763)</t>
  </si>
  <si>
    <t>3739  HOGGETT FORD RD</t>
  </si>
  <si>
    <t>N SIDE HOGGETT FORD RD, W OF DODSON CHAPEL RD</t>
  </si>
  <si>
    <t>Master permit for Magnolia Farms to consist of 34 duplex units for a total of 68 units total.  SP Zoning.  for every 50' site frontage, a 24  x 36  d/f sign must be placed in English and Spanish with information in regards to metro council bill 2017-835.</t>
  </si>
  <si>
    <t>3739 HOGGETT FORD RD_x000D_HERMITAGE, TN 37076_x000D_(36.170559, -86.621665)</t>
  </si>
  <si>
    <t>900  BRITTANY PARK DR</t>
  </si>
  <si>
    <t>LOT 2 WHETSTONE FLATS</t>
  </si>
  <si>
    <t>BUCKINGHAM CONSTRUCTION CORPORATION</t>
  </si>
  <si>
    <t>MASTER PERMIT ONLYï¿_ ï¿_ NO CONSTRUCTIONï¿_ ï¿_MILLWOOD COMMONSï¿_ ï¿_RESIDENTIAL PUD OVERLAY ï¿_ 10 BUILDINGSï¿_*8 APARTMENT BUILDINGS + 1 CLUBHOUSE + 1 MAINTENANCE BUILDING* ï¿_256 RESIDENTIAL UNITS ï¿_ ï¿_ MUST COMPLY WITH RESIDENTIAL PUD OVERLAY 95P-025-003ï¿_ ï¿__x000D__x000D_SIDEWALKS ARE REQUIRED FOR THIS PROJECT BECAUSE THIS PARCEL FRONTS ON A STREET IN THE MAJOR AND COLLECTOR STREET PLAN._x000D_YOU ARE NOT ELIGIBLE TO CONTRIBUTE TO THE PEDESTRIAN BENEFIT ZONE IN-LIEU OF CONSTRUCTION BECAUSE THE PARCEL IS ON A STREET IN THE MAJOR AND COLLECTOR STREET PLAN.</t>
  </si>
  <si>
    <t>900 BRITTANY PARK DR_x000D_NASHVILLE, TN 37013</t>
  </si>
  <si>
    <t>133050F90000CO</t>
  </si>
  <si>
    <t>555D  VERITAS ST</t>
  </si>
  <si>
    <t>COMMON AREA 555 VERITAS STREET</t>
  </si>
  <si>
    <t>MASTER PERMIT ONLYï¿_ ï¿_ NO CONSTRUCTIONï¿_ ï¿_RESIDENTAL ï¿_ 1 BUILDINGSï¿_3 UNITSï¿_  ï¿_SEE SITE PLANï¿_ ï¿_</t>
  </si>
  <si>
    <t>555D VERITAS ST_x000D_NASHVILLE, TN 37211_x000D_(36.098235, -86.74598)</t>
  </si>
  <si>
    <t>105054K90000CO</t>
  </si>
  <si>
    <t>1108D  WADE AVE</t>
  </si>
  <si>
    <t>COMMON AREA 1108 WADE AVENUE TOWNHOMES</t>
  </si>
  <si>
    <t>Master Permit Only, no construction on this permit._x000D__x000D_Maximum height of 30 feet at all setbacks (front. sides , rear) then height control plane of 2 ft vertical for every 1 ft horizontal. See plans sent to file for height plane._x000D__x000D_To construct 3 Units within one Building for 1108 Wade Townhomes development. RM20, UZO_x000D_Minimum 5 ft side, 20 ft rear and 30 ft front setback._x000D_Need addresses prior to issuing individual building permits._x000D_Sidewalks ARE required for this project because this parcel is within the USD. Requires 5 parking spaces, 4 provided at rear of property and 2 on street spaces credit for the additional 1 space required._x000D__x000D_BZA Case 2018-531. Order states a MAXIMUM OF 3 UNITS/ELIGIBLE TO CONTRUTE IN LIEU OF CONSTRUCTIG SIDEWALKS/MUST DEDICATE R.O.W. PRIOR TO PERMIT ISSUANCE_x000D__x000D_You are NOT eligible to contribute to the Pedestrian Benefit Zone in-lieu of construction because the parcel is within the UZO._x000D__x000D_POC: MARK WALLACE   615-852-8573_x000D_e-mail: markwallacedc@yahoo.com</t>
  </si>
  <si>
    <t>1108D WADE AVE_x000D_NASHVILLE, TN 37203_x000D_(36.13671, -86.787252)</t>
  </si>
  <si>
    <t>143030E90000CO</t>
  </si>
  <si>
    <t>7000B  WESTSIDE CIR</t>
  </si>
  <si>
    <t>COMMON AREA 1101 BOOST COMMONS</t>
  </si>
  <si>
    <t>*****THIS IS NOT A CONSTRUCTION PERMIT****_x000D_MASTER PERMIT FOR MULTI FAMILY DEVELOPMENT.._x000D_****54 SINGLE FAMILY TOWNHOME UNITS...WITH A RECREATIONAL  CENTER/PERSONAL CARE SERVICE FACILITY........_x000D_*****SEE SP ORD BL 2017-815. _x000D_****WILL NEED INDIVIDUAL PERMITS....._x000D_***SIDEWALKS REQUIRED AND NOT ALLOWED TO CONTRIBUTE*****_x000D_*****NEED SP APPROVED PLAN..._x000D__x000D_POC:  JUSTIN CRANDALL...615-915-8288...</t>
  </si>
  <si>
    <t>7000B WESTSIDE CIR_x000D_NASHVILLE, TN 37205</t>
  </si>
  <si>
    <t>1114  RUSSELL ST</t>
  </si>
  <si>
    <t>LOT 60 EAST EDGEFIELD ADDN</t>
  </si>
  <si>
    <t>Use existing residence as a duplex with required one (1) hour tenant separation. See 2019018855 for rehab. No additional construction this permit.  parcel has a base zone of R6 and contains 8500 sf lot area.  MHZC AND MDHA OVERLAYS.  for every 50' site frontage a 24  x 36  d/f sign must be placed in English and Spanish with information in regards to metro council bill 2017-835.</t>
  </si>
  <si>
    <t>1114 RUSSELL ST_x000D_NASHVILLE, TN 37206_x000D_(36.175121, -86.748859)</t>
  </si>
  <si>
    <t>222  ARROWHEAD DR</t>
  </si>
  <si>
    <t>ARROWHEAD LAKE SUB</t>
  </si>
  <si>
    <t>master permit for Arrowhead development. 75 residential units_x000D_no construction this permit</t>
  </si>
  <si>
    <t>222 ARROWHEAD DR_x000D_NASHVILLE, TN 37216_x000D_(36.236299, -86.748031)</t>
  </si>
  <si>
    <t>2025B  LINDEN AVE</t>
  </si>
  <si>
    <t>PT LOTS 83 84 85 86 BELAIR</t>
  </si>
  <si>
    <t>CERTIFIED CONSTRUCTION SERVICES, LLC</t>
  </si>
  <si>
    <t>Master permit for Linden Row to consist of 38 Townhome units in six (6) buildings.  POC  C.J. LEBEAU 757-284-6058.  30' max allowed height.</t>
  </si>
  <si>
    <t>2025B LINDEN AVE_x000D_NASHVILLE, TN 37212_x000D_(36.127954, -86.801556)</t>
  </si>
  <si>
    <t>1033  WEDGEWOOD AVE</t>
  </si>
  <si>
    <t>PT. LOT 31 A V JONES SUB PT CLOSED ST</t>
  </si>
  <si>
    <t>Master permit for 1033 Wedgewood Avenue to consist of six (6) residences.  Tony Snyder 615-383-1699  Note that this is a multifamily residential unit 4 stories in height and will fall under IBC jurisdiction and NOT under the IRC.</t>
  </si>
  <si>
    <t>1033 WEDGEWOOD AVE_x000D_NASHVILLE, TN 37203_x000D_(36.135886, -86.786787)</t>
  </si>
  <si>
    <t>082080C90000CO</t>
  </si>
  <si>
    <t>934B  MCFERRIN AVE</t>
  </si>
  <si>
    <t>COMMON AREA MCFERRIN TOWNHOMES</t>
  </si>
  <si>
    <t>THIS IS NOT A CONSTRUCTION PERMIT._x000D_***REQUEST FOR 12 INDIVIDUAL SINGLE FAMILY UNITS._x000D__x000D_****WILL NEED 12 ADDITIONAL SINGLE FAMILY PERMITS UNDER INDIVIDUAL MAP AND PARCEL NUMBERS..._x000D_***PROPERTY ZONED RM20-A WITH HISTORICAL OVERLAY ...._x000D_****NEED TO COMPLY WITH HISTORICAL APPROVED PLAN...._x000D_SEE BZA 2018-335 APPROVED: APPELLANT MUST CONSTRUCT A 4  GRASS STRIP AND A 5  SIDEWALK AS REFLECTED IN THE BOARD'S PREVAILING MOTION._x000D_POC: JUSTIN CRANDALL 615-915-8288</t>
  </si>
  <si>
    <t>934B MCFERRIN AVE_x000D_NASHVILLE, TN 37206_x000D_(36.186, -86.754264)</t>
  </si>
  <si>
    <t>173040B01600CO</t>
  </si>
  <si>
    <t>6100  BLUE HOLE CT</t>
  </si>
  <si>
    <t>LOT 16 BLUE HOLE POINTE</t>
  </si>
  <si>
    <t>To use a 342sf portion of residence for an accessory home occupation activity (real estate agent) to comply with metro section 17.16.250 D1 thru 9. Pursuant to Ordinance No. 2006-1263 of the Metropolitan code of Laws, I (the holder on this permit) hereby certify that all construction and demolition waste generated by any and all activities governed by this permit shall be disposed of in an approved landfill. Further, I certify that no construction and demolition waste shall be stored on the property in violation of any provision of the Metropolitan Codeï¿_.</t>
  </si>
  <si>
    <t>6100 BLUE HOLE CT_x000D_ANTIOCH, TN 37013_x000D_(36.033775, -86.676201)</t>
  </si>
  <si>
    <t>905  CURDWOOD BLVD</t>
  </si>
  <si>
    <t>PT OF LOTS 11 &amp; 12 MAPLEWOOD MANOR</t>
  </si>
  <si>
    <t>COLE INVESTMENTS LLC</t>
  </si>
  <si>
    <t>THIS IS NOT A CONSTRUCTION PERMIT..... MASTER PERMIT FOR 6 SINGLE FAMILY TOWNHOUSES...903 &amp; 905 CURDWOOD BLVD... ï¿_MUST COMPLY WITH SPECIFIC PLAN; 2016SP-026-002ï¿_COUNCIL BILL; BL2016-275ï¿_ ï¿_WILL NEED INDIVIDUAL MAP/PARCEL NUMBERS AND BLDG PERMITSï¿_ ï¿_PARCELS MAP 61-10; PARCELS 16 AND 164 MUST BE COMBINED INTO ONE PARCEL PRIOR TO ISSUANCE OF THIS PERMIT...</t>
  </si>
  <si>
    <t>905 CURDWOOD BLVD_x000D_NASHVILLE, TN 37216_x000D_(36.221416, -86.733736)</t>
  </si>
  <si>
    <t>707  26TH AVE N</t>
  </si>
  <si>
    <t>LOT 39 BUCHI SUB 20 MCNAIRY &amp; PT CLOSED ALLEY</t>
  </si>
  <si>
    <t>Master permit for 17 unit townhome development in 5 bldgs. for 26th Ave. Townhomes._x000D_no construction this permit.</t>
  </si>
  <si>
    <t>707 26TH AVE N_x000D_NASHVILLE, TN 37208_x000D_(36.159057, -86.815003)</t>
  </si>
  <si>
    <t>301  22ND ST</t>
  </si>
  <si>
    <t>LTS 2 &amp; 3 BLK 13 DABBS &amp; ELLIOTT SUB</t>
  </si>
  <si>
    <t>MARCHETTI CO, THE</t>
  </si>
  <si>
    <t>**********THIS PERMIT WAS ISSUED WITHOUT FIRE MARSHAL SET *** UPSTAIRS IN BOX ON 3RD FLOOR ***(TP)_x000D__x000D__x000D_Master permit to construct 20 townhome units for the Villas at Blue Turtle Bay._x000D_SP Zoning_x000D_no construction this permit</t>
  </si>
  <si>
    <t>301 22ND ST_x000D_OLD HICKORY, TN 37138_x000D_(36.250122, -86.63977)</t>
  </si>
  <si>
    <t>7477  HIGHWAY 70  S</t>
  </si>
  <si>
    <t>S SIDE HWY 70S W OF BELLEVUE RD</t>
  </si>
  <si>
    <t>Master permit for ParkVue to consist of 31 res units 19 units to be single family detached residences and 12 stacked condo res units.  SP Zoning.  need to combine parcels.  Kyle Patterson 615-906-2879.  phase one only._x000D_MASTER PERMIT ONLY; NO CONSTRUCTION ON MASTER.</t>
  </si>
  <si>
    <t>7477 HIGHWAY 70 S_x000D_NASHVILLE, TN 37221_x000D_(36.075901, -86.941844)</t>
  </si>
  <si>
    <t>19 single family and 12 stacked condo</t>
  </si>
  <si>
    <t>109 N 9TH ST</t>
  </si>
  <si>
    <t>LOT 97 NEIL S BROWN</t>
  </si>
  <si>
    <t>Master permit for 109 North 9th Townhome development to consist of four (4) townhome residences.  for every 50' site frontage, a 24  x 36  d/f sign must be placed in English and Spanish with information in regards to metro council bill 2017-835...ï¿_.NOTE: Separate building permits required for construction of townhomes...ï¿_ï¿_ï¿_ï¿_ï¿_ï¿_ï¿_ï¿_ï¿_..._x000D__x000D_poc heather fellows 949-887-5002</t>
  </si>
  <si>
    <t>109 N 9TH ST_x000D_NASHVILLE, TN 37206_x000D_(36.177871, -86.757243)</t>
  </si>
  <si>
    <t>051100J90000CO</t>
  </si>
  <si>
    <t>812  BRIAR CIR</t>
  </si>
  <si>
    <t>COMMON AREA HOMES AT BRIAR</t>
  </si>
  <si>
    <t>MASTER PERMIT ONLYï¿_ ï¿_ NO CONSTRUCTIONï¿_ ï¿_MULTI-FAMILY SPï¿_ ï¿_ 17 DETACHED RESIDENTIAL UNITSï¿_ ï¿_ _x000D__x000D_MUST COMPLY WITH SPECIFIC PLAN (SP) 2017SP-093   _x000D__x000D_PARCELS 05110004000, 05110004100 AND 05110004200  MUST BE COMBINED</t>
  </si>
  <si>
    <t>812 BRIAR CIR_x000D_MADISON, TN 37115</t>
  </si>
  <si>
    <t>131012B90000CO</t>
  </si>
  <si>
    <t>2202B  HOBBS RD</t>
  </si>
  <si>
    <t>COMMON AREA HOBBS CREEK</t>
  </si>
  <si>
    <t>HAURY &amp; SMITH CONTRACTORS INC</t>
  </si>
  <si>
    <t>Master permit for 2202 Hobbs Road 11 detached single family residences.  SP Zoning.  for every 50' site frontage, a 24  x 36  d/f sign must be placed in English and Spanish with information in regards to metro council bill 2017-835. Matt Smith 615-330-4897</t>
  </si>
  <si>
    <t>2202B HOBBS RD_x000D_NASHVILLE, TN 37215_x000D_(36.101352, -86.822902)</t>
  </si>
  <si>
    <t>044090B90000CO</t>
  </si>
  <si>
    <t>881B  INDUSTRIAL DR</t>
  </si>
  <si>
    <t>COMMON AREA ROWHOUSES AT ROBINSON ROAD</t>
  </si>
  <si>
    <t>MASTER PERMIT ONLYï¿_ ï¿_ NO CONSTRUCT IONï¿_ ï¿_ RAYON CITY TOWNHOMES PHASE 1ï¿_ ï¿_RESIDENTIAL ï¿_ ï¿_ 78 UNITS (20 BLDGS) TOTALï¿_ ï¿_20 VILLAS (10 BLDGS)ï¿_ ï¿_58 TOWNHOUSE (10 BLDGS)ï¿_ ï¿_MUST COMPLY WITH SPECIFIC PLANï¿_ ï¿_SP CASE NUMBER: 2012SP-016-003</t>
  </si>
  <si>
    <t>881B INDUSTRIAL DR_x000D_OLD HICKORY, TN 37138</t>
  </si>
  <si>
    <t>20 villas and 58 townhouse</t>
  </si>
  <si>
    <t>5084  MOUNTAIN SPRINGS RD</t>
  </si>
  <si>
    <t>ECG RESIDENTIAL, LLC</t>
  </si>
  <si>
    <t>Master permit for phase three Mountain Springs to consist of 117 res units.  SP Zoning.  POC Michael Lamping 615-490-6722.</t>
  </si>
  <si>
    <t>5084 MOUNTAIN SPRINGS RD_x000D_ANTIOCH, TN 37013_x000D_(36.044828, -86.610361)</t>
  </si>
  <si>
    <t>072061O90000CO</t>
  </si>
  <si>
    <t>1021G  ELVIRA AVE</t>
  </si>
  <si>
    <t>COMMON AREA ELVIRA VILLAGE</t>
  </si>
  <si>
    <t>SP, Planning to review/approve prior to permit issuance. Master Permit for 6 single family residence development. No construction on this permit. Each residence to be permitted individually._x000D_SWGR Permit 2017072395_x000D_SP Case 2016S-077-022 _x000D_POC: Josh Lowen 479-651-5267_x000D_****NEED TO COMPLY WITH PLANNING COMMISSION APPROVED PLAN*****</t>
  </si>
  <si>
    <t>1021G ELVIRA AVE_x000D_NASHVILLE, TN 37216_x000D_(36.206156, -86.738002)</t>
  </si>
  <si>
    <t>411 E CAMPBELL RD</t>
  </si>
  <si>
    <t>LOT 4 RE-SUB MADISON MEADE SEC 2-A</t>
  </si>
  <si>
    <t>CARRILLO, JOSE A. &amp; ISABEL</t>
  </si>
  <si>
    <t>***RESIDENTIAL SINGLE-FAMILY RESIDENCE... ACCESSORY BUILDING PERMITTED IN 1982 NO U&amp;O LETTER ON FILE...PERMIT TO OBTAIN U&amp;O LETTER FOR STRP***_x000D__x000D_PERMIT TO ESTABLISH USE AND OCCUPANCY ONLYï¿_ ï¿_ NO CONSTRUCTIONï¿_ ï¿_EXISTING 24'X24' ACCESSORY BUILDING WITH LIVING SPACE...PERMITTED PER CACN-198234761...CAUO-198236989...BZA CASE 82-151 GRANTED... ...</t>
  </si>
  <si>
    <t>411 E CAMPBELL RD_x000D_MADISON, TN 37115_x000D_(36.275074, -86.718849)</t>
  </si>
  <si>
    <t>104021N90000CO</t>
  </si>
  <si>
    <t>3174B  PARTHENON AVE</t>
  </si>
  <si>
    <t>COMMON AREA PARTHENON AVENUE RESIDENCES</t>
  </si>
  <si>
    <t>HAWKEYE CONSTRUCTORS</t>
  </si>
  <si>
    <t>**bza request denied, customer not eligible for fund, must construct sidewalks**_x000D__x000D_THIS IS NOT A CONSTRUCTION PERMIT._x000D_***MASTER PERMIT FOR TWO DUPLEXES (HPR'S)_x000D_WILL NEED INDIVIDUAL CONSTRUCTION PERMITS FOR EACH OF THE 4 SINGLE FAMILY UNITS._x000D__x000D_NEED TO COMPLY WITH UDO APPROVED PLAN._x000D__x000D_SIDEWALKS. REQUIRED...BZA 2018-416..DENIED REQUEST NOT TO INSTALL AND NOT TO CONTRIBUTE._x000D_SPLIT FROM 104-2-52_x000D_POC:_x000D_KEITH DOWD  615-481-2485_x000D_keithddowd@gmail.com</t>
  </si>
  <si>
    <t>3174B PARTHENON AVE_x000D_NASHVILLE, TN 37203_x000D_(36.145608, -86.821271)</t>
  </si>
  <si>
    <t>092040I90000CO</t>
  </si>
  <si>
    <t>1007E  12TH AVE N</t>
  </si>
  <si>
    <t>COMMON AREA 1007 12TH AVENUE NORTH TOWNHOMES</t>
  </si>
  <si>
    <t>URBANBUILD LLC</t>
  </si>
  <si>
    <t>Verify fire rating along adjacent side property with existing structure encroaching over property line (per Byron Hall)._x000D__x000D_Master Permit for 12th Avenue North Townhomes, a 4 Unit Development within 2 Buildings. 6 required parking spaces, providing 8 parking spaces. Maximum height at all setbacks of 30 ft, then slope of 2 ft vertical for each 1 ft  horizontal allowed. 20 ft minimum front setback per Contextual average, 5 ft minimum side setbacks and 20 ft minimum rear setback. Must conform with all easements._x000D_No construction on this Permit. Sidewalks ARE required for this project because this parcel is within the UZO. You are NOT eligible to contribute to the Pedestrian Benefit Zone in-lieu of construction_x000D__x000D_POC: Mark Wallace 615-852-8573</t>
  </si>
  <si>
    <t>1007E 12TH AVE N_x000D_NASHVILLE, TN 37208_x000D_(36.169351, -86.797843)</t>
  </si>
  <si>
    <t>3711  DICKERSON PIKE</t>
  </si>
  <si>
    <t>E SIDE DICKERSON PK AND, S OF OLD HICKORY BLVD</t>
  </si>
  <si>
    <t>XPERT DESIGN &amp; CONSTRUCTION, LLC</t>
  </si>
  <si>
    <t>****MASTER PERMIT NO CONSTRUCITON THIS PERMIT***_x000D_***SP ZONING****_x000D_CONSTRUCT 10 BLDG WITH 24 UNITS PER BUILDING FOR BUFFALO TRAIL APTS. TO INCLUDE CLUBHOUSE AMMENTIES BUILDING WITH POOL DEDICATED OPEN GREEN SPACE FOR DOG PARK_x000D_POC WARREN GROVE 502-496-0534_x000D_CENSidewalks ARE required for this project because this parcel fronts on a street in the Major and Collector Street Plan._x000D__x000D_You are NOT eligible to contribute to the Pedestrian Benefit Zone in-lieu of construction because the parcel is on a street in the Major and Collector Street Plan_x000D_CENSUS INFO ENTERED BY RJP 3-30-18</t>
  </si>
  <si>
    <t>3711 DICKERSON PIKE_x000D_NASHVILLE, TN 37207_x000D_(36.261293, -86.757536)</t>
  </si>
  <si>
    <t>110  OCEOLA AVE</t>
  </si>
  <si>
    <t>PT LOT 22 VERNON FARM SUB</t>
  </si>
  <si>
    <t>BRETT DESIGN/BUILD PLC</t>
  </si>
  <si>
    <t>Combining of parcels prior to permit issuance (108,110,112 &amp; 114 and 114B  Oceola Avenue). Newly created parcel will retain 110 Oceola as Address and parcel # 10302013100_x000D_Planning to review/approve prior to Permit Issuance. Sidewalk requirements to be determined by Planning (SP)_x000D_Must comply with 2015SP-056-003. No construction on this permit. SWGR Permit 2017039678_x000D_POC: Jim Lukens 615-804-4617</t>
  </si>
  <si>
    <t>110 OCEOLA AVE_x000D_NASHVILLE, TN 37209_x000D_(36.14317, -86.859506)</t>
  </si>
  <si>
    <t>084050B02600CO</t>
  </si>
  <si>
    <t>3300  JOGGERS PASS</t>
  </si>
  <si>
    <t>UNIT 26 EAST GREENWAY PARK</t>
  </si>
  <si>
    <t>Master permit for phase three East Greenway Park to consist of 11 single family res units. This permit for Units 22 through 32. No construction under Master. Need separate Building permits for units. SP Zoning.  POC PETE HASTINGS 615-924-6170...ï¿_ï¿_ï¿_ï¿_ï¿_ï¿_ï¿_ï¿_ï¿_ï¿_ï¿_ï¿_ï¿_ï¿_ï¿_ï¿_ï¿_NOTE: THE FOLLOWING UNITS ARE TO COMPLY WITH THE 2012 IBC AND HAVE SPRINKLER SYSTEMS INSTALLED DUE TO HAVING 4 STORIES: LOT 22C/3308; LOT 23B/3306; LOT 24C/3304 and LOT 25B/3302.</t>
  </si>
  <si>
    <t>3300 JOGGERS PASS_x000D_NASHVILLE, TN 37206</t>
  </si>
  <si>
    <t>1103  17TH AVE S</t>
  </si>
  <si>
    <t>LOT 6 WASHINGTON SUB 14 HAYES ROKEBY</t>
  </si>
  <si>
    <t>HAYS, JOHN CONSTRUCTION</t>
  </si>
  <si>
    <t>parcel is zoned ORI which allows single family residence permitted as a matter of right.  applicant states there will be no construction.  this permit to use existing structure for a single family residence.</t>
  </si>
  <si>
    <t>1103 17TH AVE S_x000D_NASHVILLE, TN 37212_x000D_(36.14445, -86.794217)</t>
  </si>
  <si>
    <t>1031  17TH AVE S</t>
  </si>
  <si>
    <t>LOT 4 WASHINGTON SUB 14 HAYES ROKEBY</t>
  </si>
  <si>
    <t>parcel is zoned ORI which permits a single family residence as a matter of right.  applicant state there will be no construction.  this permit to use existing structure as a single family residence.</t>
  </si>
  <si>
    <t>1031 17TH AVE S_x000D_NASHVILLE, TN 37212_x000D_(36.144717, -86.794167)</t>
  </si>
  <si>
    <t>repeat</t>
  </si>
  <si>
    <t>162150A00200CO</t>
  </si>
  <si>
    <t>7000  HARRIS HILLS LN</t>
  </si>
  <si>
    <t>LOT 2 FOREST VIEW</t>
  </si>
  <si>
    <t>COOPER , JIM CONSTRUCTION COMPANY INC</t>
  </si>
  <si>
    <t>MASTER PERMIT ONLY NO CONSTRUCTION THIS PERMIT for 7 three story apartment buildings and 2  two story carriage buildings for FORREST VIEW APARTMENTS also includes trash compactor enclosure, clubhouse, maintance building and pump house_x000D_POC DAVID ABBEY 615-227-5863</t>
  </si>
  <si>
    <t>7000 HARRIS HILLS LN_x000D_NASHVILLE, TN 37211</t>
  </si>
  <si>
    <t>081084X90000CO</t>
  </si>
  <si>
    <t>508B  GARFIELD ST</t>
  </si>
  <si>
    <t>COMMON AREA ROW AT 6TH AND GARFIELD</t>
  </si>
  <si>
    <t>PROVINCE BUILDERS LLC</t>
  </si>
  <si>
    <t>Planning to review/approve prior to permit issuance._x000D_Must comply with 2015SP-001-001 and easements._x000D_Master Permit for Row at 6th &amp; Garfield with 20 Single Family Residential Units. 3 Buildings (8 Units in one building /7 Units in one building / 5 Units in one building)_x000D_NO CONSTRUCTION ON THIS PERMIT._x000D_SWGR 2018048351_x000D_POC: John Swift 615-416-2799</t>
  </si>
  <si>
    <t>508B GARFIELD ST_x000D_NASHVILLE, TN 37208_x000D_(36.181931, -86.793209)</t>
  </si>
  <si>
    <t>092040L90000CO</t>
  </si>
  <si>
    <t>1411E  MEHARRY BLVD</t>
  </si>
  <si>
    <t>COMMON AREA 1411 MEHARRY BOULEVARD TOWNHOMES</t>
  </si>
  <si>
    <t>No construction on this Permit. Master Permit application for 1411 Meharry Townhomes, 4 Units within 1 Building. Each Unit to have 3 bedrooms, total parking requirement of 6 spaces, providing 5 spaces on site and 2 On-Street spaces (1/2 credit each) to meet parking requirements._x000D_Minimum 30 ft front setback, 5 ft side and 20 ft rear setbacks. Must conform with easements. Sidewalks ARE required for this project because this parcel is within the USD. You are NOT eligible to contribute to the Pedestrian Benefit Zone in-lieu of construction because the parcel is within the UZO. _x000D_POC: Mark Wallace 615-852-8573</t>
  </si>
  <si>
    <t>1411E MEHARRY BLVD_x000D_NASHVILLE, TN 37208_x000D_(36.169559, -86.801543)</t>
  </si>
  <si>
    <t>091100W90000CO</t>
  </si>
  <si>
    <t>5825B  LESLIE AVE</t>
  </si>
  <si>
    <t>COMMON AREA LESLIE AVENUE RESIDENCES</t>
  </si>
  <si>
    <t>HALLMARK BUILDING GROUP, INC</t>
  </si>
  <si>
    <t>Final extension to Permit Application requested to complete review/approvals, extended to September 21, 2019. If Permit is not obtained by September 21, 2019 will require a New Permit Application (LB)._x000D__x000D_Rick Harris to Review Plans again due to exceeding 6 month time frame for Application approvals._x000D_12/17/2018 extended Permit Application expiration date to June 17,2019 to obtain all sign-off approvals. LB_x000D__x000D_master permit to construct 13 townhome units for Ethel &amp; Leslie._x000D_SP Zoning_x000D_Sidewalks are required, not eligible for fund_x000D_must combine parcels 91-10-125 - 91-10-131_x000D_no construction this permit</t>
  </si>
  <si>
    <t>5825B LESLIE AVE_x000D_NASHVILLE, TN 37209_x000D_(36.156709, -86.862603)</t>
  </si>
  <si>
    <t>104022G90000CO</t>
  </si>
  <si>
    <t>211B  31ST AVE N</t>
  </si>
  <si>
    <t>COMMON AREA BELLWOOD TOWNHOMES</t>
  </si>
  <si>
    <t>Master permit for 8 unit townhomes for 31st &amp; Belwood._x000D_No construction this permit.</t>
  </si>
  <si>
    <t>211B 31ST AVE N_x000D_NASHVILLE, TN 37203_x000D_(36.145193, -86.816446)</t>
  </si>
  <si>
    <t>1018  40TH AVE N</t>
  </si>
  <si>
    <t>LOT 13 CLIFTON SUB 25 &amp; 26 COUNTY LANDS</t>
  </si>
  <si>
    <t>JACKSON BUILDERS,LLC</t>
  </si>
  <si>
    <t>master permit to construct 4 unit townhome building._x000D_no construction this permit</t>
  </si>
  <si>
    <t>1018 40TH AVE N_x000D_NASHVILLE, TN 37209_x000D_(36.162797, -86.837225)</t>
  </si>
  <si>
    <t>515B  27TH AVE N</t>
  </si>
  <si>
    <t>LOTS 17 18 PT 5 6 &amp; 13 THRU 19 BLK B M S PILCHER</t>
  </si>
  <si>
    <t>****THIS IS NOT A CONSTRUCTION PERMIT*****_x000D_1....MASTER PERMIT FOR 15 SINGLE FAMILY TOWNHOMES WITH GARAGES. SIDE BY SIDE....IN 4 BUILDINGS...AND A 6 UNIT WORKFORCE UNIT. _x000D_2....NEED TO HPR THE PROPERTY THUR A MASTER DEED WITH INDIVIDUAL MAP AND PARCEL NUMBERS..._x000D_3....NEED INDIVIDUAL PERMITS FOR EACH OF THE 8 UNITS._x000D_4......UZO AND MUL-A._x000D_5.....REST OF THE DEVELOPMENT IS ACROSS THE STREET WITH INDIVIDUAL MASTER PERMIT.11...FIRST FLOOR A MIN RAISED FOUDATINO OF 18  TO 36  IS REQUIRED._x000D_...PRIMARY ENTRANCE TO FACE THE STREET._x000D_..SEE NOTE g. CONCERNING GLAZING._x000D_...PARKING ONLY AT SIDES AND REAR OF BLDG._x000D_ZONED MUL-A_x000D_SETBACKS ARE THE SAME OFF  STREETï¿_SEE ATTACHED CODE SECTION TABLE 17.12.020 D._x000D_SINCE THIS PROPERTY IS IN THE UZO.  THE MAX SETBACK OFF BOTH STREETS IS 15ï¿_. (setback from 0ï¿_ to max 15ï¿_)._x000D_Once you determine your setback your max ht at this setback is 3 STORIES IN 45ï¿_ï¿_._x000D_THEN you have a min step backï¿_.15ï¿_ï¿_._x000D_THEN you can go up another  ONE STORY AND 15ï¿_ï¿_for a total max ht at 4 STORIES IN 60ï¿_._x000D_YOUR SITE PLAN DOES NOT SHOW COMPLIANCE WITH THE REQUIRED STREET SETBACK AT A MAX OF 15ï¿_._x000D_ALSO YOU NEED TO COMPLY WITH ALL OF 17.12.020 D WHICH INCLUDES NOTE 3  c and f. and g (glazing) and h I and v.   _x000D__x000D_10/31/2019 Landscaping buffer requirements approved by Urban Forrester (LB)_x000D__x000D_POC:   _x000D_PAMELA DANZY.....pameladanzy63@gmail.com._x000D_GINA EMMANUEL..GEmmanuel@CentricArchitecture.com</t>
  </si>
  <si>
    <t>515B 27TH AVE N_x000D_NASHVILLE, TN 37209_x000D_(36.156249, -86.816809)</t>
  </si>
  <si>
    <t>092100M90100CO</t>
  </si>
  <si>
    <t>516B  27TH AVE N</t>
  </si>
  <si>
    <t>COMMON AREA AXIS27</t>
  </si>
  <si>
    <t>11/5/2019: BZA APPEAL FILED REQUESTING VARIANCE FROM 17.12.020D NOTE 3b, requires building occupy corner when parcel is located at the intersection of two public streets._x000D__x000D_****THIS IS NOT A CONSTRUCTION PERMIT*****_x000D_UZO AND RM20-A Zoning. MUST COMPLY WITH 17.12.020 D SECTION OF CODE._x000D_MASTER PERMIT FOR 8 SINGLE FAMILY TOWNHOMES WITH GARAGES. ATTACHED UNDER ONE ROOF SIDE BY SIDE. NEED INDIVIDUAL PERMITS FOR EACH OF THE 8 UNITS. REST OF THE DEVELOPMENT IS ACROSS THE STREET WITH INDIVIDUAL MASTER PERMIT 2018073043._x000D_PARKING ONLY AT SIDES AND REAR OF BLDG._x000D_POC:   _x000D_PAMELA DANZY.....pameladanzy63@gmail.com._x000D_GINA EMMANUEL..GEmmanuel@CentricArchitecture.com</t>
  </si>
  <si>
    <t>516B 27TH AVE N_x000D_NASHVILLE, TN 37209_x000D_(36.156533, -86.816779)</t>
  </si>
  <si>
    <t>110  WOODMONT BLVD</t>
  </si>
  <si>
    <t>LOTS 1 &amp; 2 MANNING AT BELLE MEADE 1ST REV</t>
  </si>
  <si>
    <t>BISCAN, ROBERT S &amp; CO</t>
  </si>
  <si>
    <t>Master permit for The Manning development. 36 multi-family residential units with a maximum height of 7 stories for one tower, 4 stories for the other with a pool house, pool, and 102 parking spaces provided_x000D_no construction this permit_x000D_SP zoning</t>
  </si>
  <si>
    <t>110 WOODMONT BLVD_x000D_NASHVILLE, TN 37205_x000D_(36.12362, -86.846357)</t>
  </si>
  <si>
    <t>5076  PINE VALLEY RD</t>
  </si>
  <si>
    <t>ASHLAND CITY</t>
  </si>
  <si>
    <t>N/S PINE VALLEY RD. E OF BULL RUN RD.</t>
  </si>
  <si>
    <t>Self Permit for Master Permit Only, issued at Owners Risk._x000D__x000D_Use Permitted by Special Exception Case 2016-127, Order is dated September 13, 2017 (sent to file)_x000D__x000D_Parcels combined on 9/3/2019 DEL PAR 138 &amp; 140 ON MAP 56 &amp; COMBINE WITH PAR 139 ON MAP 56_x000D__x000D_Master Permit Application for The Retreat at Seven Hollows, a Camp for Use as a Group Retreat and Individual Cabin Rental Facility._x000D__x000D_To construct 18 buildings in total: 8 Huts (sleeping units, no plumbing), 4 Rustic Cabins (sleeping unit w/bathroom), 2 family cabins, Club House, Assembly Hall, Bath House, and Screened Pavilion with kitchen and bathrooms. _x000D_No construction on this permit._x000D__x000D_POC: Matthew Smith 615-870-8851_x000D_Self Permit: Acknowledges  applying for this self building permit in own name, &amp; will act as own contractor accepting full responsibility for code compliance, for hiring &amp; employing individuals &amp; has ultimate responsibility for my own work &amp; for the work of others.  Acting as my own general contractor, I further understand that I may forfeit certain protections, which might be available to me through the State of Tenn general contractorï¿_s licensing process.  I further acknowledge that as a self building permit holder I am responsible for requesting all required inspections &amp; completing all authorized work in compliance with applicable adopted codes.  I further understand that separate permits are required for any proposed electrical, plumbing, &amp; gas/mechanical work and is not part of this building permitï¿_.</t>
  </si>
  <si>
    <t>5076 PINE VALLEY RD_x000D_ASHLAND CITY, TN 37015_x000D_(36.231831, -86.946653)</t>
  </si>
  <si>
    <t>050020A91300CO</t>
  </si>
  <si>
    <t>1289  BROOKHAVEN DR</t>
  </si>
  <si>
    <t>COMMON AREA BELLE ARBOR TOWNHOMES</t>
  </si>
  <si>
    <t>master permit to construct 33 townhome units_x000D_PUD</t>
  </si>
  <si>
    <t>1289 BROOKHAVEN DR_x000D_NASHVILLE, TN 37207</t>
  </si>
  <si>
    <t>091072A90000CO</t>
  </si>
  <si>
    <t>1200B  49TH AVE N</t>
  </si>
  <si>
    <t>COMMON AREA 49 TENNESSEE TOWNHOMES</t>
  </si>
  <si>
    <t>Master Permit Only..... no construction...49th and Tennessee....residential....55 units....must comply with specific plan (SP)</t>
  </si>
  <si>
    <t>1200B 49TH AVE N_x000D_NASHVILLE, TN 37209_x000D_(36.161573, -86.846491)</t>
  </si>
  <si>
    <t>900  MERIDIAN ST</t>
  </si>
  <si>
    <t>LOT 2 MERIDIAN PROPERTY PH II</t>
  </si>
  <si>
    <t>MASTER PERMIT FOR NEW 3 townhome buildings totaling 20 units._x000D_****THIS IS NOT A CONSTRUCTION PERMIT._x000D_****WILL NEED INDIVIDUAL CONSTRUCTION PERMITS AND INDIVIDUAL MAP AND PARCEL NUMBERS._x000D_*****3 BUILDINGS._x000D_1...BLDG A WILL HAVE 6 SINGLE FAMILY TOWNHOMES ATTACHED SIDE BY SIDE UNDER ONE ROOF._x000D_2...BLDG B WILL HAVE 7 SINGLE FAMILY TOWNHOMES ATTACHED SIDE BY SIDE UNDER ONE ROOF._x000D_3...BLDG C WILL HAVE 7 SINGLE FAMILY TOWNHOMES WITH UNDER ONE ROOF..._x000D_*****NEED APPROVED SP PLAN....WILL NEED TO COMPLY WITH APPROVED SP PLAN._x000D_*****SEE PLAT...NOTE ALLEY  CLOSED UNDER ORDINANCE BL 2016-339 BUT WITH EASEMENT RIGHTS RETAINED....****SITE PLAN SHOWS BLDGS A AND D OVER THE EASEMENTS._x000D_******SIDEWALKS REQUIRED AND NOT ALLOWED TO CONTRIBUTE...._x000D_POC: Jonathon Anderson 615-870-8171</t>
  </si>
  <si>
    <t>900 MERIDIAN ST_x000D_NASHVILLE, TN 37207_x000D_(36.187148, -86.768011)</t>
  </si>
  <si>
    <t>092040M90000CO</t>
  </si>
  <si>
    <t>1206E  IRELAND ST</t>
  </si>
  <si>
    <t>COMMON AREA 1206 IRELAND STREET TOWNHOMES</t>
  </si>
  <si>
    <t>REQUIRES RE-REVIEW BY STORMWATER, WATER SERVICES AND FIRE: 1/14/2020 Revised Site Plan submitted reflecting new location of both buildings (front setback for 1206 A&amp;B Ireland St building to be 25 ft along Ireland St. and rear setback of building 1206 C&amp;D Ireland St to be 25 ft). Distance between buildings remains the same at 23.2 ft(LB)_x000D__x000D__x000D_Master Permit for 1206 Ireland Townhomes, a 4 Unit Development within 2 Buildings. 6 required parking spaces, providing 8 parking spaces. Maximum height at all setbacks of 30 ft, then slope of 2 ft vertical for each 1 ft  horizontal allowed. 20 ft minimum front setback per Contextual average, 5 ft minimum side setbacks and 20 ft minimum rear setback. Must conform with all easements._x000D_No construction on this Permit. Sidewalks ARE required for this project because this parcel is within the UZO. You are NOT eligible to contribute to the Pedestrian Benefit Zone in-lieu of construction._x000D__x000D_POC: Mark Wallace 615-852-8573</t>
  </si>
  <si>
    <t>1206E IRELAND ST_x000D_NASHVILLE, TN 37208_x000D_(36.167781, -86.797675)</t>
  </si>
  <si>
    <t>400B  HUME ST</t>
  </si>
  <si>
    <t>LOT 1 4TH &amp; HUME STREET SUB</t>
  </si>
  <si>
    <t>BARLOW BUILDERS LLC</t>
  </si>
  <si>
    <t>Master permit for Hume Street 18 units development.  two (2) buildings.  because of number of floors (4) plans review must review individual permits.  SP Zoning.  POC AUSTIN PENNINGTON 615-376-1680.  need to combine parcels. _x000D__x000D_Construction to be permitted as 4 Units within 1 building, and 1 separate Shell Permit with Common Areas and 14 Tenant Finish Out Permits for the remaining 14 Units (LB)12/3/2019</t>
  </si>
  <si>
    <t>400B HUME ST_x000D_NASHVILLE, TN 37208_x000D_(36.181218, -86.790398)</t>
  </si>
  <si>
    <t>3816  DODSON CHAPEL RD</t>
  </si>
  <si>
    <t>LOT 1 VILLAGES OF RIVERWOOD</t>
  </si>
  <si>
    <t>MASTER PERMIT NO CONSTRUCTION THIS PERMIT _x000D_two 4 story apt bldgs...two 3 story apt bldg. with basements two garage buildings and accessory buildings contains 152 total units for EDISON RIVERWOOD_x000D_POC CASEY MYERS 615-469-7856 EXT 1_x000D_Sidewalks ARE required for this project because this parcel fronts on a street in the Major and Collector Street Plan._x000D_You are NOT eligible to contribute to the Pedestrian Benefit Zone in-lieu of construction because the parcel is on a street in the Major and Collector Street Plan</t>
  </si>
  <si>
    <t>3816 DODSON CHAPEL RD_x000D_HERMITAGE, TN 37076_x000D_(36.165208, -86.614768)</t>
  </si>
  <si>
    <t>175020G90200CO</t>
  </si>
  <si>
    <t>4100B  SADDLECREEK WAY</t>
  </si>
  <si>
    <t>COMMON AREA OLD HICKORY COMMONS SEC 5</t>
  </si>
  <si>
    <t>Master Permit construct 1, 8 unit and 1, 6 unit townhome and 1, 3 unit townhome structures on Saddlecreek Way. Map and Parcel 175020G01400CO -175020G03000CO.</t>
  </si>
  <si>
    <t>4100B SADDLECREEK WAY_x000D_ANTIOCH, TN 37013_x000D_(36.036354, -86.614071)</t>
  </si>
  <si>
    <t>175020G90100CO</t>
  </si>
  <si>
    <t>4038B  SADDLECREEK WAY</t>
  </si>
  <si>
    <t>Master Permit construct 2, 5 unit and 1, 3 unit townhome structures on Saddlecreek Way. Map and Parcel 175020G00100CO -175020G01300CO.</t>
  </si>
  <si>
    <t>4038B SADDLECREEK WAY_x000D_ANTIOCH, TN 37013</t>
  </si>
  <si>
    <t>175020G90000CO</t>
  </si>
  <si>
    <t>4011B  SADDLECREEK WAY</t>
  </si>
  <si>
    <t>Master Permit construct 4, 5 unit and 1, 4 unit townhome structures on Upper Park Place and 4, 2 unit, 1, 7 unit, and 3, 6 unit townhome structures on Saddlecreek Way. Map and Parcel 175020G03100CO -175020G08700CO.</t>
  </si>
  <si>
    <t>4011B SADDLECREEK WAY_x000D_ANTIOCH, TN 37013</t>
  </si>
  <si>
    <t>091062J90000CO</t>
  </si>
  <si>
    <t>1215B  57TH AVE N</t>
  </si>
  <si>
    <t>COMMON AREA TREATY OAKS COTTAGES PH II</t>
  </si>
  <si>
    <t>****THIS IS NOT A CONSTRUCTION PERMIT***_x000D_MASTER PERMIT FOR 21 ADDITIONAL SINGLE FAMILY UNITS ...WILL NEED INDIVIDUAL CONSTRUCTION PERMITS_x000D__x000D_MASTER PERMIT 2014-24367 FOR  60 TOWNHOMES...NOT A CONSTRUCTION PERMIT....ZONED SP._x000D_***NEED TO COMPLY WITH APPROVED SP PLAN.._x000D_*****NOW NEW SP BILL 2018-1118 CHANGED THE LOCATION OF 5 OF THE SINGLE FAMILY HOUSES UNDER MASTER 2014-24367 ***AND ***ADDED ANOTHER 17 SINGLE FAMILY HOUSES FOR A TOTAL OF 22.</t>
  </si>
  <si>
    <t>1215B 57TH AVE N_x000D_NASHVILLE, TN 37209_x000D_(36.161301, -86.856844)</t>
  </si>
  <si>
    <t>1330  3RD AVE N</t>
  </si>
  <si>
    <t>PT LOT 12 H MCGAVOCK 1ST ADDN</t>
  </si>
  <si>
    <t>MASTER PERMIT ONLYï¿_ ï¿_ NO CONSTRUCTIONï¿_ï¿_RESIDENTIAL ï¿_. 1 BUILDING.ï¿_4 UNITSï¿_ï¿_**TOWNHOMES** _x000D_MUST COMPLY WITH HISTORICAL PRESERVATION OVERLAY AND PHILLIPS-JACKSON REDEVELOPMENT DISTRICT... ...SEE SITE PLANï¿_ ï¿_</t>
  </si>
  <si>
    <t>1330 3RD AVE N_x000D_NASHVILLE, TN 37208_x000D_(36.17827, -86.786807)</t>
  </si>
  <si>
    <t>1320  5TH AVE N</t>
  </si>
  <si>
    <t>PT LOTS 67 &amp; 68 D. T. MCGAVOCK ADDN</t>
  </si>
  <si>
    <t>This Permit does not allow for Use as Short Term Rental. _x000D__x000D_Historic and MDHA to review/approve prior to permit issuance. See MHZC Permit 2019025739_x000D_master permit to construct 13 unit townhomes in 5 buildings 5th Avenue Townhomes_x000D_must have historic permit_x000D_20 parking spaces required, 17 on site spaces provided and 7 on-street parking spaces credited for 3 additional required spaces (LB) _x000D_Townhome Development permitted by right in MUN Zoning (LB)_x000D_POC: Cory Short 615-445-5397_x000D_SWGR Permit # 2019010108_x000D_MHZC Permit 2019025739_x000D__x000D_***PURSUANT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_x000D_For every 50 feet of site frontage, a double-sided sign 24ï¿_ x 36ï¿_ in size must be posted in English and Spanish that contains the information required by Ordinance No. 2017-835.  No more than three signs are required.***</t>
  </si>
  <si>
    <t>1320 5TH AVE N_x000D_NASHVILLE, TN 37208_x000D_(36.177044, -86.789198)</t>
  </si>
  <si>
    <t>104114A90000CO</t>
  </si>
  <si>
    <t>2001B  CONVENT PL</t>
  </si>
  <si>
    <t>COMMON AREA CONVENT PLACE</t>
  </si>
  <si>
    <t>MASTER PERMIT ONLYï¿_ ï¿_NO CONSTRUCTIONï¿_ ï¿_2001 B CONVENT PLACEï¿_ ï¿_16 SINGLE FAMILY RESIDENTIAL UNITSï¿_ ï¿_2 BUILDINGSï¿_ ï¿_EACH BUILDING HAS 8 UNITS CONNECTED SIDE BY SIDEï¿_ ï¿_NORTH BUILDING: UNITS 1 THRU 8ï¿_ ï¿_SOUTH BUILDING: UNITS 9 THRU 16ï¿_ ï¿_UNITS TO BE PERMITTED SEPERATELYï¿_ ï¿_PLAN SENT TO FILEï¿_ ï¿__x000D__x000D_THESE ARE 4-STORY STRUCTURES CLASSIFIED AS R-2 MULTI-FAMILY PER IBC NOT COVERED BY IRC._x000D__x000D_SEE PREVIOUS APPLICATION CAUO-T2017052782 EXPIRED; EXTENDED TO 5/4/2018. NEW APPLICATION NOW REQUIRED... ï¿_</t>
  </si>
  <si>
    <t>2001B CONVENT PL_x000D_NASHVILLE, TN 37212_x000D_(36.133298, -86.803885)</t>
  </si>
  <si>
    <t>818  CHEROKEE AVE</t>
  </si>
  <si>
    <t>PT LOT 22 WALNUT GROVE</t>
  </si>
  <si>
    <t>MASTER PERMIT ONLYï¿_ ï¿_ NO CONSTRUCTIONï¿_ ï¿_RESIDENTIALï¿_ ï¿_ 11 BUILDINGSï¿_ ï¿_50 RESIDENTIAL UNITSï¿_TOWNHOMES ï¿_ ï¿__x000D__x000D_POC: PAMELA DANZY:  615-992-1400_x000D__x000D_REQUIRED:_x000D_MAX IRS 0.70_x000D_STREET S/B 0-80 BUILD-TO-ZONE_x000D_SIDE S/B MIN. 5ï¿_ _x000D_REAR S/B MIN. 20ï¿__x000D_MAX HEIGHT 45ï¿_ (30ï¿_ MAX IN BUILD-TO-ZONE WITH 15ï¿_ STEP BACK)_x000D_111 PARKING SPACES REQUIRED</t>
  </si>
  <si>
    <t>818 CHEROKEE AVE_x000D_NASHVILLE, TN 37207_x000D_(36.201714, -86.754613)</t>
  </si>
  <si>
    <t>Accessory Apartment</t>
  </si>
  <si>
    <t>2004  JORDAN DR</t>
  </si>
  <si>
    <t>LOT 2 CLINTONDALE SUB</t>
  </si>
  <si>
    <t>HAMM, HEIDI</t>
  </si>
  <si>
    <t>CAA10R301</t>
  </si>
  <si>
    <t>PERMIT FOR ACCESSORY APARTMENTï¿_ ï¿_TO USE  ADDITION  PORTION OFF REAR OF RESIDENCEï¿_ ï¿_NO CONSTRUCTION UNDER THIS PERMITï¿_SEE CARA-2019031210ï¿_ ï¿_ ï¿_MUST COMPLY WITH 17.16.250-A. 1-8 FOR ACCESSORY APARTMENTSï¿_ ï¿__x000D__x000D__x000D_RESTRICTIVE COVENANT RECORDED 20191024-0109184</t>
  </si>
  <si>
    <t>2004 JORDAN DR_x000D_NASHVILLE, TN 37218_x000D_(36.202346, -86.848142)</t>
  </si>
  <si>
    <t>092100I90000CO</t>
  </si>
  <si>
    <t>519B  28TH AVE N</t>
  </si>
  <si>
    <t>COMMON AREA PENDLETON TOWNHOMES</t>
  </si>
  <si>
    <t>10/25/2018 Note: If uppermost top roof deck is ever enclosed with walls(other than stair/dumbwaiter shaft walls); the structure will have to comply with the IBC which will require a sprinkler system.(John Tyler)_x000D__x000D_IRC vs IBC_x000D_10/15/2018 New Elevations submitted must match plans submitted to Plans Review._x000D__x000D_10/2/2018 New Site Plan and revised scope of work, 4 units attached, previously 3 attached and one individual._x000D_MASTER PERMIT._x000D_1....THIS IS NOT A CONSTRUCTION PERMIT._x000D_2....ROW NEEDS TO BE SET ALONG....28TH AV N._x000D_3....SIDE 5' BUFFER B WITH 6' SOLID FENCE._x000D_4....UZO..RM20-A....NO FAR.._x000D_5....REQUIRED 18  X 36  RAISED FOUNDATION._x000D_6.....SETBACK 0' TO 15'....UZO...AND NEED ROW SET._x000D_7.....NEED THE NUMBER OF BEDROOMS IN EACH UNIT...TO DETERMINE THE REQUIRED PARKING._x000D_8.....10/2/2018 4 Units Attached (previously THREE UNITS IN ONE BLDG SIDE BY SIDE._x000D_9......NEED INDIVIDUAL MAP AND PARCEL NUMBERS &amp; INDIVIDUAL CONSTRUCTION PERMITS._x000D_10....MAX HT 30'....AT SETBACK LINE....THEN MIN 15' STEPBACK....THEN A MAX HT AT 45'...._x000D_11.....REAR SETBACK MIN 20'..._x000D_12.....MIN 10' BETWEEN BLDGS._x000D_13.....SIDEWALKS REQUIRED AND NOT ALLOWED TO CONTRIBUTE. _x000D_POC: WILL CREASON   615-945-9556  UNITS TO BE ATTACHED PER FIRE MARSHAL AND CHANGE RADIUS ON CURB CUT FOR ALLEY.</t>
  </si>
  <si>
    <t>519B 28TH AVE N_x000D_NASHVILLE, TN 37209_x000D_(36.155446, -86.81869)</t>
  </si>
  <si>
    <t>1000A W TRINITY LN</t>
  </si>
  <si>
    <t>S W COR OF WEST TRINITY LANE AND OLD BUENA VISTA ROAD</t>
  </si>
  <si>
    <t>originally applied under T2017027679, new application, see scope below._x000D_POC: Mike Kyle 615-943-1812_x000D_MASTER PERMIT FOR 26 SINGLE FAMILY UNITS...THIS IS NOT A CONSTRUCTION PERMIT.....9 UNITS @  BLDG # 1.......5 UNITS @ BLDG #2.....6 UNITS @ BLDG #3.....5 UNITS @ BLDG #4...AND ONE SINGLE FAMILY HOUSE..._x000D__x000D_***NEED TO SUPPLY THE FOLLIWNG INFORMATION._x000D_TRINITY LN...102' FUTURE ROW...ACTUAL ROW AT 80' PER SITE PLAN...REQUIRED SETBACK..0' TO 15' FROM FUTURE ROW...._x000D_REAR AND SIDE BUFFER C._x000D_MAX HT 45'...._x000D_MAX 3 STORIES...._x000D_FAR 1.00_x000D_REQUIRED 10% GREEN SPACE._x000D_RAISED FOUNDATION 18  TO 36 ..._x000D_MIN 25% GLAZING ON FACADE FACING THE STREET..._x000D_MIN FACADE COVER 45% OF PARCEL FACING EACH STREET...</t>
  </si>
  <si>
    <t>1000A W TRINITY LN_x000D_NASHVILLE, TN 37218_x000D_(36.206085, -86.811031)</t>
  </si>
  <si>
    <t>105052A00100CO</t>
  </si>
  <si>
    <t>500  HILLSIDE CT</t>
  </si>
  <si>
    <t>UNIT 1 HILLSIDE FLATS</t>
  </si>
  <si>
    <t>MASTER PERMIT ONLY NO CONSTRUCITONT THIS PERMIT_x000D_construct 290 unit apartment complex with associated amenities for HILLSIDE FLATS AFFORDABLE HOUSING_x000D_SWGR 2019028973_x000D_Sidewalks ARE required for this project because this parcel is within the USD._x000D_You are NOT eligible to contribute to the Pedestrian Benefit Zone in-lieu of construction because the parcel is within the UZO. _x000D_ For every 50 feet of site frontage, a double-sided sign 24ï¿_ x 36ï¿_ in size must be posted in English and Spanish that contains the information required by Ordinance No. 2017-835.  No more than three signs are required.sidewalk</t>
  </si>
  <si>
    <t>500 HILLSIDE CT_x000D_NASHVILLE, TN 37203</t>
  </si>
  <si>
    <t>4000  HILLSBORO PIKE  1401-1416</t>
  </si>
  <si>
    <t>LOT 1 ANDREW CASTLEMAN LANDS CONSOLIDATION LOTS 1 &amp; 2</t>
  </si>
  <si>
    <t>LISA LAND</t>
  </si>
  <si>
    <t>PERMIT TO USE PORTION OF RESIDENCE FOR AN ACCESSORY HOME OCCUPATION ACTIVITYï¿_ ...GENERAL OFFICEï¿_ (REAL ESTATE)ï¿_ ï¿_MUST COMPLY WITH ZONING CODE CONCERNING HOME OCCUPATIONSï¿_METRO SECTION 17.16.250 D. 1 THRU 9ï¿_ ï¿_</t>
  </si>
  <si>
    <t>4000 HILLSBORO PIKE 1401-1416_x000D_NASHVILLE, TN 37215_x000D_(36.104646, -86.814729)</t>
  </si>
  <si>
    <t>6949B  HIGHWAY 70  S</t>
  </si>
  <si>
    <t>S SIDE HGHWY 70 S E OF HICKS RD</t>
  </si>
  <si>
    <t>MASTER PERMIT ONLYï¿_ ï¿_ NO CONSTRUCTIONï¿_ ï¿_BELLE MEADE RIDGEï¿_ ï¿_RESIDENTIALï¿_ ï¿_ 6 BUILDINGSï¿_ ï¿_35 RESIDENTIAL UNITS ï¿_ ï¿_ MUST COMPLY WITH SPECIFIC PLAN (SP) BL2006-968ï¿_ ï¿__x000D__x000D_POC: MATT SMITH 615-330-4897</t>
  </si>
  <si>
    <t>6949B HIGHWAY 70 S_x000D_NASHVILLE, TN 37221_x000D_(36.077388, -86.912223)</t>
  </si>
  <si>
    <t>071080R90000CO</t>
  </si>
  <si>
    <t>530B  EDWIN ST</t>
  </si>
  <si>
    <t>COMMON AREA EDWIN GREENS</t>
  </si>
  <si>
    <t>master permit for 32 unit Edwin Street Townhomes._x000D_SP zoning_x000D_no construction this permit</t>
  </si>
  <si>
    <t>530B EDWIN ST_x000D_NASHVILLE, TN 37207_x000D_(36.203789, -86.755262)</t>
  </si>
  <si>
    <t>092070K90000CO</t>
  </si>
  <si>
    <t>1901E  HERMAN ST</t>
  </si>
  <si>
    <t>COMMON AREA 19TH &amp; HERMAN STREET TOWNHOMES</t>
  </si>
  <si>
    <t>D Y CONSTRUCTION INC</t>
  </si>
  <si>
    <t>master permit to construct 4 townhome units_x000D_no construction this permit</t>
  </si>
  <si>
    <t>1901E HERMAN ST_x000D_NASHVILLE, TN 37208_x000D_(36.163153, -86.804725)</t>
  </si>
  <si>
    <t>092070L90000CO</t>
  </si>
  <si>
    <t>2120B  HERMAN ST</t>
  </si>
  <si>
    <t>OPEN SPACE SUSTAIN AT CITY HEIGHTS</t>
  </si>
  <si>
    <t>MUST COMPLY WITH 2018SP-014-001 AND ALL EASEMENTS. PLANNING TO REVIEW/APPROVE PRIOR TO PERMIT ISSUANCE. MASTER PERMIT FOR FUTURE DEVELOPMENT. THIS IS NOT A CONSTRUCTION PERMIT. FUTURE DEVELOPMENT AT 10 SINGLE FAMILY RESIDENTIAL TOWNHOME UNITS IN 10 BUILDINGS. **WILL NEED INDIVIDUAL MAP AND PARCEL NUMBERS AND INDIVIDUAL CONSTRUCTION PERMITS ARE DETACHED._x000D_POC:  Phillip Piercy, 615-476-7238. MUST COMPLY WITH SP APPROVED PLAN.</t>
  </si>
  <si>
    <t>2120B HERMAN ST_x000D_NASHVILLE, TN 37208_x000D_(36.16255, -86.80877)</t>
  </si>
  <si>
    <t>1308  MONTGOMERY AVE</t>
  </si>
  <si>
    <t>PT LOT 17 BELLE VIEW PLAN</t>
  </si>
  <si>
    <t>master permit for 14 units in 4 buildings for Montgomery Avenue Townhomes_x000D_no construction this permit</t>
  </si>
  <si>
    <t>1308 MONTGOMERY AVE_x000D_NASHVILLE, TN 37207_x000D_(36.194376, -86.755903)</t>
  </si>
  <si>
    <t>99  EVELYN DR</t>
  </si>
  <si>
    <t>LOT 17 GLENROSE</t>
  </si>
  <si>
    <t>IMPACT CONSTRUCTION SERVICES INC.</t>
  </si>
  <si>
    <t>Master permit for ROSE AND EVELYN townhome development with five (5) townhomes.  SP zoning includes parcels 131 and 135 on property map 119-2.  POC LOGAN CAVENDER 615-336-9346. logan.korbrikdevelopers@gmail.com</t>
  </si>
  <si>
    <t>99 EVELYN DR_x000D_NASHVILLE, TN 37210_x000D_(36.123925, -86.739983)</t>
  </si>
  <si>
    <t>092100N90000CO</t>
  </si>
  <si>
    <t>2910B  FELICIA ST</t>
  </si>
  <si>
    <t>COMMON AREA RUDY AT CITY HEIGHTS</t>
  </si>
  <si>
    <t>MASTER PERMIT ONLY NO CONSTRUCTION THIS PERMIT_x000D_20 townhomes _x000D_units 1-9 3 stories with rooftop deck_x000D_units 10-20 3 stories with basement garage and rooftop deck _x000D_****NEED ELEVATION DRAWINGS****_x000D_**INCOMPLETE CIVIL SITE SET*****_x000D_POC JOHN ROOT 615-292-2142_x000D_Sidewalks ARE required for this project because this parcel is within the USD._x000D_You are NOT eligible to contribute to the Pedestrian Benefit Zone in-lieu of construction because the parcel is within the UZO.</t>
  </si>
  <si>
    <t>2910B FELICIA ST_x000D_NASHVILLE, TN 37209_x000D_(36.15451, -86.82036)</t>
  </si>
  <si>
    <t>104023T90000CO</t>
  </si>
  <si>
    <t>3206B  WEST END CIR</t>
  </si>
  <si>
    <t>COMMON AREA RESIDENCES AT WEST END CIRCLE</t>
  </si>
  <si>
    <t>Need Site Plan and elevations._x000D__x000D_master permit to construct 8 townhome units_x000D_no construction this permit</t>
  </si>
  <si>
    <t>3206B WEST END CIR_x000D_NASHVILLE, TN 37203_x000D_(36.143271, -86.819351)</t>
  </si>
  <si>
    <t>1115  SIGLER ST</t>
  </si>
  <si>
    <t>PT LOT 10 MARTIN ADDN</t>
  </si>
  <si>
    <t>MASTER PERMIT ONLYï¿_ ï¿_ NO CONSTRUCTIONï¿_ ï¿_RESIDENTALï¿_ ï¿_4 UNITSï¿_ ï¿_1 BUILDINGï¿_ ï¿_6 PARKING SPACES REQUIRED... ï¿__x000D__x000D__x000D_INDIVIDUAL PARCELS REQUIRED PRIOR TO INITIATING BUILDING PERMITS FOR UNITS.</t>
  </si>
  <si>
    <t>1115 SIGLER ST_x000D_NASHVILLE, TN 37203_x000D_(36.150132, -86.786037)</t>
  </si>
  <si>
    <t>622  CROLEY DR</t>
  </si>
  <si>
    <t>PT LOT 2 RESUB LOT 21 COCKRILL FARM</t>
  </si>
  <si>
    <t>master permit for 50 unit multi family development._x000D_no construction this permit.</t>
  </si>
  <si>
    <t>622 CROLEY DR_x000D_NASHVILLE, TN 37209_x000D_(36.156535, -86.87492)</t>
  </si>
  <si>
    <t>400  STAR BLVD</t>
  </si>
  <si>
    <t>RESERVED PARCEL D SEC 3 PRIMROSE ACRES &amp; ACREAGE TRACT</t>
  </si>
  <si>
    <t>MASTER PERMIT ONLY NO CONSTRUCITON THIS PERMIT_x000D_to construct 151 units 10 building apartment complex for GRAYBROOK PHASE II_x000D_NEED TO COMINE PARCELS 03300012402 WITH 03300021100_x000D_POC JONATHAN ROURK 615-259-1516</t>
  </si>
  <si>
    <t>400 STAR BLVD_x000D_MADISON, TN 37115_x000D_(36.287308, -86.719229)</t>
  </si>
  <si>
    <t>082121A90000CO</t>
  </si>
  <si>
    <t>822B  SMILEY ST</t>
  </si>
  <si>
    <t>COMMON AREA TOWNHOMES AT 216 NORTH NINTH</t>
  </si>
  <si>
    <t>MCDONALD, ROBERT BRANDON GENERAL CONTRACTOR</t>
  </si>
  <si>
    <t>master permit for 4 unit townhomes for 216 N 9th St._x000D_no construction this permit</t>
  </si>
  <si>
    <t>822B SMILEY ST_x000D_NASHVILLE, TN 37206_x000D_(36.179143, -86.758701)</t>
  </si>
  <si>
    <t>082121C90000CO</t>
  </si>
  <si>
    <t>208B N 9TH ST</t>
  </si>
  <si>
    <t>COMMON AREA 208 N 9TH STREET</t>
  </si>
  <si>
    <t>MASTER PERMIT NO CONSTURCTION THIS PERMIT_x000D_4 attached single family units_x000D_POC HEATHER FELLOWS 615-861-1669 EXT 705</t>
  </si>
  <si>
    <t>208B N 9TH ST_x000D_NASHVILLE, TN 37206_x000D_(36.178994, -86.757897)</t>
  </si>
  <si>
    <t>091073D90000CO</t>
  </si>
  <si>
    <t>1003B  51ST AVE N</t>
  </si>
  <si>
    <t>COMMON AREA HOMES AT 5100 MICHIGAN AVENUE</t>
  </si>
  <si>
    <t>MASTER PERMIT NO CONSTRUCTION THIS PERMIT_x000D_to construct three unit townhome for 5100 MICHIGAN AVE._x000D_7963 total sq.ft._x000D_POC DAVID MCGOWAN 615-533-948_x000D_Sidewalks ARE required for this project because this parcel is within the USD._x000D_You are NOT eligible to contribute to the Pedestrian Benefit Zone in-lieu of construction because the parcel is within the UZO._x000D_For every 50 feet of site frontage, a double-sided sign 24ï¿_ x 36ï¿_ in size must be posted in English and Spanish that contains the information required by Ordinance No. 2017-835.  No more than three signs are required.</t>
  </si>
  <si>
    <t>1003B 51ST AVE N_x000D_NASHVILLE, TN 37209_x000D_(36.159273, -86.848946)</t>
  </si>
  <si>
    <t>1037F  SCOVEL ST</t>
  </si>
  <si>
    <t>PT LT 26 &amp; 27 MCGAVOCK TOWN NORTH NASHVILLE</t>
  </si>
  <si>
    <t>Need Site Plan for Zoning Review to include density/lot area on split zoned parcel._x000D__x000D_DTC and MDA. Planning and MDHA to review/approve complete scope of work prior to permit issuance. Must comply with MDHA and Planning approved plans and easements on parcel. _x000D_Master Permit Application for SCOVEL ROW,  A residential development of 10 Units within 2 buildings._x000D__x000D_***Fire Marshall review to be completed by Barbara Ann. (See 3 page attachment of Fire Review Notes)_x000D_No construction on this Permit._x000D_POC: Adam Kan 615-202-8803</t>
  </si>
  <si>
    <t>1037F SCOVEL ST_x000D_NASHVILLE, TN 37208_x000D_(36.172879, -86.797518)</t>
  </si>
  <si>
    <t>732B  INSPIRATION BLVD</t>
  </si>
  <si>
    <t>LOT 2 SAMAROO DEVELOPMENT GROUP LLC</t>
  </si>
  <si>
    <t>WIN BUILDING GROUP, LLC</t>
  </si>
  <si>
    <t>MASTER PERMIT NO CONSRUCTION THIS PERMIT_x000D_construct 35 townhomes for CREATIVE WAY VILLAGE._x000D_will require future master permit for remainder of project consisting of 2 building with 23 apts units each and 5,000 sq.ft commercial use with 10 lofts above_x000D_POC MICHAEL WINARSKI 586-557-8019_x000D_****SP ZONED****_x000D_Sidewalks ARE required for this project because the frontage of this parcel is within a 1/4 mile of a Nashville Next Center._x000D_You are eligible to contribute to the Pedestrian Benefit Zone in-lieu of construction, provided that there is not a substandard sidewalk on the property, existing sidewalk on the block face or proposed sidewalk on the block face. To help determine whether there is existing or proposed sidewalk on the block face, use the sidewalk and open building permit information. Open building permits will require additional research.</t>
  </si>
  <si>
    <t>732B INSPIRATION BLVD_x000D_MADISON, TN 37115</t>
  </si>
  <si>
    <t>2704B  CLIFTON AVE</t>
  </si>
  <si>
    <t>PT LOTS 2 4 &amp; 6 TURNER SUB MCNAIRY &amp; PT OF CLOSED ROW</t>
  </si>
  <si>
    <t>MASTER PERMIT NO CONSTRUCTION THIS PERMIT_x000D_construct 4 story mixed use building containing 28 res units above  retail and restaurant on ground floor also _x000D_2 three story townhomes_x000D_POC JULIE DEBOW-DAVIS 615-242-4004 _x000D_For every 50 feet of site frontage, a double-sided sign 24ï¿_ x 36ï¿_ in size must be posted in English and Spanish that contains the information required by Ordinance No. 2017-835.  No more than three signs are required._x000D_Sidewalks ARE required for this project because this parcel is within the USD._x000D_You are NOT eligible to contribute to the Pedestrian Benefit Zone in-lieu of construction because the parcel is within the UZO.</t>
  </si>
  <si>
    <t>2704B CLIFTON AVE_x000D_NASHVILLE, TN 37209_x000D_(36.158601, -86.81726)</t>
  </si>
  <si>
    <t>517  ST PAUL DR</t>
  </si>
  <si>
    <t>LOT 349 TULIP GROVE SEC. SIX</t>
  </si>
  <si>
    <t>to use existing single family residence for five elderly individuals group home.  POC DR. SANDRA HUNTER 615-483-8228</t>
  </si>
  <si>
    <t>517 ST PAUL DR_x000D_HERMITAGE, TN 37076_x000D_(36.210988, -86.593531)</t>
  </si>
  <si>
    <t>071143A90000CO</t>
  </si>
  <si>
    <t>1116B  BAPTIST WORLD CENTER DR</t>
  </si>
  <si>
    <t>COMMON AREA HOMES AT 1200 BAPTIST WORLD CENTER DRIVE</t>
  </si>
  <si>
    <t>master permit to construct 8 units in 2 buildings for 1200 Townhomes._x000D_no construct this permit</t>
  </si>
  <si>
    <t>1116B BAPTIST WORLD CENTER DR_x000D_NASHVILLE, TN 37207_x000D_(36.193415, -86.777574)</t>
  </si>
  <si>
    <t>1088  12TH AVE S</t>
  </si>
  <si>
    <t>PT LOT 19 SOUTHSIDE PARK EST SEC 1</t>
  </si>
  <si>
    <t>1/30/2020: Parcels 522,523&amp;524 combined by Master Deed 20200117-0006421_x000D__x000D_Master Permit only, no construction on this Permit._x000D_1/15/2020 Received elevations. Documents sent to file (LB)._x000D_9/30/2019 Zoning Review: Site Plan Rejected:_x000D_1) Parcels 522,523&amp;524 must be combined prior to permit issuance._x000D_2) Need elevations showing Height at front setback_x000D_Sidewalks ARE required for this project because this parcel is within the USD._x000D__x000D_You are NOT eligible to contribute to the Pedestrian Benefit Zone in-lieu of construction because the parcel is within the UZO._x000D_master permit started for pre con meeting will need further info upon submittal for building plans_x000D_construct 12 townhomes 1088-1092 12th ave s_x000D__x000D_POC JOHN SWIFT 615-416-2799_x000D_ Open building permits will require additional research.</t>
  </si>
  <si>
    <t>1088 12TH AVE S_x000D_NASHVILLE, TN 37203_x000D_(36.146407, -86.785987)</t>
  </si>
  <si>
    <t>050020A91500CO</t>
  </si>
  <si>
    <t>2227  SILVERTON DR</t>
  </si>
  <si>
    <t>SDH NASHVILLE LLC</t>
  </si>
  <si>
    <t>2/14/2020 Confirmed Master Permit is for 24 Individual Single Family Residence only (LB)._x000D_12/9/2019 Revised scope of work to include 24 individual single family residence (no townhomes). No construction on this Permit, each residence to be permitted separately Must comply with BL2011-928 and easements on property.(LB)_x000D__x000D_This is the former scope of work: Master permit for Phase 5B of Belle Arbor Development with 33 townhomes within 7 buildings and 24 single family homes. 31 Buildings in total with 57 dwelling units. Must comply with BL2011-928 and easements on property.  No construction on this Permit._x000D_POC: Justin 615-915-8288</t>
  </si>
  <si>
    <t>2227 SILVERTON DR_x000D_NASHVILLE, TN 37207</t>
  </si>
  <si>
    <t>4055  CANE RIDGE PKWY</t>
  </si>
  <si>
    <t>N E CORNER CANE RIDGE RD &amp; OLD FRANKLIN RD</t>
  </si>
  <si>
    <t>TDK CONSTRUCTION CO INC</t>
  </si>
  <si>
    <t>MASTER PERMIT for 212 unit apartment complex in 2 buildings for VINTAGE CENTURY FARMS to include clubhouse, pool house, maintance building, compactor enclosure and 4 office suites. NO CONSTRUCTION THIS PERMIT._x000D__x000D_POC LAURA LEBON 504-930-4601_x000D_Sidewalks ARE required for this project because this parcel fronts on a street in the Major and Collector Street Plan._x000D_You are NOT eligible to contribute to the Pedestrian Benefit Zone in-lieu of construction because the parcel is on a street in the Major and Collector Street Plan._x000D_For every 50 feet of site frontage, a double-sided sign 24ï¿_ x 36ï¿_ in size must be posted in English and Spanish that contains the information required by Ordinance No. 2017-835.  No more than three signs are required.</t>
  </si>
  <si>
    <t>4055 CANE RIDGE PKWY_x000D_ANTIOCH, TN 37013</t>
  </si>
  <si>
    <t>082121D90000CO</t>
  </si>
  <si>
    <t>211E N 9TH ST</t>
  </si>
  <si>
    <t>COMMON AREA 211 NORTH 9TH STREET</t>
  </si>
  <si>
    <t>VESTA &amp; VULCAN LLC</t>
  </si>
  <si>
    <t>parent parcel is map 81-12 parcel 126, is zoned RM20 and permits four res units.  this permit master permit 211 north 9th street development with four (4) townhome res units.  POC ALEX JENKINS 615-830-8330.</t>
  </si>
  <si>
    <t>211E N 9TH ST_x000D_NASHVILLE, TN 37206_x000D_(36.17875, -86.757753)</t>
  </si>
  <si>
    <t>614B  41ST AVE N</t>
  </si>
  <si>
    <t>E SIDE 41ST AVE NO &amp; N OF DELAWARE AVE</t>
  </si>
  <si>
    <t>MASTER PERMIT FOR 614 41ST AVENUE TOWNHOMES TO CONSIST OF FIVE (5) TOWNHOME RESIDENCES. NO CONSTRUCTION. INDIVIDUAL PERMITS REQUIRED FOR TOWNHOMES.</t>
  </si>
  <si>
    <t>614B 41ST AVE N_x000D_NASHVILLE, TN 37209_x000D_(36.156122, -86.836065)</t>
  </si>
  <si>
    <t>182150B13900CO</t>
  </si>
  <si>
    <t>1501  WHITE TIP LN</t>
  </si>
  <si>
    <t>LOT 139 CLOVER GLEN PH 1B</t>
  </si>
  <si>
    <t>this application includes map 182150b13900co and map 182150b15800co.  Master permit for Clover Glen White Tip Lane to consist of 22 townhome residence units in four separate buildings.  SP ZONING.  POC JUSTIN CRANDELL 615-915-8288.</t>
  </si>
  <si>
    <t>1501 WHITE TIP LN_x000D_ANTIOCH, TN 37013_x000D_(35.996511, -87.210736)</t>
  </si>
  <si>
    <t>1004B  NINTH ST</t>
  </si>
  <si>
    <t>LOT 135 SEC D VILLAGE OF OLD HICKORY</t>
  </si>
  <si>
    <t>Master permit for Village Green with seven (7) townhome residences.  POC JUSTIN CRANDELL 615-915-8288._x000D_No sidewalks required per JM ZONING ADMINISTRATOR, letter sent to file.</t>
  </si>
  <si>
    <t>1004B NINTH ST_x000D_OLD HICKORY, TN 37138_x000D_(36.261897, -86.648483)</t>
  </si>
  <si>
    <t>1808B  WEDGEWOOD AVE</t>
  </si>
  <si>
    <t>LT 10 SHIELDS SUB PT LOT 57 HAYES ROKEBY</t>
  </si>
  <si>
    <t>RM40 Zoning._x000D_Master permit to construct 20 unit condominiums for 19th &amp; Wedgewood._x000D_22 overall parking spaces required, 22 on site parking spaces provided. 30 required parking spaces then 8 space credit Per 17.20.040E 25% parking reduction of 8 spaces, 10% parking reduction per Transit of 3 spaces, 3 spaces per Pedestrian Access, and 2 spaces credit for on-street parking spaces._x000D_No construction this permit. To be permitted as 5 single family homes for the 5 attached units and a Shell Permit with 15 individual tenant finish outs for each unit._x000D_Sidewalks ARE required for this project because this parcel is within the USD. You are NOT eligible to contribute to the Pedestrian Benefit Zone in-lieu of construction because the parcel is within the UZO._x000D_POC  Justin Crandall 615-915-8588</t>
  </si>
  <si>
    <t>1808B WEDGEWOOD AVE_x000D_NASHVILLE, TN 37212_x000D_(36.137248, -86.797528)</t>
  </si>
  <si>
    <t>071120D01600CO</t>
  </si>
  <si>
    <t>801  CHEROKEE AVE  1</t>
  </si>
  <si>
    <t>UNIT 16 CHEROKEE PLACE 2ND AMEND</t>
  </si>
  <si>
    <t>MASTER PERMIT ONLYï¿_ ï¿_NO CONSTRUCTION THIS PERMITï¿_ ï¿_CHEROKEE PLACE TOWNHOMESï¿_ ï¿_8-2 UNIT BUILDINGSï¿_ ï¿_16 UNITS TOTALï¿_ ï¿_ FUTURE UNIT CONSTRUCTION UNDER SEPERATE PERMITSï¿_ ï¿__x000D__x000D_POC HEATHER FELLOWS 615-861-1669 EXT 705</t>
  </si>
  <si>
    <t>801 CHEROKEE AVE 1_x000D_NASHVILLE, TN 37207_x000D_(36.202006, -86.756556)</t>
  </si>
  <si>
    <t>106C  DOUGLAS AVE</t>
  </si>
  <si>
    <t>PT LOT 36 SHARPE &amp; HORNS 2ND SUB</t>
  </si>
  <si>
    <t>Primary entrance on Joseph as required per 17.12.020D Note 3c submitted 2/3/2020. _x000D__x000D_RM20-A Zoning._x000D_Master Permit Aplication for 4 Attached Residential Units and 4 Attached Garage Units for 108 Douglas Townhomes._x000D_No construction on this Permit. _x000D_Requires 5 Parking Spaces after taking 10% reduction for transit per 17.20.040, providing 5 spaces._x000D__x000D_POC: Mark Wallace 615-852-8573_x000D__x000D__x000D_BZA Case 2019-165 Granted with conditions:_x000D_1.The applicant shall construct a 6ï¿_ grass strip and 5ï¿_ sidewalk along Douglas Avenue per the attached site plan._x000D_2.Maintain existing sidewalk conditions along Joseph Avenue in a state of good repair per Public Works final guidance. Any portion of the existing sidewalk along the property frontage that is not ADA compliant is to be removed and replaced in-kind with MPW Detail ST-210 sidewalk.</t>
  </si>
  <si>
    <t>106C DOUGLAS AVE_x000D_NASHVILLE, TN 37207_x000D_(36.194332, -86.771661)</t>
  </si>
  <si>
    <t>3864  LOGISTICS WAY</t>
  </si>
  <si>
    <t>LOT 3 DRG INTERCHANGE CENTER</t>
  </si>
  <si>
    <t>ARCO MURRAY NATIONAL CONSTRUCTION COMPANY, INC</t>
  </si>
  <si>
    <t>master permit for 5 warehouse buildings on site. 2 at 162,500SF, 2 at 132,750Sf, and 1 at 242,500Sf._x000D_no construction this permit._x000D_Sidewalks ARE required for this project because this parcel fronts on a street in the Major and Collector Street Plan._x000D_You are NOT eligible to contribute to the Pedestrian Benefit Zone in-lieu of construction because the parcel is on a street in the Major and Collector Street Plan.</t>
  </si>
  <si>
    <t>3864 LOGISTICS WAY_x000D_ANTIOCH, TN 37013_x000D_(36.029035, -86.609074)</t>
  </si>
  <si>
    <t>108  DOUGLAS AVE</t>
  </si>
  <si>
    <t>108 DOUGLAS AVE_x000D_NASHVILLE, TN 37207_x000D_(36.194316, -86.771502)</t>
  </si>
  <si>
    <t>092100O90000CO</t>
  </si>
  <si>
    <t>523E  27TH AVE N</t>
  </si>
  <si>
    <t>COMMON AREA HOMES AT 523 27TH AVENUE NORTH</t>
  </si>
  <si>
    <t>master permit to construct 4 units_x000D_SP zoning</t>
  </si>
  <si>
    <t>523E 27TH AVE N_x000D_NASHVILLE, TN 37209_x000D_(36.156878, -86.816743)</t>
  </si>
  <si>
    <t>450B  GLASTONBURY RD</t>
  </si>
  <si>
    <t>LOT 2 CAMBRIDGE SQUARE</t>
  </si>
  <si>
    <t>BEAR CONSTRUCTION LLC</t>
  </si>
  <si>
    <t>Master permit for 17 unit townhome development.  POC Seth Martin 615-290-9484</t>
  </si>
  <si>
    <t>450B GLASTONBURY RD_x000D_NASHVILLE, TN 37217</t>
  </si>
  <si>
    <t>092040K90000CO</t>
  </si>
  <si>
    <t>1207E  IRELAND ST</t>
  </si>
  <si>
    <t>COMMON AREA HOMES AT 1207 IRELAND STREET</t>
  </si>
  <si>
    <t>master permit to construct 4 townhome units._x000D_no construction this permit</t>
  </si>
  <si>
    <t>1207E IRELAND ST_x000D_NASHVILLE, TN 37208_x000D_(36.167778, -86.79768)</t>
  </si>
  <si>
    <t>082092A90000CO</t>
  </si>
  <si>
    <t>1327B  2ND AVE N</t>
  </si>
  <si>
    <t>COMMON AREA SECOND &amp; TAYLOR TOWNHOMES</t>
  </si>
  <si>
    <t>MASTER PERMIT NO CONSTRUCTION THIS PERMIT_x000D_phase 2 2and taylor townhomes construct 9 single family townhomes_x000D_POC ALLISON LUCK 615-943-4998_x000D_Sidewalks ARE required for this project because this parcel is within the USD._x000D_You are NOT eligible to contribute to the Pedestrian Benefit Zone in-lieu of construction because the parcel is within the UZO.</t>
  </si>
  <si>
    <t>1327B 2ND AVE N_x000D_NASHVILLE, TN 37208_x000D_(36.178614, -86.785722)</t>
  </si>
  <si>
    <t>1527B  RIVERSIDE DR</t>
  </si>
  <si>
    <t>UNKNOWN</t>
  </si>
  <si>
    <t>PT LOT 14 SHARP &amp; HORNS 6 ADD.</t>
  </si>
  <si>
    <t>Master permit for PORTER &amp; RIVERSIDE to consist of 14 townhomes in four buildings.  see BZA case 2019-370.  not to obstruct 35' zone of visibility.</t>
  </si>
  <si>
    <t>1527B RIVERSIDE DR_x000D_UNKNOWN, TN 37206_x000D_(36.195095, -86.723157)</t>
  </si>
  <si>
    <t>1406B  4TH AVE N</t>
  </si>
  <si>
    <t>LOT 4 P A SMITH SUB</t>
  </si>
  <si>
    <t>existing parcel has a single family residence.  this permit master permit for 1406 4th Avenue North development with two (2) additional units for a total of three (3) units.  POC JUSTIN CRANDELL 615-915-8288.</t>
  </si>
  <si>
    <t>1406B 4TH AVE N_x000D_NASHVILLE, TN 37208_x000D_(36.179175, -86.788964)</t>
  </si>
  <si>
    <t>3300  MURFREESBORO PIKE</t>
  </si>
  <si>
    <t>E SIDE MURFREESBORO PK N OF MT VIEW RD</t>
  </si>
  <si>
    <t>CIP CONSTRUCTION COMPANY</t>
  </si>
  <si>
    <t>***MASTER PERMIT NO CONSTRUCITON THIS PERMIT**_x000D_THE CASCADE APARTMENTS    This project consists of eleven (11) three-story 24-unit wood-framed Apartment buildings, one (1) one-story Clubhouse (including a Pool House and Summer Kitchen), five Garages, a Maintenance Building, a Gatehouse, and a Trash Compactor Enclosure._x000D_POC RUSS DUBOIS_x000D_Sidewalks ARE required for this project because this parcel fronts on a street in the Major and Collector Street Plan._x000D_You are NOT eligible to contribute to the Pedestrian Benefit Zone in-lieu of construction because the parcel is on a street in the Major and Collector Street Plan._x000D_***PURSUANT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t>
  </si>
  <si>
    <t>3300 MURFREESBORO PIKE_x000D_ANTIOCH, TN 37013_x000D_(36.058137, -86.621288)</t>
  </si>
  <si>
    <t>181150A90000CO</t>
  </si>
  <si>
    <t>6412  PETTUS RD</t>
  </si>
  <si>
    <t>BRENTWOOD</t>
  </si>
  <si>
    <t>OPEN SPACE "A"  SOUTHPOINT SP PH 1</t>
  </si>
  <si>
    <t>LANDMARK HOMES OF TN INC</t>
  </si>
  <si>
    <t>Master application for Phase 1 Southpoint to consist of  46 mixed residential units:  13 Single family residences; 33 townhomes.  SP Zoning.  for every 50' site frontage, a 24  x 36  d/f sign must be placed in English and Spanish with information in regards to metro council bill 2017-835.</t>
  </si>
  <si>
    <t>6412 PETTUS RD_x000D_BRENTWOOD, TN 37027_x000D_(35.997754, -86.6855)</t>
  </si>
  <si>
    <t>13 single family and 33 townhomes</t>
  </si>
  <si>
    <t>4100  WILLIAM TURNER PKWY</t>
  </si>
  <si>
    <t>LOT 7 CENTURY FARMS CONSOLIDATION AND SUBDIVISION (S.I.P. USD/GSD)</t>
  </si>
  <si>
    <t>Originally applied for under T2016055588, no change to scope of work._x000D__x000D_THIS IS NOT A CONSTRUCTION PERMIT....MASTER APPLICATION ONLY. FOR   VINTAGE 1857  a_x000D_300 unit apartment complex on 12 acv...part of map and parcels...163-341; 174-61;174-62; 174-21; 174-59._x000D_POC DAVID YOUNG 615-269-5444. SITE CONSISTS OF BUILDINGS 1,2 and 3, CLUBHOUSE, POOL, CABANAS, MAINTENANCE BUILDING, DOG PARK SHELTER and TRASH COMPACTOR._x000D__x000D_SP ZONING.</t>
  </si>
  <si>
    <t>4100 WILLIAM TURNER PKWY_x000D_ANTIOCH, TN 37013</t>
  </si>
  <si>
    <t>071141C90000CO</t>
  </si>
  <si>
    <t>1301G  BAPTIST WORLD CENTER DR</t>
  </si>
  <si>
    <t>COMMON AREA RESIDENCES AT 1301 BAPTIST WORLD CENTER</t>
  </si>
  <si>
    <t>SIMONS PROPERTIES LLC</t>
  </si>
  <si>
    <t>MUN-A Zoned, Outside UZO maximum height 3 stories in 45 ft , minimum 15 ft step back, and maximum 4 stories in 60 ft.  20 ft minimum rear setback._x000D__x000D_Master Permit Application for Sax at River North Development. To consist of Six attached Residential Units. _x000D_Individual Units to be permitted as Commercial Construction and to comply with IBC per  Commercial Reviewer M.Plunk (4/7/2020LB)._x000D__x000D_Addresses to be 1301 A thru F Baptist World Drive. 6 Units with 2 bedrooms bedrooms require 12 parking spaces._x000D__x000D_SWGR Permit 2019069694_x000D__x000D_POC: John Arnkin 615-584-4140</t>
  </si>
  <si>
    <t>1301G BAPTIST WORLD CENTER DR_x000D_NASHVILLE, TN 37207_x000D_(36.195004, -86.780012)</t>
  </si>
  <si>
    <t>1100B  GREENWOOD AVE</t>
  </si>
  <si>
    <t>LOT 2 H.G. HILL REALTY COMPANY GREENWOOD AVENUE AT GALLATIN AVENUE</t>
  </si>
  <si>
    <t>TUDOR BUILDING GROUP, GP</t>
  </si>
  <si>
    <t>Master application for HILL CENTER GREENWOOD TOWNHOMES with 14 townhome res units.  SP AND UDO OVERLAYS.  MHZC MUST REVIEW APPLICATION.  POC JUSTIN CRANDELL 615-915-8288.</t>
  </si>
  <si>
    <t>1100B GREENWOOD AVE_x000D_NASHVILLE, TN 37206_x000D_(36.190797, -86.745276)</t>
  </si>
  <si>
    <t>104020N00400CO</t>
  </si>
  <si>
    <t>110  30TH AVE N 4</t>
  </si>
  <si>
    <t>UNIT 4 EUCLID COURT CONDOMINIUMS</t>
  </si>
  <si>
    <t>USE AND OCCUPANCY ONLYï¿_ ï¿_RESIDENTIALï¿_ ï¿_NO CONSTRUCTIONï¿_ ï¿_RESTABLISH RESIDENTIAL USE OF UNIT 4 OF EUCLID COURT AS CONSTRUCTEDï¿_ ï¿_SEE MASTER PERMIT THE EUCLID COURT HOMEOWNERS ASSOCIATION RECORDED BOOK 7338 PAGE 446ï¿_ ï¿_</t>
  </si>
  <si>
    <t>110 30TH AVE N 4_x000D_NASHVILLE, TN 37203_x000D_(36.144295, -86.814654)</t>
  </si>
  <si>
    <t>104020N00300CO</t>
  </si>
  <si>
    <t>110  30TH AVE N 3</t>
  </si>
  <si>
    <t>UNIT 3 EUCLID COURT CONDOMINIUMS</t>
  </si>
  <si>
    <t>USE AND OCCUPANCY ONLYï¿_ ï¿_RESIDENTIALï¿_ ï¿_NO CONSTRUCTIONï¿_ ï¿_RESTABLISH RESIDENTIAL USE OF UNIT 3 OF EUCLID COURT AS CONSTRUCTEDï¿_ ï¿_SEE MASTER PERMIT THE EUCLID COURT HOMEOWNERS ASSOCIATION RECORDED BOOK 7338 PAGE 446ï¿_ ï¿_</t>
  </si>
  <si>
    <t>110 30TH AVE N 3_x000D_NASHVILLE, TN 37203_x000D_(36.144295, -86.814654)</t>
  </si>
  <si>
    <t>104020N00200CO</t>
  </si>
  <si>
    <t>110  30TH AVE N 2</t>
  </si>
  <si>
    <t>UNIT 2 EUCLID COURT CONDOMINIUMS</t>
  </si>
  <si>
    <t>USE AND OCCUPANCY ONLYï¿_ ï¿_RESIDENTIALï¿_ ï¿_NO CONSTRUCTIONï¿_ ï¿_RESTABLISH RESIDENTIAL USE OF UNIT 2 OF EUCLID COURT AS CONSTRUCTEDï¿_ ï¿_SEE MASTER PERMIT THE EUCLID COURT HOMEOWNERS ASSOCIATION RECORDED BOOK 7338 PAGE 446ï¿_ ï¿_</t>
  </si>
  <si>
    <t>110 30TH AVE N 2_x000D_NASHVILLE, TN 37203_x000D_(36.144295, -86.814654)</t>
  </si>
  <si>
    <t>128120A22400CO</t>
  </si>
  <si>
    <t>350  OLD HICKORY BLVD</t>
  </si>
  <si>
    <t>E/S OLD HICKORY BV N OF HWY 70S</t>
  </si>
  <si>
    <t>SOUTHLAND CONSTRUCTORS INC.</t>
  </si>
  <si>
    <t>MASTER PERMIT ONLYï¿_ ï¿_ NO CONSTRUCTIONï¿_ ï¿_BELLEVUE RESIDENTIAL COMMUNITYï¿_ ï¿_.SPECIFIC PLAN (SP) BL2015-86ï¿_ ï¿_ THE PROJECT INCLUDES APPROXIMATELY 323 ï¿_FOR-RENTï¿_ MULTI-FAMILY RESIDENTIAL APARTMENT UNITS ï¿_ ï¿_THERE WILL BE (3) 4/5 SPLIT-STORY WOOD-FRAMED BUILDINGS, AND (6) DETACHED GARAGES WITH CARRIAGE UNITS ABOVEï¿_ ï¿_THE AMENITY SPACE (LEASING, CLUBHOUSE, FITNESS, ETC.) WILL BE HOUSED IN ONE OF THE 4/5 SPLIT-STORY BUILDINGS AND INCLUDE APPROXIMATELY 8,500 SFï¿_ ï¿_SURFACE PARKING WILL BE PROVIDED ALONG WITH 36 BAY GARAGE SPACESï¿_ ï¿_RESIDENTIAL AMENITIES INCLUDE A POOL, FITNESS, CLUBROOM, PACKAGE PARCEL ROOM AND LEASING. ANCILLARY BUILDINGS INCLUDE A TRASH ENCLOSURE AND CAR WASH BUILDINGï¿_ ...MUST COMPLY WITH SPECIFIC PLAN (SP)2015SP-113-002ï¿_</t>
  </si>
  <si>
    <t>350 OLD HICKORY BLVD_x000D_NASHVILLE, TN 37221_x000D_(36.089964, -86.920815)</t>
  </si>
  <si>
    <t>1011E  12TH AVE S</t>
  </si>
  <si>
    <t>PT LOT 44 SOUTHSIDE PARK EST SEC 1</t>
  </si>
  <si>
    <t>MASTER PERMIT NO CONSTRUCTION 4 unit townhome development_x000D_POC HEATHER FELLOWS 615-861-1669 EXT 705_x000D_***NEED SITE PLAN****_x000D_***NEED ELEVATIONS****</t>
  </si>
  <si>
    <t>1011E 12TH AVE S_x000D_NASHVILLE, TN 37203_x000D_(36.145578, -86.786199)</t>
  </si>
  <si>
    <t>521  DR D B TODD JR BLVD</t>
  </si>
  <si>
    <t>PT LOTS 1 &amp; 2 H. P. BOSTICK ADD'N</t>
  </si>
  <si>
    <t>MCLEAN CONSTRUCTION COMPANY</t>
  </si>
  <si>
    <t>Demolition Permit must be issued prior to issuance of Building Permits. DUPLEX_x000D__x000D_Sidewalk Waiver results: Construct Dr. D B Todd frontage to MCSP standard; contribute in-lieu of construction for Jo Johnston frontage._x000D__x000D_RM20-A within UZO_x000D_Master Permit application for 4 Residential Units within 2 buildings. 4 Units remain under single ownership, not being sold separately. A 3 Unit Residential Building to remain on Site, other 2 building to be demolished prior to Building Permit issuance. No construction on this Permit, Master Permit only.  9 parking spaces required, 10 parking spaces provided._x000D__x000D_POC: Will Jenner 615-268-9887</t>
  </si>
  <si>
    <t>521 DR D B TODD JR BLVD_x000D_NASHVILLE, TN 37203_x000D_(36.160336, -86.801741)</t>
  </si>
  <si>
    <t>1400B  HERON POINTE DR</t>
  </si>
  <si>
    <t>E/S BELL RD N OF COUCHVILLE PK</t>
  </si>
  <si>
    <t>MASTER PERMIT NO CONSTRUCTION.  This permit is for 5 apartment buildings for HERON POINTE PHASE 2._x000D_3 two story apt bldgs. 24 units_x000D_2 three story in front four story in rear 28 units_x000D_POC RUSSELL DUBOIS 336-275-6198 EXT 201</t>
  </si>
  <si>
    <t>1400B HERON POINTE DR_x000D_NASHVILLE, TN 37214</t>
  </si>
  <si>
    <t>2301  LEBANON PIKE</t>
  </si>
  <si>
    <t>LOT 1 BLUE HILLS DRIVE</t>
  </si>
  <si>
    <t>Master permit for BLUE HILLS MULTIFAMILY to construct 128 Condo units in 3 buildings, pool, and pool building._x000D_must combine parcels 95-3-26, 38, 39._x000D_SP zoning_x000D_No construction this permit.</t>
  </si>
  <si>
    <t>2301 LEBANON PIKE_x000D_NASHVILLE, TN 37214_x000D_(36.168735, -86.685215)</t>
  </si>
  <si>
    <t>330  PENNINGTON CENTRE BLVD</t>
  </si>
  <si>
    <t>LOT 1 PENNINGTON BEND DEVELOPMENT RESUB OF LOT 1</t>
  </si>
  <si>
    <t>LPC CONTRACTORS OF SOUTHEAST, INC.</t>
  </si>
  <si>
    <t>Master Permit only...construct 296 unit apartment complex PENNINGTON BEND APARTMENTS to include 8 RESIDENTIAL BLDGS, CLUBHOUSE, 4 GARAGE BLDGS, TRASH ENCLOSURE and _x000D_PAVILLION_x000D_POC DAVID DANIEL 678-287-2989_x000D_ Sidewalks ARE required for this project because the frontage of this parcel is within a 1/4 mile of a Nashville Next Center._x000D_You are NOT eligible to contribute to the Pedestrian Benefit Zone in-lieu of construction because the parcel is on a street in the Major and Collector Street Plan.</t>
  </si>
  <si>
    <t>330 PENNINGTON CENTRE BLVD_x000D_NASHVILLE, TN 37214</t>
  </si>
  <si>
    <t>1114 W GROVE AVE</t>
  </si>
  <si>
    <t>LOT 43 &amp; PT LOT 44 BRANSFORD RLTY CO SUB A B HILL</t>
  </si>
  <si>
    <t>MASTER PERMIT FOR 5 SINGLE FAMILY TOWNHOMES... ï¿_WEST GROVE FLATSï¿_ ï¿_MUST COMPLY WITH SPECIFIC PLAN... ...INDIVIDUAL UNITS WILL REQUIRE INDIVIDUAL MAP/PARCEL NUMBERS AND BLDG PERMITS... ï¿_THIS IS NOT A CONSTRUCTION PERMITï¿_ ï¿_**per plan review, actually two duplexes and one single-family house per building codes**</t>
  </si>
  <si>
    <t>1114 W GROVE AVE_x000D_NASHVILLE, TN 37203_x000D_(36.134823, -86.788341)</t>
  </si>
  <si>
    <t>2901  OLD FRANKLIN RD</t>
  </si>
  <si>
    <t>PT LOT 1 CREWS CROSSINGS EASEMENT ABANDONMENT 1ST REV</t>
  </si>
  <si>
    <t>MASTER PERMIT NO CONSTRUCTION THIS PERMIT_x000D_construct 15 buildings containing 364 units to include maintance/garage building, clubhouse and cabana for WATERLEAF_x000D_POC MICHAEL OSMAN 336-734-2003_x000D_Sidewalks ARE required for this project because the frontage of this parcel is within a 1/4 mile of a Nashville Next Center._x000D_You are NOT eligible to contribute to the Pedestrian Benefit Zone in-lieu of construction because the parcel is on a street in the Major and Collector Street Plan._x000D_***PURSUANT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property.*_x000D_For every 50 feet of site frontage, a double-sided sign 24ï¿_ x 36ï¿_ in size must be posted in English and Spanish that contains the information required by Ordinance No. 2017-835.  No more than three signs are required.***</t>
  </si>
  <si>
    <t>2901 OLD FRANKLIN RD_x000D_ANTIOCH, TN 37013_x000D_(36.040265, -86.63346)</t>
  </si>
  <si>
    <t>2713  TORBETT ST</t>
  </si>
  <si>
    <t>PT LOT 13 BLK C M S PILCHER</t>
  </si>
  <si>
    <t>TIMO6 LLC</t>
  </si>
  <si>
    <t>master permit for 4 townhome units._x000D_SP zoning_x000D_no construction this permit_x000D_POC DUANE CUTHERBERTSON</t>
  </si>
  <si>
    <t>2713 TORBETT ST_x000D_NASHVILLE, TN 37209_x000D_(36.157428, -86.817944)</t>
  </si>
  <si>
    <t>700  1ST AVE N</t>
  </si>
  <si>
    <t>E SIDE 1ST AVE NO N OF JO JOHNSON AVE</t>
  </si>
  <si>
    <t>MASTER PERMIT ONLYï¿_ ï¿_ NO CONSTRUCTIONï¿_ ï¿_RESIDENTAL MULTI-FAMILYï¿_ ï¿_28 UNITSï¿_ ï¿_ MUST COMPLY WITH DOWNTOWN CODE (DTC) AND PHILLIPS-JACKSON REDEVELOPMENT DISTRICT (MDHA-PJ)ï¿_ ï¿_</t>
  </si>
  <si>
    <t>700 1ST AVE N_x000D_NASHVILLE, TN 37201_x000D_(36.171288, -86.779644)</t>
  </si>
  <si>
    <t>1717  HOBSON PIKE</t>
  </si>
  <si>
    <t>W/S HOBSON PK  W OF MURFREESBORO PIKE</t>
  </si>
  <si>
    <t>ELMINGTON CONSTRUCTION, LLC</t>
  </si>
  <si>
    <t>MASTER PERMIT NO CONSTRUCTION THIS PERMIT_x000D_12 apartment buildings containing 324 units for HOBSON PIKE FLATTS to include leasing office and pool_x000D_POC JOHN PATTERSON 615-564-2706_x000D_SP AND UDO ZONED_x000D_PARCELS MUST BE COMBINED 16400030400 AND 16400017400  _x000D_Sidewalks ARE required for this project because this parcel fronts on a street in the Major and Collector Street Plan._x000D_You are NOT eligible to contribute to the Pedestrian Benefit Zone in-lieu of construction because the parcel is on a street in the Major and Collector Street Plan</t>
  </si>
  <si>
    <t>1717 HOBSON PIKE_x000D_ANTIOCH, TN 37013_x000D_(36.041256, -86.609227)</t>
  </si>
  <si>
    <t>810  JEFFERSON ST</t>
  </si>
  <si>
    <t>PT LOTS 1,2,3 &amp; PT. LOT 4 MCGAVOCK 1ST ADDN.</t>
  </si>
  <si>
    <t>MASTER PERMIT NO CONSTRUCITON THIS PERMIT_x000D_5 buildings approx. 43,000 sq.ft. for JEFFERSON ST APTS_x000D_POC MANLEY SEALE 615-320-5000   _x000D_For every 50 feet of site frontage, a double-sided sign 24ï¿_ x 36ï¿_ in size must be posted in English and Spanish that contains the information required by Ordinance No. 2017-835.  No more than three signs are required._x000D__x000D_***PURSUANT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t>
  </si>
  <si>
    <t>810 JEFFERSON ST_x000D_NASHVILLE, TN 37208_x000D_(36.173057, -86.792275)</t>
  </si>
  <si>
    <t>070070P02700CO</t>
  </si>
  <si>
    <t>1000F W TRINITY LN</t>
  </si>
  <si>
    <t>UNIT 27 WESTVUE AMENDED</t>
  </si>
  <si>
    <t>E3 CONSTRUCTION SERVICES, LLC</t>
  </si>
  <si>
    <t>Amend Master Permit CAUO 2019048573 to increase the number of units from 26 to 27 single family residences. No construction this permit.</t>
  </si>
  <si>
    <t>1000F W TRINITY LN_x000D_NASHVILLE, TN 37218_x000D_(36.206085, -86.811031)</t>
  </si>
  <si>
    <t>504  CAMDEN DR</t>
  </si>
  <si>
    <t>LOT 10 SEC 2 MELROSE HGTS</t>
  </si>
  <si>
    <t>to use a 100 sf portion of existing residence for an accessory home occupation activity (real estate broker) to comply with METZO section 17.16.250 C 1 thru 8.  no customers allowed on property.  no outside storage allowed.</t>
  </si>
  <si>
    <t>504 CAMDEN DR_x000D_NASHVILLE, TN 37211_x000D_(36.125306, -86.758692)</t>
  </si>
  <si>
    <t>1106F  BUCHANAN ST</t>
  </si>
  <si>
    <t>PT LOTS 1 2 CEPHAS WOODARD SUB</t>
  </si>
  <si>
    <t>Master permit for 1800 Cephas Street Commons to consist of six (6) townhomes.  need to combine parcels.  POC JUSTIN CRANDELL 615-915-8288.</t>
  </si>
  <si>
    <t>1106F BUCHANAN ST_x000D_NASHVILLE, TN 37208_x000D_(36.180279, -86.805378)</t>
  </si>
  <si>
    <t>MASTER PERMIT ONLY NO CONSTRUCTION THIS PERMIT_x000D_9 TOWNHOMES WHICH ARE TWO THREE STORY BLDG. 4 TOWNHIOMES CONTAING 8 UNITS_x000D_POC RUSS DUBOIS 336-275-6198 EXT 300</t>
  </si>
  <si>
    <t>092030E90000CO</t>
  </si>
  <si>
    <t>2403H  JEFFERSON ST</t>
  </si>
  <si>
    <t>COMMON AREA HOMES AT 2403 JEFFERSON STREET</t>
  </si>
  <si>
    <t>Master permit for 2403-2405 Jefferson Street to consist of seven (7) townhome residences.  POC JUSTIN CRANDELL 615-915-8288.  need to combine parcels 30 and 31 on property map 92-3.  MDHA OVERLAY.</t>
  </si>
  <si>
    <t>2403H JEFFERSON ST_x000D_NASHVILLE, TN 37208_x000D_(36.168622, -86.812736)</t>
  </si>
  <si>
    <t>1200B  COTTAGE VIEW LN</t>
  </si>
  <si>
    <t>S SIDE HAMILTON CHURCH RD E OF MT VIEW RD</t>
  </si>
  <si>
    <t>Master permit for Timber Trails - Phase 2 with 63 townhomes in 11 buildings and a mail kiosk._x000D_No construction this permit.</t>
  </si>
  <si>
    <t>1200B COTTAGE VIEW LN_x000D_ANTIOCH, TN 37013</t>
  </si>
  <si>
    <t>804  DEW ST</t>
  </si>
  <si>
    <t>PT LOT 3 CAYCE PLACE SCHOOL RESUB</t>
  </si>
  <si>
    <t>master permit no construction this permit_x000D_44 apartments across seven buildings with pavilion for RED OAK TOWNHOMES_x000D_***SPZONED***_x000D_POC MICHAEL WASYLIW 615-454-4004_x000D_Sidewalks ARE required for this project because this parcel is within the USD._x000D_You are NOT eligible to contribute to the Pedestrian Benefit Zone in-lieu of construction because the parcel is within the UZO._x000D_***PURSUANT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property.*_x000D_For every 50 feet of site frontage, a double-sided sign 24ï¿_ x 36ï¿_ in size must be posted in English and Spanish that contains the information required by Ordinance No. 2017-835.  No more than three signs are required.***</t>
  </si>
  <si>
    <t>804 DEW ST_x000D_NASHVILLE, TN 37206_x000D_(36.165235, -86.756627)</t>
  </si>
  <si>
    <t>214  DOWNEYMEADE DR</t>
  </si>
  <si>
    <t>LOT 251 SEC 4, STANFORD COUNTRY CLUB ESTATES</t>
  </si>
  <si>
    <t>Roy Vaden Pool Construction</t>
  </si>
  <si>
    <t>to install a 20 x 34 lagoon swimming pool to the rear of residence to comply with IRC fencing codes and State of Tennessee pool alarm laws.  for every 50' site frontage, a 24  x 36  d/f sign must be placed in English and Spanish with information in regards to metro council bill 2017-835.</t>
  </si>
  <si>
    <t>214 DOWNEYMEADE DR_x000D_NASHVILLE, TN 37214_x000D_(36.183675, -86.642865)</t>
  </si>
  <si>
    <t>091040D90000CO</t>
  </si>
  <si>
    <t>3837D  DR WALTER S DAVIS BLVD</t>
  </si>
  <si>
    <t>COMMON AREA 3837 DR WALTER S DAVIS BOULEVARD</t>
  </si>
  <si>
    <t>Master permit for three (3) townhome development 3837 Dr. Walter S. Davis BV.  POC Houston Little 615-403-1041</t>
  </si>
  <si>
    <t>3837D DR WALTER S DAVIS BLVD_x000D_NASHVILLE, TN 37209_x000D_(36.166141, -86.835023)</t>
  </si>
  <si>
    <t>1000B  FORREST AVE</t>
  </si>
  <si>
    <t>PT LOT 17  BRANSFORD &amp; MCWHIRTER SUB ALLISON</t>
  </si>
  <si>
    <t>MASTER PERMIT NO CONSTRUCITON THIS PERMIT_x000D_townhomes development for 1012 MAIN to contain 21 residential units 1222 sq.ft. retail on first floor total 43,000 sq.ft._x000D_POC HANNAH TERRY 615-320-5000_x000D_Sidewalks ARE required for this project because this parcel is within the USD._x000D_You are NOT eligible to contribute to the Pedestrian Benefit Zone in-lieu of construction because the parcel is within the UZO.</t>
  </si>
  <si>
    <t>1000B FORREST AVE_x000D_NASHVILLE, TN 37206_x000D_(36.178669, -86.750805)</t>
  </si>
  <si>
    <t>091024W90000CO</t>
  </si>
  <si>
    <t>5700B  CALIFORNIA AVE</t>
  </si>
  <si>
    <t>COMMON AREA EDISON PARK NASHVILLE</t>
  </si>
  <si>
    <t>THRIVE CONSTRUCTION LLC</t>
  </si>
  <si>
    <t>master permit for 48 townhome units and 32 condo units for a total of 80 residential units for The Edison._x000D_no construction this permit._x000D_POC JAMES HUMPHREYS 615-815-8246.</t>
  </si>
  <si>
    <t>5700B CALIFORNIA AVE_x000D_NASHVILLE, TN 37209_x000D_(36.164394, -86.858159)</t>
  </si>
  <si>
    <t>48 townhome and 32 condo</t>
  </si>
  <si>
    <t>Formula Units</t>
  </si>
  <si>
    <t>Notes</t>
  </si>
  <si>
    <t>"units" location</t>
  </si>
  <si>
    <t>Contains "unit"</t>
  </si>
  <si>
    <t>SP, includes 122 and 124 Oceola Avenue. NO CONSTRUCTION ON THIS PERMIT.
Master Permit Only for OCEOLA COMMONS consists of 8 townhomes within 4 buildings, total square footage of 20,000 +/- sq ft...
******ANY APPROVAL OVER 6 MONTHS NEEDS TO BE RE-APPROVED****
1.....PLANS REVIEW.
2. ...FIRE MARSHAL...LIFE SAFETY.
3.....FIRE MARSHAL....SPRINKLER..
WE NEED THE PLAN APPROVED BY THE PLANNING COMMISSION.</t>
  </si>
  <si>
    <t>Review (1 means correct, 0 means incorrect, and " " means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</si>
</sst>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4" formatCode="_(&quot;$&quot;* #,##0.00_);_(&quot;$&quot;* \(#,##0.00\);_(&quot;$&quot;* &quot;-&quot;??_);_(@_)"/>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5" fontId="0" fillId="0" borderId="0" xfId="0" applyNumberFormat="1"/>
    <xf numFmtId="8" fontId="0" fillId="0" borderId="0" xfId="0" applyNumberFormat="1"/>
    <xf numFmtId="11" fontId="0" fillId="0" borderId="0" xfId="0" applyNumberFormat="1"/>
    <xf numFmtId="2" fontId="0" fillId="0" borderId="0" xfId="0" applyNumberFormat="1"/>
    <xf numFmtId="1" fontId="0" fillId="0" borderId="0" xfId="0" applyNumberFormat="1"/>
    <xf numFmtId="1" fontId="0" fillId="0" borderId="0" xfId="1" applyNumberFormat="1" applyFont="1" applyAlignment="1">
      <alignment horizontal="right"/>
    </xf>
    <xf numFmtId="0" fontId="0" fillId="0" borderId="0" xfId="0"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91"/>
  <sheetViews>
    <sheetView tabSelected="1" topLeftCell="T1" zoomScale="104" workbookViewId="0">
      <selection activeCell="Z2" sqref="Z2"/>
    </sheetView>
  </sheetViews>
  <sheetFormatPr baseColWidth="10" defaultRowHeight="16" x14ac:dyDescent="0.2"/>
  <cols>
    <col min="7" max="7" width="15.33203125" customWidth="1"/>
    <col min="21" max="21" width="10.83203125" style="5"/>
    <col min="22" max="22" width="13.6640625" customWidth="1"/>
    <col min="23" max="23" width="16.83203125" customWidth="1"/>
    <col min="24" max="24" width="14.5" customWidth="1"/>
    <col min="25" max="25" width="13.83203125" style="4" customWidth="1"/>
  </cols>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s="5" t="s">
        <v>20</v>
      </c>
      <c r="V1" t="s">
        <v>1465</v>
      </c>
      <c r="W1" t="s">
        <v>1467</v>
      </c>
      <c r="X1" t="s">
        <v>1466</v>
      </c>
      <c r="Y1" s="4" t="s">
        <v>1464</v>
      </c>
      <c r="Z1" t="s">
        <v>1469</v>
      </c>
    </row>
    <row r="2" spans="1:27" x14ac:dyDescent="0.2">
      <c r="A2">
        <v>2017039915</v>
      </c>
      <c r="B2" t="s">
        <v>21</v>
      </c>
      <c r="C2" t="s">
        <v>22</v>
      </c>
      <c r="D2" t="s">
        <v>23</v>
      </c>
      <c r="E2" s="1">
        <v>42902</v>
      </c>
      <c r="F2" s="1">
        <v>42914</v>
      </c>
      <c r="G2" s="2">
        <v>1</v>
      </c>
      <c r="H2" t="s">
        <v>24</v>
      </c>
      <c r="I2" t="s">
        <v>25</v>
      </c>
      <c r="J2" t="s">
        <v>26</v>
      </c>
      <c r="K2">
        <v>37013</v>
      </c>
      <c r="L2" t="s">
        <v>27</v>
      </c>
      <c r="M2" t="s">
        <v>28</v>
      </c>
      <c r="N2" t="s">
        <v>29</v>
      </c>
      <c r="O2" t="s">
        <v>30</v>
      </c>
      <c r="P2">
        <v>3377228</v>
      </c>
      <c r="Q2" t="s">
        <v>31</v>
      </c>
      <c r="R2">
        <v>32</v>
      </c>
      <c r="S2">
        <v>37015630</v>
      </c>
      <c r="T2" t="s">
        <v>32</v>
      </c>
      <c r="U2" s="5">
        <v>18</v>
      </c>
      <c r="W2">
        <f>IF(ISNUMBER(SEARCH("unit",Q2)), 1, 0)</f>
        <v>1</v>
      </c>
      <c r="X2">
        <f t="shared" ref="X2:X65" si="0">IF(ISNUMBER(SEARCH("unit", Q2, 1)), SEARCH("unit", Q2, 1), "")</f>
        <v>72</v>
      </c>
      <c r="Y2" s="6" cm="1">
        <f t="array" aca="1" ref="Y2" ca="1">VALUE(IF(ISNUMBER(X2), _xlfn.TEXTJOIN("",TRUE,IFERROR(MID(Q2, ROW(INDIRECT(X2 - 20&amp;":"&amp;X2)), 1)*1, "")), ""))</f>
        <v>18</v>
      </c>
      <c r="Z2">
        <f ca="1">IFERROR(IF(U2=Y2, 1, 0), "")</f>
        <v>1</v>
      </c>
      <c r="AA2" s="5"/>
    </row>
    <row r="3" spans="1:27" x14ac:dyDescent="0.2">
      <c r="A3">
        <v>2017004058</v>
      </c>
      <c r="B3" t="s">
        <v>21</v>
      </c>
      <c r="C3" t="s">
        <v>22</v>
      </c>
      <c r="D3">
        <v>10501054500</v>
      </c>
      <c r="E3" s="1">
        <v>42754</v>
      </c>
      <c r="F3" s="1">
        <v>42919</v>
      </c>
      <c r="G3" s="2">
        <v>1</v>
      </c>
      <c r="H3" t="s">
        <v>33</v>
      </c>
      <c r="I3" t="s">
        <v>34</v>
      </c>
      <c r="J3" t="s">
        <v>26</v>
      </c>
      <c r="K3">
        <v>37203</v>
      </c>
      <c r="L3" t="s">
        <v>35</v>
      </c>
      <c r="M3" t="s">
        <v>36</v>
      </c>
      <c r="N3" t="s">
        <v>29</v>
      </c>
      <c r="O3" t="s">
        <v>30</v>
      </c>
      <c r="P3">
        <v>3311858</v>
      </c>
      <c r="Q3" t="s">
        <v>37</v>
      </c>
      <c r="R3">
        <v>17</v>
      </c>
      <c r="S3">
        <v>37016300</v>
      </c>
      <c r="T3" t="s">
        <v>38</v>
      </c>
      <c r="U3" s="5">
        <v>4</v>
      </c>
      <c r="W3">
        <f t="shared" ref="W3:W66" si="1">IF(ISNUMBER(SEARCH("unit",Q3)), 1, 0)</f>
        <v>0</v>
      </c>
      <c r="X3" t="str">
        <f t="shared" si="0"/>
        <v/>
      </c>
      <c r="Y3" s="6" t="e" cm="1">
        <f t="array" aca="1" ref="Y3" ca="1">VALUE(IF(ISNUMBER(X3), _xlfn.TEXTJOIN("",TRUE,IFERROR(MID(Q3, ROW(INDIRECT(X3 - 20&amp;":"&amp;X3)), 1)*1, "")), ""))</f>
        <v>#VALUE!</v>
      </c>
      <c r="Z3" t="str">
        <f t="shared" ref="Z3:Z66" ca="1" si="2">IFERROR(IF(U3=Y3, 1, 0), "")</f>
        <v/>
      </c>
      <c r="AA3" s="5"/>
    </row>
    <row r="4" spans="1:27" x14ac:dyDescent="0.2">
      <c r="A4">
        <v>2017004049</v>
      </c>
      <c r="B4" t="s">
        <v>21</v>
      </c>
      <c r="C4" t="s">
        <v>22</v>
      </c>
      <c r="D4">
        <v>10501054400</v>
      </c>
      <c r="E4" s="1">
        <v>42754</v>
      </c>
      <c r="F4" s="1">
        <v>42919</v>
      </c>
      <c r="G4" s="2">
        <v>1</v>
      </c>
      <c r="H4" t="s">
        <v>39</v>
      </c>
      <c r="I4" t="s">
        <v>34</v>
      </c>
      <c r="J4" t="s">
        <v>26</v>
      </c>
      <c r="K4">
        <v>37203</v>
      </c>
      <c r="L4" t="s">
        <v>40</v>
      </c>
      <c r="M4" t="s">
        <v>36</v>
      </c>
      <c r="N4" t="s">
        <v>29</v>
      </c>
      <c r="O4" t="s">
        <v>30</v>
      </c>
      <c r="P4">
        <v>3311847</v>
      </c>
      <c r="Q4" t="s">
        <v>41</v>
      </c>
      <c r="R4">
        <v>17</v>
      </c>
      <c r="S4">
        <v>37016300</v>
      </c>
      <c r="T4" t="s">
        <v>42</v>
      </c>
      <c r="U4" s="5">
        <v>4</v>
      </c>
      <c r="W4">
        <f t="shared" si="1"/>
        <v>0</v>
      </c>
      <c r="X4" t="str">
        <f t="shared" si="0"/>
        <v/>
      </c>
      <c r="Y4" s="6" t="e" cm="1">
        <f t="array" aca="1" ref="Y4" ca="1">VALUE(IF(ISNUMBER(X4), _xlfn.TEXTJOIN("",TRUE,IFERROR(MID(Q4, ROW(INDIRECT(X4 - 20&amp;":"&amp;X4)), 1)*1, "")), ""))</f>
        <v>#VALUE!</v>
      </c>
      <c r="Z4" t="str">
        <f t="shared" ca="1" si="2"/>
        <v/>
      </c>
      <c r="AA4" s="5"/>
    </row>
    <row r="5" spans="1:27" x14ac:dyDescent="0.2">
      <c r="A5">
        <v>2017028192</v>
      </c>
      <c r="B5" t="s">
        <v>21</v>
      </c>
      <c r="C5" t="s">
        <v>43</v>
      </c>
      <c r="D5">
        <v>5308001900</v>
      </c>
      <c r="E5" s="1">
        <v>42852</v>
      </c>
      <c r="F5" s="1">
        <v>42919</v>
      </c>
      <c r="G5" s="2">
        <v>1</v>
      </c>
      <c r="H5" t="s">
        <v>44</v>
      </c>
      <c r="I5" t="s">
        <v>45</v>
      </c>
      <c r="J5" t="s">
        <v>26</v>
      </c>
      <c r="K5">
        <v>37138</v>
      </c>
      <c r="L5" t="s">
        <v>46</v>
      </c>
      <c r="M5" t="s">
        <v>47</v>
      </c>
      <c r="N5" t="s">
        <v>29</v>
      </c>
      <c r="O5" t="s">
        <v>48</v>
      </c>
      <c r="P5">
        <v>3351375</v>
      </c>
      <c r="Q5" t="s">
        <v>49</v>
      </c>
      <c r="R5">
        <v>11</v>
      </c>
      <c r="S5">
        <v>37010502</v>
      </c>
      <c r="T5" t="s">
        <v>50</v>
      </c>
      <c r="U5" s="5">
        <v>10</v>
      </c>
      <c r="W5">
        <f t="shared" si="1"/>
        <v>1</v>
      </c>
      <c r="X5">
        <f t="shared" si="0"/>
        <v>80</v>
      </c>
      <c r="Y5" s="6" t="e" cm="1">
        <f t="array" aca="1" ref="Y5" ca="1">VALUE(IF(ISNUMBER(X5), _xlfn.TEXTJOIN("",TRUE,IFERROR(MID(Q5, ROW(INDIRECT(X5 - 20&amp;":"&amp;X5)), 1)*1, "")), ""))</f>
        <v>#VALUE!</v>
      </c>
      <c r="Z5" t="str">
        <f t="shared" ca="1" si="2"/>
        <v/>
      </c>
      <c r="AA5" s="5"/>
    </row>
    <row r="6" spans="1:27" x14ac:dyDescent="0.2">
      <c r="A6">
        <v>2016033637</v>
      </c>
      <c r="B6" t="s">
        <v>21</v>
      </c>
      <c r="C6" t="s">
        <v>43</v>
      </c>
      <c r="D6">
        <v>7209002500</v>
      </c>
      <c r="E6" s="1">
        <v>42557</v>
      </c>
      <c r="F6" s="1">
        <v>42922</v>
      </c>
      <c r="G6" s="2">
        <v>1</v>
      </c>
      <c r="H6" t="s">
        <v>51</v>
      </c>
      <c r="I6" t="s">
        <v>34</v>
      </c>
      <c r="J6" t="s">
        <v>26</v>
      </c>
      <c r="K6">
        <v>37207</v>
      </c>
      <c r="L6" t="s">
        <v>52</v>
      </c>
      <c r="M6" t="s">
        <v>53</v>
      </c>
      <c r="N6" t="s">
        <v>29</v>
      </c>
      <c r="O6" t="s">
        <v>48</v>
      </c>
      <c r="P6">
        <v>3256784</v>
      </c>
      <c r="Q6" t="s">
        <v>54</v>
      </c>
      <c r="R6">
        <v>5</v>
      </c>
      <c r="S6">
        <v>37011300</v>
      </c>
      <c r="T6" t="s">
        <v>55</v>
      </c>
      <c r="U6" s="5">
        <v>11</v>
      </c>
      <c r="W6">
        <f t="shared" si="1"/>
        <v>1</v>
      </c>
      <c r="X6">
        <f t="shared" si="0"/>
        <v>31</v>
      </c>
      <c r="Y6" s="6" cm="1">
        <f t="array" aca="1" ref="Y6" ca="1">VALUE(IF(ISNUMBER(X6), _xlfn.TEXTJOIN("",TRUE,IFERROR(MID(Q6, ROW(INDIRECT(X6 - 20&amp;":"&amp;X6)), 1)*1, "")), ""))</f>
        <v>11</v>
      </c>
      <c r="Z6">
        <f t="shared" ca="1" si="2"/>
        <v>1</v>
      </c>
      <c r="AA6" s="5"/>
    </row>
    <row r="7" spans="1:27" x14ac:dyDescent="0.2">
      <c r="A7">
        <v>2017044179</v>
      </c>
      <c r="B7" t="s">
        <v>21</v>
      </c>
      <c r="C7" t="s">
        <v>56</v>
      </c>
      <c r="D7">
        <v>5111009900</v>
      </c>
      <c r="E7" s="1">
        <v>42922</v>
      </c>
      <c r="F7" s="1">
        <v>42922</v>
      </c>
      <c r="G7" s="2">
        <v>7538</v>
      </c>
      <c r="H7" t="s">
        <v>57</v>
      </c>
      <c r="I7" t="s">
        <v>58</v>
      </c>
      <c r="J7" t="s">
        <v>26</v>
      </c>
      <c r="K7">
        <v>37115</v>
      </c>
      <c r="L7" t="s">
        <v>59</v>
      </c>
      <c r="M7" t="s">
        <v>60</v>
      </c>
      <c r="N7" t="s">
        <v>29</v>
      </c>
      <c r="O7" t="s">
        <v>61</v>
      </c>
      <c r="P7">
        <v>3383141</v>
      </c>
      <c r="Q7" t="s">
        <v>62</v>
      </c>
      <c r="R7">
        <v>8</v>
      </c>
      <c r="S7">
        <v>37010802</v>
      </c>
      <c r="T7" t="s">
        <v>63</v>
      </c>
      <c r="U7" s="5">
        <v>-1</v>
      </c>
      <c r="W7">
        <f t="shared" si="1"/>
        <v>0</v>
      </c>
      <c r="X7" t="str">
        <f t="shared" si="0"/>
        <v/>
      </c>
      <c r="Y7" s="6" t="e" cm="1">
        <f t="array" aca="1" ref="Y7" ca="1">VALUE(IF(ISNUMBER(X7), _xlfn.TEXTJOIN("",TRUE,IFERROR(MID(Q7, ROW(INDIRECT(X7 - 20&amp;":"&amp;X7)), 1)*1, "")), ""))</f>
        <v>#VALUE!</v>
      </c>
      <c r="Z7" t="str">
        <f t="shared" ca="1" si="2"/>
        <v/>
      </c>
      <c r="AA7" s="5"/>
    </row>
    <row r="8" spans="1:27" x14ac:dyDescent="0.2">
      <c r="A8">
        <v>2017044575</v>
      </c>
      <c r="B8" t="s">
        <v>21</v>
      </c>
      <c r="C8" t="s">
        <v>56</v>
      </c>
      <c r="D8">
        <v>9809000900</v>
      </c>
      <c r="E8" s="1">
        <v>42923</v>
      </c>
      <c r="F8" s="1">
        <v>42923</v>
      </c>
      <c r="G8" s="2">
        <v>4096</v>
      </c>
      <c r="H8" t="s">
        <v>64</v>
      </c>
      <c r="I8" t="s">
        <v>65</v>
      </c>
      <c r="J8" t="s">
        <v>26</v>
      </c>
      <c r="K8">
        <v>37076</v>
      </c>
      <c r="L8" t="s">
        <v>66</v>
      </c>
      <c r="M8" t="s">
        <v>60</v>
      </c>
      <c r="N8" t="s">
        <v>29</v>
      </c>
      <c r="O8" t="s">
        <v>61</v>
      </c>
      <c r="P8">
        <v>3383710</v>
      </c>
      <c r="Q8" t="s">
        <v>67</v>
      </c>
      <c r="R8">
        <v>12</v>
      </c>
      <c r="S8">
        <v>37015610</v>
      </c>
      <c r="T8" t="s">
        <v>68</v>
      </c>
      <c r="U8" s="5">
        <v>0</v>
      </c>
      <c r="W8">
        <f t="shared" si="1"/>
        <v>0</v>
      </c>
      <c r="X8" t="str">
        <f t="shared" si="0"/>
        <v/>
      </c>
      <c r="Y8" s="6" t="e" cm="1">
        <f t="array" aca="1" ref="Y8" ca="1">VALUE(IF(ISNUMBER(X8), _xlfn.TEXTJOIN("",TRUE,IFERROR(MID(Q8, ROW(INDIRECT(X8 - 20&amp;":"&amp;X8)), 1)*1, "")), ""))</f>
        <v>#VALUE!</v>
      </c>
      <c r="Z8" t="str">
        <f t="shared" ca="1" si="2"/>
        <v/>
      </c>
      <c r="AA8" s="5"/>
    </row>
    <row r="9" spans="1:27" x14ac:dyDescent="0.2">
      <c r="A9">
        <v>2016070227</v>
      </c>
      <c r="B9" t="s">
        <v>21</v>
      </c>
      <c r="C9" t="s">
        <v>22</v>
      </c>
      <c r="D9" t="s">
        <v>69</v>
      </c>
      <c r="E9" s="1">
        <v>42719</v>
      </c>
      <c r="F9" s="1">
        <v>42923</v>
      </c>
      <c r="G9" s="2">
        <v>1</v>
      </c>
      <c r="H9" t="s">
        <v>70</v>
      </c>
      <c r="I9" t="s">
        <v>34</v>
      </c>
      <c r="J9" t="s">
        <v>26</v>
      </c>
      <c r="K9">
        <v>37210</v>
      </c>
      <c r="L9" t="s">
        <v>71</v>
      </c>
      <c r="M9" t="s">
        <v>72</v>
      </c>
      <c r="N9" t="s">
        <v>29</v>
      </c>
      <c r="O9" t="s">
        <v>30</v>
      </c>
      <c r="P9">
        <v>3303012</v>
      </c>
      <c r="Q9" t="s">
        <v>73</v>
      </c>
      <c r="R9">
        <v>17</v>
      </c>
      <c r="S9">
        <v>37017200</v>
      </c>
      <c r="T9" t="s">
        <v>74</v>
      </c>
      <c r="U9" s="5">
        <v>109</v>
      </c>
      <c r="W9">
        <f t="shared" si="1"/>
        <v>1</v>
      </c>
      <c r="X9">
        <f t="shared" si="0"/>
        <v>61</v>
      </c>
      <c r="Y9" s="6" cm="1">
        <f t="array" aca="1" ref="Y9" ca="1">VALUE(IF(ISNUMBER(X9), _xlfn.TEXTJOIN("",TRUE,IFERROR(MID(Q9, ROW(INDIRECT(X9 - 20&amp;":"&amp;X9)), 1)*1, "")), ""))</f>
        <v>109</v>
      </c>
      <c r="Z9">
        <f t="shared" ca="1" si="2"/>
        <v>1</v>
      </c>
      <c r="AA9" s="5"/>
    </row>
    <row r="10" spans="1:27" x14ac:dyDescent="0.2">
      <c r="A10">
        <v>2017045413</v>
      </c>
      <c r="B10" t="s">
        <v>21</v>
      </c>
      <c r="C10" t="s">
        <v>56</v>
      </c>
      <c r="D10">
        <v>8507006800</v>
      </c>
      <c r="E10" s="1">
        <v>42928</v>
      </c>
      <c r="F10" s="1">
        <v>42928</v>
      </c>
      <c r="G10" s="2">
        <v>43500</v>
      </c>
      <c r="H10" t="s">
        <v>75</v>
      </c>
      <c r="I10" t="s">
        <v>34</v>
      </c>
      <c r="J10" t="s">
        <v>26</v>
      </c>
      <c r="K10">
        <v>37214</v>
      </c>
      <c r="L10" t="s">
        <v>76</v>
      </c>
      <c r="M10" t="s">
        <v>77</v>
      </c>
      <c r="N10" t="s">
        <v>29</v>
      </c>
      <c r="O10" t="s">
        <v>61</v>
      </c>
      <c r="P10">
        <v>3384940</v>
      </c>
      <c r="Q10" t="s">
        <v>78</v>
      </c>
      <c r="R10">
        <v>14</v>
      </c>
      <c r="S10">
        <v>37015501</v>
      </c>
      <c r="T10" t="s">
        <v>79</v>
      </c>
      <c r="U10" s="5">
        <v>0</v>
      </c>
      <c r="W10">
        <f t="shared" si="1"/>
        <v>0</v>
      </c>
      <c r="X10" t="str">
        <f t="shared" si="0"/>
        <v/>
      </c>
      <c r="Y10" s="6" t="e" cm="1">
        <f t="array" aca="1" ref="Y10" ca="1">VALUE(IF(ISNUMBER(X10), _xlfn.TEXTJOIN("",TRUE,IFERROR(MID(Q10, ROW(INDIRECT(X10 - 20&amp;":"&amp;X10)), 1)*1, "")), ""))</f>
        <v>#VALUE!</v>
      </c>
      <c r="Z10" t="str">
        <f t="shared" ca="1" si="2"/>
        <v/>
      </c>
      <c r="AA10" s="5"/>
    </row>
    <row r="11" spans="1:27" x14ac:dyDescent="0.2">
      <c r="A11">
        <v>2016035030</v>
      </c>
      <c r="B11" t="s">
        <v>21</v>
      </c>
      <c r="C11" t="s">
        <v>80</v>
      </c>
      <c r="D11">
        <v>15000023700</v>
      </c>
      <c r="E11" s="1">
        <v>42564</v>
      </c>
      <c r="F11" s="1">
        <v>42934</v>
      </c>
      <c r="G11" s="2">
        <v>1</v>
      </c>
      <c r="H11" t="s">
        <v>81</v>
      </c>
      <c r="I11" t="s">
        <v>25</v>
      </c>
      <c r="J11" t="s">
        <v>26</v>
      </c>
      <c r="K11">
        <v>37013</v>
      </c>
      <c r="L11" t="s">
        <v>82</v>
      </c>
      <c r="M11" t="s">
        <v>83</v>
      </c>
      <c r="N11" t="s">
        <v>29</v>
      </c>
      <c r="O11" t="s">
        <v>84</v>
      </c>
      <c r="P11">
        <v>3258542</v>
      </c>
      <c r="Q11" t="s">
        <v>85</v>
      </c>
      <c r="R11">
        <v>29</v>
      </c>
      <c r="S11">
        <v>37015620</v>
      </c>
      <c r="T11" t="s">
        <v>86</v>
      </c>
      <c r="U11" s="5">
        <v>96</v>
      </c>
      <c r="W11">
        <f t="shared" si="1"/>
        <v>1</v>
      </c>
      <c r="X11">
        <f t="shared" si="0"/>
        <v>45</v>
      </c>
      <c r="Y11" s="6" cm="1">
        <f t="array" aca="1" ref="Y11" ca="1">VALUE(IF(ISNUMBER(X11), _xlfn.TEXTJOIN("",TRUE,IFERROR(MID(Q11, ROW(INDIRECT(X11 - 20&amp;":"&amp;X11)), 1)*1, "")), ""))</f>
        <v>96</v>
      </c>
      <c r="Z11">
        <f t="shared" ca="1" si="2"/>
        <v>1</v>
      </c>
      <c r="AA11" s="5"/>
    </row>
    <row r="12" spans="1:27" x14ac:dyDescent="0.2">
      <c r="A12">
        <v>2017047185</v>
      </c>
      <c r="B12" t="s">
        <v>21</v>
      </c>
      <c r="C12" t="s">
        <v>56</v>
      </c>
      <c r="D12">
        <v>9607000700</v>
      </c>
      <c r="E12" s="1">
        <v>42935</v>
      </c>
      <c r="F12" s="1">
        <v>42935</v>
      </c>
      <c r="G12" s="2">
        <v>1</v>
      </c>
      <c r="H12" t="s">
        <v>87</v>
      </c>
      <c r="I12" t="s">
        <v>34</v>
      </c>
      <c r="J12" t="s">
        <v>26</v>
      </c>
      <c r="K12">
        <v>37214</v>
      </c>
      <c r="L12" t="s">
        <v>88</v>
      </c>
      <c r="M12" t="s">
        <v>60</v>
      </c>
      <c r="N12" t="s">
        <v>29</v>
      </c>
      <c r="O12" t="s">
        <v>61</v>
      </c>
      <c r="P12">
        <v>3387511</v>
      </c>
      <c r="Q12" t="s">
        <v>89</v>
      </c>
      <c r="R12">
        <v>14</v>
      </c>
      <c r="S12">
        <v>37015502</v>
      </c>
      <c r="T12" t="s">
        <v>90</v>
      </c>
      <c r="U12" s="5">
        <v>1</v>
      </c>
      <c r="W12">
        <f t="shared" si="1"/>
        <v>0</v>
      </c>
      <c r="X12" t="str">
        <f t="shared" si="0"/>
        <v/>
      </c>
      <c r="Y12" s="6" t="e" cm="1">
        <f t="array" aca="1" ref="Y12" ca="1">VALUE(IF(ISNUMBER(X12), _xlfn.TEXTJOIN("",TRUE,IFERROR(MID(Q12, ROW(INDIRECT(X12 - 20&amp;":"&amp;X12)), 1)*1, "")), ""))</f>
        <v>#VALUE!</v>
      </c>
      <c r="Z12" t="str">
        <f t="shared" ca="1" si="2"/>
        <v/>
      </c>
      <c r="AA12" s="5"/>
    </row>
    <row r="13" spans="1:27" x14ac:dyDescent="0.2">
      <c r="A13">
        <v>2016035012</v>
      </c>
      <c r="B13" t="s">
        <v>21</v>
      </c>
      <c r="C13" t="s">
        <v>22</v>
      </c>
      <c r="D13" t="s">
        <v>91</v>
      </c>
      <c r="E13" s="1">
        <v>42564</v>
      </c>
      <c r="F13" s="1">
        <v>42941</v>
      </c>
      <c r="G13" s="2">
        <v>1</v>
      </c>
      <c r="H13" t="s">
        <v>92</v>
      </c>
      <c r="I13" t="s">
        <v>34</v>
      </c>
      <c r="J13" t="s">
        <v>26</v>
      </c>
      <c r="K13">
        <v>37216</v>
      </c>
      <c r="L13" t="s">
        <v>93</v>
      </c>
      <c r="M13" t="s">
        <v>94</v>
      </c>
      <c r="N13" t="s">
        <v>29</v>
      </c>
      <c r="O13" t="s">
        <v>30</v>
      </c>
      <c r="P13">
        <v>3258513</v>
      </c>
      <c r="Q13" t="s">
        <v>95</v>
      </c>
      <c r="R13">
        <v>5</v>
      </c>
      <c r="S13">
        <v>37011400</v>
      </c>
      <c r="T13" t="s">
        <v>96</v>
      </c>
      <c r="U13" s="5">
        <v>38</v>
      </c>
      <c r="W13">
        <f t="shared" si="1"/>
        <v>1</v>
      </c>
      <c r="X13">
        <f t="shared" si="0"/>
        <v>43</v>
      </c>
      <c r="Y13" s="6" cm="1">
        <f t="array" aca="1" ref="Y13" ca="1">VALUE(IF(ISNUMBER(X13), _xlfn.TEXTJOIN("",TRUE,IFERROR(MID(Q13, ROW(INDIRECT(X13 - 20&amp;":"&amp;X13)), 1)*1, "")), ""))</f>
        <v>38</v>
      </c>
      <c r="Z13">
        <f t="shared" ca="1" si="2"/>
        <v>1</v>
      </c>
      <c r="AA13" s="5"/>
    </row>
    <row r="14" spans="1:27" x14ac:dyDescent="0.2">
      <c r="A14">
        <v>2017049151</v>
      </c>
      <c r="B14" t="s">
        <v>21</v>
      </c>
      <c r="C14" t="s">
        <v>56</v>
      </c>
      <c r="D14" t="s">
        <v>97</v>
      </c>
      <c r="E14" s="1">
        <v>42943</v>
      </c>
      <c r="F14" s="1">
        <v>42943</v>
      </c>
      <c r="G14" s="2">
        <v>1900</v>
      </c>
      <c r="H14" t="s">
        <v>98</v>
      </c>
      <c r="I14" t="s">
        <v>25</v>
      </c>
      <c r="J14" t="s">
        <v>26</v>
      </c>
      <c r="K14">
        <v>37013</v>
      </c>
      <c r="L14" t="s">
        <v>99</v>
      </c>
      <c r="M14" t="s">
        <v>60</v>
      </c>
      <c r="N14" t="s">
        <v>29</v>
      </c>
      <c r="O14" t="s">
        <v>61</v>
      </c>
      <c r="P14">
        <v>3390278</v>
      </c>
      <c r="Q14" t="s">
        <v>100</v>
      </c>
      <c r="R14">
        <v>32</v>
      </c>
      <c r="S14">
        <v>37015626</v>
      </c>
      <c r="T14" t="s">
        <v>101</v>
      </c>
      <c r="U14" s="5">
        <v>0</v>
      </c>
      <c r="W14">
        <f t="shared" si="1"/>
        <v>0</v>
      </c>
      <c r="X14" t="str">
        <f t="shared" si="0"/>
        <v/>
      </c>
      <c r="Y14" s="6" t="e" cm="1">
        <f t="array" aca="1" ref="Y14" ca="1">VALUE(IF(ISNUMBER(X14), _xlfn.TEXTJOIN("",TRUE,IFERROR(MID(Q14, ROW(INDIRECT(X14 - 20&amp;":"&amp;X14)), 1)*1, "")), ""))</f>
        <v>#VALUE!</v>
      </c>
      <c r="Z14" t="str">
        <f t="shared" ca="1" si="2"/>
        <v/>
      </c>
      <c r="AA14" s="5"/>
    </row>
    <row r="15" spans="1:27" x14ac:dyDescent="0.2">
      <c r="A15">
        <v>2017049763</v>
      </c>
      <c r="B15" t="s">
        <v>21</v>
      </c>
      <c r="C15" t="s">
        <v>56</v>
      </c>
      <c r="D15" t="s">
        <v>102</v>
      </c>
      <c r="E15" s="1">
        <v>42947</v>
      </c>
      <c r="F15" s="1">
        <v>42947</v>
      </c>
      <c r="G15" s="2">
        <v>1</v>
      </c>
      <c r="H15" t="s">
        <v>103</v>
      </c>
      <c r="I15" t="s">
        <v>34</v>
      </c>
      <c r="J15" t="s">
        <v>26</v>
      </c>
      <c r="K15">
        <v>37221</v>
      </c>
      <c r="L15" t="s">
        <v>104</v>
      </c>
      <c r="M15" t="s">
        <v>60</v>
      </c>
      <c r="N15" t="s">
        <v>29</v>
      </c>
      <c r="O15" t="s">
        <v>61</v>
      </c>
      <c r="P15">
        <v>3391219</v>
      </c>
      <c r="Q15" t="s">
        <v>105</v>
      </c>
      <c r="R15">
        <v>22</v>
      </c>
      <c r="S15">
        <v>37018401</v>
      </c>
      <c r="T15" t="s">
        <v>106</v>
      </c>
      <c r="U15" s="5">
        <v>0</v>
      </c>
      <c r="W15">
        <f t="shared" si="1"/>
        <v>0</v>
      </c>
      <c r="X15" t="str">
        <f t="shared" si="0"/>
        <v/>
      </c>
      <c r="Y15" s="6" t="e" cm="1">
        <f t="array" aca="1" ref="Y15" ca="1">VALUE(IF(ISNUMBER(X15), _xlfn.TEXTJOIN("",TRUE,IFERROR(MID(Q15, ROW(INDIRECT(X15 - 20&amp;":"&amp;X15)), 1)*1, "")), ""))</f>
        <v>#VALUE!</v>
      </c>
      <c r="Z15" t="str">
        <f t="shared" ca="1" si="2"/>
        <v/>
      </c>
      <c r="AA15" s="5"/>
    </row>
    <row r="16" spans="1:27" x14ac:dyDescent="0.2">
      <c r="A16">
        <v>2017051286</v>
      </c>
      <c r="B16" t="s">
        <v>21</v>
      </c>
      <c r="C16" t="s">
        <v>56</v>
      </c>
      <c r="D16">
        <v>10411034200</v>
      </c>
      <c r="E16" s="1">
        <v>42951</v>
      </c>
      <c r="F16" s="1">
        <v>42951</v>
      </c>
      <c r="G16" s="2">
        <v>101824</v>
      </c>
      <c r="H16" t="s">
        <v>107</v>
      </c>
      <c r="I16" t="s">
        <v>34</v>
      </c>
      <c r="J16" t="s">
        <v>26</v>
      </c>
      <c r="K16">
        <v>37212</v>
      </c>
      <c r="L16" t="s">
        <v>108</v>
      </c>
      <c r="M16" t="s">
        <v>109</v>
      </c>
      <c r="N16" t="s">
        <v>29</v>
      </c>
      <c r="O16" t="s">
        <v>61</v>
      </c>
      <c r="P16">
        <v>3393321</v>
      </c>
      <c r="Q16" t="s">
        <v>110</v>
      </c>
      <c r="R16">
        <v>18</v>
      </c>
      <c r="S16">
        <v>37016800</v>
      </c>
      <c r="T16" t="s">
        <v>111</v>
      </c>
      <c r="U16" s="5">
        <v>0</v>
      </c>
      <c r="W16">
        <f t="shared" si="1"/>
        <v>0</v>
      </c>
      <c r="X16" t="str">
        <f t="shared" si="0"/>
        <v/>
      </c>
      <c r="Y16" s="6" t="e" cm="1">
        <f t="array" aca="1" ref="Y16" ca="1">VALUE(IF(ISNUMBER(X16), _xlfn.TEXTJOIN("",TRUE,IFERROR(MID(Q16, ROW(INDIRECT(X16 - 20&amp;":"&amp;X16)), 1)*1, "")), ""))</f>
        <v>#VALUE!</v>
      </c>
      <c r="Z16" t="str">
        <f t="shared" ca="1" si="2"/>
        <v/>
      </c>
      <c r="AA16" s="5"/>
    </row>
    <row r="17" spans="1:27" x14ac:dyDescent="0.2">
      <c r="A17">
        <v>2016052689</v>
      </c>
      <c r="B17" t="s">
        <v>21</v>
      </c>
      <c r="C17" t="s">
        <v>43</v>
      </c>
      <c r="D17" t="s">
        <v>112</v>
      </c>
      <c r="E17" s="1">
        <v>42642</v>
      </c>
      <c r="F17" s="1">
        <v>42956</v>
      </c>
      <c r="G17" s="2">
        <v>1</v>
      </c>
      <c r="H17" t="s">
        <v>113</v>
      </c>
      <c r="I17" t="s">
        <v>34</v>
      </c>
      <c r="J17" t="s">
        <v>26</v>
      </c>
      <c r="K17">
        <v>37216</v>
      </c>
      <c r="L17" t="s">
        <v>114</v>
      </c>
      <c r="M17" t="s">
        <v>115</v>
      </c>
      <c r="N17" t="s">
        <v>29</v>
      </c>
      <c r="O17" t="s">
        <v>48</v>
      </c>
      <c r="P17">
        <v>3281288</v>
      </c>
      <c r="Q17" t="s">
        <v>116</v>
      </c>
      <c r="R17">
        <v>8</v>
      </c>
      <c r="S17">
        <v>37011002</v>
      </c>
      <c r="T17" t="s">
        <v>117</v>
      </c>
      <c r="U17" s="5">
        <v>11</v>
      </c>
      <c r="W17">
        <f t="shared" si="1"/>
        <v>0</v>
      </c>
      <c r="X17" t="str">
        <f t="shared" si="0"/>
        <v/>
      </c>
      <c r="Y17" s="6" t="e" cm="1">
        <f t="array" aca="1" ref="Y17" ca="1">VALUE(IF(ISNUMBER(X17), _xlfn.TEXTJOIN("",TRUE,IFERROR(MID(Q17, ROW(INDIRECT(X17 - 20&amp;":"&amp;X17)), 1)*1, "")), ""))</f>
        <v>#VALUE!</v>
      </c>
      <c r="Z17" t="str">
        <f t="shared" ca="1" si="2"/>
        <v/>
      </c>
      <c r="AA17" s="5"/>
    </row>
    <row r="18" spans="1:27" x14ac:dyDescent="0.2">
      <c r="A18">
        <v>201625517</v>
      </c>
      <c r="B18" t="s">
        <v>21</v>
      </c>
      <c r="C18" t="s">
        <v>22</v>
      </c>
      <c r="D18">
        <v>10200001800</v>
      </c>
      <c r="E18" s="1">
        <v>42521</v>
      </c>
      <c r="F18" s="1">
        <v>42964</v>
      </c>
      <c r="G18" s="2">
        <v>1</v>
      </c>
      <c r="H18" t="s">
        <v>118</v>
      </c>
      <c r="I18" t="s">
        <v>34</v>
      </c>
      <c r="J18" t="s">
        <v>26</v>
      </c>
      <c r="K18">
        <v>37209</v>
      </c>
      <c r="L18" t="s">
        <v>119</v>
      </c>
      <c r="M18" t="s">
        <v>120</v>
      </c>
      <c r="N18" t="s">
        <v>29</v>
      </c>
      <c r="O18" t="s">
        <v>30</v>
      </c>
      <c r="P18">
        <v>3245965</v>
      </c>
      <c r="Q18" t="s">
        <v>121</v>
      </c>
      <c r="R18">
        <v>20</v>
      </c>
      <c r="S18">
        <v>37018301</v>
      </c>
      <c r="T18" t="s">
        <v>122</v>
      </c>
      <c r="U18" s="5">
        <v>402</v>
      </c>
      <c r="W18">
        <f t="shared" si="1"/>
        <v>1</v>
      </c>
      <c r="X18">
        <f t="shared" si="0"/>
        <v>116</v>
      </c>
      <c r="Y18" s="6" cm="1">
        <f t="array" aca="1" ref="Y18" ca="1">VALUE(IF(ISNUMBER(X18), _xlfn.TEXTJOIN("",TRUE,IFERROR(MID(Q18, ROW(INDIRECT(X18 - 20&amp;":"&amp;X18)), 1)*1, "")), ""))</f>
        <v>402</v>
      </c>
      <c r="Z18">
        <f t="shared" ca="1" si="2"/>
        <v>1</v>
      </c>
      <c r="AA18" s="5"/>
    </row>
    <row r="19" spans="1:27" x14ac:dyDescent="0.2">
      <c r="A19">
        <v>2017054114</v>
      </c>
      <c r="B19" t="s">
        <v>21</v>
      </c>
      <c r="C19" t="s">
        <v>123</v>
      </c>
      <c r="D19">
        <v>10513034800</v>
      </c>
      <c r="E19" s="1">
        <v>42964</v>
      </c>
      <c r="F19" s="1">
        <v>42964</v>
      </c>
      <c r="G19" s="2">
        <v>1</v>
      </c>
      <c r="H19" t="s">
        <v>124</v>
      </c>
      <c r="I19" t="s">
        <v>34</v>
      </c>
      <c r="J19" t="s">
        <v>26</v>
      </c>
      <c r="K19">
        <v>37204</v>
      </c>
      <c r="L19" t="s">
        <v>125</v>
      </c>
      <c r="M19" t="s">
        <v>60</v>
      </c>
      <c r="N19" t="s">
        <v>29</v>
      </c>
      <c r="O19" t="s">
        <v>126</v>
      </c>
      <c r="P19">
        <v>3397431</v>
      </c>
      <c r="Q19" t="s">
        <v>127</v>
      </c>
      <c r="R19">
        <v>17</v>
      </c>
      <c r="S19">
        <v>37017000</v>
      </c>
      <c r="T19" t="s">
        <v>128</v>
      </c>
      <c r="U19" s="5">
        <v>1</v>
      </c>
      <c r="W19">
        <f t="shared" si="1"/>
        <v>0</v>
      </c>
      <c r="X19" t="str">
        <f t="shared" si="0"/>
        <v/>
      </c>
      <c r="Y19" s="6" t="e" cm="1">
        <f t="array" aca="1" ref="Y19" ca="1">VALUE(IF(ISNUMBER(X19), _xlfn.TEXTJOIN("",TRUE,IFERROR(MID(Q19, ROW(INDIRECT(X19 - 20&amp;":"&amp;X19)), 1)*1, "")), ""))</f>
        <v>#VALUE!</v>
      </c>
      <c r="Z19" t="str">
        <f t="shared" ca="1" si="2"/>
        <v/>
      </c>
      <c r="AA19" s="5"/>
    </row>
    <row r="20" spans="1:27" x14ac:dyDescent="0.2">
      <c r="A20">
        <v>201501990</v>
      </c>
      <c r="B20" t="s">
        <v>21</v>
      </c>
      <c r="C20" t="s">
        <v>22</v>
      </c>
      <c r="D20">
        <v>7214007200</v>
      </c>
      <c r="E20" s="1">
        <v>42024</v>
      </c>
      <c r="F20" s="1">
        <v>42977</v>
      </c>
      <c r="G20" s="2">
        <v>1</v>
      </c>
      <c r="H20" t="s">
        <v>129</v>
      </c>
      <c r="I20" t="s">
        <v>34</v>
      </c>
      <c r="J20" t="s">
        <v>26</v>
      </c>
      <c r="K20">
        <v>37206</v>
      </c>
      <c r="L20" t="s">
        <v>130</v>
      </c>
      <c r="M20" t="s">
        <v>131</v>
      </c>
      <c r="N20" t="s">
        <v>29</v>
      </c>
      <c r="O20" t="s">
        <v>30</v>
      </c>
      <c r="P20">
        <v>2020403</v>
      </c>
      <c r="Q20" t="s">
        <v>132</v>
      </c>
      <c r="R20">
        <v>7</v>
      </c>
      <c r="S20">
        <v>37011700</v>
      </c>
      <c r="T20" t="s">
        <v>133</v>
      </c>
      <c r="U20" s="5">
        <v>16</v>
      </c>
      <c r="W20">
        <f t="shared" si="1"/>
        <v>1</v>
      </c>
      <c r="X20">
        <f t="shared" si="0"/>
        <v>31</v>
      </c>
      <c r="Y20" s="6" cm="1">
        <f t="array" aca="1" ref="Y20" ca="1">VALUE(IF(ISNUMBER(X20), _xlfn.TEXTJOIN("",TRUE,IFERROR(MID(Q20, ROW(INDIRECT(X20 - 20&amp;":"&amp;X20)), 1)*1, "")), ""))</f>
        <v>16</v>
      </c>
      <c r="Z20">
        <f t="shared" ca="1" si="2"/>
        <v>1</v>
      </c>
      <c r="AA20" s="5"/>
    </row>
    <row r="21" spans="1:27" x14ac:dyDescent="0.2">
      <c r="A21">
        <v>2017055537</v>
      </c>
      <c r="B21" t="s">
        <v>21</v>
      </c>
      <c r="C21" t="s">
        <v>56</v>
      </c>
      <c r="D21" t="s">
        <v>134</v>
      </c>
      <c r="E21" s="1">
        <v>42971</v>
      </c>
      <c r="F21" s="1">
        <v>42979</v>
      </c>
      <c r="G21" s="2">
        <v>1</v>
      </c>
      <c r="H21" t="s">
        <v>135</v>
      </c>
      <c r="I21" t="s">
        <v>34</v>
      </c>
      <c r="J21" t="s">
        <v>26</v>
      </c>
      <c r="K21">
        <v>37216</v>
      </c>
      <c r="L21" t="s">
        <v>136</v>
      </c>
      <c r="M21" t="s">
        <v>60</v>
      </c>
      <c r="N21" t="s">
        <v>29</v>
      </c>
      <c r="O21" t="s">
        <v>61</v>
      </c>
      <c r="P21">
        <v>3399556</v>
      </c>
      <c r="Q21" t="s">
        <v>137</v>
      </c>
      <c r="R21">
        <v>7</v>
      </c>
      <c r="S21">
        <v>37011400</v>
      </c>
      <c r="T21" t="s">
        <v>138</v>
      </c>
      <c r="U21" s="5">
        <v>0</v>
      </c>
      <c r="W21">
        <f t="shared" si="1"/>
        <v>0</v>
      </c>
      <c r="X21" t="str">
        <f t="shared" si="0"/>
        <v/>
      </c>
      <c r="Y21" s="6" t="e" cm="1">
        <f t="array" aca="1" ref="Y21" ca="1">VALUE(IF(ISNUMBER(X21), _xlfn.TEXTJOIN("",TRUE,IFERROR(MID(Q21, ROW(INDIRECT(X21 - 20&amp;":"&amp;X21)), 1)*1, "")), ""))</f>
        <v>#VALUE!</v>
      </c>
      <c r="Z21" t="str">
        <f t="shared" ca="1" si="2"/>
        <v/>
      </c>
      <c r="AA21" s="5"/>
    </row>
    <row r="22" spans="1:27" x14ac:dyDescent="0.2">
      <c r="A22">
        <v>2016057273</v>
      </c>
      <c r="B22" t="s">
        <v>21</v>
      </c>
      <c r="C22" t="s">
        <v>22</v>
      </c>
      <c r="D22">
        <v>10200000600</v>
      </c>
      <c r="E22" s="1">
        <v>42662</v>
      </c>
      <c r="F22" s="1">
        <v>42992</v>
      </c>
      <c r="G22" s="2">
        <v>1</v>
      </c>
      <c r="H22" t="s">
        <v>139</v>
      </c>
      <c r="I22" t="s">
        <v>34</v>
      </c>
      <c r="J22" t="s">
        <v>26</v>
      </c>
      <c r="K22">
        <v>37209</v>
      </c>
      <c r="L22" t="s">
        <v>140</v>
      </c>
      <c r="M22" t="s">
        <v>141</v>
      </c>
      <c r="N22" t="s">
        <v>29</v>
      </c>
      <c r="O22" t="s">
        <v>30</v>
      </c>
      <c r="P22">
        <v>3287154</v>
      </c>
      <c r="Q22" t="s">
        <v>142</v>
      </c>
      <c r="R22">
        <v>35</v>
      </c>
      <c r="S22">
        <v>37018301</v>
      </c>
      <c r="T22" t="s">
        <v>143</v>
      </c>
      <c r="U22" s="5">
        <v>224</v>
      </c>
      <c r="W22">
        <f t="shared" si="1"/>
        <v>1</v>
      </c>
      <c r="X22">
        <f t="shared" si="0"/>
        <v>79</v>
      </c>
      <c r="Y22" s="6" cm="1">
        <f t="array" aca="1" ref="Y22" ca="1">VALUE(IF(ISNUMBER(X22), _xlfn.TEXTJOIN("",TRUE,IFERROR(MID(Q22, ROW(INDIRECT(X22 - 20&amp;":"&amp;X22)), 1)*1, "")), ""))</f>
        <v>224</v>
      </c>
      <c r="Z22">
        <f t="shared" ca="1" si="2"/>
        <v>1</v>
      </c>
      <c r="AA22" s="5"/>
    </row>
    <row r="23" spans="1:27" x14ac:dyDescent="0.2">
      <c r="A23">
        <v>2017032273</v>
      </c>
      <c r="B23" t="s">
        <v>21</v>
      </c>
      <c r="C23" t="s">
        <v>43</v>
      </c>
      <c r="D23" t="s">
        <v>144</v>
      </c>
      <c r="E23" s="1">
        <v>42871</v>
      </c>
      <c r="F23" s="1">
        <v>42999</v>
      </c>
      <c r="G23" s="2">
        <v>1</v>
      </c>
      <c r="H23" t="s">
        <v>145</v>
      </c>
      <c r="I23" t="s">
        <v>34</v>
      </c>
      <c r="J23" t="s">
        <v>26</v>
      </c>
      <c r="K23">
        <v>37203</v>
      </c>
      <c r="L23" t="s">
        <v>146</v>
      </c>
      <c r="M23" t="s">
        <v>147</v>
      </c>
      <c r="N23" t="s">
        <v>29</v>
      </c>
      <c r="O23" t="s">
        <v>48</v>
      </c>
      <c r="P23">
        <v>3366344</v>
      </c>
      <c r="Q23" t="s">
        <v>148</v>
      </c>
      <c r="R23">
        <v>19</v>
      </c>
      <c r="S23">
        <v>37016300</v>
      </c>
      <c r="T23" t="s">
        <v>149</v>
      </c>
      <c r="U23" s="5">
        <v>4</v>
      </c>
      <c r="W23">
        <f t="shared" si="1"/>
        <v>0</v>
      </c>
      <c r="X23" t="str">
        <f t="shared" si="0"/>
        <v/>
      </c>
      <c r="Y23" s="6" t="e" cm="1">
        <f t="array" aca="1" ref="Y23" ca="1">VALUE(IF(ISNUMBER(X23), _xlfn.TEXTJOIN("",TRUE,IFERROR(MID(Q23, ROW(INDIRECT(X23 - 20&amp;":"&amp;X23)), 1)*1, "")), ""))</f>
        <v>#VALUE!</v>
      </c>
      <c r="Z23" t="str">
        <f t="shared" ca="1" si="2"/>
        <v/>
      </c>
      <c r="AA23" s="5"/>
    </row>
    <row r="24" spans="1:27" x14ac:dyDescent="0.2">
      <c r="A24">
        <v>2016060964</v>
      </c>
      <c r="B24" t="s">
        <v>21</v>
      </c>
      <c r="C24" t="s">
        <v>43</v>
      </c>
      <c r="D24" t="s">
        <v>150</v>
      </c>
      <c r="E24" s="1">
        <v>42677</v>
      </c>
      <c r="F24" s="1">
        <v>43003</v>
      </c>
      <c r="G24" s="2">
        <v>1</v>
      </c>
      <c r="H24" t="s">
        <v>151</v>
      </c>
      <c r="I24" t="s">
        <v>34</v>
      </c>
      <c r="J24" t="s">
        <v>26</v>
      </c>
      <c r="K24">
        <v>37206</v>
      </c>
      <c r="L24" t="s">
        <v>152</v>
      </c>
      <c r="M24" t="s">
        <v>153</v>
      </c>
      <c r="N24" t="s">
        <v>29</v>
      </c>
      <c r="O24" t="s">
        <v>48</v>
      </c>
      <c r="P24">
        <v>3291678</v>
      </c>
      <c r="Q24" t="s">
        <v>154</v>
      </c>
      <c r="R24">
        <v>7</v>
      </c>
      <c r="S24">
        <v>37011600</v>
      </c>
      <c r="T24" t="s">
        <v>155</v>
      </c>
      <c r="U24" s="5">
        <v>5</v>
      </c>
      <c r="W24">
        <f t="shared" si="1"/>
        <v>1</v>
      </c>
      <c r="X24">
        <f t="shared" si="0"/>
        <v>83</v>
      </c>
      <c r="Y24" s="6" t="e" cm="1">
        <f t="array" aca="1" ref="Y24" ca="1">VALUE(IF(ISNUMBER(X24), _xlfn.TEXTJOIN("",TRUE,IFERROR(MID(Q24, ROW(INDIRECT(X24 - 20&amp;":"&amp;X24)), 1)*1, "")), ""))</f>
        <v>#VALUE!</v>
      </c>
      <c r="Z24" t="str">
        <f t="shared" ca="1" si="2"/>
        <v/>
      </c>
      <c r="AA24" s="5"/>
    </row>
    <row r="25" spans="1:27" x14ac:dyDescent="0.2">
      <c r="A25">
        <v>201612858</v>
      </c>
      <c r="B25" t="s">
        <v>21</v>
      </c>
      <c r="C25" t="s">
        <v>22</v>
      </c>
      <c r="D25">
        <v>9202033800</v>
      </c>
      <c r="E25" s="1">
        <v>42452</v>
      </c>
      <c r="F25" s="1">
        <v>43004</v>
      </c>
      <c r="G25" s="2">
        <v>1</v>
      </c>
      <c r="H25" t="s">
        <v>156</v>
      </c>
      <c r="I25" t="s">
        <v>34</v>
      </c>
      <c r="J25" t="s">
        <v>26</v>
      </c>
      <c r="K25">
        <v>37208</v>
      </c>
      <c r="L25" t="s">
        <v>157</v>
      </c>
      <c r="M25" t="s">
        <v>158</v>
      </c>
      <c r="N25" t="s">
        <v>29</v>
      </c>
      <c r="O25" t="s">
        <v>30</v>
      </c>
      <c r="P25">
        <v>2110179</v>
      </c>
      <c r="Q25" t="s">
        <v>159</v>
      </c>
      <c r="R25">
        <v>21</v>
      </c>
      <c r="S25">
        <v>37014300</v>
      </c>
      <c r="T25" t="s">
        <v>160</v>
      </c>
      <c r="U25" s="5">
        <v>14</v>
      </c>
      <c r="W25">
        <f t="shared" si="1"/>
        <v>1</v>
      </c>
      <c r="X25">
        <f t="shared" si="0"/>
        <v>58</v>
      </c>
      <c r="Y25" s="6" cm="1">
        <f t="array" aca="1" ref="Y25" ca="1">VALUE(IF(ISNUMBER(X25), _xlfn.TEXTJOIN("",TRUE,IFERROR(MID(Q25, ROW(INDIRECT(X25 - 20&amp;":"&amp;X25)), 1)*1, "")), ""))</f>
        <v>14</v>
      </c>
      <c r="Z25">
        <f t="shared" ca="1" si="2"/>
        <v>1</v>
      </c>
      <c r="AA25" s="5"/>
    </row>
    <row r="26" spans="1:27" x14ac:dyDescent="0.2">
      <c r="A26">
        <v>2016064294</v>
      </c>
      <c r="B26" t="s">
        <v>21</v>
      </c>
      <c r="C26" t="s">
        <v>43</v>
      </c>
      <c r="D26">
        <v>10507049600</v>
      </c>
      <c r="E26" s="1">
        <v>42691</v>
      </c>
      <c r="F26" s="1">
        <v>43011</v>
      </c>
      <c r="G26" s="2">
        <v>1</v>
      </c>
      <c r="H26" t="s">
        <v>161</v>
      </c>
      <c r="I26" t="s">
        <v>34</v>
      </c>
      <c r="J26" t="s">
        <v>26</v>
      </c>
      <c r="K26">
        <v>37203</v>
      </c>
      <c r="L26" t="s">
        <v>162</v>
      </c>
      <c r="M26" t="s">
        <v>163</v>
      </c>
      <c r="N26" t="s">
        <v>29</v>
      </c>
      <c r="O26" t="s">
        <v>48</v>
      </c>
      <c r="P26">
        <v>3295792</v>
      </c>
      <c r="Q26" t="s">
        <v>164</v>
      </c>
      <c r="R26">
        <v>17</v>
      </c>
      <c r="S26">
        <v>37016100</v>
      </c>
      <c r="T26" t="s">
        <v>165</v>
      </c>
      <c r="U26" s="5">
        <v>4</v>
      </c>
      <c r="W26">
        <f t="shared" si="1"/>
        <v>0</v>
      </c>
      <c r="X26" t="str">
        <f t="shared" si="0"/>
        <v/>
      </c>
      <c r="Y26" s="6" t="e" cm="1">
        <f t="array" aca="1" ref="Y26" ca="1">VALUE(IF(ISNUMBER(X26), _xlfn.TEXTJOIN("",TRUE,IFERROR(MID(Q26, ROW(INDIRECT(X26 - 20&amp;":"&amp;X26)), 1)*1, "")), ""))</f>
        <v>#VALUE!</v>
      </c>
      <c r="Z26" t="str">
        <f t="shared" ca="1" si="2"/>
        <v/>
      </c>
      <c r="AA26" s="5"/>
    </row>
    <row r="27" spans="1:27" x14ac:dyDescent="0.2">
      <c r="A27">
        <v>2017033164</v>
      </c>
      <c r="B27" t="s">
        <v>21</v>
      </c>
      <c r="C27" t="s">
        <v>80</v>
      </c>
      <c r="D27">
        <v>8600035500</v>
      </c>
      <c r="E27" s="1">
        <v>42873</v>
      </c>
      <c r="F27" s="1">
        <v>43011</v>
      </c>
      <c r="G27" s="2">
        <v>1</v>
      </c>
      <c r="H27" t="s">
        <v>166</v>
      </c>
      <c r="I27" t="s">
        <v>65</v>
      </c>
      <c r="J27" t="s">
        <v>26</v>
      </c>
      <c r="K27">
        <v>37076</v>
      </c>
      <c r="L27" t="s">
        <v>167</v>
      </c>
      <c r="M27" t="s">
        <v>168</v>
      </c>
      <c r="N27" t="s">
        <v>29</v>
      </c>
      <c r="O27" t="s">
        <v>84</v>
      </c>
      <c r="P27">
        <v>3367570</v>
      </c>
      <c r="Q27" t="s">
        <v>169</v>
      </c>
      <c r="R27">
        <v>12</v>
      </c>
      <c r="S27">
        <v>37015623</v>
      </c>
      <c r="T27" t="s">
        <v>170</v>
      </c>
      <c r="U27" s="5">
        <v>267</v>
      </c>
      <c r="W27">
        <f t="shared" si="1"/>
        <v>1</v>
      </c>
      <c r="X27">
        <f t="shared" si="0"/>
        <v>72</v>
      </c>
      <c r="Y27" s="6" cm="1">
        <f t="array" aca="1" ref="Y27" ca="1">VALUE(IF(ISNUMBER(X27), _xlfn.TEXTJOIN("",TRUE,IFERROR(MID(Q27, ROW(INDIRECT(X27 - 20&amp;":"&amp;X27)), 1)*1, "")), ""))</f>
        <v>267</v>
      </c>
      <c r="Z27">
        <f t="shared" ca="1" si="2"/>
        <v>1</v>
      </c>
      <c r="AA27" s="5"/>
    </row>
    <row r="28" spans="1:27" x14ac:dyDescent="0.2">
      <c r="A28">
        <v>201615813</v>
      </c>
      <c r="B28" t="s">
        <v>21</v>
      </c>
      <c r="C28" t="s">
        <v>22</v>
      </c>
      <c r="D28">
        <v>8209050400</v>
      </c>
      <c r="E28" s="1">
        <v>42467</v>
      </c>
      <c r="F28" s="1">
        <v>43012</v>
      </c>
      <c r="G28" s="2">
        <v>1</v>
      </c>
      <c r="H28" t="s">
        <v>171</v>
      </c>
      <c r="I28" t="s">
        <v>34</v>
      </c>
      <c r="J28" t="s">
        <v>26</v>
      </c>
      <c r="K28">
        <v>37208</v>
      </c>
      <c r="L28" t="s">
        <v>172</v>
      </c>
      <c r="M28" t="s">
        <v>173</v>
      </c>
      <c r="N28" t="s">
        <v>29</v>
      </c>
      <c r="O28" t="s">
        <v>30</v>
      </c>
      <c r="P28">
        <v>2114040</v>
      </c>
      <c r="Q28" t="s">
        <v>174</v>
      </c>
      <c r="R28">
        <v>19</v>
      </c>
      <c r="S28">
        <v>37019400</v>
      </c>
      <c r="T28" t="s">
        <v>175</v>
      </c>
      <c r="U28" s="5">
        <v>244</v>
      </c>
      <c r="W28">
        <f t="shared" si="1"/>
        <v>1</v>
      </c>
      <c r="X28">
        <f t="shared" si="0"/>
        <v>88</v>
      </c>
      <c r="Y28" s="6" cm="1">
        <f t="array" aca="1" ref="Y28" ca="1">VALUE(IF(ISNUMBER(X28), _xlfn.TEXTJOIN("",TRUE,IFERROR(MID(Q28, ROW(INDIRECT(X28 - 20&amp;":"&amp;X28)), 1)*1, "")), ""))</f>
        <v>244</v>
      </c>
      <c r="Z28">
        <f t="shared" ca="1" si="2"/>
        <v>1</v>
      </c>
      <c r="AA28" s="5"/>
    </row>
    <row r="29" spans="1:27" x14ac:dyDescent="0.2">
      <c r="A29">
        <v>2017031007</v>
      </c>
      <c r="B29" t="s">
        <v>21</v>
      </c>
      <c r="C29" t="s">
        <v>176</v>
      </c>
      <c r="D29" t="s">
        <v>177</v>
      </c>
      <c r="E29" s="1">
        <v>42865</v>
      </c>
      <c r="F29" s="1">
        <v>43041</v>
      </c>
      <c r="G29" t="s">
        <v>178</v>
      </c>
      <c r="H29" t="s">
        <v>179</v>
      </c>
      <c r="I29" t="s">
        <v>34</v>
      </c>
      <c r="J29" t="s">
        <v>26</v>
      </c>
      <c r="K29">
        <v>37207</v>
      </c>
      <c r="L29" t="s">
        <v>180</v>
      </c>
      <c r="M29" t="s">
        <v>181</v>
      </c>
      <c r="N29" t="s">
        <v>29</v>
      </c>
      <c r="O29" t="s">
        <v>182</v>
      </c>
      <c r="P29">
        <v>3355489</v>
      </c>
      <c r="Q29" t="s">
        <v>183</v>
      </c>
      <c r="R29">
        <v>2</v>
      </c>
      <c r="S29">
        <v>37012702</v>
      </c>
      <c r="T29" t="s">
        <v>184</v>
      </c>
      <c r="U29" s="5">
        <v>10</v>
      </c>
      <c r="W29">
        <f t="shared" si="1"/>
        <v>1</v>
      </c>
      <c r="X29">
        <f t="shared" si="0"/>
        <v>87</v>
      </c>
      <c r="Y29" s="6" cm="1">
        <f t="array" aca="1" ref="Y29" ca="1">VALUE(IF(ISNUMBER(X29), _xlfn.TEXTJOIN("",TRUE,IFERROR(MID(Q29, ROW(INDIRECT(X29 - 20&amp;":"&amp;X29)), 1)*1, "")), ""))</f>
        <v>24</v>
      </c>
      <c r="Z29">
        <f t="shared" ca="1" si="2"/>
        <v>0</v>
      </c>
      <c r="AA29" s="5"/>
    </row>
    <row r="30" spans="1:27" x14ac:dyDescent="0.2">
      <c r="A30">
        <v>2017057777</v>
      </c>
      <c r="B30" t="s">
        <v>21</v>
      </c>
      <c r="C30" t="s">
        <v>22</v>
      </c>
      <c r="D30" t="s">
        <v>185</v>
      </c>
      <c r="E30" s="1">
        <v>42983</v>
      </c>
      <c r="F30" s="1">
        <v>43054</v>
      </c>
      <c r="G30" s="2">
        <v>1</v>
      </c>
      <c r="H30" t="s">
        <v>186</v>
      </c>
      <c r="I30" t="s">
        <v>34</v>
      </c>
      <c r="J30" t="s">
        <v>26</v>
      </c>
      <c r="K30">
        <v>37208</v>
      </c>
      <c r="L30" t="s">
        <v>187</v>
      </c>
      <c r="M30" t="s">
        <v>188</v>
      </c>
      <c r="N30" t="s">
        <v>29</v>
      </c>
      <c r="O30" t="s">
        <v>30</v>
      </c>
      <c r="P30">
        <v>3402742</v>
      </c>
      <c r="Q30" t="s">
        <v>189</v>
      </c>
      <c r="R30">
        <v>19</v>
      </c>
      <c r="S30">
        <v>37019400</v>
      </c>
      <c r="T30" t="s">
        <v>190</v>
      </c>
      <c r="U30" s="5">
        <v>16</v>
      </c>
      <c r="W30">
        <f t="shared" si="1"/>
        <v>1</v>
      </c>
      <c r="X30">
        <f t="shared" si="0"/>
        <v>70</v>
      </c>
      <c r="Y30" s="6" cm="1">
        <f t="array" aca="1" ref="Y30" ca="1">VALUE(IF(ISNUMBER(X30), _xlfn.TEXTJOIN("",TRUE,IFERROR(MID(Q30, ROW(INDIRECT(X30 - 20&amp;":"&amp;X30)), 1)*1, "")), ""))</f>
        <v>16</v>
      </c>
      <c r="Z30">
        <f t="shared" ca="1" si="2"/>
        <v>1</v>
      </c>
      <c r="AA30" s="5"/>
    </row>
    <row r="31" spans="1:27" x14ac:dyDescent="0.2">
      <c r="A31">
        <v>2017033281</v>
      </c>
      <c r="B31" t="s">
        <v>21</v>
      </c>
      <c r="C31" t="s">
        <v>80</v>
      </c>
      <c r="D31" t="s">
        <v>191</v>
      </c>
      <c r="E31" s="1">
        <v>42874</v>
      </c>
      <c r="F31" s="1">
        <v>43073</v>
      </c>
      <c r="G31" s="2">
        <v>1</v>
      </c>
      <c r="H31" t="s">
        <v>192</v>
      </c>
      <c r="I31" t="s">
        <v>34</v>
      </c>
      <c r="J31" t="s">
        <v>26</v>
      </c>
      <c r="K31">
        <v>37209</v>
      </c>
      <c r="L31" t="s">
        <v>193</v>
      </c>
      <c r="M31" t="s">
        <v>194</v>
      </c>
      <c r="N31" t="s">
        <v>29</v>
      </c>
      <c r="O31" t="s">
        <v>84</v>
      </c>
      <c r="P31">
        <v>3367777</v>
      </c>
      <c r="Q31" t="s">
        <v>195</v>
      </c>
      <c r="R31">
        <v>20</v>
      </c>
      <c r="S31">
        <v>37013300</v>
      </c>
      <c r="T31" t="s">
        <v>196</v>
      </c>
      <c r="U31" s="5">
        <v>8</v>
      </c>
      <c r="W31">
        <f t="shared" si="1"/>
        <v>1</v>
      </c>
      <c r="X31">
        <f t="shared" si="0"/>
        <v>39</v>
      </c>
      <c r="Y31" s="6" cm="1">
        <f t="array" aca="1" ref="Y31" ca="1">VALUE(IF(ISNUMBER(X31), _xlfn.TEXTJOIN("",TRUE,IFERROR(MID(Q31, ROW(INDIRECT(X31 - 20&amp;":"&amp;X31)), 1)*1, "")), ""))</f>
        <v>8</v>
      </c>
      <c r="Z31">
        <f t="shared" ca="1" si="2"/>
        <v>1</v>
      </c>
      <c r="AA31" s="5"/>
    </row>
    <row r="32" spans="1:27" x14ac:dyDescent="0.2">
      <c r="A32">
        <v>2017042279</v>
      </c>
      <c r="B32" t="s">
        <v>21</v>
      </c>
      <c r="C32" t="s">
        <v>22</v>
      </c>
      <c r="D32" t="s">
        <v>197</v>
      </c>
      <c r="E32" s="1">
        <v>42913</v>
      </c>
      <c r="F32" s="1">
        <v>43074</v>
      </c>
      <c r="G32" s="2">
        <v>1</v>
      </c>
      <c r="H32" t="s">
        <v>198</v>
      </c>
      <c r="I32" t="s">
        <v>34</v>
      </c>
      <c r="J32" t="s">
        <v>26</v>
      </c>
      <c r="K32">
        <v>37208</v>
      </c>
      <c r="L32" t="s">
        <v>199</v>
      </c>
      <c r="M32" t="s">
        <v>200</v>
      </c>
      <c r="N32" t="s">
        <v>29</v>
      </c>
      <c r="O32" t="s">
        <v>30</v>
      </c>
      <c r="P32">
        <v>3380527</v>
      </c>
      <c r="Q32" t="s">
        <v>201</v>
      </c>
      <c r="R32">
        <v>19</v>
      </c>
      <c r="S32">
        <v>37019400</v>
      </c>
      <c r="T32" t="s">
        <v>202</v>
      </c>
      <c r="U32" s="5">
        <v>26</v>
      </c>
      <c r="W32">
        <f t="shared" si="1"/>
        <v>1</v>
      </c>
      <c r="X32">
        <f t="shared" si="0"/>
        <v>40</v>
      </c>
      <c r="Y32" s="6" cm="1">
        <f t="array" aca="1" ref="Y32" ca="1">VALUE(IF(ISNUMBER(X32), _xlfn.TEXTJOIN("",TRUE,IFERROR(MID(Q32, ROW(INDIRECT(X32 - 20&amp;":"&amp;X32)), 1)*1, "")), ""))</f>
        <v>26</v>
      </c>
      <c r="Z32">
        <f t="shared" ca="1" si="2"/>
        <v>1</v>
      </c>
      <c r="AA32" s="5"/>
    </row>
    <row r="33" spans="1:27" x14ac:dyDescent="0.2">
      <c r="A33">
        <v>2017007653</v>
      </c>
      <c r="B33" t="s">
        <v>21</v>
      </c>
      <c r="C33" t="s">
        <v>43</v>
      </c>
      <c r="D33" s="3" t="s">
        <v>203</v>
      </c>
      <c r="E33" s="1">
        <v>42767</v>
      </c>
      <c r="F33" s="1">
        <v>43074</v>
      </c>
      <c r="G33" s="2">
        <v>1</v>
      </c>
      <c r="H33" t="s">
        <v>204</v>
      </c>
      <c r="I33" t="s">
        <v>34</v>
      </c>
      <c r="J33" t="s">
        <v>26</v>
      </c>
      <c r="K33">
        <v>37221</v>
      </c>
      <c r="L33" t="s">
        <v>205</v>
      </c>
      <c r="M33" t="s">
        <v>206</v>
      </c>
      <c r="N33" t="s">
        <v>29</v>
      </c>
      <c r="O33" t="s">
        <v>48</v>
      </c>
      <c r="P33">
        <v>3316508</v>
      </c>
      <c r="Q33" t="s">
        <v>207</v>
      </c>
      <c r="R33">
        <v>22</v>
      </c>
      <c r="S33">
        <v>37018410</v>
      </c>
      <c r="T33" t="s">
        <v>208</v>
      </c>
      <c r="U33" s="5">
        <v>22</v>
      </c>
      <c r="W33">
        <f t="shared" si="1"/>
        <v>1</v>
      </c>
      <c r="X33">
        <f t="shared" si="0"/>
        <v>31</v>
      </c>
      <c r="Y33" s="6" cm="1">
        <f t="array" aca="1" ref="Y33" ca="1">VALUE(IF(ISNUMBER(X33), _xlfn.TEXTJOIN("",TRUE,IFERROR(MID(Q33, ROW(INDIRECT(X33 - 20&amp;":"&amp;X33)), 1)*1, "")), ""))</f>
        <v>22</v>
      </c>
      <c r="Z33">
        <f t="shared" ca="1" si="2"/>
        <v>1</v>
      </c>
      <c r="AA33" s="5"/>
    </row>
    <row r="34" spans="1:27" x14ac:dyDescent="0.2">
      <c r="A34">
        <v>2017071638</v>
      </c>
      <c r="B34" t="s">
        <v>21</v>
      </c>
      <c r="C34" t="s">
        <v>22</v>
      </c>
      <c r="D34" t="s">
        <v>209</v>
      </c>
      <c r="E34" s="1">
        <v>43046</v>
      </c>
      <c r="F34" s="1">
        <v>43076</v>
      </c>
      <c r="G34" s="2">
        <v>1</v>
      </c>
      <c r="H34" t="s">
        <v>210</v>
      </c>
      <c r="I34" t="s">
        <v>34</v>
      </c>
      <c r="J34" t="s">
        <v>26</v>
      </c>
      <c r="K34">
        <v>37208</v>
      </c>
      <c r="L34" t="s">
        <v>211</v>
      </c>
      <c r="M34" t="s">
        <v>212</v>
      </c>
      <c r="N34" t="s">
        <v>29</v>
      </c>
      <c r="O34" t="s">
        <v>30</v>
      </c>
      <c r="P34">
        <v>3421703</v>
      </c>
      <c r="Q34" t="s">
        <v>213</v>
      </c>
      <c r="R34">
        <v>19</v>
      </c>
      <c r="S34">
        <v>37014200</v>
      </c>
      <c r="T34" t="s">
        <v>214</v>
      </c>
      <c r="U34" s="5">
        <v>4</v>
      </c>
      <c r="W34">
        <f t="shared" si="1"/>
        <v>1</v>
      </c>
      <c r="X34">
        <f t="shared" si="0"/>
        <v>85</v>
      </c>
      <c r="Y34" s="6" cm="1">
        <f t="array" aca="1" ref="Y34" ca="1">VALUE(IF(ISNUMBER(X34), _xlfn.TEXTJOIN("",TRUE,IFERROR(MID(Q34, ROW(INDIRECT(X34 - 20&amp;":"&amp;X34)), 1)*1, "")), ""))</f>
        <v>4</v>
      </c>
      <c r="Z34">
        <f t="shared" ca="1" si="2"/>
        <v>1</v>
      </c>
      <c r="AA34" s="5"/>
    </row>
    <row r="35" spans="1:27" x14ac:dyDescent="0.2">
      <c r="A35">
        <v>2017062467</v>
      </c>
      <c r="B35" t="s">
        <v>21</v>
      </c>
      <c r="C35" t="s">
        <v>22</v>
      </c>
      <c r="D35" t="s">
        <v>215</v>
      </c>
      <c r="E35" s="1">
        <v>43004</v>
      </c>
      <c r="F35" s="1">
        <v>43077</v>
      </c>
      <c r="G35" s="2">
        <v>1</v>
      </c>
      <c r="H35" t="s">
        <v>216</v>
      </c>
      <c r="I35" t="s">
        <v>34</v>
      </c>
      <c r="J35" t="s">
        <v>26</v>
      </c>
      <c r="K35">
        <v>37206</v>
      </c>
      <c r="L35" t="s">
        <v>217</v>
      </c>
      <c r="M35" t="s">
        <v>218</v>
      </c>
      <c r="N35" t="s">
        <v>29</v>
      </c>
      <c r="O35" t="s">
        <v>30</v>
      </c>
      <c r="P35">
        <v>3409408</v>
      </c>
      <c r="Q35" t="s">
        <v>219</v>
      </c>
      <c r="R35">
        <v>5</v>
      </c>
      <c r="S35">
        <v>37011900</v>
      </c>
      <c r="T35" t="s">
        <v>220</v>
      </c>
      <c r="U35" s="5">
        <v>2</v>
      </c>
      <c r="W35">
        <f t="shared" si="1"/>
        <v>0</v>
      </c>
      <c r="X35" t="str">
        <f t="shared" si="0"/>
        <v/>
      </c>
      <c r="Y35" s="6" t="e" cm="1">
        <f t="array" aca="1" ref="Y35" ca="1">VALUE(IF(ISNUMBER(X35), _xlfn.TEXTJOIN("",TRUE,IFERROR(MID(Q35, ROW(INDIRECT(X35 - 20&amp;":"&amp;X35)), 1)*1, "")), ""))</f>
        <v>#VALUE!</v>
      </c>
      <c r="Z35" t="str">
        <f t="shared" ca="1" si="2"/>
        <v/>
      </c>
      <c r="AA35" s="5"/>
    </row>
    <row r="36" spans="1:27" x14ac:dyDescent="0.2">
      <c r="A36">
        <v>2017058352</v>
      </c>
      <c r="B36" t="s">
        <v>21</v>
      </c>
      <c r="C36" t="s">
        <v>43</v>
      </c>
      <c r="D36">
        <v>11910009600</v>
      </c>
      <c r="E36" s="1">
        <v>42985</v>
      </c>
      <c r="F36" s="1">
        <v>43080</v>
      </c>
      <c r="G36" t="s">
        <v>178</v>
      </c>
      <c r="H36" t="s">
        <v>221</v>
      </c>
      <c r="I36" t="s">
        <v>34</v>
      </c>
      <c r="J36" t="s">
        <v>26</v>
      </c>
      <c r="K36">
        <v>37211</v>
      </c>
      <c r="L36" t="s">
        <v>222</v>
      </c>
      <c r="M36" t="s">
        <v>223</v>
      </c>
      <c r="N36" t="s">
        <v>29</v>
      </c>
      <c r="O36" t="s">
        <v>48</v>
      </c>
      <c r="P36">
        <v>3403479</v>
      </c>
      <c r="Q36" t="s">
        <v>224</v>
      </c>
      <c r="R36">
        <v>16</v>
      </c>
      <c r="S36">
        <v>37017401</v>
      </c>
      <c r="T36" t="s">
        <v>225</v>
      </c>
      <c r="U36" s="5">
        <v>52</v>
      </c>
      <c r="W36">
        <f t="shared" si="1"/>
        <v>1</v>
      </c>
      <c r="X36">
        <f t="shared" si="0"/>
        <v>132</v>
      </c>
      <c r="Y36" s="6" cm="1">
        <f t="array" aca="1" ref="Y36" ca="1">VALUE(IF(ISNUMBER(X36), _xlfn.TEXTJOIN("",TRUE,IFERROR(MID(Q36, ROW(INDIRECT(X36 - 20&amp;":"&amp;X36)), 1)*1, "")), ""))</f>
        <v>52</v>
      </c>
      <c r="Z36">
        <f t="shared" ca="1" si="2"/>
        <v>1</v>
      </c>
      <c r="AA36" s="5"/>
    </row>
    <row r="37" spans="1:27" x14ac:dyDescent="0.2">
      <c r="A37">
        <v>2017064378</v>
      </c>
      <c r="B37" t="s">
        <v>21</v>
      </c>
      <c r="C37" t="s">
        <v>22</v>
      </c>
      <c r="D37" t="s">
        <v>226</v>
      </c>
      <c r="E37" s="1">
        <v>43012</v>
      </c>
      <c r="F37" s="1">
        <v>43082</v>
      </c>
      <c r="G37" s="2">
        <v>1</v>
      </c>
      <c r="H37" t="s">
        <v>227</v>
      </c>
      <c r="I37" t="s">
        <v>34</v>
      </c>
      <c r="J37" t="s">
        <v>26</v>
      </c>
      <c r="K37">
        <v>37209</v>
      </c>
      <c r="L37" t="s">
        <v>228</v>
      </c>
      <c r="M37" t="s">
        <v>229</v>
      </c>
      <c r="N37" t="s">
        <v>29</v>
      </c>
      <c r="O37" t="s">
        <v>30</v>
      </c>
      <c r="P37">
        <v>3411978</v>
      </c>
      <c r="Q37" t="s">
        <v>230</v>
      </c>
      <c r="R37">
        <v>21</v>
      </c>
      <c r="S37">
        <v>37014300</v>
      </c>
      <c r="T37" t="s">
        <v>231</v>
      </c>
      <c r="U37" s="5">
        <v>15</v>
      </c>
      <c r="W37">
        <f t="shared" si="1"/>
        <v>1</v>
      </c>
      <c r="X37">
        <f t="shared" si="0"/>
        <v>165</v>
      </c>
      <c r="Y37" s="6" t="e" cm="1">
        <f t="array" aca="1" ref="Y37" ca="1">VALUE(IF(ISNUMBER(X37), _xlfn.TEXTJOIN("",TRUE,IFERROR(MID(Q37, ROW(INDIRECT(X37 - 20&amp;":"&amp;X37)), 1)*1, "")), ""))</f>
        <v>#VALUE!</v>
      </c>
      <c r="Z37" t="str">
        <f t="shared" ca="1" si="2"/>
        <v/>
      </c>
      <c r="AA37" s="5"/>
    </row>
    <row r="38" spans="1:27" x14ac:dyDescent="0.2">
      <c r="A38">
        <v>2017027322</v>
      </c>
      <c r="B38" t="s">
        <v>21</v>
      </c>
      <c r="C38" t="s">
        <v>22</v>
      </c>
      <c r="D38">
        <v>9304006700</v>
      </c>
      <c r="E38" s="1">
        <v>42849</v>
      </c>
      <c r="F38" s="1">
        <v>43083</v>
      </c>
      <c r="G38" s="2">
        <v>1</v>
      </c>
      <c r="H38" t="s">
        <v>232</v>
      </c>
      <c r="I38" t="s">
        <v>34</v>
      </c>
      <c r="J38" t="s">
        <v>26</v>
      </c>
      <c r="K38">
        <v>37206</v>
      </c>
      <c r="L38" t="s">
        <v>233</v>
      </c>
      <c r="M38" t="s">
        <v>234</v>
      </c>
      <c r="N38" t="s">
        <v>29</v>
      </c>
      <c r="O38" t="s">
        <v>30</v>
      </c>
      <c r="P38">
        <v>3350131</v>
      </c>
      <c r="Q38" t="s">
        <v>235</v>
      </c>
      <c r="R38">
        <v>6</v>
      </c>
      <c r="S38">
        <v>37019200</v>
      </c>
      <c r="T38" t="s">
        <v>236</v>
      </c>
      <c r="U38" s="5">
        <v>94</v>
      </c>
      <c r="W38">
        <f t="shared" si="1"/>
        <v>1</v>
      </c>
      <c r="X38">
        <f t="shared" si="0"/>
        <v>51</v>
      </c>
      <c r="Y38" s="6" cm="1">
        <f t="array" aca="1" ref="Y38" ca="1">VALUE(IF(ISNUMBER(X38), _xlfn.TEXTJOIN("",TRUE,IFERROR(MID(Q38, ROW(INDIRECT(X38 - 20&amp;":"&amp;X38)), 1)*1, "")), ""))</f>
        <v>94</v>
      </c>
      <c r="Z38">
        <f t="shared" ca="1" si="2"/>
        <v>1</v>
      </c>
      <c r="AA38" s="5"/>
    </row>
    <row r="39" spans="1:27" x14ac:dyDescent="0.2">
      <c r="A39">
        <v>2017010701</v>
      </c>
      <c r="B39" t="s">
        <v>21</v>
      </c>
      <c r="C39" t="s">
        <v>22</v>
      </c>
      <c r="D39" t="s">
        <v>237</v>
      </c>
      <c r="E39" s="1">
        <v>42780</v>
      </c>
      <c r="F39" s="1">
        <v>43087</v>
      </c>
      <c r="G39" s="2">
        <v>1</v>
      </c>
      <c r="H39" t="s">
        <v>238</v>
      </c>
      <c r="I39" t="s">
        <v>34</v>
      </c>
      <c r="J39" t="s">
        <v>26</v>
      </c>
      <c r="K39">
        <v>37208</v>
      </c>
      <c r="L39" t="s">
        <v>239</v>
      </c>
      <c r="M39" t="s">
        <v>240</v>
      </c>
      <c r="N39" t="s">
        <v>29</v>
      </c>
      <c r="O39" t="s">
        <v>30</v>
      </c>
      <c r="P39">
        <v>3320601</v>
      </c>
      <c r="Q39" t="s">
        <v>241</v>
      </c>
      <c r="R39">
        <v>19</v>
      </c>
      <c r="S39">
        <v>37019400</v>
      </c>
      <c r="T39" t="s">
        <v>242</v>
      </c>
      <c r="U39" s="5">
        <v>16</v>
      </c>
      <c r="W39">
        <f t="shared" si="1"/>
        <v>1</v>
      </c>
      <c r="X39">
        <f t="shared" si="0"/>
        <v>71</v>
      </c>
      <c r="Y39" s="6" cm="1">
        <f t="array" aca="1" ref="Y39" ca="1">VALUE(IF(ISNUMBER(X39), _xlfn.TEXTJOIN("",TRUE,IFERROR(MID(Q39, ROW(INDIRECT(X39 - 20&amp;":"&amp;X39)), 1)*1, "")), ""))</f>
        <v>16</v>
      </c>
      <c r="Z39">
        <f t="shared" ca="1" si="2"/>
        <v>1</v>
      </c>
      <c r="AA39" s="5"/>
    </row>
    <row r="40" spans="1:27" x14ac:dyDescent="0.2">
      <c r="A40">
        <v>2017071233</v>
      </c>
      <c r="B40" t="s">
        <v>21</v>
      </c>
      <c r="C40" t="s">
        <v>56</v>
      </c>
      <c r="D40">
        <v>8212038100</v>
      </c>
      <c r="E40" s="1">
        <v>43042</v>
      </c>
      <c r="F40" s="1">
        <v>43087</v>
      </c>
      <c r="G40" s="2">
        <v>1</v>
      </c>
      <c r="H40" t="s">
        <v>243</v>
      </c>
      <c r="I40" t="s">
        <v>34</v>
      </c>
      <c r="J40" t="s">
        <v>26</v>
      </c>
      <c r="K40">
        <v>37206</v>
      </c>
      <c r="L40" t="s">
        <v>244</v>
      </c>
      <c r="M40" t="s">
        <v>60</v>
      </c>
      <c r="N40" t="s">
        <v>29</v>
      </c>
      <c r="O40" t="s">
        <v>61</v>
      </c>
      <c r="P40">
        <v>3421135</v>
      </c>
      <c r="Q40" t="s">
        <v>245</v>
      </c>
      <c r="R40">
        <v>6</v>
      </c>
      <c r="S40">
        <v>37019200</v>
      </c>
      <c r="T40" t="s">
        <v>246</v>
      </c>
      <c r="U40" s="5">
        <v>0</v>
      </c>
      <c r="W40">
        <f t="shared" si="1"/>
        <v>0</v>
      </c>
      <c r="X40" t="str">
        <f t="shared" si="0"/>
        <v/>
      </c>
      <c r="Y40" s="6" t="e" cm="1">
        <f t="array" aca="1" ref="Y40" ca="1">VALUE(IF(ISNUMBER(X40), _xlfn.TEXTJOIN("",TRUE,IFERROR(MID(Q40, ROW(INDIRECT(X40 - 20&amp;":"&amp;X40)), 1)*1, "")), ""))</f>
        <v>#VALUE!</v>
      </c>
      <c r="Z40" t="str">
        <f t="shared" ca="1" si="2"/>
        <v/>
      </c>
      <c r="AA40" s="5"/>
    </row>
    <row r="41" spans="1:27" x14ac:dyDescent="0.2">
      <c r="A41">
        <v>2017061439</v>
      </c>
      <c r="B41" t="s">
        <v>21</v>
      </c>
      <c r="C41" t="s">
        <v>176</v>
      </c>
      <c r="D41" t="s">
        <v>247</v>
      </c>
      <c r="E41" s="1">
        <v>42999</v>
      </c>
      <c r="F41" s="1">
        <v>43091</v>
      </c>
      <c r="G41" s="2">
        <v>1</v>
      </c>
      <c r="H41" t="s">
        <v>248</v>
      </c>
      <c r="I41" t="s">
        <v>34</v>
      </c>
      <c r="J41" t="s">
        <v>26</v>
      </c>
      <c r="K41">
        <v>37207</v>
      </c>
      <c r="L41" t="s">
        <v>249</v>
      </c>
      <c r="M41" t="s">
        <v>250</v>
      </c>
      <c r="N41" t="s">
        <v>29</v>
      </c>
      <c r="O41" t="s">
        <v>182</v>
      </c>
      <c r="P41">
        <v>3407802</v>
      </c>
      <c r="Q41" t="s">
        <v>251</v>
      </c>
      <c r="R41">
        <v>2</v>
      </c>
      <c r="S41">
        <v>37012702</v>
      </c>
      <c r="T41" t="s">
        <v>252</v>
      </c>
      <c r="U41" s="5">
        <v>8</v>
      </c>
      <c r="W41">
        <f t="shared" si="1"/>
        <v>1</v>
      </c>
      <c r="X41">
        <f t="shared" si="0"/>
        <v>36</v>
      </c>
      <c r="Y41" s="6" cm="1">
        <f t="array" aca="1" ref="Y41" ca="1">VALUE(IF(ISNUMBER(X41), _xlfn.TEXTJOIN("",TRUE,IFERROR(MID(Q41, ROW(INDIRECT(X41 - 20&amp;":"&amp;X41)), 1)*1, "")), ""))</f>
        <v>8</v>
      </c>
      <c r="Z41">
        <f t="shared" ca="1" si="2"/>
        <v>1</v>
      </c>
      <c r="AA41" s="5"/>
    </row>
    <row r="42" spans="1:27" x14ac:dyDescent="0.2">
      <c r="A42">
        <v>2017056872</v>
      </c>
      <c r="B42" t="s">
        <v>21</v>
      </c>
      <c r="C42" t="s">
        <v>176</v>
      </c>
      <c r="D42">
        <v>10211001500</v>
      </c>
      <c r="E42" s="1">
        <v>42977</v>
      </c>
      <c r="F42" s="1">
        <v>43096</v>
      </c>
      <c r="G42" s="2">
        <v>1</v>
      </c>
      <c r="H42" t="s">
        <v>253</v>
      </c>
      <c r="I42" t="s">
        <v>34</v>
      </c>
      <c r="J42" t="s">
        <v>26</v>
      </c>
      <c r="K42">
        <v>37209</v>
      </c>
      <c r="L42" t="s">
        <v>254</v>
      </c>
      <c r="M42" t="s">
        <v>255</v>
      </c>
      <c r="N42" t="s">
        <v>29</v>
      </c>
      <c r="O42" t="s">
        <v>182</v>
      </c>
      <c r="P42">
        <v>3401443</v>
      </c>
      <c r="Q42" t="s">
        <v>256</v>
      </c>
      <c r="R42">
        <v>23</v>
      </c>
      <c r="S42">
        <v>37018201</v>
      </c>
      <c r="T42" t="s">
        <v>257</v>
      </c>
      <c r="U42" s="5">
        <v>16</v>
      </c>
      <c r="W42">
        <f t="shared" si="1"/>
        <v>1</v>
      </c>
      <c r="X42">
        <f t="shared" si="0"/>
        <v>46</v>
      </c>
      <c r="Y42" s="6" cm="1">
        <f t="array" aca="1" ref="Y42" ca="1">VALUE(IF(ISNUMBER(X42), _xlfn.TEXTJOIN("",TRUE,IFERROR(MID(Q42, ROW(INDIRECT(X42 - 20&amp;":"&amp;X42)), 1)*1, "")), ""))</f>
        <v>16</v>
      </c>
      <c r="Z42">
        <f t="shared" ca="1" si="2"/>
        <v>1</v>
      </c>
      <c r="AA42" s="5"/>
    </row>
    <row r="43" spans="1:27" x14ac:dyDescent="0.2">
      <c r="A43">
        <v>2017036336</v>
      </c>
      <c r="B43" t="s">
        <v>21</v>
      </c>
      <c r="C43" t="s">
        <v>43</v>
      </c>
      <c r="D43" t="s">
        <v>258</v>
      </c>
      <c r="E43" s="1">
        <v>42888</v>
      </c>
      <c r="F43" s="1">
        <v>43102</v>
      </c>
      <c r="G43" s="2">
        <v>1</v>
      </c>
      <c r="H43" t="s">
        <v>259</v>
      </c>
      <c r="I43" t="s">
        <v>34</v>
      </c>
      <c r="J43" t="s">
        <v>26</v>
      </c>
      <c r="K43">
        <v>37216</v>
      </c>
      <c r="L43" t="s">
        <v>260</v>
      </c>
      <c r="M43" t="s">
        <v>261</v>
      </c>
      <c r="N43" t="s">
        <v>29</v>
      </c>
      <c r="O43" t="s">
        <v>48</v>
      </c>
      <c r="P43">
        <v>3372173</v>
      </c>
      <c r="Q43" t="s">
        <v>262</v>
      </c>
      <c r="R43">
        <v>5</v>
      </c>
      <c r="S43">
        <v>37011200</v>
      </c>
      <c r="T43" t="s">
        <v>263</v>
      </c>
      <c r="U43" s="5">
        <v>10</v>
      </c>
      <c r="W43">
        <f t="shared" si="1"/>
        <v>0</v>
      </c>
      <c r="X43" t="str">
        <f t="shared" si="0"/>
        <v/>
      </c>
      <c r="Y43" s="6" t="e" cm="1">
        <f t="array" aca="1" ref="Y43" ca="1">VALUE(IF(ISNUMBER(X43), _xlfn.TEXTJOIN("",TRUE,IFERROR(MID(Q43, ROW(INDIRECT(X43 - 20&amp;":"&amp;X43)), 1)*1, "")), ""))</f>
        <v>#VALUE!</v>
      </c>
      <c r="Z43" t="str">
        <f t="shared" ca="1" si="2"/>
        <v/>
      </c>
      <c r="AA43" s="5"/>
    </row>
    <row r="44" spans="1:27" x14ac:dyDescent="0.2">
      <c r="A44">
        <v>201615137</v>
      </c>
      <c r="B44" t="s">
        <v>21</v>
      </c>
      <c r="C44" t="s">
        <v>22</v>
      </c>
      <c r="D44">
        <v>10511002200</v>
      </c>
      <c r="E44" s="1">
        <v>42465</v>
      </c>
      <c r="F44" s="1">
        <v>43103</v>
      </c>
      <c r="G44" s="2">
        <v>1</v>
      </c>
      <c r="H44" t="s">
        <v>264</v>
      </c>
      <c r="I44" t="s">
        <v>34</v>
      </c>
      <c r="J44" t="s">
        <v>26</v>
      </c>
      <c r="K44">
        <v>37203</v>
      </c>
      <c r="L44" t="s">
        <v>265</v>
      </c>
      <c r="M44" t="s">
        <v>266</v>
      </c>
      <c r="N44" t="s">
        <v>29</v>
      </c>
      <c r="O44" t="s">
        <v>30</v>
      </c>
      <c r="P44">
        <v>2113127</v>
      </c>
      <c r="Q44" t="s">
        <v>267</v>
      </c>
      <c r="R44">
        <v>17</v>
      </c>
      <c r="S44">
        <v>37016100</v>
      </c>
      <c r="T44" t="s">
        <v>268</v>
      </c>
      <c r="U44" s="5">
        <v>46</v>
      </c>
      <c r="W44">
        <f t="shared" si="1"/>
        <v>1</v>
      </c>
      <c r="X44">
        <f t="shared" si="0"/>
        <v>63</v>
      </c>
      <c r="Y44" s="6" cm="1">
        <f t="array" aca="1" ref="Y44" ca="1">VALUE(IF(ISNUMBER(X44), _xlfn.TEXTJOIN("",TRUE,IFERROR(MID(Q44, ROW(INDIRECT(X44 - 20&amp;":"&amp;X44)), 1)*1, "")), ""))</f>
        <v>46</v>
      </c>
      <c r="Z44">
        <f t="shared" ca="1" si="2"/>
        <v>1</v>
      </c>
      <c r="AA44" s="5"/>
    </row>
    <row r="45" spans="1:27" x14ac:dyDescent="0.2">
      <c r="A45">
        <v>2017060525</v>
      </c>
      <c r="B45" t="s">
        <v>21</v>
      </c>
      <c r="C45" t="s">
        <v>22</v>
      </c>
      <c r="D45">
        <v>6002029900</v>
      </c>
      <c r="E45" s="1">
        <v>42996</v>
      </c>
      <c r="F45" s="1">
        <v>43104</v>
      </c>
      <c r="G45" s="2">
        <v>1</v>
      </c>
      <c r="H45" t="s">
        <v>269</v>
      </c>
      <c r="I45" t="s">
        <v>34</v>
      </c>
      <c r="J45" t="s">
        <v>26</v>
      </c>
      <c r="K45">
        <v>37207</v>
      </c>
      <c r="L45" t="s">
        <v>270</v>
      </c>
      <c r="M45" t="s">
        <v>271</v>
      </c>
      <c r="N45" t="s">
        <v>29</v>
      </c>
      <c r="O45" t="s">
        <v>30</v>
      </c>
      <c r="P45">
        <v>3406414</v>
      </c>
      <c r="Q45" t="s">
        <v>272</v>
      </c>
      <c r="R45">
        <v>2</v>
      </c>
      <c r="S45">
        <v>37012701</v>
      </c>
      <c r="T45" t="s">
        <v>273</v>
      </c>
      <c r="U45" s="5">
        <v>0</v>
      </c>
      <c r="W45">
        <f t="shared" si="1"/>
        <v>0</v>
      </c>
      <c r="X45" t="str">
        <f t="shared" si="0"/>
        <v/>
      </c>
      <c r="Y45" s="6" t="e" cm="1">
        <f t="array" aca="1" ref="Y45" ca="1">VALUE(IF(ISNUMBER(X45), _xlfn.TEXTJOIN("",TRUE,IFERROR(MID(Q45, ROW(INDIRECT(X45 - 20&amp;":"&amp;X45)), 1)*1, "")), ""))</f>
        <v>#VALUE!</v>
      </c>
      <c r="Z45" t="str">
        <f t="shared" ca="1" si="2"/>
        <v/>
      </c>
      <c r="AA45" s="5"/>
    </row>
    <row r="46" spans="1:27" x14ac:dyDescent="0.2">
      <c r="A46">
        <v>2017064242</v>
      </c>
      <c r="B46" t="s">
        <v>21</v>
      </c>
      <c r="C46" t="s">
        <v>22</v>
      </c>
      <c r="D46" t="s">
        <v>274</v>
      </c>
      <c r="E46" s="1">
        <v>43012</v>
      </c>
      <c r="F46" s="1">
        <v>43105</v>
      </c>
      <c r="G46" s="2">
        <v>1</v>
      </c>
      <c r="H46" t="s">
        <v>275</v>
      </c>
      <c r="I46" t="s">
        <v>34</v>
      </c>
      <c r="J46" t="s">
        <v>26</v>
      </c>
      <c r="K46">
        <v>37214</v>
      </c>
      <c r="L46" t="s">
        <v>276</v>
      </c>
      <c r="M46" t="s">
        <v>277</v>
      </c>
      <c r="N46" t="s">
        <v>29</v>
      </c>
      <c r="O46" t="s">
        <v>30</v>
      </c>
      <c r="P46">
        <v>3411809</v>
      </c>
      <c r="Q46" t="s">
        <v>278</v>
      </c>
      <c r="R46">
        <v>15</v>
      </c>
      <c r="S46">
        <v>37015200</v>
      </c>
      <c r="T46" t="s">
        <v>279</v>
      </c>
      <c r="U46" s="5">
        <v>50</v>
      </c>
      <c r="W46">
        <f t="shared" si="1"/>
        <v>1</v>
      </c>
      <c r="X46">
        <f t="shared" si="0"/>
        <v>143</v>
      </c>
      <c r="Y46" s="6" t="e" cm="1">
        <f t="array" aca="1" ref="Y46" ca="1">VALUE(IF(ISNUMBER(X46), _xlfn.TEXTJOIN("",TRUE,IFERROR(MID(Q46, ROW(INDIRECT(X46 - 20&amp;":"&amp;X46)), 1)*1, "")), ""))</f>
        <v>#VALUE!</v>
      </c>
      <c r="Z46" t="str">
        <f t="shared" ca="1" si="2"/>
        <v/>
      </c>
      <c r="AA46" s="5"/>
    </row>
    <row r="47" spans="1:27" x14ac:dyDescent="0.2">
      <c r="A47">
        <v>2017049823</v>
      </c>
      <c r="B47" t="s">
        <v>21</v>
      </c>
      <c r="C47" t="s">
        <v>56</v>
      </c>
      <c r="D47" t="s">
        <v>102</v>
      </c>
      <c r="E47" s="1">
        <v>42947</v>
      </c>
      <c r="F47" s="1">
        <v>43105</v>
      </c>
      <c r="G47" s="2">
        <v>1</v>
      </c>
      <c r="H47" t="s">
        <v>103</v>
      </c>
      <c r="I47" t="s">
        <v>34</v>
      </c>
      <c r="J47" t="s">
        <v>26</v>
      </c>
      <c r="K47">
        <v>37221</v>
      </c>
      <c r="L47" t="s">
        <v>104</v>
      </c>
      <c r="M47" t="s">
        <v>60</v>
      </c>
      <c r="N47" t="s">
        <v>29</v>
      </c>
      <c r="O47" t="s">
        <v>61</v>
      </c>
      <c r="P47">
        <v>3391302</v>
      </c>
      <c r="Q47" t="s">
        <v>280</v>
      </c>
      <c r="R47">
        <v>22</v>
      </c>
      <c r="S47">
        <v>37018401</v>
      </c>
      <c r="T47" t="s">
        <v>106</v>
      </c>
      <c r="U47" s="5">
        <v>0</v>
      </c>
      <c r="W47">
        <f t="shared" si="1"/>
        <v>0</v>
      </c>
      <c r="X47" t="str">
        <f t="shared" si="0"/>
        <v/>
      </c>
      <c r="Y47" s="6" t="e" cm="1">
        <f t="array" aca="1" ref="Y47" ca="1">VALUE(IF(ISNUMBER(X47), _xlfn.TEXTJOIN("",TRUE,IFERROR(MID(Q47, ROW(INDIRECT(X47 - 20&amp;":"&amp;X47)), 1)*1, "")), ""))</f>
        <v>#VALUE!</v>
      </c>
      <c r="Z47" t="str">
        <f t="shared" ca="1" si="2"/>
        <v/>
      </c>
      <c r="AA47" s="5"/>
    </row>
    <row r="48" spans="1:27" x14ac:dyDescent="0.2">
      <c r="A48">
        <v>2017074721</v>
      </c>
      <c r="B48" t="s">
        <v>21</v>
      </c>
      <c r="C48" t="s">
        <v>176</v>
      </c>
      <c r="D48" t="s">
        <v>281</v>
      </c>
      <c r="E48" s="1">
        <v>43060</v>
      </c>
      <c r="F48" s="1">
        <v>43105</v>
      </c>
      <c r="G48" s="2">
        <v>1</v>
      </c>
      <c r="H48" t="s">
        <v>282</v>
      </c>
      <c r="I48" t="s">
        <v>34</v>
      </c>
      <c r="J48" t="s">
        <v>26</v>
      </c>
      <c r="K48">
        <v>37203</v>
      </c>
      <c r="L48" t="s">
        <v>283</v>
      </c>
      <c r="M48" t="s">
        <v>277</v>
      </c>
      <c r="N48" t="s">
        <v>29</v>
      </c>
      <c r="O48" t="s">
        <v>182</v>
      </c>
      <c r="P48">
        <v>3425585</v>
      </c>
      <c r="Q48" t="s">
        <v>284</v>
      </c>
      <c r="R48">
        <v>17</v>
      </c>
      <c r="S48">
        <v>37016100</v>
      </c>
      <c r="T48" t="s">
        <v>285</v>
      </c>
      <c r="U48" s="5">
        <v>34</v>
      </c>
      <c r="W48">
        <f t="shared" si="1"/>
        <v>1</v>
      </c>
      <c r="X48">
        <f t="shared" si="0"/>
        <v>63</v>
      </c>
      <c r="Y48" s="6" cm="1">
        <f t="array" aca="1" ref="Y48" ca="1">VALUE(IF(ISNUMBER(X48), _xlfn.TEXTJOIN("",TRUE,IFERROR(MID(Q48, ROW(INDIRECT(X48 - 20&amp;":"&amp;X48)), 1)*1, "")), ""))</f>
        <v>34</v>
      </c>
      <c r="Z48">
        <f t="shared" ca="1" si="2"/>
        <v>1</v>
      </c>
      <c r="AA48" s="5"/>
    </row>
    <row r="49" spans="1:27" x14ac:dyDescent="0.2">
      <c r="A49">
        <v>2017037486</v>
      </c>
      <c r="B49" t="s">
        <v>21</v>
      </c>
      <c r="C49" t="s">
        <v>43</v>
      </c>
      <c r="D49">
        <v>11804014200</v>
      </c>
      <c r="E49" s="1">
        <v>42893</v>
      </c>
      <c r="F49" s="1">
        <v>43105</v>
      </c>
      <c r="G49" s="2">
        <v>1</v>
      </c>
      <c r="H49" t="s">
        <v>286</v>
      </c>
      <c r="I49" t="s">
        <v>34</v>
      </c>
      <c r="J49" t="s">
        <v>26</v>
      </c>
      <c r="K49">
        <v>37211</v>
      </c>
      <c r="L49" t="s">
        <v>287</v>
      </c>
      <c r="M49" t="s">
        <v>288</v>
      </c>
      <c r="N49" t="s">
        <v>29</v>
      </c>
      <c r="O49" t="s">
        <v>48</v>
      </c>
      <c r="P49">
        <v>3373943</v>
      </c>
      <c r="Q49" t="s">
        <v>289</v>
      </c>
      <c r="R49">
        <v>17</v>
      </c>
      <c r="S49">
        <v>37017200</v>
      </c>
      <c r="T49" t="s">
        <v>290</v>
      </c>
      <c r="U49" s="5">
        <v>12</v>
      </c>
      <c r="W49">
        <f t="shared" si="1"/>
        <v>0</v>
      </c>
      <c r="X49" t="str">
        <f t="shared" si="0"/>
        <v/>
      </c>
      <c r="Y49" s="6" t="e" cm="1">
        <f t="array" aca="1" ref="Y49" ca="1">VALUE(IF(ISNUMBER(X49), _xlfn.TEXTJOIN("",TRUE,IFERROR(MID(Q49, ROW(INDIRECT(X49 - 20&amp;":"&amp;X49)), 1)*1, "")), ""))</f>
        <v>#VALUE!</v>
      </c>
      <c r="Z49" t="str">
        <f t="shared" ca="1" si="2"/>
        <v/>
      </c>
      <c r="AA49" s="5"/>
    </row>
    <row r="50" spans="1:27" x14ac:dyDescent="0.2">
      <c r="A50">
        <v>2017057362</v>
      </c>
      <c r="B50" t="s">
        <v>21</v>
      </c>
      <c r="C50" t="s">
        <v>22</v>
      </c>
      <c r="D50" t="s">
        <v>291</v>
      </c>
      <c r="E50" s="1">
        <v>42978</v>
      </c>
      <c r="F50" s="1">
        <v>43105</v>
      </c>
      <c r="G50" s="2">
        <v>50</v>
      </c>
      <c r="H50" t="s">
        <v>292</v>
      </c>
      <c r="I50" t="s">
        <v>34</v>
      </c>
      <c r="J50" t="s">
        <v>26</v>
      </c>
      <c r="K50">
        <v>37209</v>
      </c>
      <c r="L50" t="s">
        <v>293</v>
      </c>
      <c r="M50" t="s">
        <v>294</v>
      </c>
      <c r="N50" t="s">
        <v>29</v>
      </c>
      <c r="O50" t="s">
        <v>30</v>
      </c>
      <c r="P50">
        <v>3402169</v>
      </c>
      <c r="Q50" t="s">
        <v>295</v>
      </c>
      <c r="R50">
        <v>21</v>
      </c>
      <c r="S50">
        <v>37014300</v>
      </c>
      <c r="T50" t="s">
        <v>296</v>
      </c>
      <c r="U50" s="5">
        <v>8</v>
      </c>
      <c r="W50">
        <f t="shared" si="1"/>
        <v>0</v>
      </c>
      <c r="X50" t="str">
        <f t="shared" si="0"/>
        <v/>
      </c>
      <c r="Y50" s="6" t="e" cm="1">
        <f t="array" aca="1" ref="Y50" ca="1">VALUE(IF(ISNUMBER(X50), _xlfn.TEXTJOIN("",TRUE,IFERROR(MID(Q50, ROW(INDIRECT(X50 - 20&amp;":"&amp;X50)), 1)*1, "")), ""))</f>
        <v>#VALUE!</v>
      </c>
      <c r="Z50" t="str">
        <f t="shared" ca="1" si="2"/>
        <v/>
      </c>
      <c r="AA50" s="5"/>
    </row>
    <row r="51" spans="1:27" x14ac:dyDescent="0.2">
      <c r="A51">
        <v>2017064465</v>
      </c>
      <c r="B51" t="s">
        <v>21</v>
      </c>
      <c r="C51" t="s">
        <v>22</v>
      </c>
      <c r="D51">
        <v>4414014300</v>
      </c>
      <c r="E51" s="1">
        <v>43012</v>
      </c>
      <c r="F51" s="1">
        <v>43111</v>
      </c>
      <c r="G51" s="2">
        <v>1</v>
      </c>
      <c r="H51" t="s">
        <v>297</v>
      </c>
      <c r="I51" t="s">
        <v>45</v>
      </c>
      <c r="J51" t="s">
        <v>26</v>
      </c>
      <c r="K51">
        <v>37138</v>
      </c>
      <c r="L51" t="s">
        <v>298</v>
      </c>
      <c r="M51" t="s">
        <v>299</v>
      </c>
      <c r="N51" t="s">
        <v>29</v>
      </c>
      <c r="O51" t="s">
        <v>30</v>
      </c>
      <c r="P51">
        <v>3412097</v>
      </c>
      <c r="Q51" t="s">
        <v>300</v>
      </c>
      <c r="R51">
        <v>11</v>
      </c>
      <c r="S51">
        <v>37010501</v>
      </c>
      <c r="T51" t="s">
        <v>301</v>
      </c>
      <c r="U51" s="5">
        <v>192</v>
      </c>
      <c r="W51">
        <f t="shared" si="1"/>
        <v>1</v>
      </c>
      <c r="X51">
        <f t="shared" si="0"/>
        <v>146</v>
      </c>
      <c r="Y51" s="6" cm="1">
        <f t="array" aca="1" ref="Y51" ca="1">VALUE(IF(ISNUMBER(X51), _xlfn.TEXTJOIN("",TRUE,IFERROR(MID(Q51, ROW(INDIRECT(X51 - 20&amp;":"&amp;X51)), 1)*1, "")), ""))</f>
        <v>142</v>
      </c>
      <c r="Z51">
        <f t="shared" ca="1" si="2"/>
        <v>0</v>
      </c>
      <c r="AA51" s="5"/>
    </row>
    <row r="52" spans="1:27" x14ac:dyDescent="0.2">
      <c r="A52">
        <v>2017054803</v>
      </c>
      <c r="B52" t="s">
        <v>21</v>
      </c>
      <c r="C52" t="s">
        <v>176</v>
      </c>
      <c r="D52" t="s">
        <v>302</v>
      </c>
      <c r="E52" s="1">
        <v>42969</v>
      </c>
      <c r="F52" s="1">
        <v>43111</v>
      </c>
      <c r="G52" s="2">
        <v>1</v>
      </c>
      <c r="H52" t="s">
        <v>303</v>
      </c>
      <c r="I52" t="s">
        <v>34</v>
      </c>
      <c r="J52" t="s">
        <v>26</v>
      </c>
      <c r="K52">
        <v>37209</v>
      </c>
      <c r="L52" t="s">
        <v>304</v>
      </c>
      <c r="M52" t="s">
        <v>305</v>
      </c>
      <c r="N52" t="s">
        <v>29</v>
      </c>
      <c r="O52" t="s">
        <v>182</v>
      </c>
      <c r="P52">
        <v>3398521</v>
      </c>
      <c r="Q52" t="s">
        <v>306</v>
      </c>
      <c r="R52">
        <v>20</v>
      </c>
      <c r="S52">
        <v>37013202</v>
      </c>
      <c r="T52" t="s">
        <v>307</v>
      </c>
      <c r="U52" s="5">
        <v>4</v>
      </c>
      <c r="W52">
        <f t="shared" si="1"/>
        <v>1</v>
      </c>
      <c r="X52">
        <f t="shared" si="0"/>
        <v>86</v>
      </c>
      <c r="Y52" s="6" t="e" cm="1">
        <f t="array" aca="1" ref="Y52" ca="1">VALUE(IF(ISNUMBER(X52), _xlfn.TEXTJOIN("",TRUE,IFERROR(MID(Q52, ROW(INDIRECT(X52 - 20&amp;":"&amp;X52)), 1)*1, "")), ""))</f>
        <v>#VALUE!</v>
      </c>
      <c r="Z52" t="str">
        <f t="shared" ca="1" si="2"/>
        <v/>
      </c>
      <c r="AA52" s="5"/>
    </row>
    <row r="53" spans="1:27" x14ac:dyDescent="0.2">
      <c r="A53">
        <v>2016041619</v>
      </c>
      <c r="B53" t="s">
        <v>21</v>
      </c>
      <c r="C53" t="s">
        <v>176</v>
      </c>
      <c r="D53" t="s">
        <v>308</v>
      </c>
      <c r="E53" s="1">
        <v>42593</v>
      </c>
      <c r="F53" s="1">
        <v>43118</v>
      </c>
      <c r="G53" s="2">
        <v>1</v>
      </c>
      <c r="H53" t="s">
        <v>309</v>
      </c>
      <c r="I53" t="s">
        <v>34</v>
      </c>
      <c r="J53" t="s">
        <v>26</v>
      </c>
      <c r="K53">
        <v>37207</v>
      </c>
      <c r="L53" t="s">
        <v>310</v>
      </c>
      <c r="M53" t="s">
        <v>311</v>
      </c>
      <c r="N53" t="s">
        <v>29</v>
      </c>
      <c r="O53" t="s">
        <v>182</v>
      </c>
      <c r="P53">
        <v>3267227</v>
      </c>
      <c r="Q53" t="s">
        <v>312</v>
      </c>
      <c r="R53">
        <v>5</v>
      </c>
      <c r="S53">
        <v>37011800</v>
      </c>
      <c r="T53" t="s">
        <v>313</v>
      </c>
      <c r="U53" s="5">
        <v>4</v>
      </c>
      <c r="W53">
        <f t="shared" si="1"/>
        <v>0</v>
      </c>
      <c r="X53" t="str">
        <f t="shared" si="0"/>
        <v/>
      </c>
      <c r="Y53" s="6" t="e" cm="1">
        <f t="array" aca="1" ref="Y53" ca="1">VALUE(IF(ISNUMBER(X53), _xlfn.TEXTJOIN("",TRUE,IFERROR(MID(Q53, ROW(INDIRECT(X53 - 20&amp;":"&amp;X53)), 1)*1, "")), ""))</f>
        <v>#VALUE!</v>
      </c>
      <c r="Z53" t="str">
        <f t="shared" ca="1" si="2"/>
        <v/>
      </c>
      <c r="AA53" s="5"/>
    </row>
    <row r="54" spans="1:27" x14ac:dyDescent="0.2">
      <c r="A54">
        <v>2017065677</v>
      </c>
      <c r="B54" t="s">
        <v>21</v>
      </c>
      <c r="C54" t="s">
        <v>22</v>
      </c>
      <c r="D54" t="s">
        <v>314</v>
      </c>
      <c r="E54" s="1">
        <v>43019</v>
      </c>
      <c r="F54" s="1">
        <v>43119</v>
      </c>
      <c r="G54" s="2">
        <v>1</v>
      </c>
      <c r="H54" t="s">
        <v>315</v>
      </c>
      <c r="I54" t="s">
        <v>34</v>
      </c>
      <c r="J54" t="s">
        <v>26</v>
      </c>
      <c r="K54">
        <v>37209</v>
      </c>
      <c r="L54" t="s">
        <v>316</v>
      </c>
      <c r="M54" t="s">
        <v>317</v>
      </c>
      <c r="N54" t="s">
        <v>29</v>
      </c>
      <c r="O54" t="s">
        <v>30</v>
      </c>
      <c r="P54">
        <v>3413712</v>
      </c>
      <c r="Q54" t="s">
        <v>318</v>
      </c>
      <c r="R54">
        <v>20</v>
      </c>
      <c r="S54">
        <v>37018101</v>
      </c>
      <c r="T54" t="s">
        <v>319</v>
      </c>
      <c r="U54" s="5">
        <v>10</v>
      </c>
      <c r="W54">
        <f t="shared" si="1"/>
        <v>0</v>
      </c>
      <c r="X54" t="str">
        <f t="shared" si="0"/>
        <v/>
      </c>
      <c r="Y54" s="6" t="e" cm="1">
        <f t="array" aca="1" ref="Y54" ca="1">VALUE(IF(ISNUMBER(X54), _xlfn.TEXTJOIN("",TRUE,IFERROR(MID(Q54, ROW(INDIRECT(X54 - 20&amp;":"&amp;X54)), 1)*1, "")), ""))</f>
        <v>#VALUE!</v>
      </c>
      <c r="Z54" t="str">
        <f t="shared" ca="1" si="2"/>
        <v/>
      </c>
      <c r="AA54" s="5"/>
    </row>
    <row r="55" spans="1:27" x14ac:dyDescent="0.2">
      <c r="A55">
        <v>2017046893</v>
      </c>
      <c r="B55" t="s">
        <v>21</v>
      </c>
      <c r="C55" t="s">
        <v>22</v>
      </c>
      <c r="D55" t="s">
        <v>320</v>
      </c>
      <c r="E55" s="1">
        <v>42934</v>
      </c>
      <c r="F55" s="1">
        <v>43129</v>
      </c>
      <c r="G55" s="2">
        <v>1</v>
      </c>
      <c r="H55" t="s">
        <v>321</v>
      </c>
      <c r="I55" t="s">
        <v>34</v>
      </c>
      <c r="J55" t="s">
        <v>26</v>
      </c>
      <c r="K55">
        <v>37206</v>
      </c>
      <c r="L55" t="s">
        <v>322</v>
      </c>
      <c r="M55" t="s">
        <v>212</v>
      </c>
      <c r="N55" t="s">
        <v>29</v>
      </c>
      <c r="O55" t="s">
        <v>30</v>
      </c>
      <c r="P55">
        <v>3387089</v>
      </c>
      <c r="Q55" t="s">
        <v>323</v>
      </c>
      <c r="R55">
        <v>5</v>
      </c>
      <c r="S55">
        <v>37011900</v>
      </c>
      <c r="T55" t="s">
        <v>324</v>
      </c>
      <c r="U55" s="5">
        <v>4</v>
      </c>
      <c r="W55">
        <f t="shared" si="1"/>
        <v>0</v>
      </c>
      <c r="X55" t="str">
        <f t="shared" si="0"/>
        <v/>
      </c>
      <c r="Y55" s="6" t="e" cm="1">
        <f t="array" aca="1" ref="Y55" ca="1">VALUE(IF(ISNUMBER(X55), _xlfn.TEXTJOIN("",TRUE,IFERROR(MID(Q55, ROW(INDIRECT(X55 - 20&amp;":"&amp;X55)), 1)*1, "")), ""))</f>
        <v>#VALUE!</v>
      </c>
      <c r="Z55" t="str">
        <f t="shared" ca="1" si="2"/>
        <v/>
      </c>
      <c r="AA55" s="5"/>
    </row>
    <row r="56" spans="1:27" x14ac:dyDescent="0.2">
      <c r="A56">
        <v>2017048744</v>
      </c>
      <c r="B56" t="s">
        <v>21</v>
      </c>
      <c r="C56" t="s">
        <v>43</v>
      </c>
      <c r="D56">
        <v>8213018100</v>
      </c>
      <c r="E56" s="1">
        <v>42942</v>
      </c>
      <c r="F56" s="1">
        <v>43129</v>
      </c>
      <c r="G56" t="s">
        <v>178</v>
      </c>
      <c r="H56" t="s">
        <v>325</v>
      </c>
      <c r="I56" t="s">
        <v>34</v>
      </c>
      <c r="J56" t="s">
        <v>26</v>
      </c>
      <c r="K56">
        <v>37208</v>
      </c>
      <c r="L56" t="s">
        <v>326</v>
      </c>
      <c r="M56" t="s">
        <v>327</v>
      </c>
      <c r="N56" t="s">
        <v>29</v>
      </c>
      <c r="O56" t="s">
        <v>48</v>
      </c>
      <c r="P56">
        <v>3389608</v>
      </c>
      <c r="Q56" t="s">
        <v>328</v>
      </c>
      <c r="R56">
        <v>19</v>
      </c>
      <c r="S56">
        <v>37019400</v>
      </c>
      <c r="T56" t="s">
        <v>329</v>
      </c>
      <c r="U56" s="5">
        <v>23</v>
      </c>
      <c r="W56">
        <f t="shared" si="1"/>
        <v>0</v>
      </c>
      <c r="X56" t="str">
        <f t="shared" si="0"/>
        <v/>
      </c>
      <c r="Y56" s="6" t="e" cm="1">
        <f t="array" aca="1" ref="Y56" ca="1">VALUE(IF(ISNUMBER(X56), _xlfn.TEXTJOIN("",TRUE,IFERROR(MID(Q56, ROW(INDIRECT(X56 - 20&amp;":"&amp;X56)), 1)*1, "")), ""))</f>
        <v>#VALUE!</v>
      </c>
      <c r="Z56" t="str">
        <f t="shared" ca="1" si="2"/>
        <v/>
      </c>
      <c r="AA56" s="5"/>
    </row>
    <row r="57" spans="1:27" x14ac:dyDescent="0.2">
      <c r="A57">
        <v>2017070196</v>
      </c>
      <c r="B57" t="s">
        <v>21</v>
      </c>
      <c r="C57" t="s">
        <v>43</v>
      </c>
      <c r="D57" t="s">
        <v>330</v>
      </c>
      <c r="E57" s="1">
        <v>43040</v>
      </c>
      <c r="F57" s="1">
        <v>43132</v>
      </c>
      <c r="G57" s="2">
        <v>1</v>
      </c>
      <c r="H57" t="s">
        <v>331</v>
      </c>
      <c r="I57" t="s">
        <v>34</v>
      </c>
      <c r="J57" t="s">
        <v>26</v>
      </c>
      <c r="K57">
        <v>37207</v>
      </c>
      <c r="L57" t="s">
        <v>332</v>
      </c>
      <c r="M57" t="s">
        <v>333</v>
      </c>
      <c r="N57" t="s">
        <v>29</v>
      </c>
      <c r="O57" t="s">
        <v>48</v>
      </c>
      <c r="P57">
        <v>3419694</v>
      </c>
      <c r="Q57" t="s">
        <v>334</v>
      </c>
      <c r="R57">
        <v>3</v>
      </c>
      <c r="S57">
        <v>37010903</v>
      </c>
      <c r="T57" t="s">
        <v>335</v>
      </c>
      <c r="U57" s="5">
        <v>50</v>
      </c>
      <c r="W57">
        <f t="shared" si="1"/>
        <v>1</v>
      </c>
      <c r="X57">
        <f t="shared" si="0"/>
        <v>103</v>
      </c>
      <c r="Y57" s="6" cm="1">
        <f t="array" aca="1" ref="Y57" ca="1">VALUE(IF(ISNUMBER(X57), _xlfn.TEXTJOIN("",TRUE,IFERROR(MID(Q57, ROW(INDIRECT(X57 - 20&amp;":"&amp;X57)), 1)*1, "")), ""))</f>
        <v>50</v>
      </c>
      <c r="Z57">
        <f t="shared" ca="1" si="2"/>
        <v>1</v>
      </c>
      <c r="AA57" s="5"/>
    </row>
    <row r="58" spans="1:27" x14ac:dyDescent="0.2">
      <c r="A58">
        <v>201623735</v>
      </c>
      <c r="B58" t="s">
        <v>21</v>
      </c>
      <c r="C58" t="s">
        <v>22</v>
      </c>
      <c r="D58">
        <v>7115004200</v>
      </c>
      <c r="E58" s="1">
        <v>42510</v>
      </c>
      <c r="F58" s="1">
        <v>43136</v>
      </c>
      <c r="G58" s="2">
        <v>1</v>
      </c>
      <c r="H58" t="s">
        <v>336</v>
      </c>
      <c r="I58" t="s">
        <v>34</v>
      </c>
      <c r="J58" t="s">
        <v>26</v>
      </c>
      <c r="K58">
        <v>37207</v>
      </c>
      <c r="L58" t="s">
        <v>337</v>
      </c>
      <c r="M58" t="s">
        <v>338</v>
      </c>
      <c r="N58" t="s">
        <v>29</v>
      </c>
      <c r="O58" t="s">
        <v>30</v>
      </c>
      <c r="P58">
        <v>2124283</v>
      </c>
      <c r="Q58" t="s">
        <v>339</v>
      </c>
      <c r="R58">
        <v>5</v>
      </c>
      <c r="S58">
        <v>37011300</v>
      </c>
      <c r="T58" t="s">
        <v>340</v>
      </c>
      <c r="U58" s="5">
        <v>5</v>
      </c>
      <c r="W58">
        <f t="shared" si="1"/>
        <v>1</v>
      </c>
      <c r="X58">
        <f t="shared" si="0"/>
        <v>144</v>
      </c>
      <c r="Y58" s="6" t="e" cm="1">
        <f t="array" aca="1" ref="Y58" ca="1">VALUE(IF(ISNUMBER(X58), _xlfn.TEXTJOIN("",TRUE,IFERROR(MID(Q58, ROW(INDIRECT(X58 - 20&amp;":"&amp;X58)), 1)*1, "")), ""))</f>
        <v>#VALUE!</v>
      </c>
      <c r="Z58" t="str">
        <f t="shared" ca="1" si="2"/>
        <v/>
      </c>
      <c r="AA58" s="5"/>
    </row>
    <row r="59" spans="1:27" x14ac:dyDescent="0.2">
      <c r="A59">
        <v>2017059797</v>
      </c>
      <c r="B59" t="s">
        <v>21</v>
      </c>
      <c r="C59" t="s">
        <v>341</v>
      </c>
      <c r="D59" t="s">
        <v>342</v>
      </c>
      <c r="E59" s="1">
        <v>42991</v>
      </c>
      <c r="F59" s="1">
        <v>43137</v>
      </c>
      <c r="G59" s="2">
        <v>1</v>
      </c>
      <c r="H59" t="s">
        <v>343</v>
      </c>
      <c r="I59" t="s">
        <v>25</v>
      </c>
      <c r="J59" t="s">
        <v>26</v>
      </c>
      <c r="K59">
        <v>37013</v>
      </c>
      <c r="L59" t="s">
        <v>344</v>
      </c>
      <c r="M59" t="s">
        <v>345</v>
      </c>
      <c r="N59" t="s">
        <v>29</v>
      </c>
      <c r="O59" t="s">
        <v>346</v>
      </c>
      <c r="P59">
        <v>3405350</v>
      </c>
      <c r="Q59" t="s">
        <v>347</v>
      </c>
      <c r="R59">
        <v>32</v>
      </c>
      <c r="S59">
        <v>37015630</v>
      </c>
      <c r="T59" t="s">
        <v>348</v>
      </c>
      <c r="U59" s="5">
        <v>18</v>
      </c>
      <c r="W59">
        <f t="shared" si="1"/>
        <v>1</v>
      </c>
      <c r="X59">
        <f t="shared" si="0"/>
        <v>31</v>
      </c>
      <c r="Y59" s="6" cm="1">
        <f t="array" aca="1" ref="Y59" ca="1">VALUE(IF(ISNUMBER(X59), _xlfn.TEXTJOIN("",TRUE,IFERROR(MID(Q59, ROW(INDIRECT(X59 - 20&amp;":"&amp;X59)), 1)*1, "")), ""))</f>
        <v>18</v>
      </c>
      <c r="Z59">
        <f t="shared" ca="1" si="2"/>
        <v>1</v>
      </c>
      <c r="AA59" s="5"/>
    </row>
    <row r="60" spans="1:27" x14ac:dyDescent="0.2">
      <c r="A60">
        <v>2018007396</v>
      </c>
      <c r="B60" t="s">
        <v>21</v>
      </c>
      <c r="C60" t="s">
        <v>56</v>
      </c>
      <c r="D60">
        <v>8207023900</v>
      </c>
      <c r="E60" s="1">
        <v>43139</v>
      </c>
      <c r="F60" s="1">
        <v>43139</v>
      </c>
      <c r="G60" s="2">
        <v>1</v>
      </c>
      <c r="H60" t="s">
        <v>349</v>
      </c>
      <c r="I60" t="s">
        <v>34</v>
      </c>
      <c r="J60" t="s">
        <v>26</v>
      </c>
      <c r="K60">
        <v>37207</v>
      </c>
      <c r="L60" t="s">
        <v>350</v>
      </c>
      <c r="M60" t="s">
        <v>60</v>
      </c>
      <c r="N60" t="s">
        <v>29</v>
      </c>
      <c r="O60" t="s">
        <v>61</v>
      </c>
      <c r="P60">
        <v>3445220</v>
      </c>
      <c r="Q60" t="s">
        <v>351</v>
      </c>
      <c r="R60">
        <v>5</v>
      </c>
      <c r="S60">
        <v>37012600</v>
      </c>
      <c r="T60" t="s">
        <v>352</v>
      </c>
      <c r="U60" s="5">
        <v>-1</v>
      </c>
      <c r="W60">
        <f t="shared" si="1"/>
        <v>1</v>
      </c>
      <c r="X60">
        <f t="shared" si="0"/>
        <v>26</v>
      </c>
      <c r="Y60" s="6" t="e" cm="1">
        <f t="array" aca="1" ref="Y60" ca="1">VALUE(IF(ISNUMBER(X60), _xlfn.TEXTJOIN("",TRUE,IFERROR(MID(Q60, ROW(INDIRECT(X60 - 20&amp;":"&amp;X60)), 1)*1, "")), ""))</f>
        <v>#VALUE!</v>
      </c>
      <c r="Z60" t="str">
        <f t="shared" ca="1" si="2"/>
        <v/>
      </c>
      <c r="AA60" s="5"/>
    </row>
    <row r="61" spans="1:27" x14ac:dyDescent="0.2">
      <c r="A61">
        <v>2017075882</v>
      </c>
      <c r="B61" t="s">
        <v>21</v>
      </c>
      <c r="C61" t="s">
        <v>176</v>
      </c>
      <c r="D61">
        <v>10402019100</v>
      </c>
      <c r="E61" s="1">
        <v>43067</v>
      </c>
      <c r="F61" s="1">
        <v>43139</v>
      </c>
      <c r="G61" s="2">
        <v>1</v>
      </c>
      <c r="H61" t="s">
        <v>353</v>
      </c>
      <c r="I61" t="s">
        <v>34</v>
      </c>
      <c r="J61" t="s">
        <v>26</v>
      </c>
      <c r="K61">
        <v>37203</v>
      </c>
      <c r="L61" t="s">
        <v>354</v>
      </c>
      <c r="M61" t="s">
        <v>355</v>
      </c>
      <c r="N61" t="s">
        <v>29</v>
      </c>
      <c r="O61" t="s">
        <v>182</v>
      </c>
      <c r="P61">
        <v>3427090</v>
      </c>
      <c r="Q61" t="s">
        <v>356</v>
      </c>
      <c r="R61">
        <v>21</v>
      </c>
      <c r="S61">
        <v>37016600</v>
      </c>
      <c r="T61" t="s">
        <v>357</v>
      </c>
      <c r="U61" s="5">
        <v>14</v>
      </c>
      <c r="W61">
        <f t="shared" si="1"/>
        <v>1</v>
      </c>
      <c r="X61">
        <f t="shared" si="0"/>
        <v>68</v>
      </c>
      <c r="Y61" s="6" cm="1">
        <f t="array" aca="1" ref="Y61" ca="1">VALUE(IF(ISNUMBER(X61), _xlfn.TEXTJOIN("",TRUE,IFERROR(MID(Q61, ROW(INDIRECT(X61 - 20&amp;":"&amp;X61)), 1)*1, "")), ""))</f>
        <v>14</v>
      </c>
      <c r="Z61">
        <f t="shared" ca="1" si="2"/>
        <v>1</v>
      </c>
      <c r="AA61" s="5"/>
    </row>
    <row r="62" spans="1:27" ht="409.6" x14ac:dyDescent="0.2">
      <c r="A62">
        <v>2017008227</v>
      </c>
      <c r="B62" t="s">
        <v>21</v>
      </c>
      <c r="C62" t="s">
        <v>22</v>
      </c>
      <c r="D62">
        <v>10302013800</v>
      </c>
      <c r="E62" s="1">
        <v>42769</v>
      </c>
      <c r="F62" s="1">
        <v>43140</v>
      </c>
      <c r="G62" s="2">
        <v>1</v>
      </c>
      <c r="H62" t="s">
        <v>358</v>
      </c>
      <c r="I62" t="s">
        <v>34</v>
      </c>
      <c r="J62" t="s">
        <v>26</v>
      </c>
      <c r="K62">
        <v>37209</v>
      </c>
      <c r="L62" t="s">
        <v>359</v>
      </c>
      <c r="M62" t="s">
        <v>360</v>
      </c>
      <c r="N62" t="s">
        <v>29</v>
      </c>
      <c r="O62" t="s">
        <v>30</v>
      </c>
      <c r="P62">
        <v>3317238</v>
      </c>
      <c r="Q62" s="7" t="s">
        <v>1468</v>
      </c>
      <c r="R62">
        <v>20</v>
      </c>
      <c r="S62">
        <v>37018101</v>
      </c>
      <c r="T62" t="s">
        <v>361</v>
      </c>
      <c r="U62" s="5">
        <v>8</v>
      </c>
      <c r="W62">
        <f t="shared" si="1"/>
        <v>0</v>
      </c>
      <c r="X62" t="str">
        <f t="shared" si="0"/>
        <v/>
      </c>
      <c r="Y62" s="6" t="e" cm="1">
        <f t="array" aca="1" ref="Y62" ca="1">VALUE(IF(ISNUMBER(X62), _xlfn.TEXTJOIN("",TRUE,IFERROR(MID(Q62, ROW(INDIRECT(X62 - 20&amp;":"&amp;X62)), 1)*1, "")), ""))</f>
        <v>#VALUE!</v>
      </c>
      <c r="Z62" t="str">
        <f t="shared" ca="1" si="2"/>
        <v/>
      </c>
      <c r="AA62" s="5"/>
    </row>
    <row r="63" spans="1:27" x14ac:dyDescent="0.2">
      <c r="A63">
        <v>2017018313</v>
      </c>
      <c r="B63" t="s">
        <v>21</v>
      </c>
      <c r="C63" t="s">
        <v>341</v>
      </c>
      <c r="D63" t="s">
        <v>362</v>
      </c>
      <c r="E63" s="1">
        <v>42811</v>
      </c>
      <c r="F63" s="1">
        <v>43144</v>
      </c>
      <c r="G63" s="2">
        <v>1</v>
      </c>
      <c r="H63" t="s">
        <v>363</v>
      </c>
      <c r="I63" t="s">
        <v>34</v>
      </c>
      <c r="J63" t="s">
        <v>26</v>
      </c>
      <c r="K63">
        <v>37209</v>
      </c>
      <c r="L63" t="s">
        <v>364</v>
      </c>
      <c r="M63" t="s">
        <v>365</v>
      </c>
      <c r="N63" t="s">
        <v>29</v>
      </c>
      <c r="O63" t="s">
        <v>346</v>
      </c>
      <c r="P63">
        <v>3336746</v>
      </c>
      <c r="Q63" t="s">
        <v>366</v>
      </c>
      <c r="R63">
        <v>20</v>
      </c>
      <c r="S63">
        <v>37013201</v>
      </c>
      <c r="T63" t="s">
        <v>367</v>
      </c>
      <c r="U63" s="5">
        <v>14</v>
      </c>
      <c r="W63">
        <f t="shared" si="1"/>
        <v>1</v>
      </c>
      <c r="X63">
        <f t="shared" si="0"/>
        <v>22</v>
      </c>
      <c r="Y63" s="6" cm="1">
        <f t="array" aca="1" ref="Y63" ca="1">VALUE(IF(ISNUMBER(X63), _xlfn.TEXTJOIN("",TRUE,IFERROR(MID(Q63, ROW(INDIRECT(X63 - 20&amp;":"&amp;X63)), 1)*1, "")), ""))</f>
        <v>14</v>
      </c>
      <c r="Z63">
        <f t="shared" ca="1" si="2"/>
        <v>1</v>
      </c>
      <c r="AA63" s="5"/>
    </row>
    <row r="64" spans="1:27" x14ac:dyDescent="0.2">
      <c r="A64">
        <v>2017057204</v>
      </c>
      <c r="B64" t="s">
        <v>21</v>
      </c>
      <c r="C64" t="s">
        <v>43</v>
      </c>
      <c r="D64">
        <v>10507000100</v>
      </c>
      <c r="E64" s="1">
        <v>42978</v>
      </c>
      <c r="F64" s="1">
        <v>43144</v>
      </c>
      <c r="G64" s="2">
        <v>1</v>
      </c>
      <c r="H64" t="s">
        <v>368</v>
      </c>
      <c r="I64" t="s">
        <v>34</v>
      </c>
      <c r="J64" t="s">
        <v>26</v>
      </c>
      <c r="K64">
        <v>37203</v>
      </c>
      <c r="L64" t="s">
        <v>369</v>
      </c>
      <c r="M64" t="s">
        <v>370</v>
      </c>
      <c r="N64" t="s">
        <v>29</v>
      </c>
      <c r="O64" t="s">
        <v>48</v>
      </c>
      <c r="P64">
        <v>3401934</v>
      </c>
      <c r="Q64" t="s">
        <v>371</v>
      </c>
      <c r="R64">
        <v>17</v>
      </c>
      <c r="S64">
        <v>37016100</v>
      </c>
      <c r="T64" t="s">
        <v>372</v>
      </c>
      <c r="U64" s="5">
        <v>4</v>
      </c>
      <c r="W64">
        <f t="shared" si="1"/>
        <v>0</v>
      </c>
      <c r="X64" t="str">
        <f t="shared" si="0"/>
        <v/>
      </c>
      <c r="Y64" s="6" t="e" cm="1">
        <f t="array" aca="1" ref="Y64" ca="1">VALUE(IF(ISNUMBER(X64), _xlfn.TEXTJOIN("",TRUE,IFERROR(MID(Q64, ROW(INDIRECT(X64 - 20&amp;":"&amp;X64)), 1)*1, "")), ""))</f>
        <v>#VALUE!</v>
      </c>
      <c r="Z64" t="str">
        <f t="shared" ca="1" si="2"/>
        <v/>
      </c>
      <c r="AA64" s="5"/>
    </row>
    <row r="65" spans="1:27" x14ac:dyDescent="0.2">
      <c r="A65">
        <v>2017047942</v>
      </c>
      <c r="B65" t="s">
        <v>21</v>
      </c>
      <c r="C65" t="s">
        <v>56</v>
      </c>
      <c r="D65">
        <v>8216019700</v>
      </c>
      <c r="E65" s="1">
        <v>42940</v>
      </c>
      <c r="F65" s="1">
        <v>43146</v>
      </c>
      <c r="G65" s="2">
        <v>1</v>
      </c>
      <c r="H65" t="s">
        <v>373</v>
      </c>
      <c r="I65" t="s">
        <v>34</v>
      </c>
      <c r="J65" t="s">
        <v>26</v>
      </c>
      <c r="K65">
        <v>37206</v>
      </c>
      <c r="L65" t="s">
        <v>374</v>
      </c>
      <c r="M65" t="s">
        <v>60</v>
      </c>
      <c r="N65" t="s">
        <v>29</v>
      </c>
      <c r="O65" t="s">
        <v>61</v>
      </c>
      <c r="P65">
        <v>3388553</v>
      </c>
      <c r="Q65" t="s">
        <v>375</v>
      </c>
      <c r="R65">
        <v>6</v>
      </c>
      <c r="S65">
        <v>37019200</v>
      </c>
      <c r="T65" t="s">
        <v>376</v>
      </c>
      <c r="U65" s="5">
        <v>1</v>
      </c>
      <c r="W65">
        <f t="shared" si="1"/>
        <v>1</v>
      </c>
      <c r="X65">
        <f t="shared" si="0"/>
        <v>220</v>
      </c>
      <c r="Y65" s="6" t="e" cm="1">
        <f t="array" aca="1" ref="Y65" ca="1">VALUE(IF(ISNUMBER(X65), _xlfn.TEXTJOIN("",TRUE,IFERROR(MID(Q65, ROW(INDIRECT(X65 - 20&amp;":"&amp;X65)), 1)*1, "")), ""))</f>
        <v>#VALUE!</v>
      </c>
      <c r="Z65" t="str">
        <f t="shared" ca="1" si="2"/>
        <v/>
      </c>
      <c r="AA65" s="5"/>
    </row>
    <row r="66" spans="1:27" x14ac:dyDescent="0.2">
      <c r="A66">
        <v>2017081242</v>
      </c>
      <c r="B66" t="s">
        <v>21</v>
      </c>
      <c r="C66" t="s">
        <v>22</v>
      </c>
      <c r="D66" t="s">
        <v>377</v>
      </c>
      <c r="E66" s="1">
        <v>43090</v>
      </c>
      <c r="F66" s="1">
        <v>43152</v>
      </c>
      <c r="G66" s="2">
        <v>1</v>
      </c>
      <c r="H66" t="s">
        <v>378</v>
      </c>
      <c r="I66" t="s">
        <v>34</v>
      </c>
      <c r="J66" t="s">
        <v>26</v>
      </c>
      <c r="K66">
        <v>37203</v>
      </c>
      <c r="L66" t="s">
        <v>379</v>
      </c>
      <c r="M66" t="s">
        <v>294</v>
      </c>
      <c r="N66" t="s">
        <v>29</v>
      </c>
      <c r="O66" t="s">
        <v>30</v>
      </c>
      <c r="P66">
        <v>3434138</v>
      </c>
      <c r="Q66" t="s">
        <v>380</v>
      </c>
      <c r="R66">
        <v>19</v>
      </c>
      <c r="S66">
        <v>37016300</v>
      </c>
      <c r="T66" t="s">
        <v>381</v>
      </c>
      <c r="U66" s="5">
        <v>11</v>
      </c>
      <c r="W66">
        <f t="shared" si="1"/>
        <v>1</v>
      </c>
      <c r="X66">
        <f t="shared" ref="X66:X129" si="3">IF(ISNUMBER(SEARCH("unit", Q66, 1)), SEARCH("unit", Q66, 1), "")</f>
        <v>71</v>
      </c>
      <c r="Y66" s="6" cm="1">
        <f t="array" aca="1" ref="Y66" ca="1">VALUE(IF(ISNUMBER(X66), _xlfn.TEXTJOIN("",TRUE,IFERROR(MID(Q66, ROW(INDIRECT(X66 - 20&amp;":"&amp;X66)), 1)*1, "")), ""))</f>
        <v>11</v>
      </c>
      <c r="Z66">
        <f t="shared" ca="1" si="2"/>
        <v>1</v>
      </c>
      <c r="AA66" s="5"/>
    </row>
    <row r="67" spans="1:27" x14ac:dyDescent="0.2">
      <c r="A67">
        <v>2017036502</v>
      </c>
      <c r="B67" t="s">
        <v>21</v>
      </c>
      <c r="C67" t="s">
        <v>382</v>
      </c>
      <c r="D67">
        <v>10402013600</v>
      </c>
      <c r="E67" s="1">
        <v>42888</v>
      </c>
      <c r="F67" s="1">
        <v>43166</v>
      </c>
      <c r="G67" s="2">
        <v>1</v>
      </c>
      <c r="H67" t="s">
        <v>383</v>
      </c>
      <c r="I67" t="s">
        <v>34</v>
      </c>
      <c r="J67" t="s">
        <v>26</v>
      </c>
      <c r="K67">
        <v>37203</v>
      </c>
      <c r="L67" t="s">
        <v>384</v>
      </c>
      <c r="M67" t="s">
        <v>385</v>
      </c>
      <c r="N67" t="s">
        <v>29</v>
      </c>
      <c r="O67" t="s">
        <v>386</v>
      </c>
      <c r="P67">
        <v>3372415</v>
      </c>
      <c r="Q67" t="s">
        <v>387</v>
      </c>
      <c r="R67">
        <v>21</v>
      </c>
      <c r="S67">
        <v>37016600</v>
      </c>
      <c r="T67" t="s">
        <v>388</v>
      </c>
      <c r="U67" s="5">
        <v>8</v>
      </c>
      <c r="W67">
        <f t="shared" ref="W67:W130" si="4">IF(ISNUMBER(SEARCH("unit",Q67)), 1, 0)</f>
        <v>1</v>
      </c>
      <c r="X67">
        <f t="shared" si="3"/>
        <v>272</v>
      </c>
      <c r="Y67" s="6" t="e" cm="1">
        <f t="array" aca="1" ref="Y67" ca="1">VALUE(IF(ISNUMBER(X67), _xlfn.TEXTJOIN("",TRUE,IFERROR(MID(Q67, ROW(INDIRECT(X67 - 20&amp;":"&amp;X67)), 1)*1, "")), ""))</f>
        <v>#VALUE!</v>
      </c>
      <c r="Z67" t="str">
        <f t="shared" ref="Z67:Z130" ca="1" si="5">IFERROR(IF(U67=Y67, 1, 0), "")</f>
        <v/>
      </c>
      <c r="AA67" s="5"/>
    </row>
    <row r="68" spans="1:27" x14ac:dyDescent="0.2">
      <c r="A68">
        <v>201611073</v>
      </c>
      <c r="B68" t="s">
        <v>21</v>
      </c>
      <c r="C68" t="s">
        <v>22</v>
      </c>
      <c r="D68" s="3" t="s">
        <v>389</v>
      </c>
      <c r="E68" s="1">
        <v>42443</v>
      </c>
      <c r="F68" s="1">
        <v>43172</v>
      </c>
      <c r="G68" s="2">
        <v>1</v>
      </c>
      <c r="H68" t="s">
        <v>390</v>
      </c>
      <c r="I68" t="s">
        <v>34</v>
      </c>
      <c r="J68" t="s">
        <v>26</v>
      </c>
      <c r="K68">
        <v>37203</v>
      </c>
      <c r="L68" t="s">
        <v>391</v>
      </c>
      <c r="M68" t="s">
        <v>188</v>
      </c>
      <c r="N68" t="s">
        <v>29</v>
      </c>
      <c r="O68" t="s">
        <v>30</v>
      </c>
      <c r="P68">
        <v>2107837</v>
      </c>
      <c r="Q68" t="s">
        <v>392</v>
      </c>
      <c r="R68">
        <v>17</v>
      </c>
      <c r="S68">
        <v>37016100</v>
      </c>
      <c r="T68" t="s">
        <v>393</v>
      </c>
      <c r="U68" s="5">
        <v>14</v>
      </c>
      <c r="W68">
        <f t="shared" si="4"/>
        <v>1</v>
      </c>
      <c r="X68">
        <f t="shared" si="3"/>
        <v>71</v>
      </c>
      <c r="Y68" s="6" cm="1">
        <f t="array" aca="1" ref="Y68" ca="1">VALUE(IF(ISNUMBER(X68), _xlfn.TEXTJOIN("",TRUE,IFERROR(MID(Q68, ROW(INDIRECT(X68 - 20&amp;":"&amp;X68)), 1)*1, "")), ""))</f>
        <v>14</v>
      </c>
      <c r="Z68">
        <f t="shared" ca="1" si="5"/>
        <v>1</v>
      </c>
      <c r="AA68" s="5"/>
    </row>
    <row r="69" spans="1:27" x14ac:dyDescent="0.2">
      <c r="A69">
        <v>2017072396</v>
      </c>
      <c r="B69" t="s">
        <v>21</v>
      </c>
      <c r="C69" t="s">
        <v>43</v>
      </c>
      <c r="D69">
        <v>9607000600</v>
      </c>
      <c r="E69" s="1">
        <v>43048</v>
      </c>
      <c r="F69" s="1">
        <v>43172</v>
      </c>
      <c r="G69" s="2">
        <v>1</v>
      </c>
      <c r="H69" t="s">
        <v>394</v>
      </c>
      <c r="I69" t="s">
        <v>34</v>
      </c>
      <c r="J69" t="s">
        <v>26</v>
      </c>
      <c r="K69">
        <v>37214</v>
      </c>
      <c r="L69" t="s">
        <v>88</v>
      </c>
      <c r="M69" t="s">
        <v>338</v>
      </c>
      <c r="N69" t="s">
        <v>29</v>
      </c>
      <c r="O69" t="s">
        <v>48</v>
      </c>
      <c r="P69">
        <v>3422628</v>
      </c>
      <c r="Q69" t="s">
        <v>395</v>
      </c>
      <c r="R69">
        <v>14</v>
      </c>
      <c r="S69">
        <v>37015502</v>
      </c>
      <c r="T69" t="s">
        <v>396</v>
      </c>
      <c r="U69" s="5">
        <v>23</v>
      </c>
      <c r="W69">
        <f t="shared" si="4"/>
        <v>1</v>
      </c>
      <c r="X69">
        <f t="shared" si="3"/>
        <v>40</v>
      </c>
      <c r="Y69" s="6" cm="1">
        <f t="array" aca="1" ref="Y69" ca="1">VALUE(IF(ISNUMBER(X69), _xlfn.TEXTJOIN("",TRUE,IFERROR(MID(Q69, ROW(INDIRECT(X69 - 20&amp;":"&amp;X69)), 1)*1, "")), ""))</f>
        <v>23</v>
      </c>
      <c r="Z69">
        <f t="shared" ca="1" si="5"/>
        <v>1</v>
      </c>
      <c r="AA69" s="5"/>
    </row>
    <row r="70" spans="1:27" x14ac:dyDescent="0.2">
      <c r="A70">
        <v>2017074690</v>
      </c>
      <c r="B70" t="s">
        <v>21</v>
      </c>
      <c r="C70" t="s">
        <v>22</v>
      </c>
      <c r="D70">
        <v>13414005500</v>
      </c>
      <c r="E70" s="1">
        <v>43060</v>
      </c>
      <c r="F70" s="1">
        <v>43172</v>
      </c>
      <c r="G70" s="2">
        <v>50</v>
      </c>
      <c r="H70" t="s">
        <v>397</v>
      </c>
      <c r="I70" t="s">
        <v>34</v>
      </c>
      <c r="J70" t="s">
        <v>26</v>
      </c>
      <c r="K70">
        <v>37211</v>
      </c>
      <c r="L70" t="s">
        <v>398</v>
      </c>
      <c r="M70" t="s">
        <v>271</v>
      </c>
      <c r="N70" t="s">
        <v>29</v>
      </c>
      <c r="O70" t="s">
        <v>30</v>
      </c>
      <c r="P70">
        <v>3425552</v>
      </c>
      <c r="Q70" t="s">
        <v>399</v>
      </c>
      <c r="R70">
        <v>28</v>
      </c>
      <c r="S70">
        <v>37015613</v>
      </c>
      <c r="T70" t="s">
        <v>400</v>
      </c>
      <c r="U70" s="5">
        <v>0</v>
      </c>
      <c r="W70">
        <f t="shared" si="4"/>
        <v>1</v>
      </c>
      <c r="X70">
        <f t="shared" si="3"/>
        <v>368</v>
      </c>
      <c r="Y70" s="6" cm="1">
        <f t="array" aca="1" ref="Y70" ca="1">VALUE(IF(ISNUMBER(X70), _xlfn.TEXTJOIN("",TRUE,IFERROR(MID(Q70, ROW(INDIRECT(X70 - 20&amp;":"&amp;X70)), 1)*1, "")), ""))</f>
        <v>1</v>
      </c>
      <c r="Z70">
        <f t="shared" ca="1" si="5"/>
        <v>0</v>
      </c>
      <c r="AA70" s="5"/>
    </row>
    <row r="71" spans="1:27" x14ac:dyDescent="0.2">
      <c r="A71">
        <v>2017059215</v>
      </c>
      <c r="B71" t="s">
        <v>21</v>
      </c>
      <c r="C71" t="s">
        <v>43</v>
      </c>
      <c r="D71">
        <v>18100009500</v>
      </c>
      <c r="E71" s="1">
        <v>42990</v>
      </c>
      <c r="F71" s="1">
        <v>43180</v>
      </c>
      <c r="G71" s="2">
        <v>1</v>
      </c>
      <c r="H71" t="s">
        <v>401</v>
      </c>
      <c r="I71" t="s">
        <v>25</v>
      </c>
      <c r="J71" t="s">
        <v>26</v>
      </c>
      <c r="K71">
        <v>37013</v>
      </c>
      <c r="L71" t="s">
        <v>402</v>
      </c>
      <c r="M71" t="s">
        <v>403</v>
      </c>
      <c r="N71" t="s">
        <v>29</v>
      </c>
      <c r="O71" t="s">
        <v>48</v>
      </c>
      <c r="P71">
        <v>3404623</v>
      </c>
      <c r="Q71" t="s">
        <v>404</v>
      </c>
      <c r="R71">
        <v>4</v>
      </c>
      <c r="S71">
        <v>37019115</v>
      </c>
      <c r="T71" t="s">
        <v>405</v>
      </c>
      <c r="U71" s="5">
        <v>58</v>
      </c>
      <c r="W71">
        <f t="shared" si="4"/>
        <v>1</v>
      </c>
      <c r="X71">
        <f t="shared" si="3"/>
        <v>37</v>
      </c>
      <c r="Y71" s="6" cm="1">
        <f t="array" aca="1" ref="Y71" ca="1">VALUE(IF(ISNUMBER(X71), _xlfn.TEXTJOIN("",TRUE,IFERROR(MID(Q71, ROW(INDIRECT(X71 - 20&amp;":"&amp;X71)), 1)*1, "")), ""))</f>
        <v>58</v>
      </c>
      <c r="Z71">
        <f t="shared" ca="1" si="5"/>
        <v>1</v>
      </c>
      <c r="AA71" s="5"/>
    </row>
    <row r="72" spans="1:27" x14ac:dyDescent="0.2">
      <c r="A72">
        <v>2017038963</v>
      </c>
      <c r="B72" t="s">
        <v>21</v>
      </c>
      <c r="C72" t="s">
        <v>22</v>
      </c>
      <c r="D72" t="s">
        <v>406</v>
      </c>
      <c r="E72" s="1">
        <v>42899</v>
      </c>
      <c r="F72" s="1">
        <v>43187</v>
      </c>
      <c r="G72" s="2">
        <v>1</v>
      </c>
      <c r="H72" t="s">
        <v>407</v>
      </c>
      <c r="I72" t="s">
        <v>34</v>
      </c>
      <c r="J72" t="s">
        <v>26</v>
      </c>
      <c r="K72">
        <v>37209</v>
      </c>
      <c r="L72" t="s">
        <v>408</v>
      </c>
      <c r="M72" t="s">
        <v>229</v>
      </c>
      <c r="N72" t="s">
        <v>29</v>
      </c>
      <c r="O72" t="s">
        <v>30</v>
      </c>
      <c r="P72">
        <v>3376002</v>
      </c>
      <c r="Q72" t="s">
        <v>409</v>
      </c>
      <c r="R72">
        <v>21</v>
      </c>
      <c r="S72">
        <v>37014300</v>
      </c>
      <c r="T72" t="s">
        <v>410</v>
      </c>
      <c r="U72" s="5">
        <v>31</v>
      </c>
      <c r="V72" t="s">
        <v>411</v>
      </c>
      <c r="W72">
        <f t="shared" si="4"/>
        <v>1</v>
      </c>
      <c r="X72">
        <f t="shared" si="3"/>
        <v>372</v>
      </c>
      <c r="Y72" s="6" cm="1">
        <f t="array" aca="1" ref="Y72" ca="1">VALUE(IF(ISNUMBER(X72), _xlfn.TEXTJOIN("",TRUE,IFERROR(MID(Q72, ROW(INDIRECT(X72 - 20&amp;":"&amp;X72)), 1)*1, "")), ""))</f>
        <v>24</v>
      </c>
      <c r="Z72">
        <f t="shared" ca="1" si="5"/>
        <v>0</v>
      </c>
      <c r="AA72" s="5"/>
    </row>
    <row r="73" spans="1:27" x14ac:dyDescent="0.2">
      <c r="A73">
        <v>2017067796</v>
      </c>
      <c r="B73" t="s">
        <v>21</v>
      </c>
      <c r="C73" t="s">
        <v>22</v>
      </c>
      <c r="D73" t="s">
        <v>412</v>
      </c>
      <c r="E73" s="1">
        <v>43028</v>
      </c>
      <c r="F73" s="1">
        <v>43188</v>
      </c>
      <c r="G73" s="2">
        <v>1</v>
      </c>
      <c r="H73" t="s">
        <v>413</v>
      </c>
      <c r="I73" t="s">
        <v>34</v>
      </c>
      <c r="J73" t="s">
        <v>26</v>
      </c>
      <c r="K73">
        <v>37203</v>
      </c>
      <c r="L73" t="s">
        <v>414</v>
      </c>
      <c r="M73" t="s">
        <v>415</v>
      </c>
      <c r="N73" t="s">
        <v>29</v>
      </c>
      <c r="O73" t="s">
        <v>30</v>
      </c>
      <c r="P73">
        <v>3416383</v>
      </c>
      <c r="Q73" t="s">
        <v>416</v>
      </c>
      <c r="R73">
        <v>17</v>
      </c>
      <c r="S73">
        <v>37016200</v>
      </c>
      <c r="T73" t="s">
        <v>417</v>
      </c>
      <c r="U73" s="5">
        <v>12</v>
      </c>
      <c r="W73">
        <f t="shared" si="4"/>
        <v>1</v>
      </c>
      <c r="X73">
        <f t="shared" si="3"/>
        <v>109</v>
      </c>
      <c r="Y73" s="6" t="e" cm="1">
        <f t="array" aca="1" ref="Y73" ca="1">VALUE(IF(ISNUMBER(X73), _xlfn.TEXTJOIN("",TRUE,IFERROR(MID(Q73, ROW(INDIRECT(X73 - 20&amp;":"&amp;X73)), 1)*1, "")), ""))</f>
        <v>#VALUE!</v>
      </c>
      <c r="Z73" t="str">
        <f t="shared" ca="1" si="5"/>
        <v/>
      </c>
      <c r="AA73" s="5"/>
    </row>
    <row r="74" spans="1:27" x14ac:dyDescent="0.2">
      <c r="A74">
        <v>2018017845</v>
      </c>
      <c r="B74" t="s">
        <v>21</v>
      </c>
      <c r="C74" t="s">
        <v>22</v>
      </c>
      <c r="D74" t="s">
        <v>418</v>
      </c>
      <c r="E74" s="1">
        <v>43189</v>
      </c>
      <c r="F74" s="1">
        <v>43195</v>
      </c>
      <c r="G74" s="2">
        <v>1</v>
      </c>
      <c r="H74" t="s">
        <v>419</v>
      </c>
      <c r="I74" t="s">
        <v>34</v>
      </c>
      <c r="J74" t="s">
        <v>26</v>
      </c>
      <c r="K74">
        <v>37207</v>
      </c>
      <c r="L74" t="s">
        <v>420</v>
      </c>
      <c r="M74" t="s">
        <v>421</v>
      </c>
      <c r="N74" t="s">
        <v>29</v>
      </c>
      <c r="O74" t="s">
        <v>30</v>
      </c>
      <c r="P74">
        <v>3468980</v>
      </c>
      <c r="Q74" t="s">
        <v>422</v>
      </c>
      <c r="R74">
        <v>5</v>
      </c>
      <c r="S74">
        <v>37011300</v>
      </c>
      <c r="T74" t="s">
        <v>423</v>
      </c>
      <c r="U74" s="5">
        <v>11</v>
      </c>
      <c r="W74">
        <f t="shared" si="4"/>
        <v>1</v>
      </c>
      <c r="X74">
        <f t="shared" si="3"/>
        <v>88</v>
      </c>
      <c r="Y74" s="6" cm="1">
        <f t="array" aca="1" ref="Y74" ca="1">VALUE(IF(ISNUMBER(X74), _xlfn.TEXTJOIN("",TRUE,IFERROR(MID(Q74, ROW(INDIRECT(X74 - 20&amp;":"&amp;X74)), 1)*1, "")), ""))</f>
        <v>11</v>
      </c>
      <c r="Z74">
        <f t="shared" ca="1" si="5"/>
        <v>1</v>
      </c>
      <c r="AA74" s="5"/>
    </row>
    <row r="75" spans="1:27" x14ac:dyDescent="0.2">
      <c r="A75">
        <v>2018013920</v>
      </c>
      <c r="B75" t="s">
        <v>21</v>
      </c>
      <c r="C75" t="s">
        <v>22</v>
      </c>
      <c r="D75" t="s">
        <v>424</v>
      </c>
      <c r="E75" s="1">
        <v>43172</v>
      </c>
      <c r="F75" s="1">
        <v>43196</v>
      </c>
      <c r="G75" s="2">
        <v>1</v>
      </c>
      <c r="H75" t="s">
        <v>425</v>
      </c>
      <c r="I75" t="s">
        <v>34</v>
      </c>
      <c r="J75" t="s">
        <v>26</v>
      </c>
      <c r="K75">
        <v>37217</v>
      </c>
      <c r="L75" t="s">
        <v>426</v>
      </c>
      <c r="M75" t="s">
        <v>427</v>
      </c>
      <c r="N75" t="s">
        <v>29</v>
      </c>
      <c r="O75" t="s">
        <v>30</v>
      </c>
      <c r="P75">
        <v>3454567</v>
      </c>
      <c r="Q75" t="s">
        <v>428</v>
      </c>
      <c r="R75">
        <v>29</v>
      </c>
      <c r="S75">
        <v>37015612</v>
      </c>
      <c r="T75" t="s">
        <v>429</v>
      </c>
      <c r="U75" s="5">
        <v>9</v>
      </c>
      <c r="W75">
        <f t="shared" si="4"/>
        <v>1</v>
      </c>
      <c r="X75">
        <f t="shared" si="3"/>
        <v>153</v>
      </c>
      <c r="Y75" s="6" cm="1">
        <f t="array" aca="1" ref="Y75" ca="1">VALUE(IF(ISNUMBER(X75), _xlfn.TEXTJOIN("",TRUE,IFERROR(MID(Q75, ROW(INDIRECT(X75 - 20&amp;":"&amp;X75)), 1)*1, "")), ""))</f>
        <v>9</v>
      </c>
      <c r="Z75">
        <f t="shared" ca="1" si="5"/>
        <v>1</v>
      </c>
      <c r="AA75" s="5"/>
    </row>
    <row r="76" spans="1:27" x14ac:dyDescent="0.2">
      <c r="A76">
        <v>2018002567</v>
      </c>
      <c r="B76" t="s">
        <v>21</v>
      </c>
      <c r="C76" t="s">
        <v>341</v>
      </c>
      <c r="D76">
        <v>8102014800</v>
      </c>
      <c r="E76" s="1">
        <v>43117</v>
      </c>
      <c r="F76" s="1">
        <v>43199</v>
      </c>
      <c r="G76" t="s">
        <v>178</v>
      </c>
      <c r="H76" t="s">
        <v>430</v>
      </c>
      <c r="I76" t="s">
        <v>34</v>
      </c>
      <c r="J76" t="s">
        <v>26</v>
      </c>
      <c r="K76">
        <v>37208</v>
      </c>
      <c r="L76" t="s">
        <v>431</v>
      </c>
      <c r="M76" t="s">
        <v>218</v>
      </c>
      <c r="N76" t="s">
        <v>29</v>
      </c>
      <c r="O76" t="s">
        <v>346</v>
      </c>
      <c r="P76">
        <v>3438811</v>
      </c>
      <c r="Q76" t="s">
        <v>432</v>
      </c>
      <c r="R76">
        <v>2</v>
      </c>
      <c r="S76">
        <v>37013700</v>
      </c>
      <c r="T76" t="s">
        <v>433</v>
      </c>
      <c r="U76" s="5">
        <v>20</v>
      </c>
      <c r="W76">
        <f t="shared" si="4"/>
        <v>1</v>
      </c>
      <c r="X76">
        <f t="shared" si="3"/>
        <v>155</v>
      </c>
      <c r="Y76" s="6" cm="1">
        <f t="array" aca="1" ref="Y76" ca="1">VALUE(IF(ISNUMBER(X76), _xlfn.TEXTJOIN("",TRUE,IFERROR(MID(Q76, ROW(INDIRECT(X76 - 20&amp;":"&amp;X76)), 1)*1, "")), ""))</f>
        <v>5</v>
      </c>
      <c r="Z76">
        <f t="shared" ca="1" si="5"/>
        <v>0</v>
      </c>
      <c r="AA76" s="5"/>
    </row>
    <row r="77" spans="1:27" x14ac:dyDescent="0.2">
      <c r="A77">
        <v>2017009646</v>
      </c>
      <c r="B77" t="s">
        <v>21</v>
      </c>
      <c r="C77" t="s">
        <v>22</v>
      </c>
      <c r="D77" t="s">
        <v>434</v>
      </c>
      <c r="E77" s="1">
        <v>42775</v>
      </c>
      <c r="F77" s="1">
        <v>43201</v>
      </c>
      <c r="G77" s="2">
        <v>1</v>
      </c>
      <c r="H77" t="s">
        <v>435</v>
      </c>
      <c r="I77" t="s">
        <v>34</v>
      </c>
      <c r="J77" t="s">
        <v>26</v>
      </c>
      <c r="K77">
        <v>37210</v>
      </c>
      <c r="L77" t="s">
        <v>436</v>
      </c>
      <c r="M77" t="s">
        <v>437</v>
      </c>
      <c r="N77" t="s">
        <v>29</v>
      </c>
      <c r="O77" t="s">
        <v>30</v>
      </c>
      <c r="P77">
        <v>3319208</v>
      </c>
      <c r="Q77" t="s">
        <v>438</v>
      </c>
      <c r="R77">
        <v>17</v>
      </c>
      <c r="S77">
        <v>37016000</v>
      </c>
      <c r="T77" t="s">
        <v>439</v>
      </c>
      <c r="U77" s="5">
        <v>16</v>
      </c>
      <c r="W77">
        <f t="shared" si="4"/>
        <v>0</v>
      </c>
      <c r="X77" t="str">
        <f t="shared" si="3"/>
        <v/>
      </c>
      <c r="Y77" s="6" t="e" cm="1">
        <f t="array" aca="1" ref="Y77" ca="1">VALUE(IF(ISNUMBER(X77), _xlfn.TEXTJOIN("",TRUE,IFERROR(MID(Q77, ROW(INDIRECT(X77 - 20&amp;":"&amp;X77)), 1)*1, "")), ""))</f>
        <v>#VALUE!</v>
      </c>
      <c r="Z77" t="str">
        <f t="shared" ca="1" si="5"/>
        <v/>
      </c>
      <c r="AA77" s="5"/>
    </row>
    <row r="78" spans="1:27" x14ac:dyDescent="0.2">
      <c r="A78">
        <v>2017062075</v>
      </c>
      <c r="B78" t="s">
        <v>21</v>
      </c>
      <c r="C78" t="s">
        <v>80</v>
      </c>
      <c r="D78">
        <v>7200000200</v>
      </c>
      <c r="E78" s="1">
        <v>43003</v>
      </c>
      <c r="F78" s="1">
        <v>43210</v>
      </c>
      <c r="G78" s="2">
        <v>28500000</v>
      </c>
      <c r="H78" t="s">
        <v>440</v>
      </c>
      <c r="I78" t="s">
        <v>34</v>
      </c>
      <c r="J78" t="s">
        <v>26</v>
      </c>
      <c r="K78">
        <v>37207</v>
      </c>
      <c r="L78" t="s">
        <v>441</v>
      </c>
      <c r="M78" t="s">
        <v>168</v>
      </c>
      <c r="N78" t="s">
        <v>29</v>
      </c>
      <c r="O78" t="s">
        <v>84</v>
      </c>
      <c r="P78">
        <v>3408745</v>
      </c>
      <c r="Q78" t="s">
        <v>442</v>
      </c>
      <c r="R78">
        <v>5</v>
      </c>
      <c r="S78">
        <v>37011300</v>
      </c>
      <c r="T78" t="s">
        <v>443</v>
      </c>
      <c r="U78" s="5">
        <v>280</v>
      </c>
      <c r="W78">
        <f t="shared" si="4"/>
        <v>1</v>
      </c>
      <c r="X78">
        <f t="shared" si="3"/>
        <v>140</v>
      </c>
      <c r="Y78" s="6" cm="1">
        <f t="array" aca="1" ref="Y78" ca="1">VALUE(IF(ISNUMBER(X78), _xlfn.TEXTJOIN("",TRUE,IFERROR(MID(Q78, ROW(INDIRECT(X78 - 20&amp;":"&amp;X78)), 1)*1, "")), ""))</f>
        <v>280</v>
      </c>
      <c r="Z78">
        <f t="shared" ca="1" si="5"/>
        <v>1</v>
      </c>
      <c r="AA78" s="5"/>
    </row>
    <row r="79" spans="1:27" x14ac:dyDescent="0.2">
      <c r="A79">
        <v>2017063731</v>
      </c>
      <c r="B79" t="s">
        <v>21</v>
      </c>
      <c r="C79" t="s">
        <v>80</v>
      </c>
      <c r="D79">
        <v>14100008800</v>
      </c>
      <c r="E79" s="1">
        <v>43010</v>
      </c>
      <c r="F79" s="1">
        <v>43220</v>
      </c>
      <c r="G79" s="2">
        <v>1</v>
      </c>
      <c r="H79" t="s">
        <v>444</v>
      </c>
      <c r="I79" t="s">
        <v>34</v>
      </c>
      <c r="J79" t="s">
        <v>26</v>
      </c>
      <c r="K79">
        <v>37221</v>
      </c>
      <c r="L79" t="s">
        <v>445</v>
      </c>
      <c r="M79" t="s">
        <v>446</v>
      </c>
      <c r="N79" t="s">
        <v>29</v>
      </c>
      <c r="O79" t="s">
        <v>84</v>
      </c>
      <c r="P79">
        <v>3411179</v>
      </c>
      <c r="Q79" t="s">
        <v>447</v>
      </c>
      <c r="R79">
        <v>22</v>
      </c>
      <c r="S79">
        <v>37018409</v>
      </c>
      <c r="T79" t="s">
        <v>448</v>
      </c>
      <c r="U79" s="5">
        <v>64</v>
      </c>
      <c r="W79">
        <f t="shared" si="4"/>
        <v>1</v>
      </c>
      <c r="X79">
        <f t="shared" si="3"/>
        <v>40</v>
      </c>
      <c r="Y79" s="6" cm="1">
        <f t="array" aca="1" ref="Y79" ca="1">VALUE(IF(ISNUMBER(X79), _xlfn.TEXTJOIN("",TRUE,IFERROR(MID(Q79, ROW(INDIRECT(X79 - 20&amp;":"&amp;X79)), 1)*1, "")), ""))</f>
        <v>64</v>
      </c>
      <c r="Z79">
        <f t="shared" ca="1" si="5"/>
        <v>1</v>
      </c>
      <c r="AA79" s="5"/>
    </row>
    <row r="80" spans="1:27" x14ac:dyDescent="0.2">
      <c r="A80">
        <v>2017045825</v>
      </c>
      <c r="B80" t="s">
        <v>21</v>
      </c>
      <c r="C80" t="s">
        <v>22</v>
      </c>
      <c r="D80" t="s">
        <v>449</v>
      </c>
      <c r="E80" s="1">
        <v>42929</v>
      </c>
      <c r="F80" s="1">
        <v>43222</v>
      </c>
      <c r="G80" s="2">
        <v>1</v>
      </c>
      <c r="H80" t="s">
        <v>450</v>
      </c>
      <c r="I80" t="s">
        <v>451</v>
      </c>
      <c r="J80" t="s">
        <v>26</v>
      </c>
      <c r="K80">
        <v>37013</v>
      </c>
      <c r="L80" t="s">
        <v>452</v>
      </c>
      <c r="M80" t="s">
        <v>453</v>
      </c>
      <c r="N80" t="s">
        <v>29</v>
      </c>
      <c r="O80" t="s">
        <v>30</v>
      </c>
      <c r="P80">
        <v>3385519</v>
      </c>
      <c r="Q80" t="s">
        <v>454</v>
      </c>
      <c r="R80">
        <v>32</v>
      </c>
      <c r="S80">
        <v>37015630</v>
      </c>
      <c r="T80" t="s">
        <v>455</v>
      </c>
      <c r="U80" s="5">
        <v>14</v>
      </c>
      <c r="W80">
        <f t="shared" si="4"/>
        <v>1</v>
      </c>
      <c r="X80">
        <f t="shared" si="3"/>
        <v>150</v>
      </c>
      <c r="Y80" s="6" cm="1">
        <f t="array" aca="1" ref="Y80" ca="1">VALUE(IF(ISNUMBER(X80), _xlfn.TEXTJOIN("",TRUE,IFERROR(MID(Q80, ROW(INDIRECT(X80 - 20&amp;":"&amp;X80)), 1)*1, "")), ""))</f>
        <v>14</v>
      </c>
      <c r="Z80">
        <f t="shared" ca="1" si="5"/>
        <v>1</v>
      </c>
      <c r="AA80" s="5"/>
    </row>
    <row r="81" spans="1:27" x14ac:dyDescent="0.2">
      <c r="A81">
        <v>2018018930</v>
      </c>
      <c r="B81" t="s">
        <v>21</v>
      </c>
      <c r="C81" t="s">
        <v>22</v>
      </c>
      <c r="D81" t="s">
        <v>456</v>
      </c>
      <c r="E81" s="1">
        <v>43195</v>
      </c>
      <c r="F81" s="1">
        <v>43223</v>
      </c>
      <c r="G81" s="2">
        <v>1</v>
      </c>
      <c r="H81" t="s">
        <v>457</v>
      </c>
      <c r="I81" t="s">
        <v>34</v>
      </c>
      <c r="J81" t="s">
        <v>26</v>
      </c>
      <c r="K81">
        <v>37207</v>
      </c>
      <c r="L81" t="s">
        <v>458</v>
      </c>
      <c r="M81" t="s">
        <v>338</v>
      </c>
      <c r="N81" t="s">
        <v>29</v>
      </c>
      <c r="O81" t="s">
        <v>30</v>
      </c>
      <c r="P81">
        <v>3473171</v>
      </c>
      <c r="Q81" t="s">
        <v>459</v>
      </c>
      <c r="R81">
        <v>5</v>
      </c>
      <c r="S81">
        <v>37011300</v>
      </c>
      <c r="T81" t="s">
        <v>460</v>
      </c>
      <c r="U81" s="5">
        <v>5</v>
      </c>
      <c r="W81">
        <f t="shared" si="4"/>
        <v>1</v>
      </c>
      <c r="X81">
        <f t="shared" si="3"/>
        <v>442</v>
      </c>
      <c r="Y81" s="6" t="e" cm="1">
        <f t="array" aca="1" ref="Y81" ca="1">VALUE(IF(ISNUMBER(X81), _xlfn.TEXTJOIN("",TRUE,IFERROR(MID(Q81, ROW(INDIRECT(X81 - 20&amp;":"&amp;X81)), 1)*1, "")), ""))</f>
        <v>#VALUE!</v>
      </c>
      <c r="Z81" t="str">
        <f t="shared" ca="1" si="5"/>
        <v/>
      </c>
      <c r="AA81" s="5"/>
    </row>
    <row r="82" spans="1:27" x14ac:dyDescent="0.2">
      <c r="A82">
        <v>2018019071</v>
      </c>
      <c r="B82" t="s">
        <v>21</v>
      </c>
      <c r="C82" t="s">
        <v>80</v>
      </c>
      <c r="D82">
        <v>11901034400</v>
      </c>
      <c r="E82" s="1">
        <v>43196</v>
      </c>
      <c r="F82" s="1">
        <v>43223</v>
      </c>
      <c r="G82" s="2">
        <v>1</v>
      </c>
      <c r="H82" t="s">
        <v>461</v>
      </c>
      <c r="I82" t="s">
        <v>34</v>
      </c>
      <c r="J82" t="s">
        <v>26</v>
      </c>
      <c r="K82">
        <v>37210</v>
      </c>
      <c r="L82" t="s">
        <v>462</v>
      </c>
      <c r="M82" t="s">
        <v>463</v>
      </c>
      <c r="N82" t="s">
        <v>29</v>
      </c>
      <c r="O82" t="s">
        <v>84</v>
      </c>
      <c r="P82">
        <v>3473962</v>
      </c>
      <c r="Q82" t="s">
        <v>464</v>
      </c>
      <c r="R82">
        <v>16</v>
      </c>
      <c r="S82">
        <v>37017300</v>
      </c>
      <c r="T82" t="s">
        <v>465</v>
      </c>
      <c r="U82" s="5">
        <v>3</v>
      </c>
      <c r="W82">
        <f t="shared" si="4"/>
        <v>1</v>
      </c>
      <c r="X82">
        <f t="shared" si="3"/>
        <v>42</v>
      </c>
      <c r="Y82" s="6" cm="1">
        <f t="array" aca="1" ref="Y82" ca="1">VALUE(IF(ISNUMBER(X82), _xlfn.TEXTJOIN("",TRUE,IFERROR(MID(Q82, ROW(INDIRECT(X82 - 20&amp;":"&amp;X82)), 1)*1, "")), ""))</f>
        <v>3</v>
      </c>
      <c r="Z82">
        <f t="shared" ca="1" si="5"/>
        <v>1</v>
      </c>
      <c r="AA82" s="5"/>
    </row>
    <row r="83" spans="1:27" x14ac:dyDescent="0.2">
      <c r="A83">
        <v>2018015627</v>
      </c>
      <c r="B83" t="s">
        <v>21</v>
      </c>
      <c r="C83" t="s">
        <v>22</v>
      </c>
      <c r="D83" s="3" t="s">
        <v>389</v>
      </c>
      <c r="E83" s="1">
        <v>43179</v>
      </c>
      <c r="F83" s="1">
        <v>43224</v>
      </c>
      <c r="G83" s="2">
        <v>1</v>
      </c>
      <c r="H83" t="s">
        <v>390</v>
      </c>
      <c r="I83" t="s">
        <v>34</v>
      </c>
      <c r="J83" t="s">
        <v>26</v>
      </c>
      <c r="K83">
        <v>37203</v>
      </c>
      <c r="L83" t="s">
        <v>391</v>
      </c>
      <c r="M83" t="s">
        <v>94</v>
      </c>
      <c r="N83" t="s">
        <v>29</v>
      </c>
      <c r="O83" t="s">
        <v>30</v>
      </c>
      <c r="P83">
        <v>3462118</v>
      </c>
      <c r="Q83" t="s">
        <v>466</v>
      </c>
      <c r="R83">
        <v>17</v>
      </c>
      <c r="S83">
        <v>37016100</v>
      </c>
      <c r="T83" t="s">
        <v>393</v>
      </c>
      <c r="U83" s="5">
        <v>14</v>
      </c>
      <c r="W83">
        <f t="shared" si="4"/>
        <v>1</v>
      </c>
      <c r="X83">
        <f t="shared" si="3"/>
        <v>208</v>
      </c>
      <c r="Y83" s="6" cm="1">
        <f t="array" aca="1" ref="Y83" ca="1">VALUE(IF(ISNUMBER(X83), _xlfn.TEXTJOIN("",TRUE,IFERROR(MID(Q83, ROW(INDIRECT(X83 - 20&amp;":"&amp;X83)), 1)*1, "")), ""))</f>
        <v>14</v>
      </c>
      <c r="Z83">
        <f t="shared" ca="1" si="5"/>
        <v>1</v>
      </c>
      <c r="AA83" s="5"/>
    </row>
    <row r="84" spans="1:27" x14ac:dyDescent="0.2">
      <c r="A84">
        <v>2018025726</v>
      </c>
      <c r="B84" t="s">
        <v>21</v>
      </c>
      <c r="C84" t="s">
        <v>56</v>
      </c>
      <c r="D84">
        <v>3413016800</v>
      </c>
      <c r="E84" s="1">
        <v>43227</v>
      </c>
      <c r="F84" s="1">
        <v>43227</v>
      </c>
      <c r="G84" s="2">
        <v>1</v>
      </c>
      <c r="H84" t="s">
        <v>467</v>
      </c>
      <c r="I84" t="s">
        <v>58</v>
      </c>
      <c r="J84" t="s">
        <v>26</v>
      </c>
      <c r="K84">
        <v>37115</v>
      </c>
      <c r="L84" t="s">
        <v>468</v>
      </c>
      <c r="M84" t="s">
        <v>60</v>
      </c>
      <c r="N84" t="s">
        <v>29</v>
      </c>
      <c r="O84" t="s">
        <v>61</v>
      </c>
      <c r="P84">
        <v>3497719</v>
      </c>
      <c r="Q84" t="s">
        <v>469</v>
      </c>
      <c r="R84">
        <v>10</v>
      </c>
      <c r="S84">
        <v>37010401</v>
      </c>
      <c r="T84" t="s">
        <v>470</v>
      </c>
      <c r="U84" s="5">
        <v>1</v>
      </c>
      <c r="W84">
        <f t="shared" si="4"/>
        <v>0</v>
      </c>
      <c r="X84" t="str">
        <f t="shared" si="3"/>
        <v/>
      </c>
      <c r="Y84" s="6" t="e" cm="1">
        <f t="array" aca="1" ref="Y84" ca="1">VALUE(IF(ISNUMBER(X84), _xlfn.TEXTJOIN("",TRUE,IFERROR(MID(Q84, ROW(INDIRECT(X84 - 20&amp;":"&amp;X84)), 1)*1, "")), ""))</f>
        <v>#VALUE!</v>
      </c>
      <c r="Z84" t="str">
        <f t="shared" ca="1" si="5"/>
        <v/>
      </c>
      <c r="AA84" s="5"/>
    </row>
    <row r="85" spans="1:27" x14ac:dyDescent="0.2">
      <c r="A85">
        <v>2016034739</v>
      </c>
      <c r="B85" t="s">
        <v>21</v>
      </c>
      <c r="C85" t="s">
        <v>56</v>
      </c>
      <c r="D85" t="s">
        <v>471</v>
      </c>
      <c r="E85" s="1">
        <v>42563</v>
      </c>
      <c r="F85" s="1">
        <v>43234</v>
      </c>
      <c r="G85" t="s">
        <v>178</v>
      </c>
      <c r="H85" t="s">
        <v>472</v>
      </c>
      <c r="I85" t="s">
        <v>34</v>
      </c>
      <c r="J85" t="s">
        <v>26</v>
      </c>
      <c r="K85">
        <v>37207</v>
      </c>
      <c r="L85" t="s">
        <v>473</v>
      </c>
      <c r="M85" t="s">
        <v>474</v>
      </c>
      <c r="N85" t="s">
        <v>29</v>
      </c>
      <c r="O85" t="s">
        <v>61</v>
      </c>
      <c r="P85">
        <v>3258184</v>
      </c>
      <c r="Q85" t="s">
        <v>475</v>
      </c>
      <c r="R85">
        <v>5</v>
      </c>
      <c r="S85">
        <v>37011300</v>
      </c>
      <c r="T85" t="s">
        <v>476</v>
      </c>
      <c r="U85" s="5">
        <v>18</v>
      </c>
      <c r="W85">
        <f t="shared" si="4"/>
        <v>1</v>
      </c>
      <c r="X85">
        <f t="shared" si="3"/>
        <v>86</v>
      </c>
      <c r="Y85" s="6" t="e" cm="1">
        <f t="array" aca="1" ref="Y85" ca="1">VALUE(IF(ISNUMBER(X85), _xlfn.TEXTJOIN("",TRUE,IFERROR(MID(Q85, ROW(INDIRECT(X85 - 20&amp;":"&amp;X85)), 1)*1, "")), ""))</f>
        <v>#VALUE!</v>
      </c>
      <c r="Z85" t="str">
        <f t="shared" ca="1" si="5"/>
        <v/>
      </c>
      <c r="AA85" s="5"/>
    </row>
    <row r="86" spans="1:27" x14ac:dyDescent="0.2">
      <c r="A86">
        <v>2017077994</v>
      </c>
      <c r="B86" t="s">
        <v>21</v>
      </c>
      <c r="C86" t="s">
        <v>341</v>
      </c>
      <c r="D86">
        <v>16400027400</v>
      </c>
      <c r="E86" s="1">
        <v>43076</v>
      </c>
      <c r="F86" s="1">
        <v>43235</v>
      </c>
      <c r="G86" s="2">
        <v>50</v>
      </c>
      <c r="H86" t="s">
        <v>343</v>
      </c>
      <c r="I86" t="s">
        <v>25</v>
      </c>
      <c r="J86" t="s">
        <v>26</v>
      </c>
      <c r="K86">
        <v>37013</v>
      </c>
      <c r="L86" t="s">
        <v>477</v>
      </c>
      <c r="M86" t="s">
        <v>333</v>
      </c>
      <c r="N86" t="s">
        <v>29</v>
      </c>
      <c r="O86" t="s">
        <v>346</v>
      </c>
      <c r="P86">
        <v>3429846</v>
      </c>
      <c r="Q86" t="s">
        <v>478</v>
      </c>
      <c r="R86">
        <v>32</v>
      </c>
      <c r="S86">
        <v>37015630</v>
      </c>
      <c r="T86" t="s">
        <v>348</v>
      </c>
      <c r="U86" s="5">
        <v>24</v>
      </c>
      <c r="W86">
        <f t="shared" si="4"/>
        <v>0</v>
      </c>
      <c r="X86" t="str">
        <f t="shared" si="3"/>
        <v/>
      </c>
      <c r="Y86" s="6" t="e" cm="1">
        <f t="array" aca="1" ref="Y86" ca="1">VALUE(IF(ISNUMBER(X86), _xlfn.TEXTJOIN("",TRUE,IFERROR(MID(Q86, ROW(INDIRECT(X86 - 20&amp;":"&amp;X86)), 1)*1, "")), ""))</f>
        <v>#VALUE!</v>
      </c>
      <c r="Z86" t="str">
        <f t="shared" ca="1" si="5"/>
        <v/>
      </c>
      <c r="AA86" s="5"/>
    </row>
    <row r="87" spans="1:27" x14ac:dyDescent="0.2">
      <c r="A87">
        <v>2018020186</v>
      </c>
      <c r="B87" t="s">
        <v>21</v>
      </c>
      <c r="C87" t="s">
        <v>80</v>
      </c>
      <c r="D87">
        <v>9107008800</v>
      </c>
      <c r="E87" s="1">
        <v>43201</v>
      </c>
      <c r="F87" s="1">
        <v>43241</v>
      </c>
      <c r="G87" s="2">
        <v>1</v>
      </c>
      <c r="H87" t="s">
        <v>479</v>
      </c>
      <c r="I87" t="s">
        <v>34</v>
      </c>
      <c r="J87" t="s">
        <v>26</v>
      </c>
      <c r="K87">
        <v>37209</v>
      </c>
      <c r="L87" t="s">
        <v>480</v>
      </c>
      <c r="M87" t="s">
        <v>481</v>
      </c>
      <c r="N87" t="s">
        <v>29</v>
      </c>
      <c r="O87" t="s">
        <v>84</v>
      </c>
      <c r="P87">
        <v>3478660</v>
      </c>
      <c r="Q87" t="s">
        <v>482</v>
      </c>
      <c r="R87">
        <v>20</v>
      </c>
      <c r="S87">
        <v>37013300</v>
      </c>
      <c r="T87" t="s">
        <v>483</v>
      </c>
      <c r="U87" s="5">
        <v>4</v>
      </c>
      <c r="W87">
        <f t="shared" si="4"/>
        <v>0</v>
      </c>
      <c r="X87" t="str">
        <f t="shared" si="3"/>
        <v/>
      </c>
      <c r="Y87" s="6" t="e" cm="1">
        <f t="array" aca="1" ref="Y87" ca="1">VALUE(IF(ISNUMBER(X87), _xlfn.TEXTJOIN("",TRUE,IFERROR(MID(Q87, ROW(INDIRECT(X87 - 20&amp;":"&amp;X87)), 1)*1, "")), ""))</f>
        <v>#VALUE!</v>
      </c>
      <c r="Z87" t="str">
        <f t="shared" ca="1" si="5"/>
        <v/>
      </c>
      <c r="AA87" s="5"/>
    </row>
    <row r="88" spans="1:27" x14ac:dyDescent="0.2">
      <c r="A88">
        <v>2018004368</v>
      </c>
      <c r="B88" t="s">
        <v>21</v>
      </c>
      <c r="C88" t="s">
        <v>22</v>
      </c>
      <c r="D88">
        <v>13600008200</v>
      </c>
      <c r="E88" s="1">
        <v>43125</v>
      </c>
      <c r="F88" s="1">
        <v>43256</v>
      </c>
      <c r="G88" s="2">
        <v>1</v>
      </c>
      <c r="H88" t="s">
        <v>484</v>
      </c>
      <c r="I88" t="s">
        <v>25</v>
      </c>
      <c r="J88" t="s">
        <v>26</v>
      </c>
      <c r="K88">
        <v>37013</v>
      </c>
      <c r="L88" t="s">
        <v>485</v>
      </c>
      <c r="M88" t="s">
        <v>486</v>
      </c>
      <c r="N88" t="s">
        <v>29</v>
      </c>
      <c r="O88" t="s">
        <v>30</v>
      </c>
      <c r="P88">
        <v>3441127</v>
      </c>
      <c r="Q88" t="s">
        <v>487</v>
      </c>
      <c r="R88">
        <v>29</v>
      </c>
      <c r="S88">
        <v>37015619</v>
      </c>
      <c r="T88" t="s">
        <v>488</v>
      </c>
      <c r="U88" s="5">
        <v>9</v>
      </c>
      <c r="W88">
        <f t="shared" si="4"/>
        <v>1</v>
      </c>
      <c r="X88">
        <f t="shared" si="3"/>
        <v>30</v>
      </c>
      <c r="Y88" s="6" cm="1">
        <f t="array" aca="1" ref="Y88" ca="1">VALUE(IF(ISNUMBER(X88), _xlfn.TEXTJOIN("",TRUE,IFERROR(MID(Q88, ROW(INDIRECT(X88 - 20&amp;":"&amp;X88)), 1)*1, "")), ""))</f>
        <v>9</v>
      </c>
      <c r="Z88">
        <f t="shared" ca="1" si="5"/>
        <v>1</v>
      </c>
      <c r="AA88" s="5"/>
    </row>
    <row r="89" spans="1:27" x14ac:dyDescent="0.2">
      <c r="A89">
        <v>2018013133</v>
      </c>
      <c r="B89" t="s">
        <v>21</v>
      </c>
      <c r="C89" t="s">
        <v>22</v>
      </c>
      <c r="D89" s="3" t="s">
        <v>489</v>
      </c>
      <c r="E89" s="1">
        <v>43167</v>
      </c>
      <c r="F89" s="1">
        <v>43256</v>
      </c>
      <c r="G89" s="2">
        <v>1</v>
      </c>
      <c r="H89" t="s">
        <v>490</v>
      </c>
      <c r="I89" t="s">
        <v>34</v>
      </c>
      <c r="J89" t="s">
        <v>26</v>
      </c>
      <c r="K89">
        <v>37204</v>
      </c>
      <c r="L89" t="s">
        <v>491</v>
      </c>
      <c r="M89" t="s">
        <v>492</v>
      </c>
      <c r="N89" t="s">
        <v>29</v>
      </c>
      <c r="O89" t="s">
        <v>30</v>
      </c>
      <c r="P89">
        <v>3453480</v>
      </c>
      <c r="Q89" t="s">
        <v>493</v>
      </c>
      <c r="R89">
        <v>17</v>
      </c>
      <c r="S89">
        <v>37017000</v>
      </c>
      <c r="T89" t="s">
        <v>494</v>
      </c>
      <c r="U89" s="5">
        <v>4</v>
      </c>
      <c r="W89">
        <f t="shared" si="4"/>
        <v>0</v>
      </c>
      <c r="X89" t="str">
        <f t="shared" si="3"/>
        <v/>
      </c>
      <c r="Y89" s="6" t="e" cm="1">
        <f t="array" aca="1" ref="Y89" ca="1">VALUE(IF(ISNUMBER(X89), _xlfn.TEXTJOIN("",TRUE,IFERROR(MID(Q89, ROW(INDIRECT(X89 - 20&amp;":"&amp;X89)), 1)*1, "")), ""))</f>
        <v>#VALUE!</v>
      </c>
      <c r="Z89" t="str">
        <f t="shared" ca="1" si="5"/>
        <v/>
      </c>
      <c r="AA89" s="5"/>
    </row>
    <row r="90" spans="1:27" x14ac:dyDescent="0.2">
      <c r="A90">
        <v>2018033078</v>
      </c>
      <c r="B90" t="s">
        <v>21</v>
      </c>
      <c r="C90" t="s">
        <v>56</v>
      </c>
      <c r="D90">
        <v>8401011000</v>
      </c>
      <c r="E90" s="1">
        <v>43259</v>
      </c>
      <c r="F90" s="1">
        <v>43262</v>
      </c>
      <c r="G90" s="2">
        <v>1</v>
      </c>
      <c r="H90" t="s">
        <v>495</v>
      </c>
      <c r="I90" t="s">
        <v>34</v>
      </c>
      <c r="J90" t="s">
        <v>26</v>
      </c>
      <c r="K90">
        <v>37206</v>
      </c>
      <c r="L90" t="s">
        <v>496</v>
      </c>
      <c r="M90" t="s">
        <v>60</v>
      </c>
      <c r="N90" t="s">
        <v>29</v>
      </c>
      <c r="O90" t="s">
        <v>61</v>
      </c>
      <c r="P90">
        <v>3522485</v>
      </c>
      <c r="Q90" t="s">
        <v>497</v>
      </c>
      <c r="R90">
        <v>6</v>
      </c>
      <c r="S90">
        <v>37011600</v>
      </c>
      <c r="T90" t="s">
        <v>498</v>
      </c>
      <c r="U90" s="5">
        <v>0</v>
      </c>
      <c r="W90">
        <f t="shared" si="4"/>
        <v>0</v>
      </c>
      <c r="X90" t="str">
        <f t="shared" si="3"/>
        <v/>
      </c>
      <c r="Y90" s="6" t="e" cm="1">
        <f t="array" aca="1" ref="Y90" ca="1">VALUE(IF(ISNUMBER(X90), _xlfn.TEXTJOIN("",TRUE,IFERROR(MID(Q90, ROW(INDIRECT(X90 - 20&amp;":"&amp;X90)), 1)*1, "")), ""))</f>
        <v>#VALUE!</v>
      </c>
      <c r="Z90" t="str">
        <f t="shared" ca="1" si="5"/>
        <v/>
      </c>
      <c r="AA90" s="5"/>
    </row>
    <row r="91" spans="1:27" x14ac:dyDescent="0.2">
      <c r="A91">
        <v>2017076979</v>
      </c>
      <c r="B91" t="s">
        <v>21</v>
      </c>
      <c r="C91" t="s">
        <v>43</v>
      </c>
      <c r="D91">
        <v>10402057400</v>
      </c>
      <c r="E91" s="1">
        <v>43073</v>
      </c>
      <c r="F91" s="1">
        <v>43264</v>
      </c>
      <c r="G91" s="2">
        <v>153880</v>
      </c>
      <c r="H91" t="s">
        <v>499</v>
      </c>
      <c r="I91" t="s">
        <v>34</v>
      </c>
      <c r="J91" t="s">
        <v>26</v>
      </c>
      <c r="K91">
        <v>37203</v>
      </c>
      <c r="L91" t="s">
        <v>500</v>
      </c>
      <c r="M91" t="s">
        <v>501</v>
      </c>
      <c r="N91" t="s">
        <v>29</v>
      </c>
      <c r="O91" t="s">
        <v>48</v>
      </c>
      <c r="P91">
        <v>3428514</v>
      </c>
      <c r="Q91" t="s">
        <v>502</v>
      </c>
      <c r="T91" t="s">
        <v>503</v>
      </c>
      <c r="U91" s="5">
        <v>13</v>
      </c>
      <c r="W91">
        <f t="shared" si="4"/>
        <v>1</v>
      </c>
      <c r="X91">
        <f t="shared" si="3"/>
        <v>126</v>
      </c>
      <c r="Y91" s="6" t="e" cm="1">
        <f t="array" aca="1" ref="Y91" ca="1">VALUE(IF(ISNUMBER(X91), _xlfn.TEXTJOIN("",TRUE,IFERROR(MID(Q91, ROW(INDIRECT(X91 - 20&amp;":"&amp;X91)), 1)*1, "")), ""))</f>
        <v>#VALUE!</v>
      </c>
      <c r="Z91" t="str">
        <f t="shared" ca="1" si="5"/>
        <v/>
      </c>
      <c r="AA91" s="5"/>
    </row>
    <row r="92" spans="1:27" x14ac:dyDescent="0.2">
      <c r="A92">
        <v>2017039882</v>
      </c>
      <c r="B92" t="s">
        <v>21</v>
      </c>
      <c r="C92" t="s">
        <v>22</v>
      </c>
      <c r="D92">
        <v>8209023300</v>
      </c>
      <c r="E92" s="1">
        <v>42902</v>
      </c>
      <c r="F92" s="1">
        <v>43266</v>
      </c>
      <c r="G92" s="2">
        <v>1</v>
      </c>
      <c r="H92" t="s">
        <v>504</v>
      </c>
      <c r="I92" t="s">
        <v>34</v>
      </c>
      <c r="J92" t="s">
        <v>26</v>
      </c>
      <c r="K92">
        <v>37208</v>
      </c>
      <c r="L92" t="s">
        <v>505</v>
      </c>
      <c r="M92" t="s">
        <v>506</v>
      </c>
      <c r="N92" t="s">
        <v>29</v>
      </c>
      <c r="O92" t="s">
        <v>30</v>
      </c>
      <c r="P92">
        <v>3377186</v>
      </c>
      <c r="Q92" t="s">
        <v>507</v>
      </c>
      <c r="R92">
        <v>19</v>
      </c>
      <c r="S92">
        <v>37019400</v>
      </c>
      <c r="T92" t="s">
        <v>508</v>
      </c>
      <c r="U92" s="5">
        <v>8</v>
      </c>
      <c r="W92">
        <f t="shared" si="4"/>
        <v>1</v>
      </c>
      <c r="X92">
        <f t="shared" si="3"/>
        <v>21</v>
      </c>
      <c r="Y92" s="6" cm="1">
        <f t="array" aca="1" ref="Y92" ca="1">VALUE(IF(ISNUMBER(X92), _xlfn.TEXTJOIN("",TRUE,IFERROR(MID(Q92, ROW(INDIRECT(X92 - 20&amp;":"&amp;X92)), 1)*1, "")), ""))</f>
        <v>8</v>
      </c>
      <c r="Z92">
        <f t="shared" ca="1" si="5"/>
        <v>1</v>
      </c>
      <c r="AA92" s="5"/>
    </row>
    <row r="93" spans="1:27" x14ac:dyDescent="0.2">
      <c r="A93">
        <v>2017054345</v>
      </c>
      <c r="B93" t="s">
        <v>21</v>
      </c>
      <c r="C93" t="s">
        <v>382</v>
      </c>
      <c r="D93" t="s">
        <v>509</v>
      </c>
      <c r="E93" s="1">
        <v>42965</v>
      </c>
      <c r="F93" s="1">
        <v>43270</v>
      </c>
      <c r="G93" s="2">
        <v>1</v>
      </c>
      <c r="H93" t="s">
        <v>510</v>
      </c>
      <c r="I93" t="s">
        <v>34</v>
      </c>
      <c r="J93" t="s">
        <v>26</v>
      </c>
      <c r="K93">
        <v>37209</v>
      </c>
      <c r="L93" t="s">
        <v>511</v>
      </c>
      <c r="M93" t="s">
        <v>481</v>
      </c>
      <c r="N93" t="s">
        <v>29</v>
      </c>
      <c r="O93" t="s">
        <v>386</v>
      </c>
      <c r="P93">
        <v>3397788</v>
      </c>
      <c r="Q93" t="s">
        <v>512</v>
      </c>
      <c r="R93">
        <v>20</v>
      </c>
      <c r="S93">
        <v>37013300</v>
      </c>
      <c r="T93" t="s">
        <v>513</v>
      </c>
      <c r="U93" s="5">
        <v>26</v>
      </c>
      <c r="W93">
        <f t="shared" si="4"/>
        <v>1</v>
      </c>
      <c r="X93">
        <f t="shared" si="3"/>
        <v>44</v>
      </c>
      <c r="Y93" s="6" cm="1">
        <f t="array" aca="1" ref="Y93" ca="1">VALUE(IF(ISNUMBER(X93), _xlfn.TEXTJOIN("",TRUE,IFERROR(MID(Q93, ROW(INDIRECT(X93 - 20&amp;":"&amp;X93)), 1)*1, "")), ""))</f>
        <v>26</v>
      </c>
      <c r="Z93">
        <f t="shared" ca="1" si="5"/>
        <v>1</v>
      </c>
      <c r="AA93" s="5"/>
    </row>
    <row r="94" spans="1:27" x14ac:dyDescent="0.2">
      <c r="A94">
        <v>2018004972</v>
      </c>
      <c r="B94" t="s">
        <v>21</v>
      </c>
      <c r="C94" t="s">
        <v>22</v>
      </c>
      <c r="D94">
        <v>10302010700</v>
      </c>
      <c r="E94" s="1">
        <v>43129</v>
      </c>
      <c r="F94" s="1">
        <v>43271</v>
      </c>
      <c r="G94" s="2">
        <v>1</v>
      </c>
      <c r="H94" t="s">
        <v>514</v>
      </c>
      <c r="I94" t="s">
        <v>34</v>
      </c>
      <c r="J94" t="s">
        <v>26</v>
      </c>
      <c r="K94">
        <v>37209</v>
      </c>
      <c r="L94" t="s">
        <v>515</v>
      </c>
      <c r="M94" t="s">
        <v>486</v>
      </c>
      <c r="N94" t="s">
        <v>29</v>
      </c>
      <c r="O94" t="s">
        <v>30</v>
      </c>
      <c r="P94">
        <v>3441888</v>
      </c>
      <c r="Q94" t="s">
        <v>516</v>
      </c>
      <c r="R94">
        <v>20</v>
      </c>
      <c r="S94">
        <v>37018101</v>
      </c>
      <c r="T94" t="s">
        <v>517</v>
      </c>
      <c r="U94" s="5">
        <v>13</v>
      </c>
      <c r="W94">
        <f t="shared" si="4"/>
        <v>1</v>
      </c>
      <c r="X94">
        <f t="shared" si="3"/>
        <v>31</v>
      </c>
      <c r="Y94" s="6" cm="1">
        <f t="array" aca="1" ref="Y94" ca="1">VALUE(IF(ISNUMBER(X94), _xlfn.TEXTJOIN("",TRUE,IFERROR(MID(Q94, ROW(INDIRECT(X94 - 20&amp;":"&amp;X94)), 1)*1, "")), ""))</f>
        <v>13</v>
      </c>
      <c r="Z94">
        <f t="shared" ca="1" si="5"/>
        <v>1</v>
      </c>
      <c r="AA94" s="5"/>
    </row>
    <row r="95" spans="1:27" x14ac:dyDescent="0.2">
      <c r="A95">
        <v>2018011443</v>
      </c>
      <c r="B95" t="s">
        <v>21</v>
      </c>
      <c r="C95" t="s">
        <v>341</v>
      </c>
      <c r="D95">
        <v>9210022200</v>
      </c>
      <c r="E95" s="1">
        <v>43160</v>
      </c>
      <c r="F95" s="1">
        <v>43271</v>
      </c>
      <c r="G95" s="2">
        <v>1</v>
      </c>
      <c r="H95" t="s">
        <v>518</v>
      </c>
      <c r="I95" t="s">
        <v>34</v>
      </c>
      <c r="J95" t="s">
        <v>26</v>
      </c>
      <c r="K95">
        <v>37209</v>
      </c>
      <c r="L95" t="s">
        <v>519</v>
      </c>
      <c r="M95" t="s">
        <v>520</v>
      </c>
      <c r="N95" t="s">
        <v>29</v>
      </c>
      <c r="O95" t="s">
        <v>346</v>
      </c>
      <c r="P95">
        <v>3450773</v>
      </c>
      <c r="Q95" t="s">
        <v>521</v>
      </c>
      <c r="R95">
        <v>21</v>
      </c>
      <c r="S95">
        <v>37014300</v>
      </c>
      <c r="T95" t="s">
        <v>522</v>
      </c>
      <c r="U95" s="5">
        <v>6</v>
      </c>
      <c r="W95">
        <f t="shared" si="4"/>
        <v>1</v>
      </c>
      <c r="X95">
        <f t="shared" si="3"/>
        <v>44</v>
      </c>
      <c r="Y95" s="6" cm="1">
        <f t="array" aca="1" ref="Y95" ca="1">VALUE(IF(ISNUMBER(X95), _xlfn.TEXTJOIN("",TRUE,IFERROR(MID(Q95, ROW(INDIRECT(X95 - 20&amp;":"&amp;X95)), 1)*1, "")), ""))</f>
        <v>6</v>
      </c>
      <c r="Z95">
        <f t="shared" ca="1" si="5"/>
        <v>1</v>
      </c>
      <c r="AA95" s="5"/>
    </row>
    <row r="96" spans="1:27" x14ac:dyDescent="0.2">
      <c r="A96">
        <v>2018008914</v>
      </c>
      <c r="B96" t="s">
        <v>21</v>
      </c>
      <c r="C96" t="s">
        <v>22</v>
      </c>
      <c r="D96" t="s">
        <v>523</v>
      </c>
      <c r="E96" s="1">
        <v>43146</v>
      </c>
      <c r="F96" s="1">
        <v>43272</v>
      </c>
      <c r="G96" s="2">
        <v>1</v>
      </c>
      <c r="H96" t="s">
        <v>524</v>
      </c>
      <c r="I96" t="s">
        <v>34</v>
      </c>
      <c r="J96" t="s">
        <v>26</v>
      </c>
      <c r="K96">
        <v>37208</v>
      </c>
      <c r="L96" t="s">
        <v>525</v>
      </c>
      <c r="M96" t="s">
        <v>526</v>
      </c>
      <c r="N96" t="s">
        <v>29</v>
      </c>
      <c r="O96" t="s">
        <v>30</v>
      </c>
      <c r="P96">
        <v>3447246</v>
      </c>
      <c r="Q96" t="s">
        <v>527</v>
      </c>
      <c r="R96">
        <v>19</v>
      </c>
      <c r="S96">
        <v>37014200</v>
      </c>
      <c r="T96" t="s">
        <v>528</v>
      </c>
      <c r="U96" s="5">
        <v>4</v>
      </c>
      <c r="W96">
        <f t="shared" si="4"/>
        <v>1</v>
      </c>
      <c r="X96">
        <f t="shared" si="3"/>
        <v>84</v>
      </c>
      <c r="Y96" s="6" t="e" cm="1">
        <f t="array" aca="1" ref="Y96" ca="1">VALUE(IF(ISNUMBER(X96), _xlfn.TEXTJOIN("",TRUE,IFERROR(MID(Q96, ROW(INDIRECT(X96 - 20&amp;":"&amp;X96)), 1)*1, "")), ""))</f>
        <v>#VALUE!</v>
      </c>
      <c r="Z96" t="str">
        <f t="shared" ca="1" si="5"/>
        <v/>
      </c>
      <c r="AA96" s="5"/>
    </row>
    <row r="97" spans="1:27" x14ac:dyDescent="0.2">
      <c r="A97">
        <v>2018004120</v>
      </c>
      <c r="B97" t="s">
        <v>21</v>
      </c>
      <c r="C97" t="s">
        <v>341</v>
      </c>
      <c r="D97">
        <v>7115025100</v>
      </c>
      <c r="E97" s="1">
        <v>43124</v>
      </c>
      <c r="F97" s="1">
        <v>43273</v>
      </c>
      <c r="G97" t="s">
        <v>178</v>
      </c>
      <c r="H97" t="s">
        <v>529</v>
      </c>
      <c r="I97" t="s">
        <v>34</v>
      </c>
      <c r="J97" t="s">
        <v>26</v>
      </c>
      <c r="K97">
        <v>37207</v>
      </c>
      <c r="L97" t="s">
        <v>530</v>
      </c>
      <c r="M97" t="s">
        <v>531</v>
      </c>
      <c r="N97" t="s">
        <v>29</v>
      </c>
      <c r="O97" t="s">
        <v>346</v>
      </c>
      <c r="P97">
        <v>3440806</v>
      </c>
      <c r="Q97" t="s">
        <v>532</v>
      </c>
      <c r="R97">
        <v>5</v>
      </c>
      <c r="S97">
        <v>37011300</v>
      </c>
      <c r="T97" t="s">
        <v>533</v>
      </c>
      <c r="U97" s="5">
        <v>12</v>
      </c>
      <c r="W97">
        <f t="shared" si="4"/>
        <v>1</v>
      </c>
      <c r="X97">
        <f t="shared" si="3"/>
        <v>132</v>
      </c>
      <c r="Y97" s="6" cm="1">
        <f t="array" aca="1" ref="Y97" ca="1">VALUE(IF(ISNUMBER(X97), _xlfn.TEXTJOIN("",TRUE,IFERROR(MID(Q97, ROW(INDIRECT(X97 - 20&amp;":"&amp;X97)), 1)*1, "")), ""))</f>
        <v>12</v>
      </c>
      <c r="Z97">
        <f t="shared" ca="1" si="5"/>
        <v>1</v>
      </c>
      <c r="AA97" s="5"/>
    </row>
    <row r="98" spans="1:27" x14ac:dyDescent="0.2">
      <c r="A98">
        <v>2018016395</v>
      </c>
      <c r="B98" t="s">
        <v>21</v>
      </c>
      <c r="C98" t="s">
        <v>22</v>
      </c>
      <c r="D98">
        <v>10510016200</v>
      </c>
      <c r="E98" s="1">
        <v>43182</v>
      </c>
      <c r="F98" s="1">
        <v>43283</v>
      </c>
      <c r="G98" s="2">
        <v>1</v>
      </c>
      <c r="H98" t="s">
        <v>534</v>
      </c>
      <c r="I98" t="s">
        <v>34</v>
      </c>
      <c r="J98" t="s">
        <v>26</v>
      </c>
      <c r="K98">
        <v>37204</v>
      </c>
      <c r="L98" t="s">
        <v>535</v>
      </c>
      <c r="M98" t="s">
        <v>277</v>
      </c>
      <c r="N98" t="s">
        <v>29</v>
      </c>
      <c r="O98" t="s">
        <v>30</v>
      </c>
      <c r="P98">
        <v>3464247</v>
      </c>
      <c r="Q98" t="s">
        <v>536</v>
      </c>
      <c r="R98">
        <v>17</v>
      </c>
      <c r="S98">
        <v>37016200</v>
      </c>
      <c r="T98" t="s">
        <v>537</v>
      </c>
      <c r="U98" s="5">
        <v>9</v>
      </c>
      <c r="W98">
        <f t="shared" si="4"/>
        <v>1</v>
      </c>
      <c r="X98">
        <f t="shared" si="3"/>
        <v>88</v>
      </c>
      <c r="Y98" s="6" cm="1">
        <f t="array" aca="1" ref="Y98" ca="1">VALUE(IF(ISNUMBER(X98), _xlfn.TEXTJOIN("",TRUE,IFERROR(MID(Q98, ROW(INDIRECT(X98 - 20&amp;":"&amp;X98)), 1)*1, "")), ""))</f>
        <v>9</v>
      </c>
      <c r="Z98">
        <f t="shared" ca="1" si="5"/>
        <v>1</v>
      </c>
      <c r="AA98" s="5"/>
    </row>
    <row r="99" spans="1:27" x14ac:dyDescent="0.2">
      <c r="A99">
        <v>2018035083</v>
      </c>
      <c r="B99" t="s">
        <v>21</v>
      </c>
      <c r="C99" t="s">
        <v>56</v>
      </c>
      <c r="D99">
        <v>7207007100</v>
      </c>
      <c r="E99" s="1">
        <v>43269</v>
      </c>
      <c r="F99" s="1">
        <v>43298</v>
      </c>
      <c r="G99" s="2">
        <v>72000</v>
      </c>
      <c r="H99" t="s">
        <v>538</v>
      </c>
      <c r="I99" t="s">
        <v>34</v>
      </c>
      <c r="J99" t="s">
        <v>26</v>
      </c>
      <c r="K99">
        <v>37216</v>
      </c>
      <c r="L99" t="s">
        <v>539</v>
      </c>
      <c r="M99" t="s">
        <v>540</v>
      </c>
      <c r="N99" t="s">
        <v>29</v>
      </c>
      <c r="O99" t="s">
        <v>61</v>
      </c>
      <c r="P99">
        <v>3523654</v>
      </c>
      <c r="Q99" t="s">
        <v>541</v>
      </c>
      <c r="R99">
        <v>7</v>
      </c>
      <c r="S99">
        <v>37011200</v>
      </c>
      <c r="T99" t="s">
        <v>542</v>
      </c>
      <c r="U99" s="5">
        <v>0</v>
      </c>
      <c r="W99">
        <f t="shared" si="4"/>
        <v>0</v>
      </c>
      <c r="X99" t="str">
        <f t="shared" si="3"/>
        <v/>
      </c>
      <c r="Y99" s="6" t="e" cm="1">
        <f t="array" aca="1" ref="Y99" ca="1">VALUE(IF(ISNUMBER(X99), _xlfn.TEXTJOIN("",TRUE,IFERROR(MID(Q99, ROW(INDIRECT(X99 - 20&amp;":"&amp;X99)), 1)*1, "")), ""))</f>
        <v>#VALUE!</v>
      </c>
      <c r="Z99" t="str">
        <f t="shared" ca="1" si="5"/>
        <v/>
      </c>
      <c r="AA99" s="5"/>
    </row>
    <row r="100" spans="1:27" x14ac:dyDescent="0.2">
      <c r="A100">
        <v>2018009145</v>
      </c>
      <c r="B100" t="s">
        <v>21</v>
      </c>
      <c r="C100" t="s">
        <v>22</v>
      </c>
      <c r="D100" t="s">
        <v>543</v>
      </c>
      <c r="E100" s="1">
        <v>43147</v>
      </c>
      <c r="F100" s="1">
        <v>43306</v>
      </c>
      <c r="G100" s="2">
        <v>2600000</v>
      </c>
      <c r="H100" t="s">
        <v>544</v>
      </c>
      <c r="I100" t="s">
        <v>34</v>
      </c>
      <c r="J100" t="s">
        <v>26</v>
      </c>
      <c r="K100">
        <v>37209</v>
      </c>
      <c r="L100" t="s">
        <v>545</v>
      </c>
      <c r="M100" t="s">
        <v>277</v>
      </c>
      <c r="N100" t="s">
        <v>29</v>
      </c>
      <c r="O100" t="s">
        <v>30</v>
      </c>
      <c r="P100">
        <v>3447550</v>
      </c>
      <c r="Q100" t="s">
        <v>546</v>
      </c>
      <c r="R100">
        <v>24</v>
      </c>
      <c r="S100">
        <v>37018101</v>
      </c>
      <c r="T100" t="s">
        <v>547</v>
      </c>
      <c r="U100" s="5">
        <v>8</v>
      </c>
      <c r="W100">
        <f t="shared" si="4"/>
        <v>0</v>
      </c>
      <c r="X100" t="str">
        <f t="shared" si="3"/>
        <v/>
      </c>
      <c r="Y100" s="6" t="e" cm="1">
        <f t="array" aca="1" ref="Y100" ca="1">VALUE(IF(ISNUMBER(X100), _xlfn.TEXTJOIN("",TRUE,IFERROR(MID(Q100, ROW(INDIRECT(X100 - 20&amp;":"&amp;X100)), 1)*1, "")), ""))</f>
        <v>#VALUE!</v>
      </c>
      <c r="Z100" t="str">
        <f t="shared" ca="1" si="5"/>
        <v/>
      </c>
      <c r="AA100" s="5"/>
    </row>
    <row r="101" spans="1:27" x14ac:dyDescent="0.2">
      <c r="A101">
        <v>2018029935</v>
      </c>
      <c r="B101" t="s">
        <v>21</v>
      </c>
      <c r="C101" t="s">
        <v>22</v>
      </c>
      <c r="D101" t="s">
        <v>548</v>
      </c>
      <c r="E101" s="1">
        <v>43245</v>
      </c>
      <c r="F101" s="1">
        <v>43312</v>
      </c>
      <c r="G101" s="2">
        <v>1</v>
      </c>
      <c r="H101" t="s">
        <v>549</v>
      </c>
      <c r="I101" t="s">
        <v>34</v>
      </c>
      <c r="J101" t="s">
        <v>26</v>
      </c>
      <c r="K101">
        <v>37209</v>
      </c>
      <c r="L101" t="s">
        <v>550</v>
      </c>
      <c r="M101" t="s">
        <v>551</v>
      </c>
      <c r="N101" t="s">
        <v>29</v>
      </c>
      <c r="O101" t="s">
        <v>30</v>
      </c>
      <c r="P101">
        <v>3514643</v>
      </c>
      <c r="Q101" t="s">
        <v>552</v>
      </c>
      <c r="R101">
        <v>22</v>
      </c>
      <c r="S101">
        <v>37018301</v>
      </c>
      <c r="T101" t="s">
        <v>553</v>
      </c>
      <c r="U101" s="5">
        <v>48</v>
      </c>
      <c r="W101">
        <f t="shared" si="4"/>
        <v>1</v>
      </c>
      <c r="X101">
        <f t="shared" si="3"/>
        <v>136</v>
      </c>
      <c r="Y101" s="6" t="e" cm="1">
        <f t="array" aca="1" ref="Y101" ca="1">VALUE(IF(ISNUMBER(X101), _xlfn.TEXTJOIN("",TRUE,IFERROR(MID(Q101, ROW(INDIRECT(X101 - 20&amp;":"&amp;X101)), 1)*1, "")), ""))</f>
        <v>#VALUE!</v>
      </c>
      <c r="Z101" t="str">
        <f t="shared" ca="1" si="5"/>
        <v/>
      </c>
      <c r="AA101" s="5"/>
    </row>
    <row r="102" spans="1:27" x14ac:dyDescent="0.2">
      <c r="A102">
        <v>2017003352</v>
      </c>
      <c r="B102" t="s">
        <v>21</v>
      </c>
      <c r="C102" t="s">
        <v>43</v>
      </c>
      <c r="D102" t="s">
        <v>554</v>
      </c>
      <c r="E102" s="1">
        <v>42752</v>
      </c>
      <c r="F102" s="1">
        <v>43314</v>
      </c>
      <c r="G102" s="2">
        <v>1</v>
      </c>
      <c r="H102" t="s">
        <v>555</v>
      </c>
      <c r="I102" t="s">
        <v>34</v>
      </c>
      <c r="J102" t="s">
        <v>26</v>
      </c>
      <c r="K102">
        <v>37206</v>
      </c>
      <c r="L102" t="s">
        <v>556</v>
      </c>
      <c r="M102" t="s">
        <v>557</v>
      </c>
      <c r="N102" t="s">
        <v>29</v>
      </c>
      <c r="O102" t="s">
        <v>48</v>
      </c>
      <c r="P102">
        <v>3310902</v>
      </c>
      <c r="Q102" t="s">
        <v>558</v>
      </c>
      <c r="R102">
        <v>6</v>
      </c>
      <c r="S102">
        <v>37011600</v>
      </c>
      <c r="T102" t="s">
        <v>559</v>
      </c>
      <c r="U102" s="5">
        <v>10</v>
      </c>
      <c r="W102">
        <f t="shared" si="4"/>
        <v>1</v>
      </c>
      <c r="X102">
        <f t="shared" si="3"/>
        <v>89</v>
      </c>
      <c r="Y102" s="6" t="e" cm="1">
        <f t="array" aca="1" ref="Y102" ca="1">VALUE(IF(ISNUMBER(X102), _xlfn.TEXTJOIN("",TRUE,IFERROR(MID(Q102, ROW(INDIRECT(X102 - 20&amp;":"&amp;X102)), 1)*1, "")), ""))</f>
        <v>#VALUE!</v>
      </c>
      <c r="Z102" t="str">
        <f t="shared" ca="1" si="5"/>
        <v/>
      </c>
      <c r="AA102" s="5"/>
    </row>
    <row r="103" spans="1:27" x14ac:dyDescent="0.2">
      <c r="A103">
        <v>2017080993</v>
      </c>
      <c r="B103" t="s">
        <v>21</v>
      </c>
      <c r="C103" t="s">
        <v>80</v>
      </c>
      <c r="D103">
        <v>9308009400</v>
      </c>
      <c r="E103" s="1">
        <v>43089</v>
      </c>
      <c r="F103" s="1">
        <v>43319</v>
      </c>
      <c r="G103" s="2">
        <v>1</v>
      </c>
      <c r="H103" t="s">
        <v>560</v>
      </c>
      <c r="I103" t="s">
        <v>34</v>
      </c>
      <c r="J103" t="s">
        <v>26</v>
      </c>
      <c r="K103">
        <v>37206</v>
      </c>
      <c r="L103" t="s">
        <v>561</v>
      </c>
      <c r="M103" t="s">
        <v>562</v>
      </c>
      <c r="N103" t="s">
        <v>29</v>
      </c>
      <c r="O103" t="s">
        <v>84</v>
      </c>
      <c r="P103">
        <v>3433814</v>
      </c>
      <c r="Q103" t="s">
        <v>563</v>
      </c>
      <c r="R103">
        <v>6</v>
      </c>
      <c r="S103">
        <v>37019300</v>
      </c>
      <c r="T103" t="s">
        <v>564</v>
      </c>
      <c r="U103" s="5">
        <v>96</v>
      </c>
      <c r="W103">
        <f t="shared" si="4"/>
        <v>1</v>
      </c>
      <c r="X103">
        <f t="shared" si="3"/>
        <v>101</v>
      </c>
      <c r="Y103" s="6" cm="1">
        <f t="array" aca="1" ref="Y103" ca="1">VALUE(IF(ISNUMBER(X103), _xlfn.TEXTJOIN("",TRUE,IFERROR(MID(Q103, ROW(INDIRECT(X103 - 20&amp;":"&amp;X103)), 1)*1, "")), ""))</f>
        <v>96</v>
      </c>
      <c r="Z103">
        <f t="shared" ca="1" si="5"/>
        <v>1</v>
      </c>
      <c r="AA103" s="5"/>
    </row>
    <row r="104" spans="1:27" x14ac:dyDescent="0.2">
      <c r="A104">
        <v>2017043365</v>
      </c>
      <c r="B104" t="s">
        <v>21</v>
      </c>
      <c r="C104" t="s">
        <v>43</v>
      </c>
      <c r="D104" t="s">
        <v>565</v>
      </c>
      <c r="E104" s="1">
        <v>42916</v>
      </c>
      <c r="F104" s="1">
        <v>43320</v>
      </c>
      <c r="G104" s="2">
        <v>1</v>
      </c>
      <c r="H104" t="s">
        <v>566</v>
      </c>
      <c r="I104" t="s">
        <v>45</v>
      </c>
      <c r="J104" t="s">
        <v>26</v>
      </c>
      <c r="K104">
        <v>37138</v>
      </c>
      <c r="L104" t="s">
        <v>567</v>
      </c>
      <c r="M104" t="s">
        <v>531</v>
      </c>
      <c r="N104" t="s">
        <v>29</v>
      </c>
      <c r="O104" t="s">
        <v>48</v>
      </c>
      <c r="P104">
        <v>3381920</v>
      </c>
      <c r="Q104" t="s">
        <v>568</v>
      </c>
      <c r="R104">
        <v>11</v>
      </c>
      <c r="S104">
        <v>37010502</v>
      </c>
      <c r="T104" t="s">
        <v>569</v>
      </c>
      <c r="U104" s="5">
        <v>36</v>
      </c>
      <c r="W104">
        <f t="shared" si="4"/>
        <v>0</v>
      </c>
      <c r="X104" t="str">
        <f t="shared" si="3"/>
        <v/>
      </c>
      <c r="Y104" s="6" t="e" cm="1">
        <f t="array" aca="1" ref="Y104" ca="1">VALUE(IF(ISNUMBER(X104), _xlfn.TEXTJOIN("",TRUE,IFERROR(MID(Q104, ROW(INDIRECT(X104 - 20&amp;":"&amp;X104)), 1)*1, "")), ""))</f>
        <v>#VALUE!</v>
      </c>
      <c r="Z104" t="str">
        <f t="shared" ca="1" si="5"/>
        <v/>
      </c>
      <c r="AA104" s="5"/>
    </row>
    <row r="105" spans="1:27" x14ac:dyDescent="0.2">
      <c r="A105">
        <v>2018037573</v>
      </c>
      <c r="B105" t="s">
        <v>21</v>
      </c>
      <c r="C105" t="s">
        <v>22</v>
      </c>
      <c r="D105" t="s">
        <v>570</v>
      </c>
      <c r="E105" s="1">
        <v>43278</v>
      </c>
      <c r="F105" s="1">
        <v>43320</v>
      </c>
      <c r="G105" s="2">
        <v>1</v>
      </c>
      <c r="H105" t="s">
        <v>571</v>
      </c>
      <c r="I105" t="s">
        <v>34</v>
      </c>
      <c r="J105" t="s">
        <v>26</v>
      </c>
      <c r="K105">
        <v>37204</v>
      </c>
      <c r="L105" t="s">
        <v>572</v>
      </c>
      <c r="M105" t="s">
        <v>573</v>
      </c>
      <c r="N105" t="s">
        <v>29</v>
      </c>
      <c r="O105" t="s">
        <v>30</v>
      </c>
      <c r="P105">
        <v>3529459</v>
      </c>
      <c r="Q105" t="s">
        <v>574</v>
      </c>
      <c r="R105">
        <v>17</v>
      </c>
      <c r="S105">
        <v>37017000</v>
      </c>
      <c r="T105" t="s">
        <v>575</v>
      </c>
      <c r="U105" s="5">
        <v>3</v>
      </c>
      <c r="W105">
        <f t="shared" si="4"/>
        <v>0</v>
      </c>
      <c r="X105" t="str">
        <f t="shared" si="3"/>
        <v/>
      </c>
      <c r="Y105" s="6" t="e" cm="1">
        <f t="array" aca="1" ref="Y105" ca="1">VALUE(IF(ISNUMBER(X105), _xlfn.TEXTJOIN("",TRUE,IFERROR(MID(Q105, ROW(INDIRECT(X105 - 20&amp;":"&amp;X105)), 1)*1, "")), ""))</f>
        <v>#VALUE!</v>
      </c>
      <c r="Z105" t="str">
        <f t="shared" ca="1" si="5"/>
        <v/>
      </c>
      <c r="AA105" s="5"/>
    </row>
    <row r="106" spans="1:27" x14ac:dyDescent="0.2">
      <c r="A106">
        <v>2018017617</v>
      </c>
      <c r="B106" t="s">
        <v>21</v>
      </c>
      <c r="C106" t="s">
        <v>22</v>
      </c>
      <c r="D106" t="s">
        <v>576</v>
      </c>
      <c r="E106" s="1">
        <v>43188</v>
      </c>
      <c r="F106" s="1">
        <v>43321</v>
      </c>
      <c r="G106" s="2">
        <v>1</v>
      </c>
      <c r="H106" t="s">
        <v>577</v>
      </c>
      <c r="I106" t="s">
        <v>34</v>
      </c>
      <c r="J106" t="s">
        <v>26</v>
      </c>
      <c r="K106">
        <v>37209</v>
      </c>
      <c r="L106" t="s">
        <v>578</v>
      </c>
      <c r="M106" t="s">
        <v>277</v>
      </c>
      <c r="N106" t="s">
        <v>29</v>
      </c>
      <c r="O106" t="s">
        <v>30</v>
      </c>
      <c r="P106">
        <v>3468241</v>
      </c>
      <c r="Q106" t="s">
        <v>579</v>
      </c>
      <c r="R106">
        <v>20</v>
      </c>
      <c r="S106">
        <v>37013000</v>
      </c>
      <c r="T106" t="s">
        <v>580</v>
      </c>
      <c r="U106" s="5">
        <v>49</v>
      </c>
      <c r="W106">
        <f t="shared" si="4"/>
        <v>1</v>
      </c>
      <c r="X106">
        <f t="shared" si="3"/>
        <v>274</v>
      </c>
      <c r="Y106" s="6" t="e" cm="1">
        <f t="array" aca="1" ref="Y106" ca="1">VALUE(IF(ISNUMBER(X106), _xlfn.TEXTJOIN("",TRUE,IFERROR(MID(Q106, ROW(INDIRECT(X106 - 20&amp;":"&amp;X106)), 1)*1, "")), ""))</f>
        <v>#VALUE!</v>
      </c>
      <c r="Z106" t="str">
        <f t="shared" ca="1" si="5"/>
        <v/>
      </c>
      <c r="AA106" s="5"/>
    </row>
    <row r="107" spans="1:27" x14ac:dyDescent="0.2">
      <c r="A107">
        <v>2018040267</v>
      </c>
      <c r="B107" t="s">
        <v>21</v>
      </c>
      <c r="C107" t="s">
        <v>43</v>
      </c>
      <c r="D107">
        <v>8303044800</v>
      </c>
      <c r="E107" s="1">
        <v>43292</v>
      </c>
      <c r="F107" s="1">
        <v>43325</v>
      </c>
      <c r="G107" s="2">
        <v>1</v>
      </c>
      <c r="H107" t="s">
        <v>581</v>
      </c>
      <c r="I107" t="s">
        <v>34</v>
      </c>
      <c r="J107" t="s">
        <v>26</v>
      </c>
      <c r="K107">
        <v>37206</v>
      </c>
      <c r="L107" t="s">
        <v>582</v>
      </c>
      <c r="M107" t="s">
        <v>327</v>
      </c>
      <c r="N107" t="s">
        <v>29</v>
      </c>
      <c r="O107" t="s">
        <v>48</v>
      </c>
      <c r="P107">
        <v>3533900</v>
      </c>
      <c r="Q107" t="s">
        <v>583</v>
      </c>
      <c r="R107">
        <v>6</v>
      </c>
      <c r="S107">
        <v>37011600</v>
      </c>
      <c r="T107" t="s">
        <v>584</v>
      </c>
      <c r="U107" s="5">
        <v>6</v>
      </c>
      <c r="W107">
        <f t="shared" si="4"/>
        <v>1</v>
      </c>
      <c r="X107">
        <f t="shared" si="3"/>
        <v>42</v>
      </c>
      <c r="Y107" s="6" cm="1">
        <f t="array" aca="1" ref="Y107" ca="1">VALUE(IF(ISNUMBER(X107), _xlfn.TEXTJOIN("",TRUE,IFERROR(MID(Q107, ROW(INDIRECT(X107 - 20&amp;":"&amp;X107)), 1)*1, "")), ""))</f>
        <v>6</v>
      </c>
      <c r="Z107">
        <f t="shared" ca="1" si="5"/>
        <v>1</v>
      </c>
      <c r="AA107" s="5"/>
    </row>
    <row r="108" spans="1:27" x14ac:dyDescent="0.2">
      <c r="A108">
        <v>2018042415</v>
      </c>
      <c r="B108" t="s">
        <v>21</v>
      </c>
      <c r="C108" t="s">
        <v>22</v>
      </c>
      <c r="D108" t="s">
        <v>585</v>
      </c>
      <c r="E108" s="1">
        <v>43301</v>
      </c>
      <c r="F108" s="1">
        <v>43328</v>
      </c>
      <c r="G108" s="2">
        <v>1</v>
      </c>
      <c r="H108" t="s">
        <v>586</v>
      </c>
      <c r="I108" t="s">
        <v>25</v>
      </c>
      <c r="J108" t="s">
        <v>26</v>
      </c>
      <c r="K108">
        <v>37013</v>
      </c>
      <c r="L108" t="s">
        <v>587</v>
      </c>
      <c r="M108" t="s">
        <v>588</v>
      </c>
      <c r="N108" t="s">
        <v>29</v>
      </c>
      <c r="O108" t="s">
        <v>30</v>
      </c>
      <c r="P108">
        <v>3537050</v>
      </c>
      <c r="Q108" t="s">
        <v>589</v>
      </c>
      <c r="R108">
        <v>32</v>
      </c>
      <c r="S108">
        <v>37015630</v>
      </c>
      <c r="T108" t="s">
        <v>590</v>
      </c>
      <c r="U108" s="5">
        <v>49</v>
      </c>
      <c r="W108">
        <f t="shared" si="4"/>
        <v>1</v>
      </c>
      <c r="X108">
        <f t="shared" si="3"/>
        <v>197</v>
      </c>
      <c r="Y108" s="6" cm="1">
        <f t="array" aca="1" ref="Y108" ca="1">VALUE(IF(ISNUMBER(X108), _xlfn.TEXTJOIN("",TRUE,IFERROR(MID(Q108, ROW(INDIRECT(X108 - 20&amp;":"&amp;X108)), 1)*1, "")), ""))</f>
        <v>49</v>
      </c>
      <c r="Z108">
        <f t="shared" ca="1" si="5"/>
        <v>1</v>
      </c>
      <c r="AA108" s="5"/>
    </row>
    <row r="109" spans="1:27" x14ac:dyDescent="0.2">
      <c r="A109">
        <v>2017038975</v>
      </c>
      <c r="B109" t="s">
        <v>21</v>
      </c>
      <c r="C109" t="s">
        <v>22</v>
      </c>
      <c r="D109">
        <v>9207042400</v>
      </c>
      <c r="E109" s="1">
        <v>42899</v>
      </c>
      <c r="F109" s="1">
        <v>43332</v>
      </c>
      <c r="G109" s="2">
        <v>1</v>
      </c>
      <c r="H109" t="s">
        <v>591</v>
      </c>
      <c r="I109" t="s">
        <v>34</v>
      </c>
      <c r="J109" t="s">
        <v>26</v>
      </c>
      <c r="K109">
        <v>37203</v>
      </c>
      <c r="L109" t="s">
        <v>592</v>
      </c>
      <c r="M109" t="s">
        <v>593</v>
      </c>
      <c r="N109" t="s">
        <v>29</v>
      </c>
      <c r="O109" t="s">
        <v>30</v>
      </c>
      <c r="P109">
        <v>3376019</v>
      </c>
      <c r="Q109" t="s">
        <v>594</v>
      </c>
      <c r="R109">
        <v>21</v>
      </c>
      <c r="S109">
        <v>37014400</v>
      </c>
      <c r="T109" t="s">
        <v>595</v>
      </c>
      <c r="U109" s="5">
        <v>46</v>
      </c>
      <c r="W109">
        <f t="shared" si="4"/>
        <v>1</v>
      </c>
      <c r="X109">
        <f t="shared" si="3"/>
        <v>238</v>
      </c>
      <c r="Y109" s="6" cm="1">
        <f t="array" aca="1" ref="Y109" ca="1">VALUE(IF(ISNUMBER(X109), _xlfn.TEXTJOIN("",TRUE,IFERROR(MID(Q109, ROW(INDIRECT(X109 - 20&amp;":"&amp;X109)), 1)*1, "")), ""))</f>
        <v>34</v>
      </c>
      <c r="Z109">
        <f t="shared" ca="1" si="5"/>
        <v>0</v>
      </c>
      <c r="AA109" s="5"/>
    </row>
    <row r="110" spans="1:27" x14ac:dyDescent="0.2">
      <c r="A110">
        <v>2018050854</v>
      </c>
      <c r="B110" t="s">
        <v>21</v>
      </c>
      <c r="C110" t="s">
        <v>56</v>
      </c>
      <c r="D110">
        <v>11616013900</v>
      </c>
      <c r="E110" s="1">
        <v>43335</v>
      </c>
      <c r="F110" s="1">
        <v>43336</v>
      </c>
      <c r="G110" s="2">
        <v>1</v>
      </c>
      <c r="H110" t="s">
        <v>596</v>
      </c>
      <c r="I110" t="s">
        <v>34</v>
      </c>
      <c r="J110" t="s">
        <v>26</v>
      </c>
      <c r="K110">
        <v>37215</v>
      </c>
      <c r="L110" t="s">
        <v>597</v>
      </c>
      <c r="M110" t="s">
        <v>60</v>
      </c>
      <c r="N110" t="s">
        <v>29</v>
      </c>
      <c r="O110" t="s">
        <v>61</v>
      </c>
      <c r="P110">
        <v>3549257</v>
      </c>
      <c r="Q110" t="s">
        <v>598</v>
      </c>
      <c r="R110">
        <v>34</v>
      </c>
      <c r="S110">
        <v>37017901</v>
      </c>
      <c r="T110" t="s">
        <v>599</v>
      </c>
      <c r="U110" s="5">
        <v>1</v>
      </c>
      <c r="W110">
        <f t="shared" si="4"/>
        <v>0</v>
      </c>
      <c r="X110" t="str">
        <f t="shared" si="3"/>
        <v/>
      </c>
      <c r="Y110" s="6" t="e" cm="1">
        <f t="array" aca="1" ref="Y110" ca="1">VALUE(IF(ISNUMBER(X110), _xlfn.TEXTJOIN("",TRUE,IFERROR(MID(Q110, ROW(INDIRECT(X110 - 20&amp;":"&amp;X110)), 1)*1, "")), ""))</f>
        <v>#VALUE!</v>
      </c>
      <c r="Z110" t="str">
        <f t="shared" ca="1" si="5"/>
        <v/>
      </c>
      <c r="AA110" s="5"/>
    </row>
    <row r="111" spans="1:27" x14ac:dyDescent="0.2">
      <c r="A111">
        <v>2018037265</v>
      </c>
      <c r="B111" t="s">
        <v>21</v>
      </c>
      <c r="C111" t="s">
        <v>22</v>
      </c>
      <c r="D111" t="s">
        <v>600</v>
      </c>
      <c r="E111" s="1">
        <v>43277</v>
      </c>
      <c r="F111" s="1">
        <v>43339</v>
      </c>
      <c r="G111" s="2">
        <v>1</v>
      </c>
      <c r="H111" t="s">
        <v>601</v>
      </c>
      <c r="I111" t="s">
        <v>34</v>
      </c>
      <c r="J111" t="s">
        <v>26</v>
      </c>
      <c r="K111">
        <v>37013</v>
      </c>
      <c r="L111" t="s">
        <v>602</v>
      </c>
      <c r="M111" t="s">
        <v>603</v>
      </c>
      <c r="N111" t="s">
        <v>29</v>
      </c>
      <c r="O111" t="s">
        <v>30</v>
      </c>
      <c r="P111">
        <v>3529010</v>
      </c>
      <c r="Q111" t="s">
        <v>604</v>
      </c>
      <c r="R111">
        <v>33</v>
      </c>
      <c r="S111">
        <v>37019114</v>
      </c>
      <c r="T111" t="s">
        <v>605</v>
      </c>
      <c r="U111" s="5">
        <v>11</v>
      </c>
      <c r="W111">
        <f t="shared" si="4"/>
        <v>1</v>
      </c>
      <c r="X111">
        <f t="shared" si="3"/>
        <v>126</v>
      </c>
      <c r="Y111" s="6" t="e" cm="1">
        <f t="array" aca="1" ref="Y111" ca="1">VALUE(IF(ISNUMBER(X111), _xlfn.TEXTJOIN("",TRUE,IFERROR(MID(Q111, ROW(INDIRECT(X111 - 20&amp;":"&amp;X111)), 1)*1, "")), ""))</f>
        <v>#VALUE!</v>
      </c>
      <c r="Z111" t="str">
        <f t="shared" ca="1" si="5"/>
        <v/>
      </c>
      <c r="AA111" s="5"/>
    </row>
    <row r="112" spans="1:27" x14ac:dyDescent="0.2">
      <c r="A112">
        <v>2017052292</v>
      </c>
      <c r="B112" t="s">
        <v>21</v>
      </c>
      <c r="C112" t="s">
        <v>22</v>
      </c>
      <c r="D112" t="s">
        <v>606</v>
      </c>
      <c r="E112" s="1">
        <v>42956</v>
      </c>
      <c r="F112" s="1">
        <v>43340</v>
      </c>
      <c r="G112" s="2">
        <v>1</v>
      </c>
      <c r="H112" t="s">
        <v>607</v>
      </c>
      <c r="I112" t="s">
        <v>34</v>
      </c>
      <c r="J112" t="s">
        <v>26</v>
      </c>
      <c r="K112">
        <v>37209</v>
      </c>
      <c r="L112" t="s">
        <v>608</v>
      </c>
      <c r="M112" t="s">
        <v>181</v>
      </c>
      <c r="N112" t="s">
        <v>29</v>
      </c>
      <c r="O112" t="s">
        <v>30</v>
      </c>
      <c r="P112">
        <v>3394796</v>
      </c>
      <c r="Q112" t="s">
        <v>609</v>
      </c>
      <c r="R112">
        <v>20</v>
      </c>
      <c r="S112">
        <v>37013202</v>
      </c>
      <c r="T112" t="s">
        <v>610</v>
      </c>
      <c r="U112" s="5">
        <v>30</v>
      </c>
      <c r="W112">
        <f t="shared" si="4"/>
        <v>1</v>
      </c>
      <c r="X112">
        <f t="shared" si="3"/>
        <v>235</v>
      </c>
      <c r="Y112" s="6" t="e" cm="1">
        <f t="array" aca="1" ref="Y112" ca="1">VALUE(IF(ISNUMBER(X112), _xlfn.TEXTJOIN("",TRUE,IFERROR(MID(Q112, ROW(INDIRECT(X112 - 20&amp;":"&amp;X112)), 1)*1, "")), ""))</f>
        <v>#VALUE!</v>
      </c>
      <c r="Z112" t="str">
        <f t="shared" ca="1" si="5"/>
        <v/>
      </c>
      <c r="AA112" s="5"/>
    </row>
    <row r="113" spans="1:27" x14ac:dyDescent="0.2">
      <c r="A113">
        <v>2018029454</v>
      </c>
      <c r="B113" t="s">
        <v>21</v>
      </c>
      <c r="C113" t="s">
        <v>176</v>
      </c>
      <c r="D113" t="s">
        <v>611</v>
      </c>
      <c r="E113" s="1">
        <v>43243</v>
      </c>
      <c r="F113" s="1">
        <v>43340</v>
      </c>
      <c r="G113" s="2">
        <v>1</v>
      </c>
      <c r="H113" t="s">
        <v>612</v>
      </c>
      <c r="I113" t="s">
        <v>34</v>
      </c>
      <c r="J113" t="s">
        <v>26</v>
      </c>
      <c r="K113">
        <v>37203</v>
      </c>
      <c r="L113" t="s">
        <v>613</v>
      </c>
      <c r="M113" t="s">
        <v>614</v>
      </c>
      <c r="N113" t="s">
        <v>29</v>
      </c>
      <c r="O113" t="s">
        <v>182</v>
      </c>
      <c r="P113">
        <v>3512500</v>
      </c>
      <c r="Q113" t="s">
        <v>615</v>
      </c>
      <c r="R113">
        <v>21</v>
      </c>
      <c r="S113">
        <v>37016600</v>
      </c>
      <c r="T113" t="s">
        <v>616</v>
      </c>
      <c r="U113" s="5">
        <v>4</v>
      </c>
      <c r="W113">
        <f t="shared" si="4"/>
        <v>1</v>
      </c>
      <c r="X113">
        <f t="shared" si="3"/>
        <v>78</v>
      </c>
      <c r="Y113" s="6" cm="1">
        <f t="array" aca="1" ref="Y113" ca="1">VALUE(IF(ISNUMBER(X113), _xlfn.TEXTJOIN("",TRUE,IFERROR(MID(Q113, ROW(INDIRECT(X113 - 20&amp;":"&amp;X113)), 1)*1, "")), ""))</f>
        <v>4</v>
      </c>
      <c r="Z113">
        <f t="shared" ca="1" si="5"/>
        <v>1</v>
      </c>
      <c r="AA113" s="5"/>
    </row>
    <row r="114" spans="1:27" x14ac:dyDescent="0.2">
      <c r="A114">
        <v>2018014980</v>
      </c>
      <c r="B114" t="s">
        <v>21</v>
      </c>
      <c r="C114" t="s">
        <v>341</v>
      </c>
      <c r="D114" t="s">
        <v>617</v>
      </c>
      <c r="E114" s="1">
        <v>43178</v>
      </c>
      <c r="F114" s="1">
        <v>43349</v>
      </c>
      <c r="G114" s="2">
        <v>1</v>
      </c>
      <c r="H114" t="s">
        <v>618</v>
      </c>
      <c r="I114" t="s">
        <v>34</v>
      </c>
      <c r="J114" t="s">
        <v>26</v>
      </c>
      <c r="K114">
        <v>37209</v>
      </c>
      <c r="L114" t="s">
        <v>619</v>
      </c>
      <c r="M114" t="s">
        <v>620</v>
      </c>
      <c r="N114" t="s">
        <v>29</v>
      </c>
      <c r="O114" t="s">
        <v>346</v>
      </c>
      <c r="P114">
        <v>3460187</v>
      </c>
      <c r="Q114" t="s">
        <v>621</v>
      </c>
      <c r="R114">
        <v>20</v>
      </c>
      <c r="S114">
        <v>37013202</v>
      </c>
      <c r="T114" t="s">
        <v>622</v>
      </c>
      <c r="U114" s="5">
        <v>58</v>
      </c>
      <c r="W114">
        <f t="shared" si="4"/>
        <v>0</v>
      </c>
      <c r="X114" t="str">
        <f t="shared" si="3"/>
        <v/>
      </c>
      <c r="Y114" s="6" t="e" cm="1">
        <f t="array" aca="1" ref="Y114" ca="1">VALUE(IF(ISNUMBER(X114), _xlfn.TEXTJOIN("",TRUE,IFERROR(MID(Q114, ROW(INDIRECT(X114 - 20&amp;":"&amp;X114)), 1)*1, "")), ""))</f>
        <v>#VALUE!</v>
      </c>
      <c r="Z114" t="str">
        <f t="shared" ca="1" si="5"/>
        <v/>
      </c>
      <c r="AA114" s="5"/>
    </row>
    <row r="115" spans="1:27" x14ac:dyDescent="0.2">
      <c r="A115">
        <v>2018005803</v>
      </c>
      <c r="B115" t="s">
        <v>21</v>
      </c>
      <c r="C115" t="s">
        <v>43</v>
      </c>
      <c r="D115">
        <v>8000008100</v>
      </c>
      <c r="E115" s="1">
        <v>43132</v>
      </c>
      <c r="F115" s="1">
        <v>43350</v>
      </c>
      <c r="G115" s="2">
        <v>1</v>
      </c>
      <c r="H115" t="s">
        <v>623</v>
      </c>
      <c r="I115" t="s">
        <v>34</v>
      </c>
      <c r="J115" t="s">
        <v>26</v>
      </c>
      <c r="K115">
        <v>37218</v>
      </c>
      <c r="L115" t="s">
        <v>624</v>
      </c>
      <c r="M115" t="s">
        <v>234</v>
      </c>
      <c r="N115" t="s">
        <v>29</v>
      </c>
      <c r="O115" t="s">
        <v>48</v>
      </c>
      <c r="P115">
        <v>3443010</v>
      </c>
      <c r="Q115" t="s">
        <v>625</v>
      </c>
      <c r="R115">
        <v>1</v>
      </c>
      <c r="S115">
        <v>37012802</v>
      </c>
      <c r="T115" t="s">
        <v>626</v>
      </c>
      <c r="U115" s="5">
        <v>40</v>
      </c>
      <c r="W115">
        <f t="shared" si="4"/>
        <v>1</v>
      </c>
      <c r="X115">
        <f t="shared" si="3"/>
        <v>120</v>
      </c>
      <c r="Y115" s="6" cm="1">
        <f t="array" aca="1" ref="Y115" ca="1">VALUE(IF(ISNUMBER(X115), _xlfn.TEXTJOIN("",TRUE,IFERROR(MID(Q115, ROW(INDIRECT(X115 - 20&amp;":"&amp;X115)), 1)*1, "")), ""))</f>
        <v>2</v>
      </c>
      <c r="Z115">
        <f t="shared" ca="1" si="5"/>
        <v>0</v>
      </c>
      <c r="AA115" s="5"/>
    </row>
    <row r="116" spans="1:27" x14ac:dyDescent="0.2">
      <c r="A116">
        <v>2018009829</v>
      </c>
      <c r="B116" t="s">
        <v>21</v>
      </c>
      <c r="C116" t="s">
        <v>22</v>
      </c>
      <c r="D116" t="s">
        <v>627</v>
      </c>
      <c r="E116" s="1">
        <v>43152</v>
      </c>
      <c r="F116" s="1">
        <v>43367</v>
      </c>
      <c r="G116" t="s">
        <v>178</v>
      </c>
      <c r="H116" t="s">
        <v>628</v>
      </c>
      <c r="I116" t="s">
        <v>25</v>
      </c>
      <c r="J116" t="s">
        <v>26</v>
      </c>
      <c r="K116">
        <v>37013</v>
      </c>
      <c r="L116" t="s">
        <v>629</v>
      </c>
      <c r="M116" t="s">
        <v>630</v>
      </c>
      <c r="N116" t="s">
        <v>29</v>
      </c>
      <c r="O116" t="s">
        <v>30</v>
      </c>
      <c r="P116">
        <v>3448507</v>
      </c>
      <c r="Q116" t="s">
        <v>631</v>
      </c>
      <c r="R116">
        <v>32</v>
      </c>
      <c r="S116">
        <v>37015628</v>
      </c>
      <c r="T116" t="s">
        <v>632</v>
      </c>
      <c r="U116" s="5">
        <v>67</v>
      </c>
      <c r="W116">
        <f t="shared" si="4"/>
        <v>1</v>
      </c>
      <c r="X116">
        <f t="shared" si="3"/>
        <v>36</v>
      </c>
      <c r="Y116" s="6" cm="1">
        <f t="array" aca="1" ref="Y116" ca="1">VALUE(IF(ISNUMBER(X116), _xlfn.TEXTJOIN("",TRUE,IFERROR(MID(Q116, ROW(INDIRECT(X116 - 20&amp;":"&amp;X116)), 1)*1, "")), ""))</f>
        <v>67</v>
      </c>
      <c r="Z116">
        <f t="shared" ca="1" si="5"/>
        <v>1</v>
      </c>
      <c r="AA116" s="5"/>
    </row>
    <row r="117" spans="1:27" x14ac:dyDescent="0.2">
      <c r="A117">
        <v>2018003042</v>
      </c>
      <c r="B117" t="s">
        <v>21</v>
      </c>
      <c r="C117" t="s">
        <v>80</v>
      </c>
      <c r="D117" t="s">
        <v>633</v>
      </c>
      <c r="E117" s="1">
        <v>43119</v>
      </c>
      <c r="F117" s="1">
        <v>43368</v>
      </c>
      <c r="G117" s="2">
        <v>1</v>
      </c>
      <c r="H117" t="s">
        <v>634</v>
      </c>
      <c r="I117" t="s">
        <v>34</v>
      </c>
      <c r="J117" t="s">
        <v>26</v>
      </c>
      <c r="K117">
        <v>37207</v>
      </c>
      <c r="L117" t="s">
        <v>635</v>
      </c>
      <c r="M117" t="s">
        <v>181</v>
      </c>
      <c r="N117" t="s">
        <v>29</v>
      </c>
      <c r="O117" t="s">
        <v>84</v>
      </c>
      <c r="P117">
        <v>3439407</v>
      </c>
      <c r="Q117" t="s">
        <v>636</v>
      </c>
      <c r="R117">
        <v>2</v>
      </c>
      <c r="S117">
        <v>37012702</v>
      </c>
      <c r="T117" t="s">
        <v>637</v>
      </c>
      <c r="U117" s="5">
        <v>6</v>
      </c>
      <c r="W117">
        <f t="shared" si="4"/>
        <v>1</v>
      </c>
      <c r="X117">
        <f t="shared" si="3"/>
        <v>39</v>
      </c>
      <c r="Y117" s="6" cm="1">
        <f t="array" aca="1" ref="Y117" ca="1">VALUE(IF(ISNUMBER(X117), _xlfn.TEXTJOIN("",TRUE,IFERROR(MID(Q117, ROW(INDIRECT(X117 - 20&amp;":"&amp;X117)), 1)*1, "")), ""))</f>
        <v>6</v>
      </c>
      <c r="Z117">
        <f t="shared" ca="1" si="5"/>
        <v>1</v>
      </c>
      <c r="AA117" s="5"/>
    </row>
    <row r="118" spans="1:27" x14ac:dyDescent="0.2">
      <c r="A118">
        <v>2018044914</v>
      </c>
      <c r="B118" t="s">
        <v>21</v>
      </c>
      <c r="C118" t="s">
        <v>43</v>
      </c>
      <c r="D118" t="s">
        <v>638</v>
      </c>
      <c r="E118" s="1">
        <v>43312</v>
      </c>
      <c r="F118" s="1">
        <v>43370</v>
      </c>
      <c r="G118" s="2">
        <v>144</v>
      </c>
      <c r="H118" t="s">
        <v>639</v>
      </c>
      <c r="I118" t="s">
        <v>34</v>
      </c>
      <c r="J118" t="s">
        <v>26</v>
      </c>
      <c r="K118">
        <v>37207</v>
      </c>
      <c r="L118" t="s">
        <v>640</v>
      </c>
      <c r="M118" t="s">
        <v>218</v>
      </c>
      <c r="N118" t="s">
        <v>29</v>
      </c>
      <c r="O118" t="s">
        <v>48</v>
      </c>
      <c r="P118">
        <v>3540585</v>
      </c>
      <c r="Q118" t="s">
        <v>641</v>
      </c>
      <c r="R118">
        <v>5</v>
      </c>
      <c r="S118">
        <v>37011300</v>
      </c>
      <c r="T118" t="s">
        <v>642</v>
      </c>
      <c r="U118" s="5">
        <v>9</v>
      </c>
      <c r="W118">
        <f t="shared" si="4"/>
        <v>1</v>
      </c>
      <c r="X118">
        <f t="shared" si="3"/>
        <v>104</v>
      </c>
      <c r="Y118" s="6" cm="1">
        <f t="array" aca="1" ref="Y118" ca="1">VALUE(IF(ISNUMBER(X118), _xlfn.TEXTJOIN("",TRUE,IFERROR(MID(Q118, ROW(INDIRECT(X118 - 20&amp;":"&amp;X118)), 1)*1, "")), ""))</f>
        <v>33</v>
      </c>
      <c r="Z118">
        <f t="shared" ca="1" si="5"/>
        <v>0</v>
      </c>
      <c r="AA118" s="5"/>
    </row>
    <row r="119" spans="1:27" x14ac:dyDescent="0.2">
      <c r="A119">
        <v>2018049759</v>
      </c>
      <c r="B119" t="s">
        <v>21</v>
      </c>
      <c r="C119" t="s">
        <v>56</v>
      </c>
      <c r="D119">
        <v>11710002200</v>
      </c>
      <c r="E119" s="1">
        <v>43332</v>
      </c>
      <c r="F119" s="1">
        <v>43376</v>
      </c>
      <c r="G119" s="2">
        <v>1</v>
      </c>
      <c r="H119" t="s">
        <v>643</v>
      </c>
      <c r="I119" t="s">
        <v>34</v>
      </c>
      <c r="J119" t="s">
        <v>26</v>
      </c>
      <c r="K119">
        <v>37215</v>
      </c>
      <c r="L119" t="s">
        <v>644</v>
      </c>
      <c r="M119" t="s">
        <v>645</v>
      </c>
      <c r="N119" t="s">
        <v>29</v>
      </c>
      <c r="O119" t="s">
        <v>61</v>
      </c>
      <c r="P119">
        <v>3547690</v>
      </c>
      <c r="Q119" t="s">
        <v>646</v>
      </c>
      <c r="R119">
        <v>25</v>
      </c>
      <c r="S119">
        <v>37017901</v>
      </c>
      <c r="T119" t="s">
        <v>647</v>
      </c>
      <c r="U119" s="5">
        <v>0</v>
      </c>
      <c r="W119">
        <f t="shared" si="4"/>
        <v>0</v>
      </c>
      <c r="X119" t="str">
        <f t="shared" si="3"/>
        <v/>
      </c>
      <c r="Y119" s="6" t="e" cm="1">
        <f t="array" aca="1" ref="Y119" ca="1">VALUE(IF(ISNUMBER(X119), _xlfn.TEXTJOIN("",TRUE,IFERROR(MID(Q119, ROW(INDIRECT(X119 - 20&amp;":"&amp;X119)), 1)*1, "")), ""))</f>
        <v>#VALUE!</v>
      </c>
      <c r="Z119" t="str">
        <f t="shared" ca="1" si="5"/>
        <v/>
      </c>
      <c r="AA119" s="5"/>
    </row>
    <row r="120" spans="1:27" x14ac:dyDescent="0.2">
      <c r="A120">
        <v>2017065733</v>
      </c>
      <c r="B120" t="s">
        <v>21</v>
      </c>
      <c r="C120" t="s">
        <v>341</v>
      </c>
      <c r="D120">
        <v>9112029500</v>
      </c>
      <c r="E120" s="1">
        <v>43019</v>
      </c>
      <c r="F120" s="1">
        <v>43376</v>
      </c>
      <c r="G120" s="2">
        <v>1</v>
      </c>
      <c r="H120" t="s">
        <v>648</v>
      </c>
      <c r="I120" t="s">
        <v>34</v>
      </c>
      <c r="J120" t="s">
        <v>26</v>
      </c>
      <c r="K120">
        <v>37209</v>
      </c>
      <c r="L120" t="s">
        <v>649</v>
      </c>
      <c r="M120" t="s">
        <v>650</v>
      </c>
      <c r="N120" t="s">
        <v>29</v>
      </c>
      <c r="O120" t="s">
        <v>346</v>
      </c>
      <c r="P120">
        <v>3413781</v>
      </c>
      <c r="Q120" t="s">
        <v>651</v>
      </c>
      <c r="R120">
        <v>21</v>
      </c>
      <c r="S120">
        <v>37013601</v>
      </c>
      <c r="T120" t="s">
        <v>652</v>
      </c>
      <c r="U120" s="5">
        <v>5</v>
      </c>
      <c r="W120">
        <f t="shared" si="4"/>
        <v>1</v>
      </c>
      <c r="X120">
        <f t="shared" si="3"/>
        <v>17</v>
      </c>
      <c r="Y120" s="6" t="e" cm="1">
        <f t="array" aca="1" ref="Y120" ca="1">VALUE(IF(ISNUMBER(X120), _xlfn.TEXTJOIN("",TRUE,IFERROR(MID(Q120, ROW(INDIRECT(X120 - 20&amp;":"&amp;X120)), 1)*1, "")), ""))</f>
        <v>#VALUE!</v>
      </c>
      <c r="Z120" t="str">
        <f t="shared" ca="1" si="5"/>
        <v/>
      </c>
      <c r="AA120" s="5"/>
    </row>
    <row r="121" spans="1:27" x14ac:dyDescent="0.2">
      <c r="A121">
        <v>2018058756</v>
      </c>
      <c r="B121" t="s">
        <v>21</v>
      </c>
      <c r="C121" t="s">
        <v>22</v>
      </c>
      <c r="D121" t="s">
        <v>653</v>
      </c>
      <c r="E121" s="1">
        <v>43357</v>
      </c>
      <c r="F121" s="1">
        <v>43376</v>
      </c>
      <c r="G121" s="2">
        <v>1</v>
      </c>
      <c r="H121" t="s">
        <v>654</v>
      </c>
      <c r="I121" t="s">
        <v>34</v>
      </c>
      <c r="J121" t="s">
        <v>26</v>
      </c>
      <c r="K121">
        <v>37218</v>
      </c>
      <c r="L121" t="s">
        <v>655</v>
      </c>
      <c r="M121" t="s">
        <v>453</v>
      </c>
      <c r="N121" t="s">
        <v>29</v>
      </c>
      <c r="O121" t="s">
        <v>30</v>
      </c>
      <c r="P121">
        <v>3559517</v>
      </c>
      <c r="Q121" t="s">
        <v>656</v>
      </c>
      <c r="R121">
        <v>1</v>
      </c>
      <c r="S121">
        <v>37012802</v>
      </c>
      <c r="T121" t="s">
        <v>657</v>
      </c>
      <c r="U121" s="5">
        <v>61</v>
      </c>
      <c r="W121">
        <f t="shared" si="4"/>
        <v>1</v>
      </c>
      <c r="X121">
        <f t="shared" si="3"/>
        <v>164</v>
      </c>
      <c r="Y121" s="6" cm="1">
        <f t="array" aca="1" ref="Y121" ca="1">VALUE(IF(ISNUMBER(X121), _xlfn.TEXTJOIN("",TRUE,IFERROR(MID(Q121, ROW(INDIRECT(X121 - 20&amp;":"&amp;X121)), 1)*1, "")), ""))</f>
        <v>49</v>
      </c>
      <c r="Z121">
        <f t="shared" ca="1" si="5"/>
        <v>0</v>
      </c>
      <c r="AA121" s="5"/>
    </row>
    <row r="122" spans="1:27" x14ac:dyDescent="0.2">
      <c r="A122">
        <v>2018024419</v>
      </c>
      <c r="B122" t="s">
        <v>21</v>
      </c>
      <c r="C122" t="s">
        <v>43</v>
      </c>
      <c r="D122" t="s">
        <v>658</v>
      </c>
      <c r="E122" s="1">
        <v>43221</v>
      </c>
      <c r="F122" s="1">
        <v>43377</v>
      </c>
      <c r="G122" s="2">
        <v>1</v>
      </c>
      <c r="H122" t="s">
        <v>659</v>
      </c>
      <c r="I122" t="s">
        <v>34</v>
      </c>
      <c r="J122" t="s">
        <v>26</v>
      </c>
      <c r="K122">
        <v>37208</v>
      </c>
      <c r="L122" t="s">
        <v>660</v>
      </c>
      <c r="M122" t="s">
        <v>661</v>
      </c>
      <c r="N122" t="s">
        <v>29</v>
      </c>
      <c r="O122" t="s">
        <v>48</v>
      </c>
      <c r="P122">
        <v>3492657</v>
      </c>
      <c r="Q122" t="s">
        <v>662</v>
      </c>
      <c r="R122">
        <v>19</v>
      </c>
      <c r="S122">
        <v>37019400</v>
      </c>
      <c r="T122" t="s">
        <v>663</v>
      </c>
      <c r="U122" s="5">
        <v>18</v>
      </c>
      <c r="W122">
        <f t="shared" si="4"/>
        <v>1</v>
      </c>
      <c r="X122">
        <f t="shared" si="3"/>
        <v>31</v>
      </c>
      <c r="Y122" s="6" cm="1">
        <f t="array" aca="1" ref="Y122" ca="1">VALUE(IF(ISNUMBER(X122), _xlfn.TEXTJOIN("",TRUE,IFERROR(MID(Q122, ROW(INDIRECT(X122 - 20&amp;":"&amp;X122)), 1)*1, "")), ""))</f>
        <v>18</v>
      </c>
      <c r="Z122">
        <f t="shared" ca="1" si="5"/>
        <v>1</v>
      </c>
      <c r="AA122" s="5"/>
    </row>
    <row r="123" spans="1:27" x14ac:dyDescent="0.2">
      <c r="A123">
        <v>2018046995</v>
      </c>
      <c r="B123" t="s">
        <v>21</v>
      </c>
      <c r="C123" t="s">
        <v>176</v>
      </c>
      <c r="D123" t="s">
        <v>664</v>
      </c>
      <c r="E123" s="1">
        <v>43320</v>
      </c>
      <c r="F123" s="1">
        <v>43378</v>
      </c>
      <c r="G123" t="s">
        <v>178</v>
      </c>
      <c r="H123" t="s">
        <v>665</v>
      </c>
      <c r="I123" t="s">
        <v>34</v>
      </c>
      <c r="J123" t="s">
        <v>26</v>
      </c>
      <c r="K123">
        <v>37206</v>
      </c>
      <c r="L123" t="s">
        <v>666</v>
      </c>
      <c r="M123" t="s">
        <v>667</v>
      </c>
      <c r="N123" t="s">
        <v>29</v>
      </c>
      <c r="O123" t="s">
        <v>182</v>
      </c>
      <c r="P123">
        <v>3543637</v>
      </c>
      <c r="Q123" t="s">
        <v>668</v>
      </c>
      <c r="R123">
        <v>5</v>
      </c>
      <c r="S123">
        <v>37011900</v>
      </c>
      <c r="T123" t="s">
        <v>669</v>
      </c>
      <c r="U123" s="5">
        <v>6</v>
      </c>
      <c r="W123">
        <f t="shared" si="4"/>
        <v>1</v>
      </c>
      <c r="X123">
        <f t="shared" si="3"/>
        <v>113</v>
      </c>
      <c r="Y123" s="6" cm="1">
        <f t="array" aca="1" ref="Y123" ca="1">VALUE(IF(ISNUMBER(X123), _xlfn.TEXTJOIN("",TRUE,IFERROR(MID(Q123, ROW(INDIRECT(X123 - 20&amp;":"&amp;X123)), 1)*1, "")), ""))</f>
        <v>23</v>
      </c>
      <c r="Z123">
        <f t="shared" ca="1" si="5"/>
        <v>0</v>
      </c>
      <c r="AA123" s="5"/>
    </row>
    <row r="124" spans="1:27" x14ac:dyDescent="0.2">
      <c r="A124">
        <v>2018021777</v>
      </c>
      <c r="B124" t="s">
        <v>21</v>
      </c>
      <c r="C124" t="s">
        <v>341</v>
      </c>
      <c r="D124">
        <v>16400027400</v>
      </c>
      <c r="E124" s="1">
        <v>43208</v>
      </c>
      <c r="F124" s="1">
        <v>43382</v>
      </c>
      <c r="G124" s="2">
        <v>1</v>
      </c>
      <c r="H124" t="s">
        <v>670</v>
      </c>
      <c r="I124" t="s">
        <v>25</v>
      </c>
      <c r="J124" t="s">
        <v>26</v>
      </c>
      <c r="K124">
        <v>37013</v>
      </c>
      <c r="L124" t="s">
        <v>477</v>
      </c>
      <c r="M124" t="s">
        <v>333</v>
      </c>
      <c r="N124" t="s">
        <v>29</v>
      </c>
      <c r="O124" t="s">
        <v>346</v>
      </c>
      <c r="P124">
        <v>3483495</v>
      </c>
      <c r="Q124" t="s">
        <v>671</v>
      </c>
      <c r="R124">
        <v>32</v>
      </c>
      <c r="S124">
        <v>37015630</v>
      </c>
      <c r="T124" t="s">
        <v>672</v>
      </c>
      <c r="U124" s="5">
        <v>81</v>
      </c>
      <c r="W124">
        <f t="shared" si="4"/>
        <v>1</v>
      </c>
      <c r="X124">
        <f t="shared" si="3"/>
        <v>64</v>
      </c>
      <c r="Y124" s="6" cm="1">
        <f t="array" aca="1" ref="Y124" ca="1">VALUE(IF(ISNUMBER(X124), _xlfn.TEXTJOIN("",TRUE,IFERROR(MID(Q124, ROW(INDIRECT(X124 - 20&amp;":"&amp;X124)), 1)*1, "")), ""))</f>
        <v>81</v>
      </c>
      <c r="Z124">
        <f t="shared" ca="1" si="5"/>
        <v>1</v>
      </c>
      <c r="AA124" s="5"/>
    </row>
    <row r="125" spans="1:27" x14ac:dyDescent="0.2">
      <c r="A125">
        <v>2018037287</v>
      </c>
      <c r="B125" t="s">
        <v>21</v>
      </c>
      <c r="C125" t="s">
        <v>43</v>
      </c>
      <c r="D125" t="s">
        <v>673</v>
      </c>
      <c r="E125" s="1">
        <v>43277</v>
      </c>
      <c r="F125" s="1">
        <v>43384</v>
      </c>
      <c r="G125" t="s">
        <v>178</v>
      </c>
      <c r="H125" t="s">
        <v>674</v>
      </c>
      <c r="I125" t="s">
        <v>65</v>
      </c>
      <c r="J125" t="s">
        <v>26</v>
      </c>
      <c r="K125">
        <v>37076</v>
      </c>
      <c r="L125" t="s">
        <v>675</v>
      </c>
      <c r="M125" t="s">
        <v>676</v>
      </c>
      <c r="N125" t="s">
        <v>29</v>
      </c>
      <c r="O125" t="s">
        <v>48</v>
      </c>
      <c r="P125">
        <v>3529055</v>
      </c>
      <c r="Q125" t="s">
        <v>677</v>
      </c>
      <c r="R125">
        <v>14</v>
      </c>
      <c r="S125">
        <v>37015609</v>
      </c>
      <c r="T125" t="s">
        <v>678</v>
      </c>
      <c r="U125" s="5">
        <v>16</v>
      </c>
      <c r="W125">
        <f t="shared" si="4"/>
        <v>1</v>
      </c>
      <c r="X125">
        <f t="shared" si="3"/>
        <v>161</v>
      </c>
      <c r="Y125" s="6" t="e" cm="1">
        <f t="array" aca="1" ref="Y125" ca="1">VALUE(IF(ISNUMBER(X125), _xlfn.TEXTJOIN("",TRUE,IFERROR(MID(Q125, ROW(INDIRECT(X125 - 20&amp;":"&amp;X125)), 1)*1, "")), ""))</f>
        <v>#VALUE!</v>
      </c>
      <c r="Z125" t="str">
        <f t="shared" ca="1" si="5"/>
        <v/>
      </c>
      <c r="AA125" s="5"/>
    </row>
    <row r="126" spans="1:27" x14ac:dyDescent="0.2">
      <c r="A126">
        <v>2018017154</v>
      </c>
      <c r="B126" t="s">
        <v>21</v>
      </c>
      <c r="C126" t="s">
        <v>341</v>
      </c>
      <c r="D126">
        <v>16200011800</v>
      </c>
      <c r="E126" s="1">
        <v>43186</v>
      </c>
      <c r="F126" s="1">
        <v>43392</v>
      </c>
      <c r="G126" s="2">
        <v>50</v>
      </c>
      <c r="H126" t="s">
        <v>679</v>
      </c>
      <c r="I126" t="s">
        <v>25</v>
      </c>
      <c r="J126" t="s">
        <v>26</v>
      </c>
      <c r="K126">
        <v>37013</v>
      </c>
      <c r="L126" t="s">
        <v>680</v>
      </c>
      <c r="M126" t="s">
        <v>681</v>
      </c>
      <c r="N126" t="s">
        <v>29</v>
      </c>
      <c r="O126" t="s">
        <v>346</v>
      </c>
      <c r="P126">
        <v>3466824</v>
      </c>
      <c r="Q126" t="s">
        <v>682</v>
      </c>
      <c r="R126">
        <v>31</v>
      </c>
      <c r="S126">
        <v>37019112</v>
      </c>
      <c r="T126" t="s">
        <v>683</v>
      </c>
      <c r="U126" s="5">
        <v>301</v>
      </c>
      <c r="W126">
        <f t="shared" si="4"/>
        <v>1</v>
      </c>
      <c r="X126">
        <f t="shared" si="3"/>
        <v>186</v>
      </c>
      <c r="Y126" s="6" cm="1">
        <f t="array" aca="1" ref="Y126" ca="1">VALUE(IF(ISNUMBER(X126), _xlfn.TEXTJOIN("",TRUE,IFERROR(MID(Q126, ROW(INDIRECT(X126 - 20&amp;":"&amp;X126)), 1)*1, "")), ""))</f>
        <v>301</v>
      </c>
      <c r="Z126">
        <f t="shared" ca="1" si="5"/>
        <v>1</v>
      </c>
      <c r="AA126" s="5"/>
    </row>
    <row r="127" spans="1:27" x14ac:dyDescent="0.2">
      <c r="A127">
        <v>2018044542</v>
      </c>
      <c r="B127" t="s">
        <v>21</v>
      </c>
      <c r="C127" t="s">
        <v>43</v>
      </c>
      <c r="D127">
        <v>10507024700</v>
      </c>
      <c r="E127" s="1">
        <v>43311</v>
      </c>
      <c r="F127" s="1">
        <v>43395</v>
      </c>
      <c r="G127" s="2">
        <v>1</v>
      </c>
      <c r="H127" t="s">
        <v>684</v>
      </c>
      <c r="I127" t="s">
        <v>34</v>
      </c>
      <c r="J127" t="s">
        <v>26</v>
      </c>
      <c r="K127">
        <v>37203</v>
      </c>
      <c r="L127" t="s">
        <v>685</v>
      </c>
      <c r="M127" t="s">
        <v>686</v>
      </c>
      <c r="N127" t="s">
        <v>29</v>
      </c>
      <c r="O127" t="s">
        <v>48</v>
      </c>
      <c r="P127">
        <v>3539995</v>
      </c>
      <c r="Q127" t="s">
        <v>687</v>
      </c>
      <c r="R127">
        <v>17</v>
      </c>
      <c r="S127">
        <v>37016100</v>
      </c>
      <c r="T127" t="s">
        <v>688</v>
      </c>
      <c r="U127" s="5">
        <v>27</v>
      </c>
      <c r="W127">
        <f t="shared" si="4"/>
        <v>1</v>
      </c>
      <c r="X127">
        <f t="shared" si="3"/>
        <v>87</v>
      </c>
      <c r="Y127" s="6" cm="1">
        <f t="array" aca="1" ref="Y127" ca="1">VALUE(IF(ISNUMBER(X127), _xlfn.TEXTJOIN("",TRUE,IFERROR(MID(Q127, ROW(INDIRECT(X127 - 20&amp;":"&amp;X127)), 1)*1, "")), ""))</f>
        <v>27</v>
      </c>
      <c r="Z127">
        <f t="shared" ca="1" si="5"/>
        <v>1</v>
      </c>
      <c r="AA127" s="5"/>
    </row>
    <row r="128" spans="1:27" x14ac:dyDescent="0.2">
      <c r="A128">
        <v>2018034941</v>
      </c>
      <c r="B128" t="s">
        <v>21</v>
      </c>
      <c r="C128" t="s">
        <v>22</v>
      </c>
      <c r="D128">
        <v>7206007900</v>
      </c>
      <c r="E128" s="1">
        <v>43269</v>
      </c>
      <c r="F128" s="1">
        <v>43412</v>
      </c>
      <c r="G128" s="2">
        <v>1</v>
      </c>
      <c r="H128" t="s">
        <v>689</v>
      </c>
      <c r="I128" t="s">
        <v>34</v>
      </c>
      <c r="J128" t="s">
        <v>26</v>
      </c>
      <c r="K128">
        <v>37216</v>
      </c>
      <c r="L128" t="s">
        <v>690</v>
      </c>
      <c r="M128" t="s">
        <v>691</v>
      </c>
      <c r="N128" t="s">
        <v>29</v>
      </c>
      <c r="O128" t="s">
        <v>30</v>
      </c>
      <c r="P128">
        <v>3525515</v>
      </c>
      <c r="Q128" t="s">
        <v>692</v>
      </c>
      <c r="R128">
        <v>5</v>
      </c>
      <c r="S128">
        <v>37011200</v>
      </c>
      <c r="T128" t="s">
        <v>693</v>
      </c>
      <c r="U128" s="5">
        <v>6</v>
      </c>
      <c r="W128">
        <f t="shared" si="4"/>
        <v>0</v>
      </c>
      <c r="X128" t="str">
        <f t="shared" si="3"/>
        <v/>
      </c>
      <c r="Y128" s="6" t="e" cm="1">
        <f t="array" aca="1" ref="Y128" ca="1">VALUE(IF(ISNUMBER(X128), _xlfn.TEXTJOIN("",TRUE,IFERROR(MID(Q128, ROW(INDIRECT(X128 - 20&amp;":"&amp;X128)), 1)*1, "")), ""))</f>
        <v>#VALUE!</v>
      </c>
      <c r="Z128" t="str">
        <f t="shared" ca="1" si="5"/>
        <v/>
      </c>
      <c r="AA128" s="5"/>
    </row>
    <row r="129" spans="1:27" x14ac:dyDescent="0.2">
      <c r="A129">
        <v>2018005545</v>
      </c>
      <c r="B129" t="s">
        <v>21</v>
      </c>
      <c r="C129" t="s">
        <v>43</v>
      </c>
      <c r="D129">
        <v>5110008000</v>
      </c>
      <c r="E129" s="1">
        <v>43131</v>
      </c>
      <c r="F129" s="1">
        <v>43412</v>
      </c>
      <c r="G129" s="2">
        <v>1</v>
      </c>
      <c r="H129" t="s">
        <v>694</v>
      </c>
      <c r="I129" t="s">
        <v>58</v>
      </c>
      <c r="J129" t="s">
        <v>26</v>
      </c>
      <c r="K129">
        <v>37115</v>
      </c>
      <c r="L129" t="s">
        <v>695</v>
      </c>
      <c r="M129" t="s">
        <v>181</v>
      </c>
      <c r="N129" t="s">
        <v>29</v>
      </c>
      <c r="O129" t="s">
        <v>48</v>
      </c>
      <c r="P129">
        <v>3442699</v>
      </c>
      <c r="Q129" t="s">
        <v>696</v>
      </c>
      <c r="R129">
        <v>8</v>
      </c>
      <c r="S129">
        <v>37010802</v>
      </c>
      <c r="T129" t="s">
        <v>697</v>
      </c>
      <c r="U129" s="5">
        <v>26</v>
      </c>
      <c r="W129">
        <f t="shared" si="4"/>
        <v>1</v>
      </c>
      <c r="X129">
        <f t="shared" si="3"/>
        <v>602</v>
      </c>
      <c r="Y129" s="6" cm="1">
        <f t="array" aca="1" ref="Y129" ca="1">VALUE(IF(ISNUMBER(X129), _xlfn.TEXTJOIN("",TRUE,IFERROR(MID(Q129, ROW(INDIRECT(X129 - 20&amp;":"&amp;X129)), 1)*1, "")), ""))</f>
        <v>26</v>
      </c>
      <c r="Z129">
        <f t="shared" ca="1" si="5"/>
        <v>1</v>
      </c>
      <c r="AA129" s="5"/>
    </row>
    <row r="130" spans="1:27" x14ac:dyDescent="0.2">
      <c r="A130">
        <v>2017072387</v>
      </c>
      <c r="B130" t="s">
        <v>21</v>
      </c>
      <c r="C130" t="s">
        <v>43</v>
      </c>
      <c r="D130">
        <v>10511022400</v>
      </c>
      <c r="E130" s="1">
        <v>43048</v>
      </c>
      <c r="F130" s="1">
        <v>43412</v>
      </c>
      <c r="G130" t="s">
        <v>178</v>
      </c>
      <c r="H130" t="s">
        <v>698</v>
      </c>
      <c r="I130" t="s">
        <v>34</v>
      </c>
      <c r="J130" t="s">
        <v>26</v>
      </c>
      <c r="K130">
        <v>37203</v>
      </c>
      <c r="L130" t="s">
        <v>699</v>
      </c>
      <c r="M130" t="s">
        <v>700</v>
      </c>
      <c r="N130" t="s">
        <v>29</v>
      </c>
      <c r="O130" t="s">
        <v>48</v>
      </c>
      <c r="P130">
        <v>3422617</v>
      </c>
      <c r="Q130" t="s">
        <v>701</v>
      </c>
      <c r="R130">
        <v>17</v>
      </c>
      <c r="S130">
        <v>37016100</v>
      </c>
      <c r="T130" t="s">
        <v>702</v>
      </c>
      <c r="U130" s="5">
        <v>87</v>
      </c>
      <c r="W130">
        <f t="shared" si="4"/>
        <v>1</v>
      </c>
      <c r="X130">
        <f t="shared" ref="X130:X193" si="6">IF(ISNUMBER(SEARCH("unit", Q130, 1)), SEARCH("unit", Q130, 1), "")</f>
        <v>85</v>
      </c>
      <c r="Y130" s="6" cm="1">
        <f t="array" aca="1" ref="Y130" ca="1">VALUE(IF(ISNUMBER(X130), _xlfn.TEXTJOIN("",TRUE,IFERROR(MID(Q130, ROW(INDIRECT(X130 - 20&amp;":"&amp;X130)), 1)*1, "")), ""))</f>
        <v>87</v>
      </c>
      <c r="Z130">
        <f t="shared" ca="1" si="5"/>
        <v>1</v>
      </c>
      <c r="AA130" s="5"/>
    </row>
    <row r="131" spans="1:27" x14ac:dyDescent="0.2">
      <c r="A131">
        <v>2018046484</v>
      </c>
      <c r="B131" t="s">
        <v>21</v>
      </c>
      <c r="C131" t="s">
        <v>341</v>
      </c>
      <c r="D131">
        <v>5916024600</v>
      </c>
      <c r="E131" s="1">
        <v>43319</v>
      </c>
      <c r="F131" s="1">
        <v>43418</v>
      </c>
      <c r="G131" s="2">
        <v>1500000</v>
      </c>
      <c r="H131" t="s">
        <v>703</v>
      </c>
      <c r="I131" t="s">
        <v>34</v>
      </c>
      <c r="J131" t="s">
        <v>26</v>
      </c>
      <c r="K131">
        <v>37207</v>
      </c>
      <c r="L131" t="s">
        <v>704</v>
      </c>
      <c r="M131" t="s">
        <v>168</v>
      </c>
      <c r="N131" t="s">
        <v>29</v>
      </c>
      <c r="O131" t="s">
        <v>346</v>
      </c>
      <c r="P131">
        <v>3542874</v>
      </c>
      <c r="Q131" t="s">
        <v>705</v>
      </c>
      <c r="R131">
        <v>2</v>
      </c>
      <c r="S131">
        <v>37012701</v>
      </c>
      <c r="T131" t="s">
        <v>706</v>
      </c>
      <c r="U131" s="5">
        <v>100</v>
      </c>
      <c r="W131">
        <f t="shared" ref="W131:W194" si="7">IF(ISNUMBER(SEARCH("unit",Q131)), 1, 0)</f>
        <v>1</v>
      </c>
      <c r="X131">
        <f t="shared" si="6"/>
        <v>51</v>
      </c>
      <c r="Y131" s="6" cm="1">
        <f t="array" aca="1" ref="Y131" ca="1">VALUE(IF(ISNUMBER(X131), _xlfn.TEXTJOIN("",TRUE,IFERROR(MID(Q131, ROW(INDIRECT(X131 - 20&amp;":"&amp;X131)), 1)*1, "")), ""))</f>
        <v>100</v>
      </c>
      <c r="Z131">
        <f t="shared" ref="Z131:Z194" ca="1" si="8">IFERROR(IF(U131=Y131, 1, 0), "")</f>
        <v>1</v>
      </c>
      <c r="AA131" s="5"/>
    </row>
    <row r="132" spans="1:27" x14ac:dyDescent="0.2">
      <c r="A132">
        <v>2018034907</v>
      </c>
      <c r="B132" t="s">
        <v>21</v>
      </c>
      <c r="C132" t="s">
        <v>22</v>
      </c>
      <c r="D132" t="s">
        <v>707</v>
      </c>
      <c r="E132" s="1">
        <v>43269</v>
      </c>
      <c r="F132" s="1">
        <v>43418</v>
      </c>
      <c r="G132" s="2">
        <v>1</v>
      </c>
      <c r="H132" t="s">
        <v>708</v>
      </c>
      <c r="I132" t="s">
        <v>34</v>
      </c>
      <c r="J132" t="s">
        <v>26</v>
      </c>
      <c r="K132">
        <v>37209</v>
      </c>
      <c r="L132" t="s">
        <v>709</v>
      </c>
      <c r="M132" t="s">
        <v>710</v>
      </c>
      <c r="N132" t="s">
        <v>29</v>
      </c>
      <c r="O132" t="s">
        <v>30</v>
      </c>
      <c r="P132">
        <v>3525471</v>
      </c>
      <c r="Q132" t="s">
        <v>711</v>
      </c>
      <c r="R132">
        <v>20</v>
      </c>
      <c r="S132">
        <v>37013202</v>
      </c>
      <c r="T132" t="s">
        <v>712</v>
      </c>
      <c r="U132" s="5">
        <v>5</v>
      </c>
      <c r="W132">
        <f t="shared" si="7"/>
        <v>1</v>
      </c>
      <c r="X132">
        <f t="shared" si="6"/>
        <v>330</v>
      </c>
      <c r="Y132" s="6" cm="1">
        <f t="array" aca="1" ref="Y132" ca="1">VALUE(IF(ISNUMBER(X132), _xlfn.TEXTJOIN("",TRUE,IFERROR(MID(Q132, ROW(INDIRECT(X132 - 20&amp;":"&amp;X132)), 1)*1, "")), ""))</f>
        <v>1002</v>
      </c>
      <c r="Z132">
        <f t="shared" ca="1" si="8"/>
        <v>0</v>
      </c>
      <c r="AA132" s="5"/>
    </row>
    <row r="133" spans="1:27" x14ac:dyDescent="0.2">
      <c r="A133">
        <v>2018057465</v>
      </c>
      <c r="B133" t="s">
        <v>21</v>
      </c>
      <c r="C133" t="s">
        <v>22</v>
      </c>
      <c r="D133" t="s">
        <v>713</v>
      </c>
      <c r="E133" s="1">
        <v>43353</v>
      </c>
      <c r="F133" s="1">
        <v>43419</v>
      </c>
      <c r="G133" s="2">
        <v>1</v>
      </c>
      <c r="H133" t="s">
        <v>714</v>
      </c>
      <c r="I133" t="s">
        <v>58</v>
      </c>
      <c r="J133" t="s">
        <v>26</v>
      </c>
      <c r="K133">
        <v>37115</v>
      </c>
      <c r="L133" t="s">
        <v>715</v>
      </c>
      <c r="M133" t="s">
        <v>716</v>
      </c>
      <c r="N133" t="s">
        <v>29</v>
      </c>
      <c r="O133" t="s">
        <v>30</v>
      </c>
      <c r="P133">
        <v>3557459</v>
      </c>
      <c r="Q133" t="s">
        <v>717</v>
      </c>
      <c r="R133">
        <v>9</v>
      </c>
      <c r="S133">
        <v>37010402</v>
      </c>
      <c r="T133" t="s">
        <v>718</v>
      </c>
      <c r="U133" s="5">
        <v>11</v>
      </c>
      <c r="W133">
        <f t="shared" si="7"/>
        <v>1</v>
      </c>
      <c r="X133">
        <f t="shared" si="6"/>
        <v>141</v>
      </c>
      <c r="Y133" s="6" cm="1">
        <f t="array" aca="1" ref="Y133" ca="1">VALUE(IF(ISNUMBER(X133), _xlfn.TEXTJOIN("",TRUE,IFERROR(MID(Q133, ROW(INDIRECT(X133 - 20&amp;":"&amp;X133)), 1)*1, "")), ""))</f>
        <v>11</v>
      </c>
      <c r="Z133">
        <f t="shared" ca="1" si="8"/>
        <v>1</v>
      </c>
      <c r="AA133" s="5"/>
    </row>
    <row r="134" spans="1:27" x14ac:dyDescent="0.2">
      <c r="A134">
        <v>2018004299</v>
      </c>
      <c r="B134" t="s">
        <v>21</v>
      </c>
      <c r="C134" t="s">
        <v>22</v>
      </c>
      <c r="D134">
        <v>10302010200</v>
      </c>
      <c r="E134" s="1">
        <v>43125</v>
      </c>
      <c r="F134" s="1">
        <v>43420</v>
      </c>
      <c r="G134" s="2">
        <v>1</v>
      </c>
      <c r="H134" t="s">
        <v>719</v>
      </c>
      <c r="I134" t="s">
        <v>34</v>
      </c>
      <c r="J134" t="s">
        <v>26</v>
      </c>
      <c r="K134">
        <v>37209</v>
      </c>
      <c r="L134" t="s">
        <v>720</v>
      </c>
      <c r="M134" t="s">
        <v>721</v>
      </c>
      <c r="N134" t="s">
        <v>29</v>
      </c>
      <c r="O134" t="s">
        <v>30</v>
      </c>
      <c r="P134">
        <v>3441052</v>
      </c>
      <c r="Q134" t="s">
        <v>722</v>
      </c>
      <c r="R134">
        <v>20</v>
      </c>
      <c r="S134">
        <v>37018101</v>
      </c>
      <c r="T134" t="s">
        <v>723</v>
      </c>
      <c r="U134" s="5">
        <v>9</v>
      </c>
      <c r="W134">
        <f t="shared" si="7"/>
        <v>0</v>
      </c>
      <c r="X134" t="str">
        <f t="shared" si="6"/>
        <v/>
      </c>
      <c r="Y134" s="6" t="e" cm="1">
        <f t="array" aca="1" ref="Y134" ca="1">VALUE(IF(ISNUMBER(X134), _xlfn.TEXTJOIN("",TRUE,IFERROR(MID(Q134, ROW(INDIRECT(X134 - 20&amp;":"&amp;X134)), 1)*1, "")), ""))</f>
        <v>#VALUE!</v>
      </c>
      <c r="Z134" t="str">
        <f t="shared" ca="1" si="8"/>
        <v/>
      </c>
      <c r="AA134" s="5"/>
    </row>
    <row r="135" spans="1:27" x14ac:dyDescent="0.2">
      <c r="A135">
        <v>2018030902</v>
      </c>
      <c r="B135" t="s">
        <v>21</v>
      </c>
      <c r="C135" t="s">
        <v>341</v>
      </c>
      <c r="D135">
        <v>9110000100</v>
      </c>
      <c r="E135" s="1">
        <v>43250</v>
      </c>
      <c r="F135" s="1">
        <v>43437</v>
      </c>
      <c r="G135" s="2">
        <v>1</v>
      </c>
      <c r="H135" t="s">
        <v>724</v>
      </c>
      <c r="I135" t="s">
        <v>34</v>
      </c>
      <c r="J135" t="s">
        <v>26</v>
      </c>
      <c r="K135">
        <v>37209</v>
      </c>
      <c r="L135" t="s">
        <v>725</v>
      </c>
      <c r="M135" t="s">
        <v>327</v>
      </c>
      <c r="N135" t="s">
        <v>29</v>
      </c>
      <c r="O135" t="s">
        <v>346</v>
      </c>
      <c r="P135">
        <v>3518137</v>
      </c>
      <c r="Q135" t="s">
        <v>726</v>
      </c>
      <c r="R135">
        <v>20</v>
      </c>
      <c r="S135">
        <v>37013202</v>
      </c>
      <c r="T135" t="s">
        <v>727</v>
      </c>
      <c r="U135" s="5">
        <v>28</v>
      </c>
      <c r="W135">
        <f t="shared" si="7"/>
        <v>1</v>
      </c>
      <c r="X135">
        <f t="shared" si="6"/>
        <v>135</v>
      </c>
      <c r="Y135" s="6" cm="1">
        <f t="array" aca="1" ref="Y135" ca="1">VALUE(IF(ISNUMBER(X135), _xlfn.TEXTJOIN("",TRUE,IFERROR(MID(Q135, ROW(INDIRECT(X135 - 20&amp;":"&amp;X135)), 1)*1, "")), ""))</f>
        <v>28</v>
      </c>
      <c r="Z135">
        <f t="shared" ca="1" si="8"/>
        <v>1</v>
      </c>
      <c r="AA135" s="5"/>
    </row>
    <row r="136" spans="1:27" x14ac:dyDescent="0.2">
      <c r="A136">
        <v>2018044841</v>
      </c>
      <c r="B136" t="s">
        <v>21</v>
      </c>
      <c r="C136" t="s">
        <v>176</v>
      </c>
      <c r="D136" t="s">
        <v>728</v>
      </c>
      <c r="E136" s="1">
        <v>43312</v>
      </c>
      <c r="F136" s="1">
        <v>43440</v>
      </c>
      <c r="G136" s="2">
        <v>1</v>
      </c>
      <c r="H136" t="s">
        <v>729</v>
      </c>
      <c r="I136" t="s">
        <v>34</v>
      </c>
      <c r="J136" t="s">
        <v>26</v>
      </c>
      <c r="K136">
        <v>37207</v>
      </c>
      <c r="L136" t="s">
        <v>730</v>
      </c>
      <c r="M136" t="s">
        <v>731</v>
      </c>
      <c r="N136" t="s">
        <v>29</v>
      </c>
      <c r="O136" t="s">
        <v>182</v>
      </c>
      <c r="P136">
        <v>3540458</v>
      </c>
      <c r="Q136" t="s">
        <v>732</v>
      </c>
      <c r="R136">
        <v>5</v>
      </c>
      <c r="S136">
        <v>37011300</v>
      </c>
      <c r="T136" t="s">
        <v>733</v>
      </c>
      <c r="U136" s="5">
        <v>21</v>
      </c>
      <c r="W136">
        <f t="shared" si="7"/>
        <v>1</v>
      </c>
      <c r="X136">
        <f t="shared" si="6"/>
        <v>76</v>
      </c>
      <c r="Y136" s="6" t="e" cm="1">
        <f t="array" aca="1" ref="Y136" ca="1">VALUE(IF(ISNUMBER(X136), _xlfn.TEXTJOIN("",TRUE,IFERROR(MID(Q136, ROW(INDIRECT(X136 - 20&amp;":"&amp;X136)), 1)*1, "")), ""))</f>
        <v>#VALUE!</v>
      </c>
      <c r="Z136" t="str">
        <f t="shared" ca="1" si="8"/>
        <v/>
      </c>
      <c r="AA136" s="5"/>
    </row>
    <row r="137" spans="1:27" x14ac:dyDescent="0.2">
      <c r="A137">
        <v>2018025680</v>
      </c>
      <c r="B137" t="s">
        <v>21</v>
      </c>
      <c r="C137" t="s">
        <v>80</v>
      </c>
      <c r="D137">
        <v>9304013700</v>
      </c>
      <c r="E137" s="1">
        <v>43227</v>
      </c>
      <c r="F137" s="1">
        <v>43441</v>
      </c>
      <c r="G137" s="2">
        <v>1</v>
      </c>
      <c r="H137" t="s">
        <v>734</v>
      </c>
      <c r="I137" t="s">
        <v>34</v>
      </c>
      <c r="J137" t="s">
        <v>26</v>
      </c>
      <c r="K137">
        <v>37206</v>
      </c>
      <c r="L137" t="s">
        <v>735</v>
      </c>
      <c r="M137" t="s">
        <v>562</v>
      </c>
      <c r="N137" t="s">
        <v>29</v>
      </c>
      <c r="O137" t="s">
        <v>84</v>
      </c>
      <c r="P137">
        <v>3497635</v>
      </c>
      <c r="Q137" t="s">
        <v>736</v>
      </c>
      <c r="R137">
        <v>6</v>
      </c>
      <c r="S137">
        <v>37019300</v>
      </c>
      <c r="T137" t="s">
        <v>737</v>
      </c>
      <c r="U137" s="5">
        <v>100</v>
      </c>
      <c r="V137" t="s">
        <v>738</v>
      </c>
      <c r="W137">
        <f t="shared" si="7"/>
        <v>1</v>
      </c>
      <c r="X137">
        <f t="shared" si="6"/>
        <v>132</v>
      </c>
      <c r="Y137" s="6" cm="1">
        <f t="array" aca="1" ref="Y137" ca="1">VALUE(IF(ISNUMBER(X137), _xlfn.TEXTJOIN("",TRUE,IFERROR(MID(Q137, ROW(INDIRECT(X137 - 20&amp;":"&amp;X137)), 1)*1, "")), ""))</f>
        <v>87</v>
      </c>
      <c r="Z137">
        <f t="shared" ca="1" si="8"/>
        <v>0</v>
      </c>
      <c r="AA137" s="5"/>
    </row>
    <row r="138" spans="1:27" x14ac:dyDescent="0.2">
      <c r="A138">
        <v>2018059028</v>
      </c>
      <c r="B138" t="s">
        <v>21</v>
      </c>
      <c r="C138" t="s">
        <v>43</v>
      </c>
      <c r="D138" t="s">
        <v>739</v>
      </c>
      <c r="E138" s="1">
        <v>43360</v>
      </c>
      <c r="F138" s="1">
        <v>43446</v>
      </c>
      <c r="G138" s="2">
        <v>213</v>
      </c>
      <c r="H138" t="s">
        <v>740</v>
      </c>
      <c r="I138" t="s">
        <v>34</v>
      </c>
      <c r="J138" t="s">
        <v>26</v>
      </c>
      <c r="K138">
        <v>37207</v>
      </c>
      <c r="L138" t="s">
        <v>741</v>
      </c>
      <c r="M138" t="s">
        <v>218</v>
      </c>
      <c r="N138" t="s">
        <v>29</v>
      </c>
      <c r="O138" t="s">
        <v>48</v>
      </c>
      <c r="P138">
        <v>3560024</v>
      </c>
      <c r="Q138" t="s">
        <v>742</v>
      </c>
      <c r="R138">
        <v>5</v>
      </c>
      <c r="S138">
        <v>37011300</v>
      </c>
      <c r="T138" t="s">
        <v>743</v>
      </c>
      <c r="U138" s="5">
        <v>32</v>
      </c>
      <c r="W138">
        <f t="shared" si="7"/>
        <v>1</v>
      </c>
      <c r="X138">
        <f t="shared" si="6"/>
        <v>69</v>
      </c>
      <c r="Y138" s="6" cm="1">
        <f t="array" aca="1" ref="Y138" ca="1">VALUE(IF(ISNUMBER(X138), _xlfn.TEXTJOIN("",TRUE,IFERROR(MID(Q138, ROW(INDIRECT(X138 - 20&amp;":"&amp;X138)), 1)*1, "")), ""))</f>
        <v>32</v>
      </c>
      <c r="Z138">
        <f t="shared" ca="1" si="8"/>
        <v>1</v>
      </c>
      <c r="AA138" s="5"/>
    </row>
    <row r="139" spans="1:27" x14ac:dyDescent="0.2">
      <c r="A139">
        <v>2018039700</v>
      </c>
      <c r="B139" t="s">
        <v>21</v>
      </c>
      <c r="C139" t="s">
        <v>341</v>
      </c>
      <c r="D139">
        <v>8214000500</v>
      </c>
      <c r="E139" s="1">
        <v>43290</v>
      </c>
      <c r="F139" s="1">
        <v>43453</v>
      </c>
      <c r="G139" s="2">
        <v>1</v>
      </c>
      <c r="H139" t="s">
        <v>744</v>
      </c>
      <c r="I139" t="s">
        <v>34</v>
      </c>
      <c r="J139" t="s">
        <v>26</v>
      </c>
      <c r="K139">
        <v>37201</v>
      </c>
      <c r="L139" t="s">
        <v>745</v>
      </c>
      <c r="M139" t="s">
        <v>746</v>
      </c>
      <c r="N139" t="s">
        <v>29</v>
      </c>
      <c r="O139" t="s">
        <v>346</v>
      </c>
      <c r="P139">
        <v>3532979</v>
      </c>
      <c r="Q139" t="s">
        <v>747</v>
      </c>
      <c r="R139">
        <v>19</v>
      </c>
      <c r="S139">
        <v>37019400</v>
      </c>
      <c r="T139" t="s">
        <v>748</v>
      </c>
      <c r="U139" s="5">
        <v>342</v>
      </c>
      <c r="W139">
        <f t="shared" si="7"/>
        <v>1</v>
      </c>
      <c r="X139">
        <f t="shared" si="6"/>
        <v>23</v>
      </c>
      <c r="Y139" s="6" cm="1">
        <f t="array" aca="1" ref="Y139" ca="1">VALUE(IF(ISNUMBER(X139), _xlfn.TEXTJOIN("",TRUE,IFERROR(MID(Q139, ROW(INDIRECT(X139 - 20&amp;":"&amp;X139)), 1)*1, "")), ""))</f>
        <v>342</v>
      </c>
      <c r="Z139">
        <f t="shared" ca="1" si="8"/>
        <v>1</v>
      </c>
      <c r="AA139" s="5"/>
    </row>
    <row r="140" spans="1:27" x14ac:dyDescent="0.2">
      <c r="A140">
        <v>2018006750</v>
      </c>
      <c r="B140" t="s">
        <v>21</v>
      </c>
      <c r="C140" t="s">
        <v>22</v>
      </c>
      <c r="D140">
        <v>14704010800</v>
      </c>
      <c r="E140" s="1">
        <v>43137</v>
      </c>
      <c r="F140" s="1">
        <v>43453</v>
      </c>
      <c r="G140" s="2">
        <v>1</v>
      </c>
      <c r="H140" t="s">
        <v>749</v>
      </c>
      <c r="I140" t="s">
        <v>34</v>
      </c>
      <c r="J140" t="s">
        <v>26</v>
      </c>
      <c r="K140">
        <v>37211</v>
      </c>
      <c r="L140" t="s">
        <v>750</v>
      </c>
      <c r="M140" t="s">
        <v>751</v>
      </c>
      <c r="N140" t="s">
        <v>29</v>
      </c>
      <c r="O140" t="s">
        <v>30</v>
      </c>
      <c r="P140">
        <v>3444370</v>
      </c>
      <c r="Q140" t="s">
        <v>752</v>
      </c>
      <c r="R140">
        <v>30</v>
      </c>
      <c r="S140">
        <v>37019004</v>
      </c>
      <c r="T140" t="s">
        <v>753</v>
      </c>
      <c r="U140" s="5">
        <v>26</v>
      </c>
      <c r="W140">
        <f t="shared" si="7"/>
        <v>1</v>
      </c>
      <c r="X140">
        <f t="shared" si="6"/>
        <v>40</v>
      </c>
      <c r="Y140" s="6" cm="1">
        <f t="array" aca="1" ref="Y140" ca="1">VALUE(IF(ISNUMBER(X140), _xlfn.TEXTJOIN("",TRUE,IFERROR(MID(Q140, ROW(INDIRECT(X140 - 20&amp;":"&amp;X140)), 1)*1, "")), ""))</f>
        <v>26</v>
      </c>
      <c r="Z140">
        <f t="shared" ca="1" si="8"/>
        <v>1</v>
      </c>
      <c r="AA140" s="5"/>
    </row>
    <row r="141" spans="1:27" x14ac:dyDescent="0.2">
      <c r="A141">
        <v>2018026093</v>
      </c>
      <c r="B141" t="s">
        <v>21</v>
      </c>
      <c r="C141" t="s">
        <v>43</v>
      </c>
      <c r="D141">
        <v>7209000300</v>
      </c>
      <c r="E141" s="1">
        <v>43228</v>
      </c>
      <c r="F141" s="1">
        <v>43454</v>
      </c>
      <c r="G141" s="2">
        <v>1</v>
      </c>
      <c r="H141" t="s">
        <v>754</v>
      </c>
      <c r="I141" t="s">
        <v>34</v>
      </c>
      <c r="J141" t="s">
        <v>26</v>
      </c>
      <c r="K141">
        <v>37207</v>
      </c>
      <c r="L141" t="s">
        <v>755</v>
      </c>
      <c r="M141" t="s">
        <v>756</v>
      </c>
      <c r="N141" t="s">
        <v>29</v>
      </c>
      <c r="O141" t="s">
        <v>48</v>
      </c>
      <c r="P141">
        <v>3499033</v>
      </c>
      <c r="Q141" t="s">
        <v>757</v>
      </c>
      <c r="R141">
        <v>5</v>
      </c>
      <c r="S141">
        <v>37011300</v>
      </c>
      <c r="T141" t="s">
        <v>758</v>
      </c>
      <c r="U141" s="5">
        <v>13</v>
      </c>
      <c r="W141">
        <f t="shared" si="7"/>
        <v>1</v>
      </c>
      <c r="X141">
        <f t="shared" si="6"/>
        <v>31</v>
      </c>
      <c r="Y141" s="6" cm="1">
        <f t="array" aca="1" ref="Y141" ca="1">VALUE(IF(ISNUMBER(X141), _xlfn.TEXTJOIN("",TRUE,IFERROR(MID(Q141, ROW(INDIRECT(X141 - 20&amp;":"&amp;X141)), 1)*1, "")), ""))</f>
        <v>13</v>
      </c>
      <c r="Z141">
        <f t="shared" ca="1" si="8"/>
        <v>1</v>
      </c>
      <c r="AA141" s="5"/>
    </row>
    <row r="142" spans="1:27" x14ac:dyDescent="0.2">
      <c r="A142">
        <v>2018055837</v>
      </c>
      <c r="B142" t="s">
        <v>21</v>
      </c>
      <c r="C142" t="s">
        <v>22</v>
      </c>
      <c r="D142" t="s">
        <v>759</v>
      </c>
      <c r="E142" s="1">
        <v>43342</v>
      </c>
      <c r="F142" s="1">
        <v>43473</v>
      </c>
      <c r="G142" s="2">
        <v>1</v>
      </c>
      <c r="H142" t="s">
        <v>760</v>
      </c>
      <c r="I142" t="s">
        <v>34</v>
      </c>
      <c r="J142" t="s">
        <v>26</v>
      </c>
      <c r="K142">
        <v>37203</v>
      </c>
      <c r="L142" t="s">
        <v>761</v>
      </c>
      <c r="M142" t="s">
        <v>762</v>
      </c>
      <c r="N142" t="s">
        <v>29</v>
      </c>
      <c r="O142" t="s">
        <v>30</v>
      </c>
      <c r="P142">
        <v>3554991</v>
      </c>
      <c r="Q142" t="s">
        <v>763</v>
      </c>
      <c r="R142">
        <v>17</v>
      </c>
      <c r="S142">
        <v>37016300</v>
      </c>
      <c r="T142" t="s">
        <v>764</v>
      </c>
      <c r="U142" s="5">
        <v>4</v>
      </c>
      <c r="W142">
        <f t="shared" si="7"/>
        <v>1</v>
      </c>
      <c r="X142">
        <f t="shared" si="6"/>
        <v>96</v>
      </c>
      <c r="Y142" s="6" t="e" cm="1">
        <f t="array" aca="1" ref="Y142" ca="1">VALUE(IF(ISNUMBER(X142), _xlfn.TEXTJOIN("",TRUE,IFERROR(MID(Q142, ROW(INDIRECT(X142 - 20&amp;":"&amp;X142)), 1)*1, "")), ""))</f>
        <v>#VALUE!</v>
      </c>
      <c r="Z142" t="str">
        <f t="shared" ca="1" si="8"/>
        <v/>
      </c>
      <c r="AA142" s="5"/>
    </row>
    <row r="143" spans="1:27" x14ac:dyDescent="0.2">
      <c r="A143">
        <v>2018045159</v>
      </c>
      <c r="B143" t="s">
        <v>21</v>
      </c>
      <c r="C143" t="s">
        <v>341</v>
      </c>
      <c r="D143">
        <v>7012001100</v>
      </c>
      <c r="E143" s="1">
        <v>43313</v>
      </c>
      <c r="F143" s="1">
        <v>43475</v>
      </c>
      <c r="G143" s="2">
        <v>50</v>
      </c>
      <c r="H143" t="s">
        <v>765</v>
      </c>
      <c r="I143" t="s">
        <v>34</v>
      </c>
      <c r="J143" t="s">
        <v>26</v>
      </c>
      <c r="K143">
        <v>37228</v>
      </c>
      <c r="L143" t="s">
        <v>766</v>
      </c>
      <c r="M143" t="s">
        <v>767</v>
      </c>
      <c r="N143" t="s">
        <v>29</v>
      </c>
      <c r="O143" t="s">
        <v>346</v>
      </c>
      <c r="P143">
        <v>3540927</v>
      </c>
      <c r="Q143" t="s">
        <v>768</v>
      </c>
      <c r="R143">
        <v>2</v>
      </c>
      <c r="S143">
        <v>37013700</v>
      </c>
      <c r="T143" t="s">
        <v>769</v>
      </c>
      <c r="U143" s="5">
        <v>323</v>
      </c>
      <c r="W143">
        <f t="shared" si="7"/>
        <v>1</v>
      </c>
      <c r="X143">
        <f t="shared" si="6"/>
        <v>146</v>
      </c>
      <c r="Y143" s="6" cm="1">
        <f t="array" aca="1" ref="Y143" ca="1">VALUE(IF(ISNUMBER(X143), _xlfn.TEXTJOIN("",TRUE,IFERROR(MID(Q143, ROW(INDIRECT(X143 - 20&amp;":"&amp;X143)), 1)*1, "")), ""))</f>
        <v>323</v>
      </c>
      <c r="Z143">
        <f t="shared" ca="1" si="8"/>
        <v>1</v>
      </c>
      <c r="AA143" s="5"/>
    </row>
    <row r="144" spans="1:27" x14ac:dyDescent="0.2">
      <c r="A144">
        <v>2018046331</v>
      </c>
      <c r="B144" t="s">
        <v>21</v>
      </c>
      <c r="C144" t="s">
        <v>80</v>
      </c>
      <c r="D144">
        <v>10213001800</v>
      </c>
      <c r="E144" s="1">
        <v>43318</v>
      </c>
      <c r="F144" s="1">
        <v>43479</v>
      </c>
      <c r="G144" s="2">
        <v>1</v>
      </c>
      <c r="H144" t="s">
        <v>770</v>
      </c>
      <c r="I144" t="s">
        <v>34</v>
      </c>
      <c r="J144" t="s">
        <v>26</v>
      </c>
      <c r="K144">
        <v>37209</v>
      </c>
      <c r="L144" t="s">
        <v>771</v>
      </c>
      <c r="M144" t="s">
        <v>772</v>
      </c>
      <c r="N144" t="s">
        <v>29</v>
      </c>
      <c r="O144" t="s">
        <v>84</v>
      </c>
      <c r="P144">
        <v>3542646</v>
      </c>
      <c r="Q144" t="s">
        <v>773</v>
      </c>
      <c r="R144">
        <v>22</v>
      </c>
      <c r="S144">
        <v>37018301</v>
      </c>
      <c r="T144" t="s">
        <v>774</v>
      </c>
      <c r="U144" s="5">
        <v>435</v>
      </c>
      <c r="W144">
        <f t="shared" si="7"/>
        <v>1</v>
      </c>
      <c r="X144">
        <f t="shared" si="6"/>
        <v>91</v>
      </c>
      <c r="Y144" s="6" cm="1">
        <f t="array" aca="1" ref="Y144" ca="1">VALUE(IF(ISNUMBER(X144), _xlfn.TEXTJOIN("",TRUE,IFERROR(MID(Q144, ROW(INDIRECT(X144 - 20&amp;":"&amp;X144)), 1)*1, "")), ""))</f>
        <v>435</v>
      </c>
      <c r="Z144">
        <f t="shared" ca="1" si="8"/>
        <v>1</v>
      </c>
      <c r="AA144" s="5"/>
    </row>
    <row r="145" spans="1:27" x14ac:dyDescent="0.2">
      <c r="A145">
        <v>2018028471</v>
      </c>
      <c r="B145" t="s">
        <v>21</v>
      </c>
      <c r="C145" t="s">
        <v>341</v>
      </c>
      <c r="D145">
        <v>5000004800</v>
      </c>
      <c r="E145" s="1">
        <v>43238</v>
      </c>
      <c r="F145" s="1">
        <v>43482</v>
      </c>
      <c r="G145" s="2">
        <v>1</v>
      </c>
      <c r="H145" t="s">
        <v>775</v>
      </c>
      <c r="I145" t="s">
        <v>34</v>
      </c>
      <c r="J145" t="s">
        <v>26</v>
      </c>
      <c r="K145">
        <v>37207</v>
      </c>
      <c r="L145" t="s">
        <v>776</v>
      </c>
      <c r="M145" t="s">
        <v>562</v>
      </c>
      <c r="N145" t="s">
        <v>29</v>
      </c>
      <c r="O145" t="s">
        <v>346</v>
      </c>
      <c r="P145">
        <v>3508257</v>
      </c>
      <c r="Q145" t="s">
        <v>777</v>
      </c>
      <c r="R145">
        <v>3</v>
      </c>
      <c r="S145">
        <v>37010903</v>
      </c>
      <c r="T145" t="s">
        <v>778</v>
      </c>
      <c r="U145" s="5">
        <v>261</v>
      </c>
      <c r="W145">
        <f t="shared" si="7"/>
        <v>1</v>
      </c>
      <c r="X145">
        <f t="shared" si="6"/>
        <v>92</v>
      </c>
      <c r="Y145" s="6" cm="1">
        <f t="array" aca="1" ref="Y145" ca="1">VALUE(IF(ISNUMBER(X145), _xlfn.TEXTJOIN("",TRUE,IFERROR(MID(Q145, ROW(INDIRECT(X145 - 20&amp;":"&amp;X145)), 1)*1, "")), ""))</f>
        <v>261</v>
      </c>
      <c r="Z145">
        <f t="shared" ca="1" si="8"/>
        <v>1</v>
      </c>
      <c r="AA145" s="5"/>
    </row>
    <row r="146" spans="1:27" x14ac:dyDescent="0.2">
      <c r="A146">
        <v>2018073166</v>
      </c>
      <c r="B146" t="s">
        <v>21</v>
      </c>
      <c r="C146" t="s">
        <v>341</v>
      </c>
      <c r="D146">
        <v>7115047600</v>
      </c>
      <c r="E146" s="1">
        <v>43424</v>
      </c>
      <c r="F146" s="1">
        <v>43503</v>
      </c>
      <c r="G146" s="2">
        <v>1</v>
      </c>
      <c r="H146" t="s">
        <v>779</v>
      </c>
      <c r="I146" t="s">
        <v>34</v>
      </c>
      <c r="J146" t="s">
        <v>26</v>
      </c>
      <c r="K146">
        <v>37207</v>
      </c>
      <c r="L146" t="s">
        <v>780</v>
      </c>
      <c r="M146" t="s">
        <v>781</v>
      </c>
      <c r="N146" t="s">
        <v>29</v>
      </c>
      <c r="O146" t="s">
        <v>346</v>
      </c>
      <c r="P146">
        <v>3580234</v>
      </c>
      <c r="Q146" t="s">
        <v>782</v>
      </c>
      <c r="R146">
        <v>5</v>
      </c>
      <c r="S146">
        <v>37011800</v>
      </c>
      <c r="T146" t="s">
        <v>783</v>
      </c>
      <c r="U146" s="5">
        <v>16</v>
      </c>
      <c r="W146">
        <f t="shared" si="7"/>
        <v>1</v>
      </c>
      <c r="X146">
        <f t="shared" si="6"/>
        <v>64</v>
      </c>
      <c r="Y146" s="6" cm="1">
        <f t="array" aca="1" ref="Y146" ca="1">VALUE(IF(ISNUMBER(X146), _xlfn.TEXTJOIN("",TRUE,IFERROR(MID(Q146, ROW(INDIRECT(X146 - 20&amp;":"&amp;X146)), 1)*1, "")), ""))</f>
        <v>16</v>
      </c>
      <c r="Z146">
        <f t="shared" ca="1" si="8"/>
        <v>1</v>
      </c>
      <c r="AA146" s="5"/>
    </row>
    <row r="147" spans="1:27" x14ac:dyDescent="0.2">
      <c r="A147">
        <v>2018033430</v>
      </c>
      <c r="B147" t="s">
        <v>21</v>
      </c>
      <c r="C147" t="s">
        <v>176</v>
      </c>
      <c r="D147" t="s">
        <v>784</v>
      </c>
      <c r="E147" s="1">
        <v>43262</v>
      </c>
      <c r="F147" s="1">
        <v>43503</v>
      </c>
      <c r="G147" s="2">
        <v>1</v>
      </c>
      <c r="H147" t="s">
        <v>785</v>
      </c>
      <c r="I147" t="s">
        <v>34</v>
      </c>
      <c r="J147" t="s">
        <v>26</v>
      </c>
      <c r="K147">
        <v>37206</v>
      </c>
      <c r="L147" t="s">
        <v>786</v>
      </c>
      <c r="M147" t="s">
        <v>787</v>
      </c>
      <c r="N147" t="s">
        <v>29</v>
      </c>
      <c r="O147" t="s">
        <v>182</v>
      </c>
      <c r="P147">
        <v>3523093</v>
      </c>
      <c r="Q147" t="s">
        <v>788</v>
      </c>
      <c r="R147">
        <v>5</v>
      </c>
      <c r="S147">
        <v>37011900</v>
      </c>
      <c r="T147" t="s">
        <v>789</v>
      </c>
      <c r="U147" s="5">
        <v>4</v>
      </c>
      <c r="W147">
        <f t="shared" si="7"/>
        <v>1</v>
      </c>
      <c r="X147">
        <f t="shared" si="6"/>
        <v>30</v>
      </c>
      <c r="Y147" s="6" cm="1">
        <f t="array" aca="1" ref="Y147" ca="1">VALUE(IF(ISNUMBER(X147), _xlfn.TEXTJOIN("",TRUE,IFERROR(MID(Q147, ROW(INDIRECT(X147 - 20&amp;":"&amp;X147)), 1)*1, "")), ""))</f>
        <v>4</v>
      </c>
      <c r="Z147">
        <f t="shared" ca="1" si="8"/>
        <v>1</v>
      </c>
      <c r="AA147" s="5"/>
    </row>
    <row r="148" spans="1:27" x14ac:dyDescent="0.2">
      <c r="A148">
        <v>2018050936</v>
      </c>
      <c r="B148" t="s">
        <v>21</v>
      </c>
      <c r="C148" t="s">
        <v>43</v>
      </c>
      <c r="D148" t="s">
        <v>790</v>
      </c>
      <c r="E148" s="1">
        <v>43336</v>
      </c>
      <c r="F148" s="1">
        <v>43503</v>
      </c>
      <c r="G148" s="2">
        <v>1</v>
      </c>
      <c r="H148" t="s">
        <v>791</v>
      </c>
      <c r="I148" t="s">
        <v>34</v>
      </c>
      <c r="J148" t="s">
        <v>26</v>
      </c>
      <c r="K148">
        <v>37206</v>
      </c>
      <c r="L148" t="s">
        <v>556</v>
      </c>
      <c r="M148" t="s">
        <v>557</v>
      </c>
      <c r="N148" t="s">
        <v>29</v>
      </c>
      <c r="O148" t="s">
        <v>48</v>
      </c>
      <c r="P148">
        <v>3549377</v>
      </c>
      <c r="Q148" t="s">
        <v>792</v>
      </c>
      <c r="R148">
        <v>6</v>
      </c>
      <c r="S148">
        <v>37011600</v>
      </c>
      <c r="T148" t="s">
        <v>793</v>
      </c>
      <c r="U148" s="5">
        <v>10</v>
      </c>
      <c r="W148">
        <f t="shared" si="7"/>
        <v>1</v>
      </c>
      <c r="X148">
        <f t="shared" si="6"/>
        <v>90</v>
      </c>
      <c r="Y148" s="6" t="e" cm="1">
        <f t="array" aca="1" ref="Y148" ca="1">VALUE(IF(ISNUMBER(X148), _xlfn.TEXTJOIN("",TRUE,IFERROR(MID(Q148, ROW(INDIRECT(X148 - 20&amp;":"&amp;X148)), 1)*1, "")), ""))</f>
        <v>#VALUE!</v>
      </c>
      <c r="Z148" t="str">
        <f t="shared" ca="1" si="8"/>
        <v/>
      </c>
      <c r="AA148" s="5"/>
    </row>
    <row r="149" spans="1:27" x14ac:dyDescent="0.2">
      <c r="A149">
        <v>2018018696</v>
      </c>
      <c r="B149" t="s">
        <v>21</v>
      </c>
      <c r="C149" t="s">
        <v>176</v>
      </c>
      <c r="D149">
        <v>16400004000</v>
      </c>
      <c r="E149" s="1">
        <v>43194</v>
      </c>
      <c r="F149" s="1">
        <v>43507</v>
      </c>
      <c r="G149" s="2">
        <v>1</v>
      </c>
      <c r="H149" t="s">
        <v>794</v>
      </c>
      <c r="I149" t="s">
        <v>25</v>
      </c>
      <c r="J149" t="s">
        <v>26</v>
      </c>
      <c r="K149">
        <v>37013</v>
      </c>
      <c r="L149" t="s">
        <v>795</v>
      </c>
      <c r="M149" t="s">
        <v>299</v>
      </c>
      <c r="N149" t="s">
        <v>29</v>
      </c>
      <c r="O149" t="s">
        <v>182</v>
      </c>
      <c r="P149">
        <v>3472397</v>
      </c>
      <c r="Q149" t="s">
        <v>796</v>
      </c>
      <c r="R149">
        <v>32</v>
      </c>
      <c r="S149">
        <v>37015630</v>
      </c>
      <c r="T149" t="s">
        <v>797</v>
      </c>
      <c r="U149" s="5">
        <v>30</v>
      </c>
      <c r="W149">
        <f t="shared" si="7"/>
        <v>1</v>
      </c>
      <c r="X149">
        <f t="shared" si="6"/>
        <v>67</v>
      </c>
      <c r="Y149" s="6" cm="1">
        <f t="array" aca="1" ref="Y149" ca="1">VALUE(IF(ISNUMBER(X149), _xlfn.TEXTJOIN("",TRUE,IFERROR(MID(Q149, ROW(INDIRECT(X149 - 20&amp;":"&amp;X149)), 1)*1, "")), ""))</f>
        <v>30</v>
      </c>
      <c r="Z149">
        <f t="shared" ca="1" si="8"/>
        <v>1</v>
      </c>
      <c r="AA149" s="5"/>
    </row>
    <row r="150" spans="1:27" x14ac:dyDescent="0.2">
      <c r="A150">
        <v>2019006597</v>
      </c>
      <c r="B150" t="s">
        <v>21</v>
      </c>
      <c r="C150" t="s">
        <v>22</v>
      </c>
      <c r="D150" t="s">
        <v>798</v>
      </c>
      <c r="E150" s="1">
        <v>43497</v>
      </c>
      <c r="F150" s="1">
        <v>43521</v>
      </c>
      <c r="G150" s="2">
        <v>1</v>
      </c>
      <c r="H150" t="s">
        <v>799</v>
      </c>
      <c r="I150" t="s">
        <v>45</v>
      </c>
      <c r="J150" t="s">
        <v>26</v>
      </c>
      <c r="K150">
        <v>37138</v>
      </c>
      <c r="L150" t="s">
        <v>800</v>
      </c>
      <c r="M150" t="s">
        <v>801</v>
      </c>
      <c r="N150" t="s">
        <v>29</v>
      </c>
      <c r="O150" t="s">
        <v>30</v>
      </c>
      <c r="P150">
        <v>3600288</v>
      </c>
      <c r="Q150" t="s">
        <v>802</v>
      </c>
      <c r="R150">
        <v>11</v>
      </c>
      <c r="S150">
        <v>37010502</v>
      </c>
      <c r="T150" t="s">
        <v>803</v>
      </c>
      <c r="U150" s="5">
        <v>8</v>
      </c>
      <c r="W150">
        <f t="shared" si="7"/>
        <v>1</v>
      </c>
      <c r="X150">
        <f t="shared" si="6"/>
        <v>35</v>
      </c>
      <c r="Y150" s="6" cm="1">
        <f t="array" aca="1" ref="Y150" ca="1">VALUE(IF(ISNUMBER(X150), _xlfn.TEXTJOIN("",TRUE,IFERROR(MID(Q150, ROW(INDIRECT(X150 - 20&amp;":"&amp;X150)), 1)*1, "")), ""))</f>
        <v>8</v>
      </c>
      <c r="Z150">
        <f t="shared" ca="1" si="8"/>
        <v>1</v>
      </c>
      <c r="AA150" s="5"/>
    </row>
    <row r="151" spans="1:27" x14ac:dyDescent="0.2">
      <c r="A151">
        <v>201602774</v>
      </c>
      <c r="B151" t="s">
        <v>21</v>
      </c>
      <c r="C151" t="s">
        <v>22</v>
      </c>
      <c r="D151">
        <v>10410010900</v>
      </c>
      <c r="E151" s="1">
        <v>42388</v>
      </c>
      <c r="F151" s="1">
        <v>43528</v>
      </c>
      <c r="G151" s="2">
        <v>1</v>
      </c>
      <c r="H151" t="s">
        <v>804</v>
      </c>
      <c r="I151" t="s">
        <v>34</v>
      </c>
      <c r="J151" t="s">
        <v>26</v>
      </c>
      <c r="K151">
        <v>37212</v>
      </c>
      <c r="L151" t="s">
        <v>805</v>
      </c>
      <c r="M151" t="s">
        <v>806</v>
      </c>
      <c r="N151" t="s">
        <v>29</v>
      </c>
      <c r="O151" t="s">
        <v>30</v>
      </c>
      <c r="P151">
        <v>2096682</v>
      </c>
      <c r="Q151" t="s">
        <v>807</v>
      </c>
      <c r="R151">
        <v>18</v>
      </c>
      <c r="S151">
        <v>37016800</v>
      </c>
      <c r="T151" t="s">
        <v>808</v>
      </c>
      <c r="U151" s="5">
        <v>8</v>
      </c>
      <c r="W151">
        <f t="shared" si="7"/>
        <v>1</v>
      </c>
      <c r="X151">
        <f t="shared" si="6"/>
        <v>50</v>
      </c>
      <c r="Y151" s="6" t="e" cm="1">
        <f t="array" aca="1" ref="Y151" ca="1">VALUE(IF(ISNUMBER(X151), _xlfn.TEXTJOIN("",TRUE,IFERROR(MID(Q151, ROW(INDIRECT(X151 - 20&amp;":"&amp;X151)), 1)*1, "")), ""))</f>
        <v>#VALUE!</v>
      </c>
      <c r="Z151" t="str">
        <f t="shared" ca="1" si="8"/>
        <v/>
      </c>
      <c r="AA151" s="5"/>
    </row>
    <row r="152" spans="1:27" x14ac:dyDescent="0.2">
      <c r="A152">
        <v>2018056878</v>
      </c>
      <c r="B152" t="s">
        <v>21</v>
      </c>
      <c r="C152" t="s">
        <v>43</v>
      </c>
      <c r="D152">
        <v>9210017900</v>
      </c>
      <c r="E152" s="1">
        <v>43349</v>
      </c>
      <c r="F152" s="1">
        <v>43528</v>
      </c>
      <c r="G152" s="2">
        <v>50</v>
      </c>
      <c r="H152" t="s">
        <v>809</v>
      </c>
      <c r="I152" t="s">
        <v>34</v>
      </c>
      <c r="J152" t="s">
        <v>26</v>
      </c>
      <c r="K152">
        <v>37209</v>
      </c>
      <c r="L152" t="s">
        <v>810</v>
      </c>
      <c r="M152" t="s">
        <v>520</v>
      </c>
      <c r="N152" t="s">
        <v>29</v>
      </c>
      <c r="O152" t="s">
        <v>48</v>
      </c>
      <c r="P152">
        <v>3556604</v>
      </c>
      <c r="Q152" t="s">
        <v>811</v>
      </c>
      <c r="R152">
        <v>21</v>
      </c>
      <c r="S152">
        <v>37014300</v>
      </c>
      <c r="T152" t="s">
        <v>812</v>
      </c>
      <c r="U152" s="5">
        <v>14</v>
      </c>
      <c r="W152">
        <f t="shared" si="7"/>
        <v>1</v>
      </c>
      <c r="X152">
        <f t="shared" si="6"/>
        <v>136</v>
      </c>
      <c r="Y152" s="6" cm="1">
        <f t="array" aca="1" ref="Y152" ca="1">VALUE(IF(ISNUMBER(X152), _xlfn.TEXTJOIN("",TRUE,IFERROR(MID(Q152, ROW(INDIRECT(X152 - 20&amp;":"&amp;X152)), 1)*1, "")), ""))</f>
        <v>4</v>
      </c>
      <c r="Z152">
        <f t="shared" ca="1" si="8"/>
        <v>0</v>
      </c>
      <c r="AA152" s="5"/>
    </row>
    <row r="153" spans="1:27" x14ac:dyDescent="0.2">
      <c r="A153">
        <v>2019001382</v>
      </c>
      <c r="B153" t="s">
        <v>21</v>
      </c>
      <c r="C153" t="s">
        <v>22</v>
      </c>
      <c r="D153" t="s">
        <v>813</v>
      </c>
      <c r="E153" s="1">
        <v>43473</v>
      </c>
      <c r="F153" s="1">
        <v>43538</v>
      </c>
      <c r="G153" s="2">
        <v>1</v>
      </c>
      <c r="H153" t="s">
        <v>814</v>
      </c>
      <c r="I153" t="s">
        <v>34</v>
      </c>
      <c r="J153" t="s">
        <v>26</v>
      </c>
      <c r="K153">
        <v>37209</v>
      </c>
      <c r="L153" t="s">
        <v>815</v>
      </c>
      <c r="M153" t="s">
        <v>816</v>
      </c>
      <c r="N153" t="s">
        <v>29</v>
      </c>
      <c r="O153" t="s">
        <v>30</v>
      </c>
      <c r="P153">
        <v>3592880</v>
      </c>
      <c r="Q153" t="s">
        <v>817</v>
      </c>
      <c r="R153">
        <v>20</v>
      </c>
      <c r="S153">
        <v>37013202</v>
      </c>
      <c r="T153" t="s">
        <v>818</v>
      </c>
      <c r="U153" s="5">
        <v>5</v>
      </c>
      <c r="W153">
        <f t="shared" si="7"/>
        <v>0</v>
      </c>
      <c r="X153" t="str">
        <f t="shared" si="6"/>
        <v/>
      </c>
      <c r="Y153" s="6" t="e" cm="1">
        <f t="array" aca="1" ref="Y153" ca="1">VALUE(IF(ISNUMBER(X153), _xlfn.TEXTJOIN("",TRUE,IFERROR(MID(Q153, ROW(INDIRECT(X153 - 20&amp;":"&amp;X153)), 1)*1, "")), ""))</f>
        <v>#VALUE!</v>
      </c>
      <c r="Z153" t="str">
        <f t="shared" ca="1" si="8"/>
        <v/>
      </c>
      <c r="AA153" s="5"/>
    </row>
    <row r="154" spans="1:27" x14ac:dyDescent="0.2">
      <c r="A154">
        <v>2018035975</v>
      </c>
      <c r="B154" t="s">
        <v>21</v>
      </c>
      <c r="C154" t="s">
        <v>80</v>
      </c>
      <c r="D154">
        <v>9605009900</v>
      </c>
      <c r="E154" s="1">
        <v>43271</v>
      </c>
      <c r="F154" s="1">
        <v>43538</v>
      </c>
      <c r="G154" s="2">
        <v>1</v>
      </c>
      <c r="H154" t="s">
        <v>819</v>
      </c>
      <c r="I154" t="s">
        <v>34</v>
      </c>
      <c r="J154" t="s">
        <v>26</v>
      </c>
      <c r="K154">
        <v>37214</v>
      </c>
      <c r="L154" t="s">
        <v>820</v>
      </c>
      <c r="M154" t="s">
        <v>168</v>
      </c>
      <c r="N154" t="s">
        <v>29</v>
      </c>
      <c r="O154" t="s">
        <v>84</v>
      </c>
      <c r="P154">
        <v>3527064</v>
      </c>
      <c r="Q154" t="s">
        <v>821</v>
      </c>
      <c r="R154">
        <v>15</v>
      </c>
      <c r="S154">
        <v>37015501</v>
      </c>
      <c r="T154" t="s">
        <v>822</v>
      </c>
      <c r="U154" s="5">
        <v>199</v>
      </c>
      <c r="W154">
        <f t="shared" si="7"/>
        <v>1</v>
      </c>
      <c r="X154">
        <f t="shared" si="6"/>
        <v>15</v>
      </c>
      <c r="Y154" s="6" t="e" cm="1">
        <f t="array" aca="1" ref="Y154" ca="1">VALUE(IF(ISNUMBER(X154), _xlfn.TEXTJOIN("",TRUE,IFERROR(MID(Q154, ROW(INDIRECT(X154 - 20&amp;":"&amp;X154)), 1)*1, "")), ""))</f>
        <v>#VALUE!</v>
      </c>
      <c r="Z154" t="str">
        <f t="shared" ca="1" si="8"/>
        <v/>
      </c>
      <c r="AA154" s="5"/>
    </row>
    <row r="155" spans="1:27" x14ac:dyDescent="0.2">
      <c r="A155">
        <v>2018040013</v>
      </c>
      <c r="B155" t="s">
        <v>21</v>
      </c>
      <c r="C155" t="s">
        <v>341</v>
      </c>
      <c r="D155">
        <v>3100016700</v>
      </c>
      <c r="E155" s="1">
        <v>43291</v>
      </c>
      <c r="F155" s="1">
        <v>43542</v>
      </c>
      <c r="G155" s="2">
        <v>1</v>
      </c>
      <c r="H155" t="s">
        <v>823</v>
      </c>
      <c r="I155" t="s">
        <v>824</v>
      </c>
      <c r="J155" t="s">
        <v>26</v>
      </c>
      <c r="K155">
        <v>37189</v>
      </c>
      <c r="L155" t="s">
        <v>825</v>
      </c>
      <c r="M155" t="s">
        <v>826</v>
      </c>
      <c r="N155" t="s">
        <v>29</v>
      </c>
      <c r="O155" t="s">
        <v>346</v>
      </c>
      <c r="P155">
        <v>3533493</v>
      </c>
      <c r="Q155" t="s">
        <v>827</v>
      </c>
      <c r="R155">
        <v>3</v>
      </c>
      <c r="S155">
        <v>37010201</v>
      </c>
      <c r="T155" t="s">
        <v>828</v>
      </c>
      <c r="U155" s="5">
        <v>60</v>
      </c>
      <c r="W155">
        <f t="shared" si="7"/>
        <v>1</v>
      </c>
      <c r="X155">
        <f t="shared" si="6"/>
        <v>104</v>
      </c>
      <c r="Y155" s="6" cm="1">
        <f t="array" aca="1" ref="Y155" ca="1">VALUE(IF(ISNUMBER(X155), _xlfn.TEXTJOIN("",TRUE,IFERROR(MID(Q155, ROW(INDIRECT(X155 - 20&amp;":"&amp;X155)), 1)*1, "")), ""))</f>
        <v>360</v>
      </c>
      <c r="Z155">
        <f t="shared" ca="1" si="8"/>
        <v>0</v>
      </c>
      <c r="AA155" s="5"/>
    </row>
    <row r="156" spans="1:27" x14ac:dyDescent="0.2">
      <c r="A156">
        <v>2018074043</v>
      </c>
      <c r="B156" t="s">
        <v>21</v>
      </c>
      <c r="C156" t="s">
        <v>80</v>
      </c>
      <c r="D156">
        <v>7011000100</v>
      </c>
      <c r="E156" s="1">
        <v>43431</v>
      </c>
      <c r="F156" s="1">
        <v>43553</v>
      </c>
      <c r="G156" s="2">
        <v>1</v>
      </c>
      <c r="H156" t="s">
        <v>829</v>
      </c>
      <c r="I156" t="s">
        <v>34</v>
      </c>
      <c r="J156" t="s">
        <v>26</v>
      </c>
      <c r="K156">
        <v>37228</v>
      </c>
      <c r="L156" t="s">
        <v>830</v>
      </c>
      <c r="M156" t="s">
        <v>562</v>
      </c>
      <c r="N156" t="s">
        <v>29</v>
      </c>
      <c r="O156" t="s">
        <v>84</v>
      </c>
      <c r="P156">
        <v>3581553</v>
      </c>
      <c r="Q156" t="s">
        <v>831</v>
      </c>
      <c r="R156">
        <v>2</v>
      </c>
      <c r="S156">
        <v>37013700</v>
      </c>
      <c r="T156" t="s">
        <v>832</v>
      </c>
      <c r="U156" s="5">
        <v>282</v>
      </c>
      <c r="W156">
        <f t="shared" si="7"/>
        <v>1</v>
      </c>
      <c r="X156">
        <f t="shared" si="6"/>
        <v>76</v>
      </c>
      <c r="Y156" s="6" cm="1">
        <f t="array" aca="1" ref="Y156" ca="1">VALUE(IF(ISNUMBER(X156), _xlfn.TEXTJOIN("",TRUE,IFERROR(MID(Q156, ROW(INDIRECT(X156 - 20&amp;":"&amp;X156)), 1)*1, "")), ""))</f>
        <v>4282</v>
      </c>
      <c r="Z156">
        <f t="shared" ca="1" si="8"/>
        <v>0</v>
      </c>
      <c r="AA156" s="5"/>
    </row>
    <row r="157" spans="1:27" x14ac:dyDescent="0.2">
      <c r="A157">
        <v>2019000585</v>
      </c>
      <c r="B157" t="s">
        <v>21</v>
      </c>
      <c r="C157" t="s">
        <v>43</v>
      </c>
      <c r="D157" t="s">
        <v>833</v>
      </c>
      <c r="E157" s="1">
        <v>43469</v>
      </c>
      <c r="F157" s="1">
        <v>43566</v>
      </c>
      <c r="G157" s="2">
        <v>1</v>
      </c>
      <c r="H157" t="s">
        <v>834</v>
      </c>
      <c r="I157" t="s">
        <v>34</v>
      </c>
      <c r="J157" t="s">
        <v>26</v>
      </c>
      <c r="K157">
        <v>37218</v>
      </c>
      <c r="L157" t="s">
        <v>835</v>
      </c>
      <c r="M157" t="s">
        <v>836</v>
      </c>
      <c r="N157" t="s">
        <v>29</v>
      </c>
      <c r="O157" t="s">
        <v>48</v>
      </c>
      <c r="P157">
        <v>3591728</v>
      </c>
      <c r="Q157" t="s">
        <v>837</v>
      </c>
      <c r="R157">
        <v>2</v>
      </c>
      <c r="S157">
        <v>37012802</v>
      </c>
      <c r="T157" t="s">
        <v>838</v>
      </c>
      <c r="U157" s="5">
        <v>20</v>
      </c>
      <c r="W157">
        <f t="shared" si="7"/>
        <v>0</v>
      </c>
      <c r="X157" t="str">
        <f t="shared" si="6"/>
        <v/>
      </c>
      <c r="Y157" s="6" t="e" cm="1">
        <f t="array" aca="1" ref="Y157" ca="1">VALUE(IF(ISNUMBER(X157), _xlfn.TEXTJOIN("",TRUE,IFERROR(MID(Q157, ROW(INDIRECT(X157 - 20&amp;":"&amp;X157)), 1)*1, "")), ""))</f>
        <v>#VALUE!</v>
      </c>
      <c r="Z157" t="str">
        <f t="shared" ca="1" si="8"/>
        <v/>
      </c>
      <c r="AA157" s="5"/>
    </row>
    <row r="158" spans="1:27" x14ac:dyDescent="0.2">
      <c r="A158">
        <v>2019016226</v>
      </c>
      <c r="B158" t="s">
        <v>21</v>
      </c>
      <c r="C158" t="s">
        <v>123</v>
      </c>
      <c r="D158">
        <v>4115012500</v>
      </c>
      <c r="E158" s="1">
        <v>43544</v>
      </c>
      <c r="F158" s="1">
        <v>43580</v>
      </c>
      <c r="G158" s="2">
        <v>1</v>
      </c>
      <c r="H158" t="s">
        <v>839</v>
      </c>
      <c r="I158" t="s">
        <v>34</v>
      </c>
      <c r="J158" t="s">
        <v>26</v>
      </c>
      <c r="K158">
        <v>37207</v>
      </c>
      <c r="L158" t="s">
        <v>840</v>
      </c>
      <c r="M158" t="s">
        <v>841</v>
      </c>
      <c r="N158" t="s">
        <v>29</v>
      </c>
      <c r="O158" t="s">
        <v>126</v>
      </c>
      <c r="P158">
        <v>3633274</v>
      </c>
      <c r="Q158" t="s">
        <v>842</v>
      </c>
      <c r="R158">
        <v>3</v>
      </c>
      <c r="S158">
        <v>37010903</v>
      </c>
      <c r="T158" t="s">
        <v>843</v>
      </c>
      <c r="U158" s="5">
        <v>0</v>
      </c>
      <c r="W158">
        <f t="shared" si="7"/>
        <v>0</v>
      </c>
      <c r="X158" t="str">
        <f t="shared" si="6"/>
        <v/>
      </c>
      <c r="Y158" s="6" t="e" cm="1">
        <f t="array" aca="1" ref="Y158" ca="1">VALUE(IF(ISNUMBER(X158), _xlfn.TEXTJOIN("",TRUE,IFERROR(MID(Q158, ROW(INDIRECT(X158 - 20&amp;":"&amp;X158)), 1)*1, "")), ""))</f>
        <v>#VALUE!</v>
      </c>
      <c r="Z158" t="str">
        <f t="shared" ca="1" si="8"/>
        <v/>
      </c>
      <c r="AA158" s="5"/>
    </row>
    <row r="159" spans="1:27" x14ac:dyDescent="0.2">
      <c r="A159">
        <v>2017078501</v>
      </c>
      <c r="B159" t="s">
        <v>21</v>
      </c>
      <c r="C159" t="s">
        <v>341</v>
      </c>
      <c r="D159" t="s">
        <v>844</v>
      </c>
      <c r="E159" s="1">
        <v>43077</v>
      </c>
      <c r="F159" s="1">
        <v>43581</v>
      </c>
      <c r="G159" s="2">
        <v>1</v>
      </c>
      <c r="H159" t="s">
        <v>845</v>
      </c>
      <c r="I159" t="s">
        <v>25</v>
      </c>
      <c r="J159" t="s">
        <v>26</v>
      </c>
      <c r="K159">
        <v>37013</v>
      </c>
      <c r="L159" t="s">
        <v>846</v>
      </c>
      <c r="M159" t="s">
        <v>847</v>
      </c>
      <c r="N159" t="s">
        <v>29</v>
      </c>
      <c r="O159" t="s">
        <v>346</v>
      </c>
      <c r="P159">
        <v>3430503</v>
      </c>
      <c r="Q159" t="s">
        <v>848</v>
      </c>
      <c r="R159">
        <v>32</v>
      </c>
      <c r="S159">
        <v>37019118</v>
      </c>
      <c r="T159" t="s">
        <v>849</v>
      </c>
      <c r="U159" s="5">
        <v>40</v>
      </c>
      <c r="W159">
        <f t="shared" si="7"/>
        <v>1</v>
      </c>
      <c r="X159">
        <f t="shared" si="6"/>
        <v>145</v>
      </c>
      <c r="Y159" s="6" cm="1">
        <f t="array" aca="1" ref="Y159" ca="1">VALUE(IF(ISNUMBER(X159), _xlfn.TEXTJOIN("",TRUE,IFERROR(MID(Q159, ROW(INDIRECT(X159 - 20&amp;":"&amp;X159)), 1)*1, "")), ""))</f>
        <v>1</v>
      </c>
      <c r="Z159">
        <f t="shared" ca="1" si="8"/>
        <v>0</v>
      </c>
      <c r="AA159" s="5"/>
    </row>
    <row r="160" spans="1:27" x14ac:dyDescent="0.2">
      <c r="A160">
        <v>2018078985</v>
      </c>
      <c r="B160" t="s">
        <v>21</v>
      </c>
      <c r="C160" t="s">
        <v>22</v>
      </c>
      <c r="D160">
        <v>9212052600</v>
      </c>
      <c r="E160" s="1">
        <v>43453</v>
      </c>
      <c r="F160" s="1">
        <v>43587</v>
      </c>
      <c r="G160" s="2">
        <v>1</v>
      </c>
      <c r="H160" t="s">
        <v>850</v>
      </c>
      <c r="I160" t="s">
        <v>34</v>
      </c>
      <c r="J160" t="s">
        <v>26</v>
      </c>
      <c r="K160">
        <v>37203</v>
      </c>
      <c r="L160" t="s">
        <v>851</v>
      </c>
      <c r="M160" t="s">
        <v>852</v>
      </c>
      <c r="N160" t="s">
        <v>29</v>
      </c>
      <c r="O160" t="s">
        <v>30</v>
      </c>
      <c r="P160">
        <v>3588607</v>
      </c>
      <c r="Q160" t="s">
        <v>853</v>
      </c>
      <c r="R160">
        <v>21</v>
      </c>
      <c r="S160">
        <v>37019500</v>
      </c>
      <c r="T160" t="s">
        <v>854</v>
      </c>
      <c r="U160" s="5">
        <v>235</v>
      </c>
      <c r="W160">
        <f t="shared" si="7"/>
        <v>1</v>
      </c>
      <c r="X160">
        <f t="shared" si="6"/>
        <v>256</v>
      </c>
      <c r="Y160" s="6" t="e" cm="1">
        <f t="array" aca="1" ref="Y160" ca="1">VALUE(IF(ISNUMBER(X160), _xlfn.TEXTJOIN("",TRUE,IFERROR(MID(Q160, ROW(INDIRECT(X160 - 20&amp;":"&amp;X160)), 1)*1, "")), ""))</f>
        <v>#VALUE!</v>
      </c>
      <c r="Z160" t="str">
        <f t="shared" ca="1" si="8"/>
        <v/>
      </c>
      <c r="AA160" s="5"/>
    </row>
    <row r="161" spans="1:27" x14ac:dyDescent="0.2">
      <c r="A161">
        <v>2019008382</v>
      </c>
      <c r="B161" t="s">
        <v>21</v>
      </c>
      <c r="C161" t="s">
        <v>43</v>
      </c>
      <c r="D161">
        <v>7201011500</v>
      </c>
      <c r="E161" s="1">
        <v>43507</v>
      </c>
      <c r="F161" s="1">
        <v>43593</v>
      </c>
      <c r="G161" s="2">
        <v>1</v>
      </c>
      <c r="H161" t="s">
        <v>855</v>
      </c>
      <c r="I161" t="s">
        <v>34</v>
      </c>
      <c r="J161" t="s">
        <v>26</v>
      </c>
      <c r="K161">
        <v>37207</v>
      </c>
      <c r="L161" t="s">
        <v>856</v>
      </c>
      <c r="M161" t="s">
        <v>453</v>
      </c>
      <c r="N161" t="s">
        <v>29</v>
      </c>
      <c r="O161" t="s">
        <v>48</v>
      </c>
      <c r="P161">
        <v>3602937</v>
      </c>
      <c r="Q161" t="s">
        <v>857</v>
      </c>
      <c r="R161">
        <v>5</v>
      </c>
      <c r="S161">
        <v>37011300</v>
      </c>
      <c r="T161" t="s">
        <v>858</v>
      </c>
      <c r="U161" s="5">
        <v>25</v>
      </c>
      <c r="W161">
        <f t="shared" si="7"/>
        <v>0</v>
      </c>
      <c r="X161" t="str">
        <f t="shared" si="6"/>
        <v/>
      </c>
      <c r="Y161" s="6" t="e" cm="1">
        <f t="array" aca="1" ref="Y161" ca="1">VALUE(IF(ISNUMBER(X161), _xlfn.TEXTJOIN("",TRUE,IFERROR(MID(Q161, ROW(INDIRECT(X161 - 20&amp;":"&amp;X161)), 1)*1, "")), ""))</f>
        <v>#VALUE!</v>
      </c>
      <c r="Z161" t="str">
        <f t="shared" ca="1" si="8"/>
        <v/>
      </c>
      <c r="AA161" s="5"/>
    </row>
    <row r="162" spans="1:27" x14ac:dyDescent="0.2">
      <c r="A162">
        <v>2018045391</v>
      </c>
      <c r="B162" t="s">
        <v>21</v>
      </c>
      <c r="C162" t="s">
        <v>80</v>
      </c>
      <c r="D162">
        <v>16100021600</v>
      </c>
      <c r="E162" s="1">
        <v>43313</v>
      </c>
      <c r="F162" s="1">
        <v>43594</v>
      </c>
      <c r="G162" s="2">
        <v>1</v>
      </c>
      <c r="H162" t="s">
        <v>859</v>
      </c>
      <c r="I162" t="s">
        <v>34</v>
      </c>
      <c r="J162" t="s">
        <v>26</v>
      </c>
      <c r="K162">
        <v>37211</v>
      </c>
      <c r="L162" t="s">
        <v>860</v>
      </c>
      <c r="M162" t="s">
        <v>861</v>
      </c>
      <c r="N162" t="s">
        <v>29</v>
      </c>
      <c r="O162" t="s">
        <v>84</v>
      </c>
      <c r="P162">
        <v>3541313</v>
      </c>
      <c r="Q162" t="s">
        <v>862</v>
      </c>
      <c r="R162">
        <v>4</v>
      </c>
      <c r="S162">
        <v>37019116</v>
      </c>
      <c r="T162" t="s">
        <v>863</v>
      </c>
      <c r="U162" s="5">
        <v>6</v>
      </c>
      <c r="W162">
        <f t="shared" si="7"/>
        <v>1</v>
      </c>
      <c r="X162">
        <f t="shared" si="6"/>
        <v>129</v>
      </c>
      <c r="Y162" s="6" cm="1">
        <f t="array" aca="1" ref="Y162" ca="1">VALUE(IF(ISNUMBER(X162), _xlfn.TEXTJOIN("",TRUE,IFERROR(MID(Q162, ROW(INDIRECT(X162 - 20&amp;":"&amp;X162)), 1)*1, "")), ""))</f>
        <v>233</v>
      </c>
      <c r="Z162">
        <f t="shared" ca="1" si="8"/>
        <v>0</v>
      </c>
      <c r="AA162" s="5"/>
    </row>
    <row r="163" spans="1:27" x14ac:dyDescent="0.2">
      <c r="A163">
        <v>2019007468</v>
      </c>
      <c r="B163" t="s">
        <v>21</v>
      </c>
      <c r="C163" t="s">
        <v>43</v>
      </c>
      <c r="D163">
        <v>8600013100</v>
      </c>
      <c r="E163" s="1">
        <v>43502</v>
      </c>
      <c r="F163" s="1">
        <v>43594</v>
      </c>
      <c r="G163" s="2">
        <v>1</v>
      </c>
      <c r="H163" t="s">
        <v>864</v>
      </c>
      <c r="I163" t="s">
        <v>65</v>
      </c>
      <c r="J163" t="s">
        <v>26</v>
      </c>
      <c r="K163">
        <v>37076</v>
      </c>
      <c r="L163" t="s">
        <v>865</v>
      </c>
      <c r="M163" t="s">
        <v>446</v>
      </c>
      <c r="N163" t="s">
        <v>29</v>
      </c>
      <c r="O163" t="s">
        <v>48</v>
      </c>
      <c r="P163">
        <v>3601596</v>
      </c>
      <c r="Q163" t="s">
        <v>866</v>
      </c>
      <c r="R163">
        <v>14</v>
      </c>
      <c r="S163">
        <v>37015609</v>
      </c>
      <c r="T163" t="s">
        <v>867</v>
      </c>
      <c r="U163" s="5">
        <v>68</v>
      </c>
      <c r="W163">
        <f t="shared" si="7"/>
        <v>1</v>
      </c>
      <c r="X163">
        <f t="shared" si="6"/>
        <v>58</v>
      </c>
      <c r="Y163" s="6" cm="1">
        <f t="array" aca="1" ref="Y163" ca="1">VALUE(IF(ISNUMBER(X163), _xlfn.TEXTJOIN("",TRUE,IFERROR(MID(Q163, ROW(INDIRECT(X163 - 20&amp;":"&amp;X163)), 1)*1, "")), ""))</f>
        <v>34</v>
      </c>
      <c r="Z163">
        <f t="shared" ca="1" si="8"/>
        <v>0</v>
      </c>
      <c r="AA163" s="5"/>
    </row>
    <row r="164" spans="1:27" x14ac:dyDescent="0.2">
      <c r="A164">
        <v>2018045889</v>
      </c>
      <c r="B164" t="s">
        <v>21</v>
      </c>
      <c r="C164" t="s">
        <v>341</v>
      </c>
      <c r="D164">
        <v>16200029500</v>
      </c>
      <c r="E164" s="1">
        <v>43315</v>
      </c>
      <c r="F164" s="1">
        <v>43601</v>
      </c>
      <c r="G164" s="2">
        <v>1</v>
      </c>
      <c r="H164" t="s">
        <v>868</v>
      </c>
      <c r="I164" t="s">
        <v>34</v>
      </c>
      <c r="J164" t="s">
        <v>26</v>
      </c>
      <c r="K164">
        <v>37013</v>
      </c>
      <c r="L164" t="s">
        <v>869</v>
      </c>
      <c r="M164" t="s">
        <v>870</v>
      </c>
      <c r="N164" t="s">
        <v>29</v>
      </c>
      <c r="O164" t="s">
        <v>346</v>
      </c>
      <c r="P164">
        <v>3541990</v>
      </c>
      <c r="Q164" t="s">
        <v>871</v>
      </c>
      <c r="R164">
        <v>31</v>
      </c>
      <c r="S164">
        <v>37019112</v>
      </c>
      <c r="T164" t="s">
        <v>872</v>
      </c>
      <c r="U164" s="5">
        <v>256</v>
      </c>
      <c r="W164">
        <f t="shared" si="7"/>
        <v>1</v>
      </c>
      <c r="X164">
        <f t="shared" si="6"/>
        <v>197</v>
      </c>
      <c r="Y164" s="6" cm="1">
        <f t="array" aca="1" ref="Y164" ca="1">VALUE(IF(ISNUMBER(X164), _xlfn.TEXTJOIN("",TRUE,IFERROR(MID(Q164, ROW(INDIRECT(X164 - 20&amp;":"&amp;X164)), 1)*1, "")), ""))</f>
        <v>256</v>
      </c>
      <c r="Z164">
        <f t="shared" ca="1" si="8"/>
        <v>1</v>
      </c>
      <c r="AA164" s="5"/>
    </row>
    <row r="165" spans="1:27" x14ac:dyDescent="0.2">
      <c r="A165">
        <v>2019013130</v>
      </c>
      <c r="B165" t="s">
        <v>21</v>
      </c>
      <c r="C165" t="s">
        <v>176</v>
      </c>
      <c r="D165" t="s">
        <v>873</v>
      </c>
      <c r="E165" s="1">
        <v>43530</v>
      </c>
      <c r="F165" s="1">
        <v>43602</v>
      </c>
      <c r="G165" s="2">
        <v>1</v>
      </c>
      <c r="H165" t="s">
        <v>874</v>
      </c>
      <c r="I165" t="s">
        <v>34</v>
      </c>
      <c r="J165" t="s">
        <v>26</v>
      </c>
      <c r="K165">
        <v>37211</v>
      </c>
      <c r="L165" t="s">
        <v>875</v>
      </c>
      <c r="M165" t="s">
        <v>781</v>
      </c>
      <c r="N165" t="s">
        <v>29</v>
      </c>
      <c r="O165" t="s">
        <v>182</v>
      </c>
      <c r="P165">
        <v>3621239</v>
      </c>
      <c r="Q165" t="s">
        <v>876</v>
      </c>
      <c r="R165">
        <v>26</v>
      </c>
      <c r="S165">
        <v>37017500</v>
      </c>
      <c r="T165" t="s">
        <v>877</v>
      </c>
      <c r="U165" s="5">
        <v>3</v>
      </c>
      <c r="W165">
        <f t="shared" si="7"/>
        <v>1</v>
      </c>
      <c r="X165">
        <f t="shared" si="6"/>
        <v>80</v>
      </c>
      <c r="Y165" s="6" cm="1">
        <f t="array" aca="1" ref="Y165" ca="1">VALUE(IF(ISNUMBER(X165), _xlfn.TEXTJOIN("",TRUE,IFERROR(MID(Q165, ROW(INDIRECT(X165 - 20&amp;":"&amp;X165)), 1)*1, "")), ""))</f>
        <v>13</v>
      </c>
      <c r="Z165">
        <f t="shared" ca="1" si="8"/>
        <v>0</v>
      </c>
      <c r="AA165" s="5"/>
    </row>
    <row r="166" spans="1:27" x14ac:dyDescent="0.2">
      <c r="A166">
        <v>2018047545</v>
      </c>
      <c r="B166" t="s">
        <v>21</v>
      </c>
      <c r="C166" t="s">
        <v>22</v>
      </c>
      <c r="D166" t="s">
        <v>878</v>
      </c>
      <c r="E166" s="1">
        <v>43322</v>
      </c>
      <c r="F166" s="1">
        <v>43606</v>
      </c>
      <c r="G166" s="2">
        <v>50</v>
      </c>
      <c r="H166" t="s">
        <v>879</v>
      </c>
      <c r="I166" t="s">
        <v>34</v>
      </c>
      <c r="J166" t="s">
        <v>26</v>
      </c>
      <c r="K166">
        <v>37203</v>
      </c>
      <c r="L166" t="s">
        <v>880</v>
      </c>
      <c r="M166" t="s">
        <v>212</v>
      </c>
      <c r="N166" t="s">
        <v>29</v>
      </c>
      <c r="O166" t="s">
        <v>30</v>
      </c>
      <c r="P166">
        <v>3544394</v>
      </c>
      <c r="Q166" t="s">
        <v>881</v>
      </c>
      <c r="R166">
        <v>17</v>
      </c>
      <c r="S166">
        <v>37016200</v>
      </c>
      <c r="T166" t="s">
        <v>882</v>
      </c>
      <c r="U166" s="5">
        <v>3</v>
      </c>
      <c r="W166">
        <f t="shared" si="7"/>
        <v>1</v>
      </c>
      <c r="X166">
        <f t="shared" si="6"/>
        <v>245</v>
      </c>
      <c r="Y166" s="6" cm="1">
        <f t="array" aca="1" ref="Y166" ca="1">VALUE(IF(ISNUMBER(X166), _xlfn.TEXTJOIN("",TRUE,IFERROR(MID(Q166, ROW(INDIRECT(X166 - 20&amp;":"&amp;X166)), 1)*1, "")), ""))</f>
        <v>3</v>
      </c>
      <c r="Z166">
        <f t="shared" ca="1" si="8"/>
        <v>1</v>
      </c>
      <c r="AA166" s="5"/>
    </row>
    <row r="167" spans="1:27" x14ac:dyDescent="0.2">
      <c r="A167">
        <v>2018072934</v>
      </c>
      <c r="B167" t="s">
        <v>21</v>
      </c>
      <c r="C167" t="s">
        <v>22</v>
      </c>
      <c r="D167" s="3" t="s">
        <v>883</v>
      </c>
      <c r="E167" s="1">
        <v>43423</v>
      </c>
      <c r="F167" s="1">
        <v>43609</v>
      </c>
      <c r="G167" s="2">
        <v>1</v>
      </c>
      <c r="H167" t="s">
        <v>884</v>
      </c>
      <c r="I167" t="s">
        <v>34</v>
      </c>
      <c r="J167" t="s">
        <v>26</v>
      </c>
      <c r="K167">
        <v>37205</v>
      </c>
      <c r="L167" t="s">
        <v>885</v>
      </c>
      <c r="M167" t="s">
        <v>551</v>
      </c>
      <c r="N167" t="s">
        <v>29</v>
      </c>
      <c r="O167" t="s">
        <v>30</v>
      </c>
      <c r="P167">
        <v>3579916</v>
      </c>
      <c r="Q167" t="s">
        <v>886</v>
      </c>
      <c r="R167">
        <v>23</v>
      </c>
      <c r="S167">
        <v>37018404</v>
      </c>
      <c r="T167" t="s">
        <v>887</v>
      </c>
      <c r="U167" s="5">
        <v>54</v>
      </c>
      <c r="W167">
        <f t="shared" si="7"/>
        <v>1</v>
      </c>
      <c r="X167">
        <f t="shared" si="6"/>
        <v>119</v>
      </c>
      <c r="Y167" s="6" t="e" cm="1">
        <f t="array" aca="1" ref="Y167" ca="1">VALUE(IF(ISNUMBER(X167), _xlfn.TEXTJOIN("",TRUE,IFERROR(MID(Q167, ROW(INDIRECT(X167 - 20&amp;":"&amp;X167)), 1)*1, "")), ""))</f>
        <v>#VALUE!</v>
      </c>
      <c r="Z167" t="str">
        <f t="shared" ca="1" si="8"/>
        <v/>
      </c>
      <c r="AA167" s="5"/>
    </row>
    <row r="168" spans="1:27" x14ac:dyDescent="0.2">
      <c r="A168">
        <v>2019033689</v>
      </c>
      <c r="B168" t="s">
        <v>21</v>
      </c>
      <c r="C168" t="s">
        <v>123</v>
      </c>
      <c r="D168">
        <v>8313002700</v>
      </c>
      <c r="E168" s="1">
        <v>43623</v>
      </c>
      <c r="F168" s="1">
        <v>43626</v>
      </c>
      <c r="G168" s="2">
        <v>1</v>
      </c>
      <c r="H168" t="s">
        <v>888</v>
      </c>
      <c r="I168" t="s">
        <v>34</v>
      </c>
      <c r="J168" t="s">
        <v>26</v>
      </c>
      <c r="K168">
        <v>37206</v>
      </c>
      <c r="L168" t="s">
        <v>889</v>
      </c>
      <c r="M168" t="s">
        <v>520</v>
      </c>
      <c r="N168" t="s">
        <v>29</v>
      </c>
      <c r="O168" t="s">
        <v>126</v>
      </c>
      <c r="P168">
        <v>3678501</v>
      </c>
      <c r="Q168" t="s">
        <v>890</v>
      </c>
      <c r="R168">
        <v>6</v>
      </c>
      <c r="S168">
        <v>37019200</v>
      </c>
      <c r="T168" t="s">
        <v>891</v>
      </c>
      <c r="U168" s="5">
        <v>1</v>
      </c>
      <c r="W168">
        <f t="shared" si="7"/>
        <v>0</v>
      </c>
      <c r="X168" t="str">
        <f t="shared" si="6"/>
        <v/>
      </c>
      <c r="Y168" s="6" t="e" cm="1">
        <f t="array" aca="1" ref="Y168" ca="1">VALUE(IF(ISNUMBER(X168), _xlfn.TEXTJOIN("",TRUE,IFERROR(MID(Q168, ROW(INDIRECT(X168 - 20&amp;":"&amp;X168)), 1)*1, "")), ""))</f>
        <v>#VALUE!</v>
      </c>
      <c r="Z168" t="str">
        <f t="shared" ca="1" si="8"/>
        <v/>
      </c>
      <c r="AA168" s="5"/>
    </row>
    <row r="169" spans="1:27" x14ac:dyDescent="0.2">
      <c r="A169">
        <v>2018040545</v>
      </c>
      <c r="B169" t="s">
        <v>21</v>
      </c>
      <c r="C169" t="s">
        <v>43</v>
      </c>
      <c r="D169">
        <v>6100000500</v>
      </c>
      <c r="E169" s="1">
        <v>43293</v>
      </c>
      <c r="F169" s="1">
        <v>43633</v>
      </c>
      <c r="G169" s="2">
        <v>1</v>
      </c>
      <c r="H169" t="s">
        <v>892</v>
      </c>
      <c r="I169" t="s">
        <v>34</v>
      </c>
      <c r="J169" t="s">
        <v>26</v>
      </c>
      <c r="K169">
        <v>37216</v>
      </c>
      <c r="L169" t="s">
        <v>893</v>
      </c>
      <c r="M169" t="s">
        <v>327</v>
      </c>
      <c r="N169" t="s">
        <v>29</v>
      </c>
      <c r="O169" t="s">
        <v>48</v>
      </c>
      <c r="P169">
        <v>3534287</v>
      </c>
      <c r="Q169" t="s">
        <v>894</v>
      </c>
      <c r="R169">
        <v>8</v>
      </c>
      <c r="S169">
        <v>37011001</v>
      </c>
      <c r="T169" t="s">
        <v>895</v>
      </c>
      <c r="U169" s="5">
        <v>75</v>
      </c>
      <c r="W169">
        <f t="shared" si="7"/>
        <v>1</v>
      </c>
      <c r="X169">
        <f t="shared" si="6"/>
        <v>57</v>
      </c>
      <c r="Y169" s="6" cm="1">
        <f t="array" aca="1" ref="Y169" ca="1">VALUE(IF(ISNUMBER(X169), _xlfn.TEXTJOIN("",TRUE,IFERROR(MID(Q169, ROW(INDIRECT(X169 - 20&amp;":"&amp;X169)), 1)*1, "")), ""))</f>
        <v>75</v>
      </c>
      <c r="Z169">
        <f t="shared" ca="1" si="8"/>
        <v>1</v>
      </c>
      <c r="AA169" s="5"/>
    </row>
    <row r="170" spans="1:27" x14ac:dyDescent="0.2">
      <c r="A170">
        <v>2019005479</v>
      </c>
      <c r="B170" t="s">
        <v>21</v>
      </c>
      <c r="C170" t="s">
        <v>43</v>
      </c>
      <c r="D170">
        <v>10415042400</v>
      </c>
      <c r="E170" s="1">
        <v>43493</v>
      </c>
      <c r="F170" s="1">
        <v>43634</v>
      </c>
      <c r="G170" s="2">
        <v>50</v>
      </c>
      <c r="H170" t="s">
        <v>896</v>
      </c>
      <c r="I170" t="s">
        <v>34</v>
      </c>
      <c r="J170" t="s">
        <v>26</v>
      </c>
      <c r="K170">
        <v>37212</v>
      </c>
      <c r="L170" t="s">
        <v>897</v>
      </c>
      <c r="M170" t="s">
        <v>898</v>
      </c>
      <c r="N170" t="s">
        <v>29</v>
      </c>
      <c r="O170" t="s">
        <v>48</v>
      </c>
      <c r="P170">
        <v>3598687</v>
      </c>
      <c r="Q170" t="s">
        <v>899</v>
      </c>
      <c r="R170">
        <v>18</v>
      </c>
      <c r="S170">
        <v>37016900</v>
      </c>
      <c r="T170" t="s">
        <v>900</v>
      </c>
      <c r="U170" s="5">
        <v>38</v>
      </c>
      <c r="W170">
        <f t="shared" si="7"/>
        <v>1</v>
      </c>
      <c r="X170">
        <f t="shared" si="6"/>
        <v>56</v>
      </c>
      <c r="Y170" s="6" cm="1">
        <f t="array" aca="1" ref="Y170" ca="1">VALUE(IF(ISNUMBER(X170), _xlfn.TEXTJOIN("",TRUE,IFERROR(MID(Q170, ROW(INDIRECT(X170 - 20&amp;":"&amp;X170)), 1)*1, "")), ""))</f>
        <v>38</v>
      </c>
      <c r="Z170">
        <f t="shared" ca="1" si="8"/>
        <v>1</v>
      </c>
      <c r="AA170" s="5"/>
    </row>
    <row r="171" spans="1:27" x14ac:dyDescent="0.2">
      <c r="A171">
        <v>2018075024</v>
      </c>
      <c r="B171" t="s">
        <v>21</v>
      </c>
      <c r="C171" t="s">
        <v>43</v>
      </c>
      <c r="D171">
        <v>10509028900</v>
      </c>
      <c r="E171" s="1">
        <v>43434</v>
      </c>
      <c r="F171" s="1">
        <v>43634</v>
      </c>
      <c r="G171" s="2">
        <v>1</v>
      </c>
      <c r="H171" t="s">
        <v>901</v>
      </c>
      <c r="I171" t="s">
        <v>34</v>
      </c>
      <c r="J171" t="s">
        <v>26</v>
      </c>
      <c r="K171">
        <v>37203</v>
      </c>
      <c r="L171" t="s">
        <v>902</v>
      </c>
      <c r="M171" t="s">
        <v>163</v>
      </c>
      <c r="N171" t="s">
        <v>29</v>
      </c>
      <c r="O171" t="s">
        <v>48</v>
      </c>
      <c r="P171">
        <v>3582935</v>
      </c>
      <c r="Q171" t="s">
        <v>903</v>
      </c>
      <c r="R171">
        <v>17</v>
      </c>
      <c r="S171">
        <v>37016200</v>
      </c>
      <c r="T171" t="s">
        <v>904</v>
      </c>
      <c r="U171" s="5">
        <v>6</v>
      </c>
      <c r="W171">
        <f t="shared" si="7"/>
        <v>1</v>
      </c>
      <c r="X171">
        <f t="shared" si="6"/>
        <v>146</v>
      </c>
      <c r="Y171" s="6" t="e" cm="1">
        <f t="array" aca="1" ref="Y171" ca="1">VALUE(IF(ISNUMBER(X171), _xlfn.TEXTJOIN("",TRUE,IFERROR(MID(Q171, ROW(INDIRECT(X171 - 20&amp;":"&amp;X171)), 1)*1, "")), ""))</f>
        <v>#VALUE!</v>
      </c>
      <c r="Z171" t="str">
        <f t="shared" ca="1" si="8"/>
        <v/>
      </c>
      <c r="AA171" s="5"/>
    </row>
    <row r="172" spans="1:27" x14ac:dyDescent="0.2">
      <c r="A172">
        <v>2019000462</v>
      </c>
      <c r="B172" t="s">
        <v>21</v>
      </c>
      <c r="C172" t="s">
        <v>22</v>
      </c>
      <c r="D172" t="s">
        <v>905</v>
      </c>
      <c r="E172" s="1">
        <v>43468</v>
      </c>
      <c r="F172" s="1">
        <v>43635</v>
      </c>
      <c r="G172" s="2">
        <v>1</v>
      </c>
      <c r="H172" t="s">
        <v>906</v>
      </c>
      <c r="I172" t="s">
        <v>34</v>
      </c>
      <c r="J172" t="s">
        <v>26</v>
      </c>
      <c r="K172">
        <v>37206</v>
      </c>
      <c r="L172" t="s">
        <v>907</v>
      </c>
      <c r="M172" t="s">
        <v>223</v>
      </c>
      <c r="N172" t="s">
        <v>29</v>
      </c>
      <c r="O172" t="s">
        <v>30</v>
      </c>
      <c r="P172">
        <v>3591517</v>
      </c>
      <c r="Q172" t="s">
        <v>908</v>
      </c>
      <c r="R172">
        <v>5</v>
      </c>
      <c r="S172">
        <v>37011700</v>
      </c>
      <c r="T172" t="s">
        <v>909</v>
      </c>
      <c r="U172" s="5">
        <v>12</v>
      </c>
      <c r="W172">
        <f t="shared" si="7"/>
        <v>1</v>
      </c>
      <c r="X172">
        <f t="shared" si="6"/>
        <v>79</v>
      </c>
      <c r="Y172" s="6" t="e" cm="1">
        <f t="array" aca="1" ref="Y172" ca="1">VALUE(IF(ISNUMBER(X172), _xlfn.TEXTJOIN("",TRUE,IFERROR(MID(Q172, ROW(INDIRECT(X172 - 20&amp;":"&amp;X172)), 1)*1, "")), ""))</f>
        <v>#VALUE!</v>
      </c>
      <c r="Z172" t="str">
        <f t="shared" ca="1" si="8"/>
        <v/>
      </c>
      <c r="AA172" s="5"/>
    </row>
    <row r="173" spans="1:27" x14ac:dyDescent="0.2">
      <c r="A173">
        <v>2019032172</v>
      </c>
      <c r="B173" t="s">
        <v>21</v>
      </c>
      <c r="C173" t="s">
        <v>56</v>
      </c>
      <c r="D173" t="s">
        <v>910</v>
      </c>
      <c r="E173" s="1">
        <v>43619</v>
      </c>
      <c r="F173" s="1">
        <v>43635</v>
      </c>
      <c r="G173" s="2">
        <v>1</v>
      </c>
      <c r="H173" t="s">
        <v>911</v>
      </c>
      <c r="I173" t="s">
        <v>25</v>
      </c>
      <c r="J173" t="s">
        <v>26</v>
      </c>
      <c r="K173">
        <v>37013</v>
      </c>
      <c r="L173" t="s">
        <v>912</v>
      </c>
      <c r="M173" t="s">
        <v>60</v>
      </c>
      <c r="N173" t="s">
        <v>29</v>
      </c>
      <c r="O173" t="s">
        <v>61</v>
      </c>
      <c r="P173">
        <v>3676167</v>
      </c>
      <c r="Q173" t="s">
        <v>913</v>
      </c>
      <c r="R173">
        <v>31</v>
      </c>
      <c r="S173">
        <v>37019112</v>
      </c>
      <c r="T173" t="s">
        <v>914</v>
      </c>
      <c r="U173" s="5">
        <v>0</v>
      </c>
      <c r="W173">
        <f t="shared" si="7"/>
        <v>0</v>
      </c>
      <c r="X173" t="str">
        <f t="shared" si="6"/>
        <v/>
      </c>
      <c r="Y173" s="6" t="e" cm="1">
        <f t="array" aca="1" ref="Y173" ca="1">VALUE(IF(ISNUMBER(X173), _xlfn.TEXTJOIN("",TRUE,IFERROR(MID(Q173, ROW(INDIRECT(X173 - 20&amp;":"&amp;X173)), 1)*1, "")), ""))</f>
        <v>#VALUE!</v>
      </c>
      <c r="Z173" t="str">
        <f t="shared" ca="1" si="8"/>
        <v/>
      </c>
      <c r="AA173" s="5"/>
    </row>
    <row r="174" spans="1:27" x14ac:dyDescent="0.2">
      <c r="A174">
        <v>2017045213</v>
      </c>
      <c r="B174" t="s">
        <v>21</v>
      </c>
      <c r="C174" t="s">
        <v>43</v>
      </c>
      <c r="D174">
        <v>6110016300</v>
      </c>
      <c r="E174" s="1">
        <v>42927</v>
      </c>
      <c r="F174" s="1">
        <v>43647</v>
      </c>
      <c r="G174" t="s">
        <v>178</v>
      </c>
      <c r="H174" t="s">
        <v>915</v>
      </c>
      <c r="I174" t="s">
        <v>34</v>
      </c>
      <c r="J174" t="s">
        <v>26</v>
      </c>
      <c r="K174">
        <v>37216</v>
      </c>
      <c r="L174" t="s">
        <v>916</v>
      </c>
      <c r="M174" t="s">
        <v>917</v>
      </c>
      <c r="N174" t="s">
        <v>29</v>
      </c>
      <c r="O174" t="s">
        <v>48</v>
      </c>
      <c r="P174">
        <v>3384661</v>
      </c>
      <c r="Q174" t="s">
        <v>918</v>
      </c>
      <c r="R174">
        <v>8</v>
      </c>
      <c r="S174">
        <v>37011100</v>
      </c>
      <c r="T174" t="s">
        <v>919</v>
      </c>
      <c r="U174" s="5">
        <v>6</v>
      </c>
      <c r="W174">
        <f t="shared" si="7"/>
        <v>0</v>
      </c>
      <c r="X174" t="str">
        <f t="shared" si="6"/>
        <v/>
      </c>
      <c r="Y174" s="6" t="e" cm="1">
        <f t="array" aca="1" ref="Y174" ca="1">VALUE(IF(ISNUMBER(X174), _xlfn.TEXTJOIN("",TRUE,IFERROR(MID(Q174, ROW(INDIRECT(X174 - 20&amp;":"&amp;X174)), 1)*1, "")), ""))</f>
        <v>#VALUE!</v>
      </c>
      <c r="Z174" t="str">
        <f t="shared" ca="1" si="8"/>
        <v/>
      </c>
      <c r="AA174" s="5"/>
    </row>
    <row r="175" spans="1:27" x14ac:dyDescent="0.2">
      <c r="A175">
        <v>2019016745</v>
      </c>
      <c r="B175" t="s">
        <v>21</v>
      </c>
      <c r="C175" t="s">
        <v>43</v>
      </c>
      <c r="D175">
        <v>9206057900</v>
      </c>
      <c r="E175" s="1">
        <v>43545</v>
      </c>
      <c r="F175" s="1">
        <v>43656</v>
      </c>
      <c r="G175" s="2">
        <v>1</v>
      </c>
      <c r="H175" t="s">
        <v>920</v>
      </c>
      <c r="I175" t="s">
        <v>34</v>
      </c>
      <c r="J175" t="s">
        <v>26</v>
      </c>
      <c r="K175">
        <v>37208</v>
      </c>
      <c r="L175" t="s">
        <v>921</v>
      </c>
      <c r="M175" t="s">
        <v>520</v>
      </c>
      <c r="N175" t="s">
        <v>29</v>
      </c>
      <c r="O175" t="s">
        <v>48</v>
      </c>
      <c r="P175">
        <v>3634461</v>
      </c>
      <c r="Q175" t="s">
        <v>922</v>
      </c>
      <c r="R175">
        <v>21</v>
      </c>
      <c r="S175">
        <v>37014300</v>
      </c>
      <c r="T175" t="s">
        <v>923</v>
      </c>
      <c r="U175" s="5">
        <v>17</v>
      </c>
      <c r="W175">
        <f t="shared" si="7"/>
        <v>1</v>
      </c>
      <c r="X175">
        <f t="shared" si="6"/>
        <v>22</v>
      </c>
      <c r="Y175" s="6" cm="1">
        <f t="array" aca="1" ref="Y175" ca="1">VALUE(IF(ISNUMBER(X175), _xlfn.TEXTJOIN("",TRUE,IFERROR(MID(Q175, ROW(INDIRECT(X175 - 20&amp;":"&amp;X175)), 1)*1, "")), ""))</f>
        <v>17</v>
      </c>
      <c r="Z175">
        <f t="shared" ca="1" si="8"/>
        <v>1</v>
      </c>
      <c r="AA175" s="5"/>
    </row>
    <row r="176" spans="1:27" x14ac:dyDescent="0.2">
      <c r="A176">
        <v>2018036552</v>
      </c>
      <c r="B176" t="s">
        <v>21</v>
      </c>
      <c r="C176" t="s">
        <v>43</v>
      </c>
      <c r="D176">
        <v>5308000800</v>
      </c>
      <c r="E176" s="1">
        <v>43273</v>
      </c>
      <c r="F176" s="1">
        <v>43663</v>
      </c>
      <c r="G176" s="2">
        <v>1</v>
      </c>
      <c r="H176" t="s">
        <v>924</v>
      </c>
      <c r="I176" t="s">
        <v>45</v>
      </c>
      <c r="J176" t="s">
        <v>26</v>
      </c>
      <c r="K176">
        <v>37138</v>
      </c>
      <c r="L176" t="s">
        <v>925</v>
      </c>
      <c r="M176" t="s">
        <v>926</v>
      </c>
      <c r="N176" t="s">
        <v>29</v>
      </c>
      <c r="O176" t="s">
        <v>48</v>
      </c>
      <c r="P176">
        <v>3527883</v>
      </c>
      <c r="Q176" t="s">
        <v>927</v>
      </c>
      <c r="R176">
        <v>11</v>
      </c>
      <c r="S176">
        <v>37010502</v>
      </c>
      <c r="T176" t="s">
        <v>928</v>
      </c>
      <c r="U176" s="5">
        <v>20</v>
      </c>
      <c r="W176">
        <f t="shared" si="7"/>
        <v>1</v>
      </c>
      <c r="X176">
        <f t="shared" si="6"/>
        <v>141</v>
      </c>
      <c r="Y176" s="6" cm="1">
        <f t="array" aca="1" ref="Y176" ca="1">VALUE(IF(ISNUMBER(X176), _xlfn.TEXTJOIN("",TRUE,IFERROR(MID(Q176, ROW(INDIRECT(X176 - 20&amp;":"&amp;X176)), 1)*1, "")), ""))</f>
        <v>20</v>
      </c>
      <c r="Z176">
        <f t="shared" ca="1" si="8"/>
        <v>1</v>
      </c>
      <c r="AA176" s="5"/>
    </row>
    <row r="177" spans="1:27" x14ac:dyDescent="0.2">
      <c r="A177">
        <v>2018048794</v>
      </c>
      <c r="B177" t="s">
        <v>21</v>
      </c>
      <c r="C177" t="s">
        <v>43</v>
      </c>
      <c r="D177">
        <v>14200003300</v>
      </c>
      <c r="E177" s="1">
        <v>43327</v>
      </c>
      <c r="F177" s="1">
        <v>43664</v>
      </c>
      <c r="G177" s="2">
        <v>1</v>
      </c>
      <c r="H177" t="s">
        <v>929</v>
      </c>
      <c r="I177" t="s">
        <v>34</v>
      </c>
      <c r="J177" t="s">
        <v>26</v>
      </c>
      <c r="K177">
        <v>37221</v>
      </c>
      <c r="L177" t="s">
        <v>930</v>
      </c>
      <c r="M177" t="s">
        <v>206</v>
      </c>
      <c r="N177" t="s">
        <v>29</v>
      </c>
      <c r="O177" t="s">
        <v>48</v>
      </c>
      <c r="P177">
        <v>3546170</v>
      </c>
      <c r="Q177" t="s">
        <v>931</v>
      </c>
      <c r="R177">
        <v>22</v>
      </c>
      <c r="S177">
        <v>37018410</v>
      </c>
      <c r="T177" t="s">
        <v>932</v>
      </c>
      <c r="U177" s="5">
        <v>31</v>
      </c>
      <c r="V177" t="s">
        <v>933</v>
      </c>
      <c r="W177">
        <f t="shared" si="7"/>
        <v>1</v>
      </c>
      <c r="X177">
        <f t="shared" si="6"/>
        <v>48</v>
      </c>
      <c r="Y177" s="6" cm="1">
        <f t="array" aca="1" ref="Y177" ca="1">VALUE(IF(ISNUMBER(X177), _xlfn.TEXTJOIN("",TRUE,IFERROR(MID(Q177, ROW(INDIRECT(X177 - 20&amp;":"&amp;X177)), 1)*1, "")), ""))</f>
        <v>31</v>
      </c>
      <c r="Z177">
        <f t="shared" ca="1" si="8"/>
        <v>1</v>
      </c>
      <c r="AA177" s="5"/>
    </row>
    <row r="178" spans="1:27" x14ac:dyDescent="0.2">
      <c r="A178">
        <v>2019012478</v>
      </c>
      <c r="B178" t="s">
        <v>21</v>
      </c>
      <c r="C178" t="s">
        <v>43</v>
      </c>
      <c r="D178">
        <v>8212013400</v>
      </c>
      <c r="E178" s="1">
        <v>43528</v>
      </c>
      <c r="F178" s="1">
        <v>43665</v>
      </c>
      <c r="G178" s="2">
        <v>1</v>
      </c>
      <c r="H178" t="s">
        <v>934</v>
      </c>
      <c r="I178" t="s">
        <v>34</v>
      </c>
      <c r="J178" t="s">
        <v>26</v>
      </c>
      <c r="K178">
        <v>37206</v>
      </c>
      <c r="L178" t="s">
        <v>935</v>
      </c>
      <c r="M178" t="s">
        <v>781</v>
      </c>
      <c r="N178" t="s">
        <v>29</v>
      </c>
      <c r="O178" t="s">
        <v>48</v>
      </c>
      <c r="P178">
        <v>3618288</v>
      </c>
      <c r="Q178" t="s">
        <v>936</v>
      </c>
      <c r="R178">
        <v>5</v>
      </c>
      <c r="S178">
        <v>37011900</v>
      </c>
      <c r="T178" t="s">
        <v>937</v>
      </c>
      <c r="U178" s="5">
        <v>4</v>
      </c>
      <c r="W178">
        <f t="shared" si="7"/>
        <v>0</v>
      </c>
      <c r="X178" t="str">
        <f t="shared" si="6"/>
        <v/>
      </c>
      <c r="Y178" s="6" t="e" cm="1">
        <f t="array" aca="1" ref="Y178" ca="1">VALUE(IF(ISNUMBER(X178), _xlfn.TEXTJOIN("",TRUE,IFERROR(MID(Q178, ROW(INDIRECT(X178 - 20&amp;":"&amp;X178)), 1)*1, "")), ""))</f>
        <v>#VALUE!</v>
      </c>
      <c r="Z178" t="str">
        <f t="shared" ca="1" si="8"/>
        <v/>
      </c>
      <c r="AA178" s="5"/>
    </row>
    <row r="179" spans="1:27" x14ac:dyDescent="0.2">
      <c r="A179">
        <v>2019011084</v>
      </c>
      <c r="B179" t="s">
        <v>21</v>
      </c>
      <c r="C179" t="s">
        <v>43</v>
      </c>
      <c r="D179" t="s">
        <v>938</v>
      </c>
      <c r="E179" s="1">
        <v>43521</v>
      </c>
      <c r="F179" s="1">
        <v>43668</v>
      </c>
      <c r="G179" t="s">
        <v>178</v>
      </c>
      <c r="H179" t="s">
        <v>939</v>
      </c>
      <c r="I179" t="s">
        <v>58</v>
      </c>
      <c r="J179" t="s">
        <v>26</v>
      </c>
      <c r="K179">
        <v>37115</v>
      </c>
      <c r="L179" t="s">
        <v>940</v>
      </c>
      <c r="M179" t="s">
        <v>917</v>
      </c>
      <c r="N179" t="s">
        <v>29</v>
      </c>
      <c r="O179" t="s">
        <v>48</v>
      </c>
      <c r="P179">
        <v>3611315</v>
      </c>
      <c r="Q179" t="s">
        <v>941</v>
      </c>
      <c r="R179">
        <v>8</v>
      </c>
      <c r="S179">
        <v>37010802</v>
      </c>
      <c r="T179" t="s">
        <v>942</v>
      </c>
      <c r="U179" s="5">
        <v>17</v>
      </c>
      <c r="W179">
        <f t="shared" si="7"/>
        <v>1</v>
      </c>
      <c r="X179">
        <f t="shared" si="6"/>
        <v>96</v>
      </c>
      <c r="Y179" s="6" t="e" cm="1">
        <f t="array" aca="1" ref="Y179" ca="1">VALUE(IF(ISNUMBER(X179), _xlfn.TEXTJOIN("",TRUE,IFERROR(MID(Q179, ROW(INDIRECT(X179 - 20&amp;":"&amp;X179)), 1)*1, "")), ""))</f>
        <v>#VALUE!</v>
      </c>
      <c r="Z179" t="str">
        <f t="shared" ca="1" si="8"/>
        <v/>
      </c>
      <c r="AA179" s="5"/>
    </row>
    <row r="180" spans="1:27" x14ac:dyDescent="0.2">
      <c r="A180">
        <v>2019007005</v>
      </c>
      <c r="B180" t="s">
        <v>21</v>
      </c>
      <c r="C180" t="s">
        <v>43</v>
      </c>
      <c r="D180" t="s">
        <v>943</v>
      </c>
      <c r="E180" s="1">
        <v>43500</v>
      </c>
      <c r="F180" s="1">
        <v>43670</v>
      </c>
      <c r="G180" s="2">
        <v>1</v>
      </c>
      <c r="H180" t="s">
        <v>944</v>
      </c>
      <c r="I180" t="s">
        <v>34</v>
      </c>
      <c r="J180" t="s">
        <v>26</v>
      </c>
      <c r="K180">
        <v>37215</v>
      </c>
      <c r="L180" t="s">
        <v>945</v>
      </c>
      <c r="M180" t="s">
        <v>946</v>
      </c>
      <c r="N180" t="s">
        <v>29</v>
      </c>
      <c r="O180" t="s">
        <v>48</v>
      </c>
      <c r="P180">
        <v>3600881</v>
      </c>
      <c r="Q180" t="s">
        <v>947</v>
      </c>
      <c r="R180">
        <v>34</v>
      </c>
      <c r="S180">
        <v>37017901</v>
      </c>
      <c r="T180" t="s">
        <v>948</v>
      </c>
      <c r="U180" s="5">
        <v>11</v>
      </c>
      <c r="W180">
        <f t="shared" si="7"/>
        <v>0</v>
      </c>
      <c r="X180" t="str">
        <f t="shared" si="6"/>
        <v/>
      </c>
      <c r="Y180" s="6" t="e" cm="1">
        <f t="array" aca="1" ref="Y180" ca="1">VALUE(IF(ISNUMBER(X180), _xlfn.TEXTJOIN("",TRUE,IFERROR(MID(Q180, ROW(INDIRECT(X180 - 20&amp;":"&amp;X180)), 1)*1, "")), ""))</f>
        <v>#VALUE!</v>
      </c>
      <c r="Z180" t="str">
        <f t="shared" ca="1" si="8"/>
        <v/>
      </c>
      <c r="AA180" s="5"/>
    </row>
    <row r="181" spans="1:27" x14ac:dyDescent="0.2">
      <c r="A181">
        <v>2019028914</v>
      </c>
      <c r="B181" t="s">
        <v>21</v>
      </c>
      <c r="C181" t="s">
        <v>341</v>
      </c>
      <c r="D181" t="s">
        <v>949</v>
      </c>
      <c r="E181" s="1">
        <v>43601</v>
      </c>
      <c r="F181" s="1">
        <v>43671</v>
      </c>
      <c r="G181" s="2">
        <v>1</v>
      </c>
      <c r="H181" t="s">
        <v>950</v>
      </c>
      <c r="I181" t="s">
        <v>45</v>
      </c>
      <c r="J181" t="s">
        <v>26</v>
      </c>
      <c r="K181">
        <v>37138</v>
      </c>
      <c r="L181" t="s">
        <v>951</v>
      </c>
      <c r="M181" t="s">
        <v>847</v>
      </c>
      <c r="N181" t="s">
        <v>29</v>
      </c>
      <c r="O181" t="s">
        <v>346</v>
      </c>
      <c r="P181">
        <v>3670799</v>
      </c>
      <c r="Q181" t="s">
        <v>952</v>
      </c>
      <c r="R181">
        <v>11</v>
      </c>
      <c r="S181">
        <v>37010501</v>
      </c>
      <c r="T181" t="s">
        <v>953</v>
      </c>
      <c r="U181" s="5">
        <v>78</v>
      </c>
      <c r="V181" t="s">
        <v>954</v>
      </c>
      <c r="W181">
        <f t="shared" si="7"/>
        <v>1</v>
      </c>
      <c r="X181">
        <f t="shared" si="6"/>
        <v>109</v>
      </c>
      <c r="Y181" s="6" cm="1">
        <f t="array" aca="1" ref="Y181" ca="1">VALUE(IF(ISNUMBER(X181), _xlfn.TEXTJOIN("",TRUE,IFERROR(MID(Q181, ROW(INDIRECT(X181 - 20&amp;":"&amp;X181)), 1)*1, "")), ""))</f>
        <v>78</v>
      </c>
      <c r="Z181">
        <f t="shared" ca="1" si="8"/>
        <v>1</v>
      </c>
      <c r="AA181" s="5"/>
    </row>
    <row r="182" spans="1:27" x14ac:dyDescent="0.2">
      <c r="A182">
        <v>2018018701</v>
      </c>
      <c r="B182" t="s">
        <v>21</v>
      </c>
      <c r="C182" t="s">
        <v>176</v>
      </c>
      <c r="D182">
        <v>16400004000</v>
      </c>
      <c r="E182" s="1">
        <v>43194</v>
      </c>
      <c r="F182" s="1">
        <v>43671</v>
      </c>
      <c r="G182" t="s">
        <v>178</v>
      </c>
      <c r="H182" t="s">
        <v>955</v>
      </c>
      <c r="I182" t="s">
        <v>25</v>
      </c>
      <c r="J182" t="s">
        <v>26</v>
      </c>
      <c r="K182">
        <v>37013</v>
      </c>
      <c r="L182" t="s">
        <v>795</v>
      </c>
      <c r="M182" t="s">
        <v>956</v>
      </c>
      <c r="N182" t="s">
        <v>29</v>
      </c>
      <c r="O182" t="s">
        <v>182</v>
      </c>
      <c r="P182">
        <v>3472408</v>
      </c>
      <c r="Q182" t="s">
        <v>957</v>
      </c>
      <c r="R182">
        <v>32</v>
      </c>
      <c r="S182">
        <v>37015630</v>
      </c>
      <c r="T182" t="s">
        <v>958</v>
      </c>
      <c r="U182" s="5">
        <v>117</v>
      </c>
      <c r="W182">
        <f t="shared" si="7"/>
        <v>1</v>
      </c>
      <c r="X182">
        <f t="shared" si="6"/>
        <v>70</v>
      </c>
      <c r="Y182" s="6" cm="1">
        <f t="array" aca="1" ref="Y182" ca="1">VALUE(IF(ISNUMBER(X182), _xlfn.TEXTJOIN("",TRUE,IFERROR(MID(Q182, ROW(INDIRECT(X182 - 20&amp;":"&amp;X182)), 1)*1, "")), ""))</f>
        <v>117</v>
      </c>
      <c r="Z182">
        <f t="shared" ca="1" si="8"/>
        <v>1</v>
      </c>
      <c r="AA182" s="5"/>
    </row>
    <row r="183" spans="1:27" x14ac:dyDescent="0.2">
      <c r="A183">
        <v>2019034913</v>
      </c>
      <c r="B183" t="s">
        <v>21</v>
      </c>
      <c r="C183" t="s">
        <v>22</v>
      </c>
      <c r="D183" t="s">
        <v>959</v>
      </c>
      <c r="E183" s="1">
        <v>43628</v>
      </c>
      <c r="F183" s="1">
        <v>43677</v>
      </c>
      <c r="G183" s="2">
        <v>1</v>
      </c>
      <c r="H183" t="s">
        <v>960</v>
      </c>
      <c r="I183" t="s">
        <v>34</v>
      </c>
      <c r="J183" t="s">
        <v>26</v>
      </c>
      <c r="K183">
        <v>37216</v>
      </c>
      <c r="L183" t="s">
        <v>961</v>
      </c>
      <c r="M183" t="s">
        <v>691</v>
      </c>
      <c r="N183" t="s">
        <v>29</v>
      </c>
      <c r="O183" t="s">
        <v>30</v>
      </c>
      <c r="P183">
        <v>3680415</v>
      </c>
      <c r="Q183" t="s">
        <v>962</v>
      </c>
      <c r="R183">
        <v>5</v>
      </c>
      <c r="S183">
        <v>37011200</v>
      </c>
      <c r="T183" t="s">
        <v>963</v>
      </c>
      <c r="U183" s="5">
        <v>6</v>
      </c>
      <c r="W183">
        <f t="shared" si="7"/>
        <v>0</v>
      </c>
      <c r="X183" t="str">
        <f t="shared" si="6"/>
        <v/>
      </c>
      <c r="Y183" s="6" t="e" cm="1">
        <f t="array" aca="1" ref="Y183" ca="1">VALUE(IF(ISNUMBER(X183), _xlfn.TEXTJOIN("",TRUE,IFERROR(MID(Q183, ROW(INDIRECT(X183 - 20&amp;":"&amp;X183)), 1)*1, "")), ""))</f>
        <v>#VALUE!</v>
      </c>
      <c r="Z183" t="str">
        <f t="shared" ca="1" si="8"/>
        <v/>
      </c>
      <c r="AA183" s="5"/>
    </row>
    <row r="184" spans="1:27" x14ac:dyDescent="0.2">
      <c r="A184">
        <v>2019045889</v>
      </c>
      <c r="B184" t="s">
        <v>21</v>
      </c>
      <c r="C184" t="s">
        <v>56</v>
      </c>
      <c r="D184">
        <v>4204007000</v>
      </c>
      <c r="E184" s="1">
        <v>43678</v>
      </c>
      <c r="F184" s="1">
        <v>43678</v>
      </c>
      <c r="G184" s="2">
        <v>1</v>
      </c>
      <c r="H184" t="s">
        <v>964</v>
      </c>
      <c r="I184" t="s">
        <v>58</v>
      </c>
      <c r="J184" t="s">
        <v>26</v>
      </c>
      <c r="K184">
        <v>37115</v>
      </c>
      <c r="L184" t="s">
        <v>965</v>
      </c>
      <c r="M184" t="s">
        <v>966</v>
      </c>
      <c r="N184" t="s">
        <v>29</v>
      </c>
      <c r="O184" t="s">
        <v>61</v>
      </c>
      <c r="P184">
        <v>3697315</v>
      </c>
      <c r="Q184" t="s">
        <v>967</v>
      </c>
      <c r="R184">
        <v>8</v>
      </c>
      <c r="S184">
        <v>37010801</v>
      </c>
      <c r="T184" t="s">
        <v>968</v>
      </c>
      <c r="U184" s="5">
        <v>-1</v>
      </c>
      <c r="W184">
        <f t="shared" si="7"/>
        <v>0</v>
      </c>
      <c r="X184" t="str">
        <f t="shared" si="6"/>
        <v/>
      </c>
      <c r="Y184" s="6" t="e" cm="1">
        <f t="array" aca="1" ref="Y184" ca="1">VALUE(IF(ISNUMBER(X184), _xlfn.TEXTJOIN("",TRUE,IFERROR(MID(Q184, ROW(INDIRECT(X184 - 20&amp;":"&amp;X184)), 1)*1, "")), ""))</f>
        <v>#VALUE!</v>
      </c>
      <c r="Z184" t="str">
        <f t="shared" ca="1" si="8"/>
        <v/>
      </c>
      <c r="AA184" s="5"/>
    </row>
    <row r="185" spans="1:27" x14ac:dyDescent="0.2">
      <c r="A185">
        <v>2018035587</v>
      </c>
      <c r="B185" t="s">
        <v>21</v>
      </c>
      <c r="C185" t="s">
        <v>22</v>
      </c>
      <c r="D185" t="s">
        <v>969</v>
      </c>
      <c r="E185" s="1">
        <v>43270</v>
      </c>
      <c r="F185" s="1">
        <v>43682</v>
      </c>
      <c r="G185" s="2">
        <v>1</v>
      </c>
      <c r="H185" t="s">
        <v>970</v>
      </c>
      <c r="I185" t="s">
        <v>34</v>
      </c>
      <c r="J185" t="s">
        <v>26</v>
      </c>
      <c r="K185">
        <v>37203</v>
      </c>
      <c r="L185" t="s">
        <v>971</v>
      </c>
      <c r="M185" t="s">
        <v>972</v>
      </c>
      <c r="N185" t="s">
        <v>29</v>
      </c>
      <c r="O185" t="s">
        <v>30</v>
      </c>
      <c r="P185">
        <v>3526524</v>
      </c>
      <c r="Q185" t="s">
        <v>973</v>
      </c>
      <c r="R185">
        <v>21</v>
      </c>
      <c r="S185">
        <v>37016600</v>
      </c>
      <c r="T185" t="s">
        <v>974</v>
      </c>
      <c r="U185" s="5">
        <v>4</v>
      </c>
      <c r="W185">
        <f t="shared" si="7"/>
        <v>1</v>
      </c>
      <c r="X185">
        <f t="shared" si="6"/>
        <v>234</v>
      </c>
      <c r="Y185" s="6" cm="1">
        <f t="array" aca="1" ref="Y185" ca="1">VALUE(IF(ISNUMBER(X185), _xlfn.TEXTJOIN("",TRUE,IFERROR(MID(Q185, ROW(INDIRECT(X185 - 20&amp;":"&amp;X185)), 1)*1, "")), ""))</f>
        <v>4</v>
      </c>
      <c r="Z185">
        <f t="shared" ca="1" si="8"/>
        <v>1</v>
      </c>
      <c r="AA185" s="5"/>
    </row>
    <row r="186" spans="1:27" x14ac:dyDescent="0.2">
      <c r="A186">
        <v>2019033785</v>
      </c>
      <c r="B186" t="s">
        <v>21</v>
      </c>
      <c r="C186" t="s">
        <v>22</v>
      </c>
      <c r="D186" t="s">
        <v>975</v>
      </c>
      <c r="E186" s="1">
        <v>43623</v>
      </c>
      <c r="F186" s="1">
        <v>43683</v>
      </c>
      <c r="G186" s="2">
        <v>1</v>
      </c>
      <c r="H186" t="s">
        <v>976</v>
      </c>
      <c r="I186" t="s">
        <v>34</v>
      </c>
      <c r="J186" t="s">
        <v>26</v>
      </c>
      <c r="K186">
        <v>37208</v>
      </c>
      <c r="L186" t="s">
        <v>977</v>
      </c>
      <c r="M186" t="s">
        <v>978</v>
      </c>
      <c r="N186" t="s">
        <v>29</v>
      </c>
      <c r="O186" t="s">
        <v>30</v>
      </c>
      <c r="P186">
        <v>3678631</v>
      </c>
      <c r="Q186" t="s">
        <v>979</v>
      </c>
      <c r="R186">
        <v>19</v>
      </c>
      <c r="S186">
        <v>37014200</v>
      </c>
      <c r="T186" t="s">
        <v>980</v>
      </c>
      <c r="U186" s="5">
        <v>4</v>
      </c>
      <c r="W186">
        <f t="shared" si="7"/>
        <v>1</v>
      </c>
      <c r="X186">
        <f t="shared" si="6"/>
        <v>174</v>
      </c>
      <c r="Y186" s="6" cm="1">
        <f t="array" aca="1" ref="Y186" ca="1">VALUE(IF(ISNUMBER(X186), _xlfn.TEXTJOIN("",TRUE,IFERROR(MID(Q186, ROW(INDIRECT(X186 - 20&amp;":"&amp;X186)), 1)*1, "")), ""))</f>
        <v>4</v>
      </c>
      <c r="Z186">
        <f t="shared" ca="1" si="8"/>
        <v>1</v>
      </c>
      <c r="AA186" s="5"/>
    </row>
    <row r="187" spans="1:27" x14ac:dyDescent="0.2">
      <c r="A187">
        <v>2018017799</v>
      </c>
      <c r="B187" t="s">
        <v>21</v>
      </c>
      <c r="C187" t="s">
        <v>80</v>
      </c>
      <c r="D187">
        <v>4100007600</v>
      </c>
      <c r="E187" s="1">
        <v>43189</v>
      </c>
      <c r="F187" s="1">
        <v>43689</v>
      </c>
      <c r="G187" s="2">
        <v>1</v>
      </c>
      <c r="H187" t="s">
        <v>981</v>
      </c>
      <c r="I187" t="s">
        <v>34</v>
      </c>
      <c r="J187" t="s">
        <v>26</v>
      </c>
      <c r="K187">
        <v>37207</v>
      </c>
      <c r="L187" t="s">
        <v>982</v>
      </c>
      <c r="M187" t="s">
        <v>983</v>
      </c>
      <c r="N187" t="s">
        <v>29</v>
      </c>
      <c r="O187" t="s">
        <v>84</v>
      </c>
      <c r="P187">
        <v>3468832</v>
      </c>
      <c r="Q187" t="s">
        <v>984</v>
      </c>
      <c r="R187">
        <v>8</v>
      </c>
      <c r="S187">
        <v>37010901</v>
      </c>
      <c r="T187" t="s">
        <v>985</v>
      </c>
      <c r="U187" s="5">
        <v>240</v>
      </c>
      <c r="W187">
        <f t="shared" si="7"/>
        <v>1</v>
      </c>
      <c r="X187">
        <f t="shared" si="6"/>
        <v>93</v>
      </c>
      <c r="Y187" s="6" cm="1">
        <f t="array" aca="1" ref="Y187" ca="1">VALUE(IF(ISNUMBER(X187), _xlfn.TEXTJOIN("",TRUE,IFERROR(MID(Q187, ROW(INDIRECT(X187 - 20&amp;":"&amp;X187)), 1)*1, "")), ""))</f>
        <v>1024</v>
      </c>
      <c r="Z187">
        <f t="shared" ca="1" si="8"/>
        <v>0</v>
      </c>
      <c r="AA187" s="5"/>
    </row>
    <row r="188" spans="1:27" x14ac:dyDescent="0.2">
      <c r="A188">
        <v>2019004706</v>
      </c>
      <c r="B188" t="s">
        <v>21</v>
      </c>
      <c r="C188" t="s">
        <v>22</v>
      </c>
      <c r="D188">
        <v>10302013100</v>
      </c>
      <c r="E188" s="1">
        <v>43489</v>
      </c>
      <c r="F188" s="1">
        <v>43691</v>
      </c>
      <c r="G188" s="2">
        <v>1</v>
      </c>
      <c r="H188" t="s">
        <v>986</v>
      </c>
      <c r="I188" t="s">
        <v>34</v>
      </c>
      <c r="J188" t="s">
        <v>26</v>
      </c>
      <c r="K188">
        <v>37209</v>
      </c>
      <c r="L188" t="s">
        <v>987</v>
      </c>
      <c r="M188" t="s">
        <v>988</v>
      </c>
      <c r="N188" t="s">
        <v>29</v>
      </c>
      <c r="O188" t="s">
        <v>30</v>
      </c>
      <c r="P188">
        <v>3597545</v>
      </c>
      <c r="Q188" t="s">
        <v>989</v>
      </c>
      <c r="R188">
        <v>20</v>
      </c>
      <c r="S188">
        <v>37018101</v>
      </c>
      <c r="T188" t="s">
        <v>990</v>
      </c>
      <c r="U188" s="5">
        <v>0</v>
      </c>
      <c r="W188">
        <f t="shared" si="7"/>
        <v>0</v>
      </c>
      <c r="X188" t="str">
        <f t="shared" si="6"/>
        <v/>
      </c>
      <c r="Y188" s="6" t="e" cm="1">
        <f t="array" aca="1" ref="Y188" ca="1">VALUE(IF(ISNUMBER(X188), _xlfn.TEXTJOIN("",TRUE,IFERROR(MID(Q188, ROW(INDIRECT(X188 - 20&amp;":"&amp;X188)), 1)*1, "")), ""))</f>
        <v>#VALUE!</v>
      </c>
      <c r="Z188" t="str">
        <f t="shared" ca="1" si="8"/>
        <v/>
      </c>
      <c r="AA188" s="5"/>
    </row>
    <row r="189" spans="1:27" x14ac:dyDescent="0.2">
      <c r="A189">
        <v>2019037338</v>
      </c>
      <c r="B189" t="s">
        <v>21</v>
      </c>
      <c r="C189" t="s">
        <v>43</v>
      </c>
      <c r="D189" t="s">
        <v>991</v>
      </c>
      <c r="E189" s="1">
        <v>43640</v>
      </c>
      <c r="F189" s="1">
        <v>43693</v>
      </c>
      <c r="G189" s="2">
        <v>1</v>
      </c>
      <c r="H189" t="s">
        <v>992</v>
      </c>
      <c r="I189" t="s">
        <v>34</v>
      </c>
      <c r="J189" t="s">
        <v>26</v>
      </c>
      <c r="K189">
        <v>37206</v>
      </c>
      <c r="L189" t="s">
        <v>993</v>
      </c>
      <c r="M189" t="s">
        <v>327</v>
      </c>
      <c r="N189" t="s">
        <v>29</v>
      </c>
      <c r="O189" t="s">
        <v>48</v>
      </c>
      <c r="P189">
        <v>3683984</v>
      </c>
      <c r="Q189" t="s">
        <v>994</v>
      </c>
      <c r="R189">
        <v>6</v>
      </c>
      <c r="S189">
        <v>37011600</v>
      </c>
      <c r="T189" t="s">
        <v>995</v>
      </c>
      <c r="U189" s="5">
        <v>11</v>
      </c>
      <c r="W189">
        <f t="shared" si="7"/>
        <v>1</v>
      </c>
      <c r="X189">
        <f t="shared" si="6"/>
        <v>85</v>
      </c>
      <c r="Y189" s="6" cm="1">
        <f t="array" aca="1" ref="Y189" ca="1">VALUE(IF(ISNUMBER(X189), _xlfn.TEXTJOIN("",TRUE,IFERROR(MID(Q189, ROW(INDIRECT(X189 - 20&amp;":"&amp;X189)), 1)*1, "")), ""))</f>
        <v>1</v>
      </c>
      <c r="Z189">
        <f t="shared" ca="1" si="8"/>
        <v>0</v>
      </c>
      <c r="AA189" s="5"/>
    </row>
    <row r="190" spans="1:27" x14ac:dyDescent="0.2">
      <c r="A190">
        <v>2019049977</v>
      </c>
      <c r="B190" t="s">
        <v>21</v>
      </c>
      <c r="C190" t="s">
        <v>56</v>
      </c>
      <c r="D190">
        <v>10404011000</v>
      </c>
      <c r="E190" s="1">
        <v>43697</v>
      </c>
      <c r="F190" s="1">
        <v>43697</v>
      </c>
      <c r="G190" s="2">
        <v>1</v>
      </c>
      <c r="H190" t="s">
        <v>996</v>
      </c>
      <c r="I190" t="s">
        <v>34</v>
      </c>
      <c r="J190" t="s">
        <v>26</v>
      </c>
      <c r="K190">
        <v>37212</v>
      </c>
      <c r="L190" t="s">
        <v>997</v>
      </c>
      <c r="M190" t="s">
        <v>998</v>
      </c>
      <c r="N190" t="s">
        <v>29</v>
      </c>
      <c r="O190" t="s">
        <v>61</v>
      </c>
      <c r="P190">
        <v>3703629</v>
      </c>
      <c r="Q190" t="s">
        <v>999</v>
      </c>
      <c r="R190">
        <v>19</v>
      </c>
      <c r="S190">
        <v>37016400</v>
      </c>
      <c r="T190" t="s">
        <v>1000</v>
      </c>
      <c r="U190" s="5">
        <v>1</v>
      </c>
      <c r="W190">
        <f t="shared" si="7"/>
        <v>0</v>
      </c>
      <c r="X190" t="str">
        <f t="shared" si="6"/>
        <v/>
      </c>
      <c r="Y190" s="6" t="e" cm="1">
        <f t="array" aca="1" ref="Y190" ca="1">VALUE(IF(ISNUMBER(X190), _xlfn.TEXTJOIN("",TRUE,IFERROR(MID(Q190, ROW(INDIRECT(X190 - 20&amp;":"&amp;X190)), 1)*1, "")), ""))</f>
        <v>#VALUE!</v>
      </c>
      <c r="Z190" t="str">
        <f t="shared" ca="1" si="8"/>
        <v/>
      </c>
      <c r="AA190" s="5"/>
    </row>
    <row r="191" spans="1:27" x14ac:dyDescent="0.2">
      <c r="A191">
        <v>2019049982</v>
      </c>
      <c r="B191" t="s">
        <v>21</v>
      </c>
      <c r="C191" t="s">
        <v>56</v>
      </c>
      <c r="D191">
        <v>10404011200</v>
      </c>
      <c r="E191" s="1">
        <v>43697</v>
      </c>
      <c r="F191" s="1">
        <v>43697</v>
      </c>
      <c r="G191" s="2">
        <v>1</v>
      </c>
      <c r="H191" t="s">
        <v>1001</v>
      </c>
      <c r="I191" t="s">
        <v>34</v>
      </c>
      <c r="J191" t="s">
        <v>26</v>
      </c>
      <c r="K191">
        <v>37212</v>
      </c>
      <c r="L191" t="s">
        <v>1002</v>
      </c>
      <c r="M191" t="s">
        <v>998</v>
      </c>
      <c r="N191" t="s">
        <v>29</v>
      </c>
      <c r="O191" t="s">
        <v>61</v>
      </c>
      <c r="P191">
        <v>3703636</v>
      </c>
      <c r="Q191" t="s">
        <v>1003</v>
      </c>
      <c r="R191">
        <v>19</v>
      </c>
      <c r="S191">
        <v>37016400</v>
      </c>
      <c r="T191" t="s">
        <v>1004</v>
      </c>
      <c r="U191" s="5" t="s">
        <v>1005</v>
      </c>
      <c r="W191">
        <f t="shared" si="7"/>
        <v>0</v>
      </c>
      <c r="X191" t="str">
        <f t="shared" si="6"/>
        <v/>
      </c>
      <c r="Y191" s="6" t="e" cm="1">
        <f t="array" aca="1" ref="Y191" ca="1">VALUE(IF(ISNUMBER(X191), _xlfn.TEXTJOIN("",TRUE,IFERROR(MID(Q191, ROW(INDIRECT(X191 - 20&amp;":"&amp;X191)), 1)*1, "")), ""))</f>
        <v>#VALUE!</v>
      </c>
      <c r="Z191" t="str">
        <f t="shared" ca="1" si="8"/>
        <v/>
      </c>
      <c r="AA191" s="5"/>
    </row>
    <row r="192" spans="1:27" x14ac:dyDescent="0.2">
      <c r="A192">
        <v>2018070904</v>
      </c>
      <c r="B192" t="s">
        <v>21</v>
      </c>
      <c r="C192" t="s">
        <v>80</v>
      </c>
      <c r="D192" t="s">
        <v>1006</v>
      </c>
      <c r="E192" s="1">
        <v>43412</v>
      </c>
      <c r="F192" s="1">
        <v>43699</v>
      </c>
      <c r="G192" s="2">
        <v>1</v>
      </c>
      <c r="H192" t="s">
        <v>1007</v>
      </c>
      <c r="I192" t="s">
        <v>34</v>
      </c>
      <c r="J192" t="s">
        <v>26</v>
      </c>
      <c r="K192">
        <v>37211</v>
      </c>
      <c r="L192" t="s">
        <v>1008</v>
      </c>
      <c r="M192" t="s">
        <v>1009</v>
      </c>
      <c r="N192" t="s">
        <v>29</v>
      </c>
      <c r="O192" t="s">
        <v>84</v>
      </c>
      <c r="P192">
        <v>3577175</v>
      </c>
      <c r="Q192" t="s">
        <v>1010</v>
      </c>
      <c r="R192">
        <v>31</v>
      </c>
      <c r="S192">
        <v>37019112</v>
      </c>
      <c r="T192" t="s">
        <v>1011</v>
      </c>
      <c r="U192" s="5">
        <v>-1</v>
      </c>
      <c r="W192">
        <f t="shared" si="7"/>
        <v>0</v>
      </c>
      <c r="X192" t="str">
        <f t="shared" si="6"/>
        <v/>
      </c>
      <c r="Y192" s="6" t="e" cm="1">
        <f t="array" aca="1" ref="Y192" ca="1">VALUE(IF(ISNUMBER(X192), _xlfn.TEXTJOIN("",TRUE,IFERROR(MID(Q192, ROW(INDIRECT(X192 - 20&amp;":"&amp;X192)), 1)*1, "")), ""))</f>
        <v>#VALUE!</v>
      </c>
      <c r="Z192" t="str">
        <f t="shared" ca="1" si="8"/>
        <v/>
      </c>
      <c r="AA192" s="5"/>
    </row>
    <row r="193" spans="1:27" x14ac:dyDescent="0.2">
      <c r="A193">
        <v>2019030040</v>
      </c>
      <c r="B193" t="s">
        <v>21</v>
      </c>
      <c r="C193" t="s">
        <v>22</v>
      </c>
      <c r="D193" t="s">
        <v>1012</v>
      </c>
      <c r="E193" s="1">
        <v>43607</v>
      </c>
      <c r="F193" s="1">
        <v>43704</v>
      </c>
      <c r="G193" s="2">
        <v>1</v>
      </c>
      <c r="H193" t="s">
        <v>1013</v>
      </c>
      <c r="I193" t="s">
        <v>34</v>
      </c>
      <c r="J193" t="s">
        <v>26</v>
      </c>
      <c r="K193">
        <v>37208</v>
      </c>
      <c r="L193" t="s">
        <v>1014</v>
      </c>
      <c r="M193" t="s">
        <v>1015</v>
      </c>
      <c r="N193" t="s">
        <v>29</v>
      </c>
      <c r="O193" t="s">
        <v>30</v>
      </c>
      <c r="P193">
        <v>3672747</v>
      </c>
      <c r="Q193" t="s">
        <v>1016</v>
      </c>
      <c r="R193">
        <v>19</v>
      </c>
      <c r="S193">
        <v>37019400</v>
      </c>
      <c r="T193" t="s">
        <v>1017</v>
      </c>
      <c r="U193" s="5">
        <v>20</v>
      </c>
      <c r="W193">
        <f t="shared" si="7"/>
        <v>1</v>
      </c>
      <c r="X193">
        <f t="shared" si="6"/>
        <v>175</v>
      </c>
      <c r="Y193" s="6" t="e" cm="1">
        <f t="array" aca="1" ref="Y193" ca="1">VALUE(IF(ISNUMBER(X193), _xlfn.TEXTJOIN("",TRUE,IFERROR(MID(Q193, ROW(INDIRECT(X193 - 20&amp;":"&amp;X193)), 1)*1, "")), ""))</f>
        <v>#VALUE!</v>
      </c>
      <c r="Z193" t="str">
        <f t="shared" ca="1" si="8"/>
        <v/>
      </c>
      <c r="AA193" s="5"/>
    </row>
    <row r="194" spans="1:27" x14ac:dyDescent="0.2">
      <c r="A194">
        <v>2019043257</v>
      </c>
      <c r="B194" t="s">
        <v>21</v>
      </c>
      <c r="C194" t="s">
        <v>22</v>
      </c>
      <c r="D194" t="s">
        <v>1018</v>
      </c>
      <c r="E194" s="1">
        <v>43668</v>
      </c>
      <c r="F194" s="1">
        <v>43704</v>
      </c>
      <c r="G194" s="2">
        <v>1</v>
      </c>
      <c r="H194" t="s">
        <v>1019</v>
      </c>
      <c r="I194" t="s">
        <v>34</v>
      </c>
      <c r="J194" t="s">
        <v>26</v>
      </c>
      <c r="K194">
        <v>37208</v>
      </c>
      <c r="L194" t="s">
        <v>1020</v>
      </c>
      <c r="M194" t="s">
        <v>978</v>
      </c>
      <c r="N194" t="s">
        <v>29</v>
      </c>
      <c r="O194" t="s">
        <v>30</v>
      </c>
      <c r="P194">
        <v>3693322</v>
      </c>
      <c r="Q194" t="s">
        <v>1021</v>
      </c>
      <c r="R194">
        <v>19</v>
      </c>
      <c r="S194">
        <v>37014200</v>
      </c>
      <c r="T194" t="s">
        <v>1022</v>
      </c>
      <c r="U194" s="5">
        <v>4</v>
      </c>
      <c r="W194">
        <f t="shared" si="7"/>
        <v>1</v>
      </c>
      <c r="X194">
        <f t="shared" ref="X194:X257" si="9">IF(ISNUMBER(SEARCH("unit", Q194, 1)), SEARCH("unit", Q194, 1), "")</f>
        <v>89</v>
      </c>
      <c r="Y194" s="6" cm="1">
        <f t="array" aca="1" ref="Y194" ca="1">VALUE(IF(ISNUMBER(X194), _xlfn.TEXTJOIN("",TRUE,IFERROR(MID(Q194, ROW(INDIRECT(X194 - 20&amp;":"&amp;X194)), 1)*1, "")), ""))</f>
        <v>4</v>
      </c>
      <c r="Z194">
        <f t="shared" ca="1" si="8"/>
        <v>1</v>
      </c>
      <c r="AA194" s="5"/>
    </row>
    <row r="195" spans="1:27" x14ac:dyDescent="0.2">
      <c r="A195">
        <v>2018024518</v>
      </c>
      <c r="B195" t="s">
        <v>21</v>
      </c>
      <c r="C195" t="s">
        <v>43</v>
      </c>
      <c r="D195" t="s">
        <v>1023</v>
      </c>
      <c r="E195" s="1">
        <v>43221</v>
      </c>
      <c r="F195" s="1">
        <v>43711</v>
      </c>
      <c r="G195" s="2">
        <v>1</v>
      </c>
      <c r="H195" t="s">
        <v>1024</v>
      </c>
      <c r="I195" t="s">
        <v>34</v>
      </c>
      <c r="J195" t="s">
        <v>26</v>
      </c>
      <c r="K195">
        <v>37209</v>
      </c>
      <c r="L195" t="s">
        <v>1025</v>
      </c>
      <c r="M195" t="s">
        <v>1026</v>
      </c>
      <c r="N195" t="s">
        <v>29</v>
      </c>
      <c r="O195" t="s">
        <v>48</v>
      </c>
      <c r="P195">
        <v>3492943</v>
      </c>
      <c r="Q195" t="s">
        <v>1027</v>
      </c>
      <c r="R195">
        <v>20</v>
      </c>
      <c r="S195">
        <v>37013202</v>
      </c>
      <c r="T195" t="s">
        <v>1028</v>
      </c>
      <c r="U195" s="5">
        <v>-1</v>
      </c>
      <c r="W195">
        <f t="shared" ref="W195:W258" si="10">IF(ISNUMBER(SEARCH("unit",Q195)), 1, 0)</f>
        <v>1</v>
      </c>
      <c r="X195">
        <f t="shared" si="9"/>
        <v>449</v>
      </c>
      <c r="Y195" s="6" cm="1">
        <f t="array" aca="1" ref="Y195" ca="1">VALUE(IF(ISNUMBER(X195), _xlfn.TEXTJOIN("",TRUE,IFERROR(MID(Q195, ROW(INDIRECT(X195 - 20&amp;":"&amp;X195)), 1)*1, "")), ""))</f>
        <v>13</v>
      </c>
      <c r="Z195">
        <f t="shared" ref="Z195:Z258" ca="1" si="11">IFERROR(IF(U195=Y195, 1, 0), "")</f>
        <v>0</v>
      </c>
      <c r="AA195" s="5"/>
    </row>
    <row r="196" spans="1:27" x14ac:dyDescent="0.2">
      <c r="A196">
        <v>2019026256</v>
      </c>
      <c r="B196" t="s">
        <v>21</v>
      </c>
      <c r="C196" t="s">
        <v>43</v>
      </c>
      <c r="D196" t="s">
        <v>1029</v>
      </c>
      <c r="E196" s="1">
        <v>43591</v>
      </c>
      <c r="F196" s="1">
        <v>43713</v>
      </c>
      <c r="G196" s="2">
        <v>1</v>
      </c>
      <c r="H196" t="s">
        <v>1030</v>
      </c>
      <c r="I196" t="s">
        <v>34</v>
      </c>
      <c r="J196" t="s">
        <v>26</v>
      </c>
      <c r="K196">
        <v>37203</v>
      </c>
      <c r="L196" t="s">
        <v>1031</v>
      </c>
      <c r="M196" t="s">
        <v>1015</v>
      </c>
      <c r="N196" t="s">
        <v>29</v>
      </c>
      <c r="O196" t="s">
        <v>48</v>
      </c>
      <c r="P196">
        <v>3666509</v>
      </c>
      <c r="Q196" t="s">
        <v>1032</v>
      </c>
      <c r="R196">
        <v>21</v>
      </c>
      <c r="S196">
        <v>37016600</v>
      </c>
      <c r="T196" t="s">
        <v>1033</v>
      </c>
      <c r="U196" s="5">
        <v>8</v>
      </c>
      <c r="W196">
        <f t="shared" si="10"/>
        <v>1</v>
      </c>
      <c r="X196">
        <f t="shared" si="9"/>
        <v>21</v>
      </c>
      <c r="Y196" s="6" cm="1">
        <f t="array" aca="1" ref="Y196" ca="1">VALUE(IF(ISNUMBER(X196), _xlfn.TEXTJOIN("",TRUE,IFERROR(MID(Q196, ROW(INDIRECT(X196 - 20&amp;":"&amp;X196)), 1)*1, "")), ""))</f>
        <v>8</v>
      </c>
      <c r="Z196">
        <f t="shared" ca="1" si="11"/>
        <v>1</v>
      </c>
      <c r="AA196" s="5"/>
    </row>
    <row r="197" spans="1:27" x14ac:dyDescent="0.2">
      <c r="A197">
        <v>2019025728</v>
      </c>
      <c r="B197" t="s">
        <v>21</v>
      </c>
      <c r="C197" t="s">
        <v>43</v>
      </c>
      <c r="D197">
        <v>9108012100</v>
      </c>
      <c r="E197" s="1">
        <v>43587</v>
      </c>
      <c r="F197" s="1">
        <v>43714</v>
      </c>
      <c r="G197" s="2">
        <v>1</v>
      </c>
      <c r="H197" t="s">
        <v>1034</v>
      </c>
      <c r="I197" t="s">
        <v>34</v>
      </c>
      <c r="J197" t="s">
        <v>26</v>
      </c>
      <c r="K197">
        <v>37209</v>
      </c>
      <c r="L197" t="s">
        <v>1035</v>
      </c>
      <c r="M197" t="s">
        <v>1036</v>
      </c>
      <c r="N197" t="s">
        <v>29</v>
      </c>
      <c r="O197" t="s">
        <v>48</v>
      </c>
      <c r="P197">
        <v>3665481</v>
      </c>
      <c r="Q197" t="s">
        <v>1037</v>
      </c>
      <c r="R197">
        <v>21</v>
      </c>
      <c r="S197">
        <v>37013601</v>
      </c>
      <c r="T197" t="s">
        <v>1038</v>
      </c>
      <c r="U197" s="5">
        <v>4</v>
      </c>
      <c r="W197">
        <f t="shared" si="10"/>
        <v>1</v>
      </c>
      <c r="X197">
        <f t="shared" si="9"/>
        <v>30</v>
      </c>
      <c r="Y197" s="6" cm="1">
        <f t="array" aca="1" ref="Y197" ca="1">VALUE(IF(ISNUMBER(X197), _xlfn.TEXTJOIN("",TRUE,IFERROR(MID(Q197, ROW(INDIRECT(X197 - 20&amp;":"&amp;X197)), 1)*1, "")), ""))</f>
        <v>4</v>
      </c>
      <c r="Z197">
        <f t="shared" ca="1" si="11"/>
        <v>1</v>
      </c>
      <c r="AA197" s="5"/>
    </row>
    <row r="198" spans="1:27" x14ac:dyDescent="0.2">
      <c r="A198">
        <v>2018073043</v>
      </c>
      <c r="B198" t="s">
        <v>21</v>
      </c>
      <c r="C198" t="s">
        <v>22</v>
      </c>
      <c r="D198">
        <v>9210030100</v>
      </c>
      <c r="E198" s="1">
        <v>43423</v>
      </c>
      <c r="F198" s="1">
        <v>43717</v>
      </c>
      <c r="G198" s="2">
        <v>1</v>
      </c>
      <c r="H198" t="s">
        <v>1039</v>
      </c>
      <c r="I198" t="s">
        <v>34</v>
      </c>
      <c r="J198" t="s">
        <v>26</v>
      </c>
      <c r="K198">
        <v>37209</v>
      </c>
      <c r="L198" t="s">
        <v>1040</v>
      </c>
      <c r="M198" t="s">
        <v>620</v>
      </c>
      <c r="N198" t="s">
        <v>29</v>
      </c>
      <c r="O198" t="s">
        <v>30</v>
      </c>
      <c r="P198">
        <v>3580066</v>
      </c>
      <c r="Q198" t="s">
        <v>1041</v>
      </c>
      <c r="R198">
        <v>21</v>
      </c>
      <c r="S198">
        <v>37014300</v>
      </c>
      <c r="T198" t="s">
        <v>1042</v>
      </c>
      <c r="U198" s="5">
        <v>15</v>
      </c>
      <c r="W198">
        <f t="shared" si="10"/>
        <v>1</v>
      </c>
      <c r="X198">
        <f t="shared" si="9"/>
        <v>149</v>
      </c>
      <c r="Y198" s="6" cm="1">
        <f t="array" aca="1" ref="Y198" ca="1">VALUE(IF(ISNUMBER(X198), _xlfn.TEXTJOIN("",TRUE,IFERROR(MID(Q198, ROW(INDIRECT(X198 - 20&amp;":"&amp;X198)), 1)*1, "")), ""))</f>
        <v>6</v>
      </c>
      <c r="Z198">
        <f t="shared" ca="1" si="11"/>
        <v>0</v>
      </c>
      <c r="AA198" s="5"/>
    </row>
    <row r="199" spans="1:27" x14ac:dyDescent="0.2">
      <c r="A199">
        <v>2018073016</v>
      </c>
      <c r="B199" t="s">
        <v>21</v>
      </c>
      <c r="C199" t="s">
        <v>22</v>
      </c>
      <c r="D199" t="s">
        <v>1043</v>
      </c>
      <c r="E199" s="1">
        <v>43423</v>
      </c>
      <c r="F199" s="1">
        <v>43717</v>
      </c>
      <c r="G199" s="2">
        <v>1</v>
      </c>
      <c r="H199" t="s">
        <v>1044</v>
      </c>
      <c r="I199" t="s">
        <v>34</v>
      </c>
      <c r="J199" t="s">
        <v>26</v>
      </c>
      <c r="K199">
        <v>37209</v>
      </c>
      <c r="L199" t="s">
        <v>1045</v>
      </c>
      <c r="M199" t="s">
        <v>620</v>
      </c>
      <c r="N199" t="s">
        <v>29</v>
      </c>
      <c r="O199" t="s">
        <v>30</v>
      </c>
      <c r="P199">
        <v>3580032</v>
      </c>
      <c r="Q199" t="s">
        <v>1046</v>
      </c>
      <c r="R199">
        <v>21</v>
      </c>
      <c r="S199">
        <v>37014300</v>
      </c>
      <c r="T199" t="s">
        <v>1047</v>
      </c>
      <c r="U199" s="5">
        <v>8</v>
      </c>
      <c r="W199">
        <f t="shared" si="10"/>
        <v>1</v>
      </c>
      <c r="X199">
        <f t="shared" si="9"/>
        <v>423</v>
      </c>
      <c r="Y199" s="6" cm="1">
        <f t="array" aca="1" ref="Y199" ca="1">VALUE(IF(ISNUMBER(X199), _xlfn.TEXTJOIN("",TRUE,IFERROR(MID(Q199, ROW(INDIRECT(X199 - 20&amp;":"&amp;X199)), 1)*1, "")), ""))</f>
        <v>8</v>
      </c>
      <c r="Z199">
        <f t="shared" ca="1" si="11"/>
        <v>1</v>
      </c>
      <c r="AA199" s="5"/>
    </row>
    <row r="200" spans="1:27" x14ac:dyDescent="0.2">
      <c r="A200">
        <v>2018062263</v>
      </c>
      <c r="B200" t="s">
        <v>21</v>
      </c>
      <c r="C200" t="s">
        <v>341</v>
      </c>
      <c r="D200">
        <v>11603011100</v>
      </c>
      <c r="E200" s="1">
        <v>43374</v>
      </c>
      <c r="F200" s="1">
        <v>43717</v>
      </c>
      <c r="G200" s="2">
        <v>1</v>
      </c>
      <c r="H200" t="s">
        <v>1048</v>
      </c>
      <c r="I200" t="s">
        <v>34</v>
      </c>
      <c r="J200" t="s">
        <v>26</v>
      </c>
      <c r="K200">
        <v>37205</v>
      </c>
      <c r="L200" t="s">
        <v>1049</v>
      </c>
      <c r="M200" t="s">
        <v>1050</v>
      </c>
      <c r="N200" t="s">
        <v>29</v>
      </c>
      <c r="O200" t="s">
        <v>346</v>
      </c>
      <c r="P200">
        <v>3564721</v>
      </c>
      <c r="Q200" t="s">
        <v>1051</v>
      </c>
      <c r="R200">
        <v>24</v>
      </c>
      <c r="S200">
        <v>37018000</v>
      </c>
      <c r="T200" t="s">
        <v>1052</v>
      </c>
      <c r="U200" s="5">
        <v>36</v>
      </c>
      <c r="W200">
        <f t="shared" si="10"/>
        <v>1</v>
      </c>
      <c r="X200">
        <f t="shared" si="9"/>
        <v>72</v>
      </c>
      <c r="Y200" s="6" t="e" cm="1">
        <f t="array" aca="1" ref="Y200" ca="1">VALUE(IF(ISNUMBER(X200), _xlfn.TEXTJOIN("",TRUE,IFERROR(MID(Q200, ROW(INDIRECT(X200 - 20&amp;":"&amp;X200)), 1)*1, "")), ""))</f>
        <v>#VALUE!</v>
      </c>
      <c r="Z200" t="str">
        <f t="shared" ca="1" si="11"/>
        <v/>
      </c>
      <c r="AA200" s="5"/>
    </row>
    <row r="201" spans="1:27" x14ac:dyDescent="0.2">
      <c r="A201">
        <v>2019039784</v>
      </c>
      <c r="B201" t="s">
        <v>21</v>
      </c>
      <c r="C201" t="s">
        <v>22</v>
      </c>
      <c r="D201">
        <v>5600013900</v>
      </c>
      <c r="E201" s="1">
        <v>43651</v>
      </c>
      <c r="F201" s="1">
        <v>43718</v>
      </c>
      <c r="G201" s="2">
        <v>1</v>
      </c>
      <c r="H201" t="s">
        <v>1053</v>
      </c>
      <c r="I201" t="s">
        <v>1054</v>
      </c>
      <c r="J201" t="s">
        <v>26</v>
      </c>
      <c r="K201">
        <v>37015</v>
      </c>
      <c r="L201" t="s">
        <v>1055</v>
      </c>
      <c r="M201" t="s">
        <v>841</v>
      </c>
      <c r="N201" t="s">
        <v>29</v>
      </c>
      <c r="O201" t="s">
        <v>30</v>
      </c>
      <c r="P201">
        <v>3687875</v>
      </c>
      <c r="Q201" t="s">
        <v>1056</v>
      </c>
      <c r="R201">
        <v>1</v>
      </c>
      <c r="S201">
        <v>37013100</v>
      </c>
      <c r="T201" t="s">
        <v>1057</v>
      </c>
      <c r="U201" s="5">
        <v>-1</v>
      </c>
      <c r="W201">
        <f t="shared" si="10"/>
        <v>1</v>
      </c>
      <c r="X201">
        <f t="shared" si="9"/>
        <v>438</v>
      </c>
      <c r="Y201" s="6" cm="1">
        <f t="array" aca="1" ref="Y201" ca="1">VALUE(IF(ISNUMBER(X201), _xlfn.TEXTJOIN("",TRUE,IFERROR(MID(Q201, ROW(INDIRECT(X201 - 20&amp;":"&amp;X201)), 1)*1, "")), ""))</f>
        <v>8</v>
      </c>
      <c r="Z201">
        <f t="shared" ca="1" si="11"/>
        <v>0</v>
      </c>
      <c r="AA201" s="5"/>
    </row>
    <row r="202" spans="1:27" x14ac:dyDescent="0.2">
      <c r="A202">
        <v>2018079265</v>
      </c>
      <c r="B202" t="s">
        <v>21</v>
      </c>
      <c r="C202" t="s">
        <v>43</v>
      </c>
      <c r="D202" t="s">
        <v>1058</v>
      </c>
      <c r="E202" s="1">
        <v>43454</v>
      </c>
      <c r="F202" s="1">
        <v>43726</v>
      </c>
      <c r="G202" s="2">
        <v>1</v>
      </c>
      <c r="H202" t="s">
        <v>1059</v>
      </c>
      <c r="I202" t="s">
        <v>34</v>
      </c>
      <c r="J202" t="s">
        <v>26</v>
      </c>
      <c r="K202">
        <v>37207</v>
      </c>
      <c r="L202" t="s">
        <v>1060</v>
      </c>
      <c r="M202" t="s">
        <v>333</v>
      </c>
      <c r="N202" t="s">
        <v>29</v>
      </c>
      <c r="O202" t="s">
        <v>48</v>
      </c>
      <c r="P202">
        <v>3589066</v>
      </c>
      <c r="Q202" t="s">
        <v>1061</v>
      </c>
      <c r="R202">
        <v>3</v>
      </c>
      <c r="S202">
        <v>37010903</v>
      </c>
      <c r="T202" t="s">
        <v>1062</v>
      </c>
      <c r="U202" s="5">
        <v>33</v>
      </c>
      <c r="W202">
        <f t="shared" si="10"/>
        <v>1</v>
      </c>
      <c r="X202">
        <f t="shared" si="9"/>
        <v>40</v>
      </c>
      <c r="Y202" s="6" cm="1">
        <f t="array" aca="1" ref="Y202" ca="1">VALUE(IF(ISNUMBER(X202), _xlfn.TEXTJOIN("",TRUE,IFERROR(MID(Q202, ROW(INDIRECT(X202 - 20&amp;":"&amp;X202)), 1)*1, "")), ""))</f>
        <v>33</v>
      </c>
      <c r="Z202">
        <f t="shared" ca="1" si="11"/>
        <v>1</v>
      </c>
      <c r="AA202" s="5"/>
    </row>
    <row r="203" spans="1:27" x14ac:dyDescent="0.2">
      <c r="A203">
        <v>2019026529</v>
      </c>
      <c r="B203" t="s">
        <v>21</v>
      </c>
      <c r="C203" t="s">
        <v>43</v>
      </c>
      <c r="D203" t="s">
        <v>1063</v>
      </c>
      <c r="E203" s="1">
        <v>43592</v>
      </c>
      <c r="F203" s="1">
        <v>43726</v>
      </c>
      <c r="G203" t="s">
        <v>178</v>
      </c>
      <c r="H203" t="s">
        <v>1064</v>
      </c>
      <c r="I203" t="s">
        <v>34</v>
      </c>
      <c r="J203" t="s">
        <v>26</v>
      </c>
      <c r="K203">
        <v>37209</v>
      </c>
      <c r="L203" t="s">
        <v>1065</v>
      </c>
      <c r="M203" t="s">
        <v>956</v>
      </c>
      <c r="N203" t="s">
        <v>29</v>
      </c>
      <c r="O203" t="s">
        <v>48</v>
      </c>
      <c r="P203">
        <v>3666994</v>
      </c>
      <c r="Q203" t="s">
        <v>1066</v>
      </c>
      <c r="R203">
        <v>20</v>
      </c>
      <c r="S203">
        <v>37013300</v>
      </c>
      <c r="T203" t="s">
        <v>1067</v>
      </c>
      <c r="U203" s="5">
        <v>55</v>
      </c>
      <c r="W203">
        <f t="shared" si="10"/>
        <v>1</v>
      </c>
      <c r="X203">
        <f t="shared" si="9"/>
        <v>83</v>
      </c>
      <c r="Y203" s="6" cm="1">
        <f t="array" aca="1" ref="Y203" ca="1">VALUE(IF(ISNUMBER(X203), _xlfn.TEXTJOIN("",TRUE,IFERROR(MID(Q203, ROW(INDIRECT(X203 - 20&amp;":"&amp;X203)), 1)*1, "")), ""))</f>
        <v>55</v>
      </c>
      <c r="Z203">
        <f t="shared" ca="1" si="11"/>
        <v>1</v>
      </c>
      <c r="AA203" s="5"/>
    </row>
    <row r="204" spans="1:27" x14ac:dyDescent="0.2">
      <c r="A204">
        <v>2018064044</v>
      </c>
      <c r="B204" t="s">
        <v>21</v>
      </c>
      <c r="C204" t="s">
        <v>22</v>
      </c>
      <c r="D204">
        <v>8203056800</v>
      </c>
      <c r="E204" s="1">
        <v>43382</v>
      </c>
      <c r="F204" s="1">
        <v>43727</v>
      </c>
      <c r="G204" s="2">
        <v>1</v>
      </c>
      <c r="H204" t="s">
        <v>1068</v>
      </c>
      <c r="I204" t="s">
        <v>34</v>
      </c>
      <c r="J204" t="s">
        <v>26</v>
      </c>
      <c r="K204">
        <v>37207</v>
      </c>
      <c r="L204" t="s">
        <v>1069</v>
      </c>
      <c r="M204" t="s">
        <v>277</v>
      </c>
      <c r="N204" t="s">
        <v>29</v>
      </c>
      <c r="O204" t="s">
        <v>30</v>
      </c>
      <c r="P204">
        <v>3567341</v>
      </c>
      <c r="Q204" t="s">
        <v>1070</v>
      </c>
      <c r="R204">
        <v>5</v>
      </c>
      <c r="S204">
        <v>37012600</v>
      </c>
      <c r="T204" t="s">
        <v>1071</v>
      </c>
      <c r="U204" s="5">
        <v>20</v>
      </c>
      <c r="W204">
        <f t="shared" si="10"/>
        <v>1</v>
      </c>
      <c r="X204">
        <f t="shared" si="9"/>
        <v>56</v>
      </c>
      <c r="Y204" s="6" cm="1">
        <f t="array" aca="1" ref="Y204" ca="1">VALUE(IF(ISNUMBER(X204), _xlfn.TEXTJOIN("",TRUE,IFERROR(MID(Q204, ROW(INDIRECT(X204 - 20&amp;":"&amp;X204)), 1)*1, "")), ""))</f>
        <v>20</v>
      </c>
      <c r="Z204">
        <f t="shared" ca="1" si="11"/>
        <v>1</v>
      </c>
      <c r="AA204" s="5"/>
    </row>
    <row r="205" spans="1:27" x14ac:dyDescent="0.2">
      <c r="A205">
        <v>2019033796</v>
      </c>
      <c r="B205" t="s">
        <v>21</v>
      </c>
      <c r="C205" t="s">
        <v>22</v>
      </c>
      <c r="D205" t="s">
        <v>1072</v>
      </c>
      <c r="E205" s="1">
        <v>43623</v>
      </c>
      <c r="F205" s="1">
        <v>43731</v>
      </c>
      <c r="G205" s="2">
        <v>1</v>
      </c>
      <c r="H205" t="s">
        <v>1073</v>
      </c>
      <c r="I205" t="s">
        <v>34</v>
      </c>
      <c r="J205" t="s">
        <v>26</v>
      </c>
      <c r="K205">
        <v>37208</v>
      </c>
      <c r="L205" t="s">
        <v>1074</v>
      </c>
      <c r="M205" t="s">
        <v>978</v>
      </c>
      <c r="N205" t="s">
        <v>29</v>
      </c>
      <c r="O205" t="s">
        <v>30</v>
      </c>
      <c r="P205">
        <v>3678649</v>
      </c>
      <c r="Q205" t="s">
        <v>1075</v>
      </c>
      <c r="R205">
        <v>19</v>
      </c>
      <c r="S205">
        <v>37014200</v>
      </c>
      <c r="T205" t="s">
        <v>1076</v>
      </c>
      <c r="U205" s="5">
        <v>4</v>
      </c>
      <c r="W205">
        <f t="shared" si="10"/>
        <v>1</v>
      </c>
      <c r="X205">
        <f t="shared" si="9"/>
        <v>388</v>
      </c>
      <c r="Y205" s="6" cm="1">
        <f t="array" aca="1" ref="Y205" ca="1">VALUE(IF(ISNUMBER(X205), _xlfn.TEXTJOIN("",TRUE,IFERROR(MID(Q205, ROW(INDIRECT(X205 - 20&amp;":"&amp;X205)), 1)*1, "")), ""))</f>
        <v>4</v>
      </c>
      <c r="Z205">
        <f t="shared" ca="1" si="11"/>
        <v>1</v>
      </c>
      <c r="AA205" s="5"/>
    </row>
    <row r="206" spans="1:27" x14ac:dyDescent="0.2">
      <c r="A206">
        <v>2019014723</v>
      </c>
      <c r="B206" t="s">
        <v>21</v>
      </c>
      <c r="C206" t="s">
        <v>43</v>
      </c>
      <c r="D206">
        <v>8205017400</v>
      </c>
      <c r="E206" s="1">
        <v>43537</v>
      </c>
      <c r="F206" s="1">
        <v>43731</v>
      </c>
      <c r="G206" s="2">
        <v>1</v>
      </c>
      <c r="H206" t="s">
        <v>1077</v>
      </c>
      <c r="I206" t="s">
        <v>34</v>
      </c>
      <c r="J206" t="s">
        <v>26</v>
      </c>
      <c r="K206">
        <v>37208</v>
      </c>
      <c r="L206" t="s">
        <v>1078</v>
      </c>
      <c r="M206" t="s">
        <v>1079</v>
      </c>
      <c r="N206" t="s">
        <v>29</v>
      </c>
      <c r="O206" t="s">
        <v>48</v>
      </c>
      <c r="P206">
        <v>3628332</v>
      </c>
      <c r="Q206" t="s">
        <v>1080</v>
      </c>
      <c r="R206">
        <v>19</v>
      </c>
      <c r="S206">
        <v>37019400</v>
      </c>
      <c r="T206" t="s">
        <v>1081</v>
      </c>
      <c r="U206" s="5">
        <v>18</v>
      </c>
      <c r="W206">
        <f t="shared" si="10"/>
        <v>1</v>
      </c>
      <c r="X206">
        <f t="shared" si="9"/>
        <v>34</v>
      </c>
      <c r="Y206" s="6" cm="1">
        <f t="array" aca="1" ref="Y206" ca="1">VALUE(IF(ISNUMBER(X206), _xlfn.TEXTJOIN("",TRUE,IFERROR(MID(Q206, ROW(INDIRECT(X206 - 20&amp;":"&amp;X206)), 1)*1, "")), ""))</f>
        <v>18</v>
      </c>
      <c r="Z206">
        <f t="shared" ca="1" si="11"/>
        <v>1</v>
      </c>
      <c r="AA206" s="5"/>
    </row>
    <row r="207" spans="1:27" x14ac:dyDescent="0.2">
      <c r="A207">
        <v>2019016192</v>
      </c>
      <c r="B207" t="s">
        <v>21</v>
      </c>
      <c r="C207" t="s">
        <v>80</v>
      </c>
      <c r="D207">
        <v>9700016400</v>
      </c>
      <c r="E207" s="1">
        <v>43544</v>
      </c>
      <c r="F207" s="1">
        <v>43734</v>
      </c>
      <c r="G207" s="2">
        <v>1</v>
      </c>
      <c r="H207" t="s">
        <v>1082</v>
      </c>
      <c r="I207" t="s">
        <v>65</v>
      </c>
      <c r="J207" t="s">
        <v>26</v>
      </c>
      <c r="K207">
        <v>37076</v>
      </c>
      <c r="L207" t="s">
        <v>1083</v>
      </c>
      <c r="M207" t="s">
        <v>168</v>
      </c>
      <c r="N207" t="s">
        <v>29</v>
      </c>
      <c r="O207" t="s">
        <v>84</v>
      </c>
      <c r="P207">
        <v>3633182</v>
      </c>
      <c r="Q207" t="s">
        <v>1084</v>
      </c>
      <c r="R207">
        <v>14</v>
      </c>
      <c r="S207">
        <v>37015609</v>
      </c>
      <c r="T207" t="s">
        <v>1085</v>
      </c>
      <c r="U207" s="5">
        <v>152</v>
      </c>
      <c r="W207">
        <f t="shared" si="10"/>
        <v>1</v>
      </c>
      <c r="X207">
        <f t="shared" si="9"/>
        <v>169</v>
      </c>
      <c r="Y207" s="6" cm="1">
        <f t="array" aca="1" ref="Y207" ca="1">VALUE(IF(ISNUMBER(X207), _xlfn.TEXTJOIN("",TRUE,IFERROR(MID(Q207, ROW(INDIRECT(X207 - 20&amp;":"&amp;X207)), 1)*1, "")), ""))</f>
        <v>152</v>
      </c>
      <c r="Z207">
        <f t="shared" ca="1" si="11"/>
        <v>1</v>
      </c>
      <c r="AA207" s="5"/>
    </row>
    <row r="208" spans="1:27" x14ac:dyDescent="0.2">
      <c r="A208">
        <v>2019051408</v>
      </c>
      <c r="B208" t="s">
        <v>21</v>
      </c>
      <c r="C208" t="s">
        <v>43</v>
      </c>
      <c r="D208" t="s">
        <v>1086</v>
      </c>
      <c r="E208" s="1">
        <v>43703</v>
      </c>
      <c r="F208" s="1">
        <v>43741</v>
      </c>
      <c r="G208" s="2">
        <v>1</v>
      </c>
      <c r="H208" t="s">
        <v>1087</v>
      </c>
      <c r="I208" t="s">
        <v>25</v>
      </c>
      <c r="J208" t="s">
        <v>26</v>
      </c>
      <c r="K208">
        <v>37013</v>
      </c>
      <c r="L208" t="s">
        <v>1088</v>
      </c>
      <c r="M208" t="s">
        <v>847</v>
      </c>
      <c r="N208" t="s">
        <v>29</v>
      </c>
      <c r="O208" t="s">
        <v>48</v>
      </c>
      <c r="P208">
        <v>3705833</v>
      </c>
      <c r="Q208" t="s">
        <v>1089</v>
      </c>
      <c r="R208">
        <v>32</v>
      </c>
      <c r="S208">
        <v>37015630</v>
      </c>
      <c r="T208" t="s">
        <v>1090</v>
      </c>
      <c r="U208" s="5">
        <v>17</v>
      </c>
      <c r="W208">
        <f t="shared" si="10"/>
        <v>1</v>
      </c>
      <c r="X208">
        <f t="shared" si="9"/>
        <v>30</v>
      </c>
      <c r="Y208" s="6" cm="1">
        <f t="array" aca="1" ref="Y208" ca="1">VALUE(IF(ISNUMBER(X208), _xlfn.TEXTJOIN("",TRUE,IFERROR(MID(Q208, ROW(INDIRECT(X208 - 20&amp;":"&amp;X208)), 1)*1, "")), ""))</f>
        <v>18</v>
      </c>
      <c r="Z208">
        <f t="shared" ca="1" si="11"/>
        <v>0</v>
      </c>
      <c r="AA208" s="5"/>
    </row>
    <row r="209" spans="1:27" x14ac:dyDescent="0.2">
      <c r="A209">
        <v>2019051399</v>
      </c>
      <c r="B209" t="s">
        <v>21</v>
      </c>
      <c r="C209" t="s">
        <v>43</v>
      </c>
      <c r="D209" t="s">
        <v>1091</v>
      </c>
      <c r="E209" s="1">
        <v>43703</v>
      </c>
      <c r="F209" s="1">
        <v>43741</v>
      </c>
      <c r="G209" s="2">
        <v>1</v>
      </c>
      <c r="H209" t="s">
        <v>1092</v>
      </c>
      <c r="I209" t="s">
        <v>25</v>
      </c>
      <c r="J209" t="s">
        <v>26</v>
      </c>
      <c r="K209">
        <v>37013</v>
      </c>
      <c r="L209" t="s">
        <v>1088</v>
      </c>
      <c r="M209" t="s">
        <v>847</v>
      </c>
      <c r="N209" t="s">
        <v>29</v>
      </c>
      <c r="O209" t="s">
        <v>48</v>
      </c>
      <c r="P209">
        <v>3705807</v>
      </c>
      <c r="Q209" t="s">
        <v>1093</v>
      </c>
      <c r="R209">
        <v>32</v>
      </c>
      <c r="S209">
        <v>37015630</v>
      </c>
      <c r="T209" t="s">
        <v>1094</v>
      </c>
      <c r="U209" s="5">
        <v>13</v>
      </c>
      <c r="W209">
        <f t="shared" si="10"/>
        <v>1</v>
      </c>
      <c r="X209">
        <f t="shared" si="9"/>
        <v>30</v>
      </c>
      <c r="Y209" s="6" cm="1">
        <f t="array" aca="1" ref="Y209" ca="1">VALUE(IF(ISNUMBER(X209), _xlfn.TEXTJOIN("",TRUE,IFERROR(MID(Q209, ROW(INDIRECT(X209 - 20&amp;":"&amp;X209)), 1)*1, "")), ""))</f>
        <v>25</v>
      </c>
      <c r="Z209">
        <f t="shared" ca="1" si="11"/>
        <v>0</v>
      </c>
      <c r="AA209" s="5"/>
    </row>
    <row r="210" spans="1:27" x14ac:dyDescent="0.2">
      <c r="A210">
        <v>2019051372</v>
      </c>
      <c r="B210" t="s">
        <v>21</v>
      </c>
      <c r="C210" t="s">
        <v>43</v>
      </c>
      <c r="D210" t="s">
        <v>1095</v>
      </c>
      <c r="E210" s="1">
        <v>43703</v>
      </c>
      <c r="F210" s="1">
        <v>43741</v>
      </c>
      <c r="G210" s="2">
        <v>1</v>
      </c>
      <c r="H210" t="s">
        <v>1096</v>
      </c>
      <c r="I210" t="s">
        <v>25</v>
      </c>
      <c r="J210" t="s">
        <v>26</v>
      </c>
      <c r="K210">
        <v>37013</v>
      </c>
      <c r="L210" t="s">
        <v>1088</v>
      </c>
      <c r="M210" t="s">
        <v>847</v>
      </c>
      <c r="N210" t="s">
        <v>29</v>
      </c>
      <c r="O210" t="s">
        <v>48</v>
      </c>
      <c r="P210">
        <v>3705752</v>
      </c>
      <c r="Q210" t="s">
        <v>1097</v>
      </c>
      <c r="R210">
        <v>32</v>
      </c>
      <c r="S210">
        <v>37015630</v>
      </c>
      <c r="T210" t="s">
        <v>1098</v>
      </c>
      <c r="U210" s="5">
        <v>53</v>
      </c>
      <c r="W210">
        <f t="shared" si="10"/>
        <v>1</v>
      </c>
      <c r="X210">
        <f t="shared" si="9"/>
        <v>30</v>
      </c>
      <c r="Y210" s="6" cm="1">
        <f t="array" aca="1" ref="Y210" ca="1">VALUE(IF(ISNUMBER(X210), _xlfn.TEXTJOIN("",TRUE,IFERROR(MID(Q210, ROW(INDIRECT(X210 - 20&amp;":"&amp;X210)), 1)*1, "")), ""))</f>
        <v>45</v>
      </c>
      <c r="Z210">
        <f t="shared" ca="1" si="11"/>
        <v>0</v>
      </c>
      <c r="AA210" s="5"/>
    </row>
    <row r="211" spans="1:27" x14ac:dyDescent="0.2">
      <c r="A211">
        <v>2019036719</v>
      </c>
      <c r="B211" t="s">
        <v>21</v>
      </c>
      <c r="C211" t="s">
        <v>22</v>
      </c>
      <c r="D211" t="s">
        <v>1099</v>
      </c>
      <c r="E211" s="1">
        <v>43636</v>
      </c>
      <c r="F211" s="1">
        <v>43747</v>
      </c>
      <c r="G211" s="2">
        <v>1</v>
      </c>
      <c r="H211" t="s">
        <v>1100</v>
      </c>
      <c r="I211" t="s">
        <v>34</v>
      </c>
      <c r="J211" t="s">
        <v>26</v>
      </c>
      <c r="K211">
        <v>37209</v>
      </c>
      <c r="L211" t="s">
        <v>1101</v>
      </c>
      <c r="M211" t="s">
        <v>181</v>
      </c>
      <c r="N211" t="s">
        <v>29</v>
      </c>
      <c r="O211" t="s">
        <v>30</v>
      </c>
      <c r="P211">
        <v>3683121</v>
      </c>
      <c r="Q211" t="s">
        <v>1102</v>
      </c>
      <c r="R211">
        <v>20</v>
      </c>
      <c r="S211">
        <v>37013300</v>
      </c>
      <c r="T211" t="s">
        <v>1103</v>
      </c>
      <c r="U211" s="5">
        <v>103</v>
      </c>
      <c r="W211">
        <f t="shared" si="10"/>
        <v>1</v>
      </c>
      <c r="X211">
        <f t="shared" si="9"/>
        <v>88</v>
      </c>
      <c r="Y211" s="6" t="e" cm="1">
        <f t="array" aca="1" ref="Y211" ca="1">VALUE(IF(ISNUMBER(X211), _xlfn.TEXTJOIN("",TRUE,IFERROR(MID(Q211, ROW(INDIRECT(X211 - 20&amp;":"&amp;X211)), 1)*1, "")), ""))</f>
        <v>#VALUE!</v>
      </c>
      <c r="Z211" t="str">
        <f t="shared" ca="1" si="11"/>
        <v/>
      </c>
      <c r="AA211" s="5"/>
    </row>
    <row r="212" spans="1:27" x14ac:dyDescent="0.2">
      <c r="A212">
        <v>2019014674</v>
      </c>
      <c r="B212" t="s">
        <v>21</v>
      </c>
      <c r="C212" t="s">
        <v>176</v>
      </c>
      <c r="D212">
        <v>8209020700</v>
      </c>
      <c r="E212" s="1">
        <v>43537</v>
      </c>
      <c r="F212" s="1">
        <v>43748</v>
      </c>
      <c r="G212" t="s">
        <v>178</v>
      </c>
      <c r="H212" t="s">
        <v>1104</v>
      </c>
      <c r="I212" t="s">
        <v>34</v>
      </c>
      <c r="J212" t="s">
        <v>26</v>
      </c>
      <c r="K212">
        <v>37208</v>
      </c>
      <c r="L212" t="s">
        <v>1105</v>
      </c>
      <c r="M212" t="s">
        <v>721</v>
      </c>
      <c r="N212" t="s">
        <v>29</v>
      </c>
      <c r="O212" t="s">
        <v>182</v>
      </c>
      <c r="P212">
        <v>3628169</v>
      </c>
      <c r="Q212" t="s">
        <v>1106</v>
      </c>
      <c r="R212">
        <v>19</v>
      </c>
      <c r="S212">
        <v>37019400</v>
      </c>
      <c r="T212" t="s">
        <v>1107</v>
      </c>
      <c r="U212" s="5">
        <v>4</v>
      </c>
      <c r="W212">
        <f t="shared" si="10"/>
        <v>1</v>
      </c>
      <c r="X212">
        <f t="shared" si="9"/>
        <v>81</v>
      </c>
      <c r="Y212" s="6" cm="1">
        <f t="array" aca="1" ref="Y212" ca="1">VALUE(IF(ISNUMBER(X212), _xlfn.TEXTJOIN("",TRUE,IFERROR(MID(Q212, ROW(INDIRECT(X212 - 20&amp;":"&amp;X212)), 1)*1, "")), ""))</f>
        <v>14</v>
      </c>
      <c r="Z212">
        <f t="shared" ca="1" si="11"/>
        <v>0</v>
      </c>
      <c r="AA212" s="5"/>
    </row>
    <row r="213" spans="1:27" x14ac:dyDescent="0.2">
      <c r="A213">
        <v>2019023387</v>
      </c>
      <c r="B213" t="s">
        <v>21</v>
      </c>
      <c r="C213" t="s">
        <v>22</v>
      </c>
      <c r="D213">
        <v>8209015800</v>
      </c>
      <c r="E213" s="1">
        <v>43577</v>
      </c>
      <c r="F213" s="1">
        <v>43752</v>
      </c>
      <c r="G213" s="2">
        <v>1</v>
      </c>
      <c r="H213" t="s">
        <v>1108</v>
      </c>
      <c r="I213" t="s">
        <v>34</v>
      </c>
      <c r="J213" t="s">
        <v>26</v>
      </c>
      <c r="K213">
        <v>37208</v>
      </c>
      <c r="L213" t="s">
        <v>1109</v>
      </c>
      <c r="M213" t="s">
        <v>277</v>
      </c>
      <c r="N213" t="s">
        <v>29</v>
      </c>
      <c r="O213" t="s">
        <v>30</v>
      </c>
      <c r="P213">
        <v>3659865</v>
      </c>
      <c r="Q213" t="s">
        <v>1110</v>
      </c>
      <c r="R213">
        <v>19</v>
      </c>
      <c r="S213">
        <v>37019400</v>
      </c>
      <c r="T213" t="s">
        <v>1111</v>
      </c>
      <c r="U213" s="5">
        <v>13</v>
      </c>
      <c r="W213">
        <f t="shared" si="10"/>
        <v>1</v>
      </c>
      <c r="X213">
        <f t="shared" si="9"/>
        <v>179</v>
      </c>
      <c r="Y213" s="6" cm="1">
        <f t="array" aca="1" ref="Y213" ca="1">VALUE(IF(ISNUMBER(X213), _xlfn.TEXTJOIN("",TRUE,IFERROR(MID(Q213, ROW(INDIRECT(X213 - 20&amp;":"&amp;X213)), 1)*1, "")), ""))</f>
        <v>13</v>
      </c>
      <c r="Z213">
        <f t="shared" ca="1" si="11"/>
        <v>1</v>
      </c>
      <c r="AA213" s="5"/>
    </row>
    <row r="214" spans="1:27" x14ac:dyDescent="0.2">
      <c r="A214">
        <v>2018032864</v>
      </c>
      <c r="B214" t="s">
        <v>21</v>
      </c>
      <c r="C214" t="s">
        <v>43</v>
      </c>
      <c r="D214" t="s">
        <v>1112</v>
      </c>
      <c r="E214" s="1">
        <v>43258</v>
      </c>
      <c r="F214" s="1">
        <v>43756</v>
      </c>
      <c r="G214" t="s">
        <v>178</v>
      </c>
      <c r="H214" t="s">
        <v>1113</v>
      </c>
      <c r="I214" t="s">
        <v>34</v>
      </c>
      <c r="J214" t="s">
        <v>26</v>
      </c>
      <c r="K214">
        <v>37212</v>
      </c>
      <c r="L214" t="s">
        <v>1114</v>
      </c>
      <c r="M214" t="s">
        <v>1079</v>
      </c>
      <c r="N214" t="s">
        <v>29</v>
      </c>
      <c r="O214" t="s">
        <v>48</v>
      </c>
      <c r="P214">
        <v>3522147</v>
      </c>
      <c r="Q214" t="s">
        <v>1115</v>
      </c>
      <c r="R214">
        <v>18</v>
      </c>
      <c r="S214">
        <v>37016800</v>
      </c>
      <c r="T214" t="s">
        <v>1116</v>
      </c>
      <c r="U214" s="5">
        <v>16</v>
      </c>
      <c r="W214">
        <f t="shared" si="10"/>
        <v>1</v>
      </c>
      <c r="X214">
        <f t="shared" si="9"/>
        <v>104</v>
      </c>
      <c r="Y214" s="6" t="e" cm="1">
        <f t="array" aca="1" ref="Y214" ca="1">VALUE(IF(ISNUMBER(X214), _xlfn.TEXTJOIN("",TRUE,IFERROR(MID(Q214, ROW(INDIRECT(X214 - 20&amp;":"&amp;X214)), 1)*1, "")), ""))</f>
        <v>#VALUE!</v>
      </c>
      <c r="Z214" t="str">
        <f t="shared" ca="1" si="11"/>
        <v/>
      </c>
      <c r="AA214" s="5"/>
    </row>
    <row r="215" spans="1:27" x14ac:dyDescent="0.2">
      <c r="A215">
        <v>2019036327</v>
      </c>
      <c r="B215" t="s">
        <v>21</v>
      </c>
      <c r="C215" t="s">
        <v>43</v>
      </c>
      <c r="D215">
        <v>7112010800</v>
      </c>
      <c r="E215" s="1">
        <v>43635</v>
      </c>
      <c r="F215" s="1">
        <v>43759</v>
      </c>
      <c r="G215" s="2">
        <v>1</v>
      </c>
      <c r="H215" t="s">
        <v>1117</v>
      </c>
      <c r="I215" t="s">
        <v>34</v>
      </c>
      <c r="J215" t="s">
        <v>26</v>
      </c>
      <c r="K215">
        <v>37207</v>
      </c>
      <c r="L215" t="s">
        <v>1118</v>
      </c>
      <c r="M215" t="s">
        <v>229</v>
      </c>
      <c r="N215" t="s">
        <v>29</v>
      </c>
      <c r="O215" t="s">
        <v>48</v>
      </c>
      <c r="P215">
        <v>3682592</v>
      </c>
      <c r="Q215" t="s">
        <v>1119</v>
      </c>
      <c r="R215">
        <v>5</v>
      </c>
      <c r="S215">
        <v>37011300</v>
      </c>
      <c r="T215" t="s">
        <v>1120</v>
      </c>
      <c r="U215" s="5">
        <v>50</v>
      </c>
      <c r="W215">
        <f t="shared" si="10"/>
        <v>1</v>
      </c>
      <c r="X215">
        <f t="shared" si="9"/>
        <v>102</v>
      </c>
      <c r="Y215" s="6" cm="1">
        <f t="array" aca="1" ref="Y215" ca="1">VALUE(IF(ISNUMBER(X215), _xlfn.TEXTJOIN("",TRUE,IFERROR(MID(Q215, ROW(INDIRECT(X215 - 20&amp;":"&amp;X215)), 1)*1, "")), ""))</f>
        <v>50</v>
      </c>
      <c r="Z215">
        <f t="shared" ca="1" si="11"/>
        <v>1</v>
      </c>
      <c r="AA215" s="5"/>
    </row>
    <row r="216" spans="1:27" x14ac:dyDescent="0.2">
      <c r="A216">
        <v>2019065137</v>
      </c>
      <c r="B216" t="s">
        <v>21</v>
      </c>
      <c r="C216" t="s">
        <v>1121</v>
      </c>
      <c r="D216">
        <v>6911003900</v>
      </c>
      <c r="E216" s="1">
        <v>43762</v>
      </c>
      <c r="F216" s="1">
        <v>43762</v>
      </c>
      <c r="G216" s="2">
        <v>1</v>
      </c>
      <c r="H216" t="s">
        <v>1122</v>
      </c>
      <c r="I216" t="s">
        <v>34</v>
      </c>
      <c r="J216" t="s">
        <v>26</v>
      </c>
      <c r="K216">
        <v>37218</v>
      </c>
      <c r="L216" t="s">
        <v>1123</v>
      </c>
      <c r="M216" t="s">
        <v>1124</v>
      </c>
      <c r="N216" t="s">
        <v>29</v>
      </c>
      <c r="O216" t="s">
        <v>1125</v>
      </c>
      <c r="P216">
        <v>3725577</v>
      </c>
      <c r="Q216" t="s">
        <v>1126</v>
      </c>
      <c r="R216">
        <v>2</v>
      </c>
      <c r="S216">
        <v>37012801</v>
      </c>
      <c r="T216" t="s">
        <v>1127</v>
      </c>
      <c r="U216" s="5">
        <v>1</v>
      </c>
      <c r="W216">
        <f t="shared" si="10"/>
        <v>0</v>
      </c>
      <c r="X216" t="str">
        <f t="shared" si="9"/>
        <v/>
      </c>
      <c r="Y216" s="6" t="e" cm="1">
        <f t="array" aca="1" ref="Y216" ca="1">VALUE(IF(ISNUMBER(X216), _xlfn.TEXTJOIN("",TRUE,IFERROR(MID(Q216, ROW(INDIRECT(X216 - 20&amp;":"&amp;X216)), 1)*1, "")), ""))</f>
        <v>#VALUE!</v>
      </c>
      <c r="Z216" t="str">
        <f t="shared" ca="1" si="11"/>
        <v/>
      </c>
      <c r="AA216" s="5"/>
    </row>
    <row r="217" spans="1:27" x14ac:dyDescent="0.2">
      <c r="A217">
        <v>2018018290</v>
      </c>
      <c r="B217" t="s">
        <v>21</v>
      </c>
      <c r="C217" t="s">
        <v>22</v>
      </c>
      <c r="D217" t="s">
        <v>1128</v>
      </c>
      <c r="E217" s="1">
        <v>43193</v>
      </c>
      <c r="F217" s="1">
        <v>43766</v>
      </c>
      <c r="G217" s="2">
        <v>1</v>
      </c>
      <c r="H217" t="s">
        <v>1129</v>
      </c>
      <c r="I217" t="s">
        <v>34</v>
      </c>
      <c r="J217" t="s">
        <v>26</v>
      </c>
      <c r="K217">
        <v>37209</v>
      </c>
      <c r="L217" t="s">
        <v>1130</v>
      </c>
      <c r="M217" t="s">
        <v>661</v>
      </c>
      <c r="N217" t="s">
        <v>29</v>
      </c>
      <c r="O217" t="s">
        <v>30</v>
      </c>
      <c r="P217">
        <v>3471125</v>
      </c>
      <c r="Q217" t="s">
        <v>1131</v>
      </c>
      <c r="R217">
        <v>21</v>
      </c>
      <c r="S217">
        <v>37014300</v>
      </c>
      <c r="T217" t="s">
        <v>1132</v>
      </c>
      <c r="U217" s="5">
        <v>4</v>
      </c>
      <c r="W217">
        <f t="shared" si="10"/>
        <v>1</v>
      </c>
      <c r="X217">
        <f t="shared" si="9"/>
        <v>359</v>
      </c>
      <c r="Y217" s="6" cm="1">
        <f t="array" aca="1" ref="Y217" ca="1">VALUE(IF(ISNUMBER(X217), _xlfn.TEXTJOIN("",TRUE,IFERROR(MID(Q217, ROW(INDIRECT(X217 - 20&amp;":"&amp;X217)), 1)*1, "")), ""))</f>
        <v>4</v>
      </c>
      <c r="Z217">
        <f t="shared" ca="1" si="11"/>
        <v>1</v>
      </c>
      <c r="AA217" s="5"/>
    </row>
    <row r="218" spans="1:27" x14ac:dyDescent="0.2">
      <c r="A218">
        <v>2019048573</v>
      </c>
      <c r="B218" t="s">
        <v>21</v>
      </c>
      <c r="C218" t="s">
        <v>22</v>
      </c>
      <c r="D218">
        <v>7007002000</v>
      </c>
      <c r="E218" s="1">
        <v>43690</v>
      </c>
      <c r="F218" s="1">
        <v>43767</v>
      </c>
      <c r="G218" s="2">
        <v>1</v>
      </c>
      <c r="H218" t="s">
        <v>1133</v>
      </c>
      <c r="I218" t="s">
        <v>34</v>
      </c>
      <c r="J218" t="s">
        <v>26</v>
      </c>
      <c r="K218">
        <v>37218</v>
      </c>
      <c r="L218" t="s">
        <v>1134</v>
      </c>
      <c r="M218" t="s">
        <v>520</v>
      </c>
      <c r="N218" t="s">
        <v>29</v>
      </c>
      <c r="O218" t="s">
        <v>30</v>
      </c>
      <c r="P218">
        <v>3701475</v>
      </c>
      <c r="Q218" t="s">
        <v>1135</v>
      </c>
      <c r="R218">
        <v>2</v>
      </c>
      <c r="S218">
        <v>37012801</v>
      </c>
      <c r="T218" t="s">
        <v>1136</v>
      </c>
      <c r="U218" s="5">
        <v>26</v>
      </c>
      <c r="W218">
        <f t="shared" si="10"/>
        <v>1</v>
      </c>
      <c r="X218">
        <f t="shared" si="9"/>
        <v>136</v>
      </c>
      <c r="Y218" s="6" cm="1">
        <f t="array" aca="1" ref="Y218" ca="1">VALUE(IF(ISNUMBER(X218), _xlfn.TEXTJOIN("",TRUE,IFERROR(MID(Q218, ROW(INDIRECT(X218 - 20&amp;":"&amp;X218)), 1)*1, "")), ""))</f>
        <v>26</v>
      </c>
      <c r="Z218">
        <f t="shared" ca="1" si="11"/>
        <v>1</v>
      </c>
      <c r="AA218" s="5"/>
    </row>
    <row r="219" spans="1:27" x14ac:dyDescent="0.2">
      <c r="A219">
        <v>2019040630</v>
      </c>
      <c r="B219" t="s">
        <v>21</v>
      </c>
      <c r="C219" t="s">
        <v>80</v>
      </c>
      <c r="D219" t="s">
        <v>1137</v>
      </c>
      <c r="E219" s="1">
        <v>43656</v>
      </c>
      <c r="F219" s="1">
        <v>43784</v>
      </c>
      <c r="G219" s="2">
        <v>1</v>
      </c>
      <c r="H219" t="s">
        <v>1138</v>
      </c>
      <c r="I219" t="s">
        <v>34</v>
      </c>
      <c r="J219" t="s">
        <v>26</v>
      </c>
      <c r="K219">
        <v>37203</v>
      </c>
      <c r="L219" t="s">
        <v>1139</v>
      </c>
      <c r="M219" t="s">
        <v>299</v>
      </c>
      <c r="N219" t="s">
        <v>29</v>
      </c>
      <c r="O219" t="s">
        <v>84</v>
      </c>
      <c r="P219">
        <v>3689168</v>
      </c>
      <c r="Q219" t="s">
        <v>1140</v>
      </c>
      <c r="R219">
        <v>17</v>
      </c>
      <c r="S219">
        <v>37016200</v>
      </c>
      <c r="T219" t="s">
        <v>1141</v>
      </c>
      <c r="U219" s="5">
        <v>290</v>
      </c>
      <c r="W219">
        <f t="shared" si="10"/>
        <v>1</v>
      </c>
      <c r="X219">
        <f t="shared" si="9"/>
        <v>63</v>
      </c>
      <c r="Y219" s="6" cm="1">
        <f t="array" aca="1" ref="Y219" ca="1">VALUE(IF(ISNUMBER(X219), _xlfn.TEXTJOIN("",TRUE,IFERROR(MID(Q219, ROW(INDIRECT(X219 - 20&amp;":"&amp;X219)), 1)*1, "")), ""))</f>
        <v>290</v>
      </c>
      <c r="Z219">
        <f t="shared" ca="1" si="11"/>
        <v>1</v>
      </c>
      <c r="AA219" s="5"/>
    </row>
    <row r="220" spans="1:27" x14ac:dyDescent="0.2">
      <c r="A220">
        <v>2019070200</v>
      </c>
      <c r="B220" t="s">
        <v>21</v>
      </c>
      <c r="C220" t="s">
        <v>56</v>
      </c>
      <c r="D220">
        <v>11714017600</v>
      </c>
      <c r="E220" s="1">
        <v>43784</v>
      </c>
      <c r="F220" s="1">
        <v>43784</v>
      </c>
      <c r="G220" s="2">
        <v>100</v>
      </c>
      <c r="H220" t="s">
        <v>1142</v>
      </c>
      <c r="I220" t="s">
        <v>34</v>
      </c>
      <c r="J220" t="s">
        <v>26</v>
      </c>
      <c r="K220">
        <v>37215</v>
      </c>
      <c r="L220" t="s">
        <v>1143</v>
      </c>
      <c r="M220" t="s">
        <v>1144</v>
      </c>
      <c r="N220" t="s">
        <v>29</v>
      </c>
      <c r="O220" t="s">
        <v>61</v>
      </c>
      <c r="P220">
        <v>3732683</v>
      </c>
      <c r="Q220" t="s">
        <v>1145</v>
      </c>
      <c r="R220">
        <v>25</v>
      </c>
      <c r="S220">
        <v>37017901</v>
      </c>
      <c r="T220" t="s">
        <v>1146</v>
      </c>
      <c r="U220" s="5">
        <v>0</v>
      </c>
      <c r="W220">
        <f t="shared" si="10"/>
        <v>0</v>
      </c>
      <c r="X220" t="str">
        <f t="shared" si="9"/>
        <v/>
      </c>
      <c r="Y220" s="6" t="e" cm="1">
        <f t="array" aca="1" ref="Y220" ca="1">VALUE(IF(ISNUMBER(X220), _xlfn.TEXTJOIN("",TRUE,IFERROR(MID(Q220, ROW(INDIRECT(X220 - 20&amp;":"&amp;X220)), 1)*1, "")), ""))</f>
        <v>#VALUE!</v>
      </c>
      <c r="Z220" t="str">
        <f t="shared" ca="1" si="11"/>
        <v/>
      </c>
      <c r="AA220" s="5"/>
    </row>
    <row r="221" spans="1:27" x14ac:dyDescent="0.2">
      <c r="A221">
        <v>2019038915</v>
      </c>
      <c r="B221" t="s">
        <v>21</v>
      </c>
      <c r="C221" t="s">
        <v>43</v>
      </c>
      <c r="D221">
        <v>14300001100</v>
      </c>
      <c r="E221" s="1">
        <v>43647</v>
      </c>
      <c r="F221" s="1">
        <v>43791</v>
      </c>
      <c r="G221" s="2">
        <v>1</v>
      </c>
      <c r="H221" t="s">
        <v>1147</v>
      </c>
      <c r="I221" t="s">
        <v>34</v>
      </c>
      <c r="J221" t="s">
        <v>26</v>
      </c>
      <c r="K221">
        <v>37221</v>
      </c>
      <c r="L221" t="s">
        <v>1148</v>
      </c>
      <c r="M221" t="s">
        <v>946</v>
      </c>
      <c r="N221" t="s">
        <v>29</v>
      </c>
      <c r="O221" t="s">
        <v>48</v>
      </c>
      <c r="P221">
        <v>3686557</v>
      </c>
      <c r="Q221" t="s">
        <v>1149</v>
      </c>
      <c r="R221">
        <v>34</v>
      </c>
      <c r="S221">
        <v>37018404</v>
      </c>
      <c r="T221" t="s">
        <v>1150</v>
      </c>
      <c r="U221" s="5">
        <v>35</v>
      </c>
      <c r="W221">
        <f t="shared" si="10"/>
        <v>1</v>
      </c>
      <c r="X221">
        <f t="shared" si="9"/>
        <v>125</v>
      </c>
      <c r="Y221" s="6" cm="1">
        <f t="array" aca="1" ref="Y221" ca="1">VALUE(IF(ISNUMBER(X221), _xlfn.TEXTJOIN("",TRUE,IFERROR(MID(Q221, ROW(INDIRECT(X221 - 20&amp;":"&amp;X221)), 1)*1, "")), ""))</f>
        <v>35</v>
      </c>
      <c r="Z221">
        <f t="shared" ca="1" si="11"/>
        <v>1</v>
      </c>
      <c r="AA221" s="5"/>
    </row>
    <row r="222" spans="1:27" x14ac:dyDescent="0.2">
      <c r="A222">
        <v>2019024656</v>
      </c>
      <c r="B222" t="s">
        <v>21</v>
      </c>
      <c r="C222" t="s">
        <v>43</v>
      </c>
      <c r="D222" t="s">
        <v>1151</v>
      </c>
      <c r="E222" s="1">
        <v>43584</v>
      </c>
      <c r="F222" s="1">
        <v>43794</v>
      </c>
      <c r="G222" s="2">
        <v>1</v>
      </c>
      <c r="H222" t="s">
        <v>1152</v>
      </c>
      <c r="I222" t="s">
        <v>34</v>
      </c>
      <c r="J222" t="s">
        <v>26</v>
      </c>
      <c r="K222">
        <v>37207</v>
      </c>
      <c r="L222" t="s">
        <v>1153</v>
      </c>
      <c r="M222" t="s">
        <v>781</v>
      </c>
      <c r="N222" t="s">
        <v>29</v>
      </c>
      <c r="O222" t="s">
        <v>48</v>
      </c>
      <c r="P222">
        <v>3663383</v>
      </c>
      <c r="Q222" t="s">
        <v>1154</v>
      </c>
      <c r="R222">
        <v>5</v>
      </c>
      <c r="S222">
        <v>37011300</v>
      </c>
      <c r="T222" t="s">
        <v>1155</v>
      </c>
      <c r="U222" s="5">
        <v>32</v>
      </c>
      <c r="W222">
        <f t="shared" si="10"/>
        <v>1</v>
      </c>
      <c r="X222">
        <f t="shared" si="9"/>
        <v>22</v>
      </c>
      <c r="Y222" s="6" cm="1">
        <f t="array" aca="1" ref="Y222" ca="1">VALUE(IF(ISNUMBER(X222), _xlfn.TEXTJOIN("",TRUE,IFERROR(MID(Q222, ROW(INDIRECT(X222 - 20&amp;":"&amp;X222)), 1)*1, "")), ""))</f>
        <v>32</v>
      </c>
      <c r="Z222">
        <f t="shared" ca="1" si="11"/>
        <v>1</v>
      </c>
      <c r="AA222" s="5"/>
    </row>
    <row r="223" spans="1:27" x14ac:dyDescent="0.2">
      <c r="A223">
        <v>2019058931</v>
      </c>
      <c r="B223" t="s">
        <v>21</v>
      </c>
      <c r="C223" t="s">
        <v>22</v>
      </c>
      <c r="D223" t="s">
        <v>1156</v>
      </c>
      <c r="E223" s="1">
        <v>43734</v>
      </c>
      <c r="F223" s="1">
        <v>43802</v>
      </c>
      <c r="G223" s="2">
        <v>1</v>
      </c>
      <c r="H223" t="s">
        <v>1157</v>
      </c>
      <c r="I223" t="s">
        <v>34</v>
      </c>
      <c r="J223" t="s">
        <v>26</v>
      </c>
      <c r="K223">
        <v>37208</v>
      </c>
      <c r="L223" t="s">
        <v>1158</v>
      </c>
      <c r="M223" t="s">
        <v>1159</v>
      </c>
      <c r="N223" t="s">
        <v>29</v>
      </c>
      <c r="O223" t="s">
        <v>30</v>
      </c>
      <c r="P223">
        <v>3716720</v>
      </c>
      <c r="Q223" t="s">
        <v>1160</v>
      </c>
      <c r="R223">
        <v>21</v>
      </c>
      <c r="S223">
        <v>37014200</v>
      </c>
      <c r="T223" t="s">
        <v>1161</v>
      </c>
      <c r="U223" s="5">
        <v>4</v>
      </c>
      <c r="W223">
        <f t="shared" si="10"/>
        <v>1</v>
      </c>
      <c r="X223">
        <f t="shared" si="9"/>
        <v>39</v>
      </c>
      <c r="Y223" s="6" cm="1">
        <f t="array" aca="1" ref="Y223" ca="1">VALUE(IF(ISNUMBER(X223), _xlfn.TEXTJOIN("",TRUE,IFERROR(MID(Q223, ROW(INDIRECT(X223 - 20&amp;":"&amp;X223)), 1)*1, "")), ""))</f>
        <v>4</v>
      </c>
      <c r="Z223">
        <f t="shared" ca="1" si="11"/>
        <v>1</v>
      </c>
      <c r="AA223" s="5"/>
    </row>
    <row r="224" spans="1:27" x14ac:dyDescent="0.2">
      <c r="A224">
        <v>2019060575</v>
      </c>
      <c r="B224" t="s">
        <v>21</v>
      </c>
      <c r="C224" t="s">
        <v>43</v>
      </c>
      <c r="D224" t="s">
        <v>1162</v>
      </c>
      <c r="E224" s="1">
        <v>43741</v>
      </c>
      <c r="F224" s="1">
        <v>43803</v>
      </c>
      <c r="G224" s="2">
        <v>1</v>
      </c>
      <c r="H224" t="s">
        <v>1163</v>
      </c>
      <c r="I224" t="s">
        <v>34</v>
      </c>
      <c r="J224" t="s">
        <v>26</v>
      </c>
      <c r="K224">
        <v>37208</v>
      </c>
      <c r="L224" t="s">
        <v>1164</v>
      </c>
      <c r="M224" t="s">
        <v>520</v>
      </c>
      <c r="N224" t="s">
        <v>29</v>
      </c>
      <c r="O224" t="s">
        <v>48</v>
      </c>
      <c r="P224">
        <v>3719055</v>
      </c>
      <c r="Q224" t="s">
        <v>1165</v>
      </c>
      <c r="R224">
        <v>21</v>
      </c>
      <c r="S224">
        <v>37014300</v>
      </c>
      <c r="T224" t="s">
        <v>1166</v>
      </c>
      <c r="U224" s="5">
        <v>10</v>
      </c>
      <c r="W224">
        <f t="shared" si="10"/>
        <v>1</v>
      </c>
      <c r="X224">
        <f t="shared" si="9"/>
        <v>238</v>
      </c>
      <c r="Y224" s="6" t="e" cm="1">
        <f t="array" aca="1" ref="Y224" ca="1">VALUE(IF(ISNUMBER(X224), _xlfn.TEXTJOIN("",TRUE,IFERROR(MID(Q224, ROW(INDIRECT(X224 - 20&amp;":"&amp;X224)), 1)*1, "")), ""))</f>
        <v>#VALUE!</v>
      </c>
      <c r="Z224" t="str">
        <f t="shared" ca="1" si="11"/>
        <v/>
      </c>
      <c r="AA224" s="5"/>
    </row>
    <row r="225" spans="1:27" x14ac:dyDescent="0.2">
      <c r="A225">
        <v>2019019195</v>
      </c>
      <c r="B225" t="s">
        <v>21</v>
      </c>
      <c r="C225" t="s">
        <v>43</v>
      </c>
      <c r="D225">
        <v>7116008200</v>
      </c>
      <c r="E225" s="1">
        <v>43558</v>
      </c>
      <c r="F225" s="1">
        <v>43803</v>
      </c>
      <c r="G225" s="2">
        <v>1</v>
      </c>
      <c r="H225" t="s">
        <v>1167</v>
      </c>
      <c r="I225" t="s">
        <v>34</v>
      </c>
      <c r="J225" t="s">
        <v>26</v>
      </c>
      <c r="K225">
        <v>37207</v>
      </c>
      <c r="L225" t="s">
        <v>1168</v>
      </c>
      <c r="M225" t="s">
        <v>94</v>
      </c>
      <c r="N225" t="s">
        <v>29</v>
      </c>
      <c r="O225" t="s">
        <v>48</v>
      </c>
      <c r="P225">
        <v>3644221</v>
      </c>
      <c r="Q225" t="s">
        <v>1169</v>
      </c>
      <c r="R225">
        <v>5</v>
      </c>
      <c r="S225">
        <v>37011300</v>
      </c>
      <c r="T225" t="s">
        <v>1170</v>
      </c>
      <c r="U225" s="5">
        <v>14</v>
      </c>
      <c r="W225">
        <f t="shared" si="10"/>
        <v>1</v>
      </c>
      <c r="X225">
        <f t="shared" si="9"/>
        <v>22</v>
      </c>
      <c r="Y225" s="6" cm="1">
        <f t="array" aca="1" ref="Y225" ca="1">VALUE(IF(ISNUMBER(X225), _xlfn.TEXTJOIN("",TRUE,IFERROR(MID(Q225, ROW(INDIRECT(X225 - 20&amp;":"&amp;X225)), 1)*1, "")), ""))</f>
        <v>14</v>
      </c>
      <c r="Z225">
        <f t="shared" ca="1" si="11"/>
        <v>1</v>
      </c>
      <c r="AA225" s="5"/>
    </row>
    <row r="226" spans="1:27" x14ac:dyDescent="0.2">
      <c r="A226">
        <v>2018079068</v>
      </c>
      <c r="B226" t="s">
        <v>21</v>
      </c>
      <c r="C226" t="s">
        <v>43</v>
      </c>
      <c r="D226">
        <v>11902013100</v>
      </c>
      <c r="E226" s="1">
        <v>43453</v>
      </c>
      <c r="F226" s="1">
        <v>43805</v>
      </c>
      <c r="G226" s="2">
        <v>1</v>
      </c>
      <c r="H226" t="s">
        <v>1171</v>
      </c>
      <c r="I226" t="s">
        <v>34</v>
      </c>
      <c r="J226" t="s">
        <v>26</v>
      </c>
      <c r="K226">
        <v>37210</v>
      </c>
      <c r="L226" t="s">
        <v>1172</v>
      </c>
      <c r="M226" t="s">
        <v>1173</v>
      </c>
      <c r="N226" t="s">
        <v>29</v>
      </c>
      <c r="O226" t="s">
        <v>48</v>
      </c>
      <c r="P226">
        <v>3588729</v>
      </c>
      <c r="Q226" t="s">
        <v>1174</v>
      </c>
      <c r="R226">
        <v>16</v>
      </c>
      <c r="S226">
        <v>37017300</v>
      </c>
      <c r="T226" t="s">
        <v>1175</v>
      </c>
      <c r="U226" s="5">
        <v>5</v>
      </c>
      <c r="W226">
        <f t="shared" si="10"/>
        <v>0</v>
      </c>
      <c r="X226" t="str">
        <f t="shared" si="9"/>
        <v/>
      </c>
      <c r="Y226" s="6" t="e" cm="1">
        <f t="array" aca="1" ref="Y226" ca="1">VALUE(IF(ISNUMBER(X226), _xlfn.TEXTJOIN("",TRUE,IFERROR(MID(Q226, ROW(INDIRECT(X226 - 20&amp;":"&amp;X226)), 1)*1, "")), ""))</f>
        <v>#VALUE!</v>
      </c>
      <c r="Z226" t="str">
        <f t="shared" ca="1" si="11"/>
        <v/>
      </c>
      <c r="AA226" s="5"/>
    </row>
    <row r="227" spans="1:27" x14ac:dyDescent="0.2">
      <c r="A227">
        <v>2019060235</v>
      </c>
      <c r="B227" t="s">
        <v>21</v>
      </c>
      <c r="C227" t="s">
        <v>43</v>
      </c>
      <c r="D227" t="s">
        <v>1176</v>
      </c>
      <c r="E227" s="1">
        <v>43740</v>
      </c>
      <c r="F227" s="1">
        <v>43811</v>
      </c>
      <c r="G227" s="2">
        <v>1</v>
      </c>
      <c r="H227" t="s">
        <v>1177</v>
      </c>
      <c r="I227" t="s">
        <v>34</v>
      </c>
      <c r="J227" t="s">
        <v>26</v>
      </c>
      <c r="K227">
        <v>37209</v>
      </c>
      <c r="L227" t="s">
        <v>1178</v>
      </c>
      <c r="M227" t="s">
        <v>520</v>
      </c>
      <c r="N227" t="s">
        <v>29</v>
      </c>
      <c r="O227" t="s">
        <v>48</v>
      </c>
      <c r="P227">
        <v>3718594</v>
      </c>
      <c r="Q227" t="s">
        <v>1179</v>
      </c>
      <c r="R227">
        <v>21</v>
      </c>
      <c r="S227">
        <v>37014300</v>
      </c>
      <c r="T227" t="s">
        <v>1180</v>
      </c>
      <c r="U227" s="5">
        <v>20</v>
      </c>
      <c r="W227">
        <f t="shared" si="10"/>
        <v>1</v>
      </c>
      <c r="X227">
        <f t="shared" si="9"/>
        <v>62</v>
      </c>
      <c r="Y227" s="6" cm="1">
        <f t="array" aca="1" ref="Y227" ca="1">VALUE(IF(ISNUMBER(X227), _xlfn.TEXTJOIN("",TRUE,IFERROR(MID(Q227, ROW(INDIRECT(X227 - 20&amp;":"&amp;X227)), 1)*1, "")), ""))</f>
        <v>20</v>
      </c>
      <c r="Z227">
        <f t="shared" ca="1" si="11"/>
        <v>1</v>
      </c>
      <c r="AA227" s="5"/>
    </row>
    <row r="228" spans="1:27" x14ac:dyDescent="0.2">
      <c r="A228">
        <v>2019028947</v>
      </c>
      <c r="B228" t="s">
        <v>21</v>
      </c>
      <c r="C228" t="s">
        <v>43</v>
      </c>
      <c r="D228" t="s">
        <v>1181</v>
      </c>
      <c r="E228" s="1">
        <v>43601</v>
      </c>
      <c r="F228" s="1">
        <v>43812</v>
      </c>
      <c r="G228" s="2">
        <v>1</v>
      </c>
      <c r="H228" t="s">
        <v>1182</v>
      </c>
      <c r="I228" t="s">
        <v>34</v>
      </c>
      <c r="J228" t="s">
        <v>26</v>
      </c>
      <c r="K228">
        <v>37203</v>
      </c>
      <c r="L228" t="s">
        <v>1183</v>
      </c>
      <c r="M228" t="s">
        <v>1015</v>
      </c>
      <c r="N228" t="s">
        <v>29</v>
      </c>
      <c r="O228" t="s">
        <v>48</v>
      </c>
      <c r="P228">
        <v>3670842</v>
      </c>
      <c r="Q228" t="s">
        <v>1184</v>
      </c>
      <c r="R228">
        <v>21</v>
      </c>
      <c r="S228">
        <v>37016600</v>
      </c>
      <c r="T228" t="s">
        <v>1185</v>
      </c>
      <c r="U228" s="5">
        <v>8</v>
      </c>
      <c r="W228">
        <f t="shared" si="10"/>
        <v>1</v>
      </c>
      <c r="X228">
        <f t="shared" si="9"/>
        <v>71</v>
      </c>
      <c r="Y228" s="6" cm="1">
        <f t="array" aca="1" ref="Y228" ca="1">VALUE(IF(ISNUMBER(X228), _xlfn.TEXTJOIN("",TRUE,IFERROR(MID(Q228, ROW(INDIRECT(X228 - 20&amp;":"&amp;X228)), 1)*1, "")), ""))</f>
        <v>8</v>
      </c>
      <c r="Z228">
        <f t="shared" ca="1" si="11"/>
        <v>1</v>
      </c>
      <c r="AA228" s="5"/>
    </row>
    <row r="229" spans="1:27" x14ac:dyDescent="0.2">
      <c r="A229">
        <v>2019059467</v>
      </c>
      <c r="B229" t="s">
        <v>21</v>
      </c>
      <c r="C229" t="s">
        <v>176</v>
      </c>
      <c r="D229">
        <v>9313027900</v>
      </c>
      <c r="E229" s="1">
        <v>43738</v>
      </c>
      <c r="F229" s="1">
        <v>43816</v>
      </c>
      <c r="G229" s="2">
        <v>1</v>
      </c>
      <c r="H229" t="s">
        <v>1186</v>
      </c>
      <c r="I229" t="s">
        <v>34</v>
      </c>
      <c r="J229" t="s">
        <v>26</v>
      </c>
      <c r="K229">
        <v>37203</v>
      </c>
      <c r="L229" t="s">
        <v>1187</v>
      </c>
      <c r="M229" t="s">
        <v>781</v>
      </c>
      <c r="N229" t="s">
        <v>29</v>
      </c>
      <c r="O229" t="s">
        <v>182</v>
      </c>
      <c r="P229">
        <v>3717446</v>
      </c>
      <c r="Q229" t="s">
        <v>1188</v>
      </c>
      <c r="R229">
        <v>19</v>
      </c>
      <c r="S229">
        <v>37016300</v>
      </c>
      <c r="T229" t="s">
        <v>1189</v>
      </c>
      <c r="U229" s="5">
        <v>4</v>
      </c>
      <c r="W229">
        <f t="shared" si="10"/>
        <v>1</v>
      </c>
      <c r="X229">
        <f t="shared" si="9"/>
        <v>68</v>
      </c>
      <c r="Y229" s="6" cm="1">
        <f t="array" aca="1" ref="Y229" ca="1">VALUE(IF(ISNUMBER(X229), _xlfn.TEXTJOIN("",TRUE,IFERROR(MID(Q229, ROW(INDIRECT(X229 - 20&amp;":"&amp;X229)), 1)*1, "")), ""))</f>
        <v>4</v>
      </c>
      <c r="Z229">
        <f t="shared" ca="1" si="11"/>
        <v>1</v>
      </c>
      <c r="AA229" s="5"/>
    </row>
    <row r="230" spans="1:27" x14ac:dyDescent="0.2">
      <c r="A230">
        <v>2018039672</v>
      </c>
      <c r="B230" t="s">
        <v>21</v>
      </c>
      <c r="C230" t="s">
        <v>43</v>
      </c>
      <c r="D230">
        <v>9012026500</v>
      </c>
      <c r="E230" s="1">
        <v>43290</v>
      </c>
      <c r="F230" s="1">
        <v>43817</v>
      </c>
      <c r="G230" s="2">
        <v>1</v>
      </c>
      <c r="H230" t="s">
        <v>1190</v>
      </c>
      <c r="I230" t="s">
        <v>34</v>
      </c>
      <c r="J230" t="s">
        <v>26</v>
      </c>
      <c r="K230">
        <v>37209</v>
      </c>
      <c r="L230" t="s">
        <v>1191</v>
      </c>
      <c r="M230" t="s">
        <v>277</v>
      </c>
      <c r="N230" t="s">
        <v>29</v>
      </c>
      <c r="O230" t="s">
        <v>48</v>
      </c>
      <c r="P230">
        <v>3532926</v>
      </c>
      <c r="Q230" t="s">
        <v>1192</v>
      </c>
      <c r="R230">
        <v>20</v>
      </c>
      <c r="S230">
        <v>37013202</v>
      </c>
      <c r="T230" t="s">
        <v>1193</v>
      </c>
      <c r="U230" s="5">
        <v>50</v>
      </c>
      <c r="W230">
        <f t="shared" si="10"/>
        <v>1</v>
      </c>
      <c r="X230">
        <f t="shared" si="9"/>
        <v>22</v>
      </c>
      <c r="Y230" s="6" cm="1">
        <f t="array" aca="1" ref="Y230" ca="1">VALUE(IF(ISNUMBER(X230), _xlfn.TEXTJOIN("",TRUE,IFERROR(MID(Q230, ROW(INDIRECT(X230 - 20&amp;":"&amp;X230)), 1)*1, "")), ""))</f>
        <v>50</v>
      </c>
      <c r="Z230">
        <f t="shared" ca="1" si="11"/>
        <v>1</v>
      </c>
      <c r="AA230" s="5"/>
    </row>
    <row r="231" spans="1:27" x14ac:dyDescent="0.2">
      <c r="A231">
        <v>2018039941</v>
      </c>
      <c r="B231" t="s">
        <v>21</v>
      </c>
      <c r="C231" t="s">
        <v>341</v>
      </c>
      <c r="D231">
        <v>3300021100</v>
      </c>
      <c r="E231" s="1">
        <v>43291</v>
      </c>
      <c r="F231" s="1">
        <v>43830</v>
      </c>
      <c r="G231" s="2">
        <v>1</v>
      </c>
      <c r="H231" t="s">
        <v>1194</v>
      </c>
      <c r="I231" t="s">
        <v>58</v>
      </c>
      <c r="J231" t="s">
        <v>26</v>
      </c>
      <c r="K231">
        <v>37115</v>
      </c>
      <c r="L231" t="s">
        <v>1195</v>
      </c>
      <c r="M231" t="s">
        <v>168</v>
      </c>
      <c r="N231" t="s">
        <v>29</v>
      </c>
      <c r="O231" t="s">
        <v>346</v>
      </c>
      <c r="P231">
        <v>3533369</v>
      </c>
      <c r="Q231" t="s">
        <v>1196</v>
      </c>
      <c r="R231">
        <v>10</v>
      </c>
      <c r="S231">
        <v>37010801</v>
      </c>
      <c r="T231" t="s">
        <v>1197</v>
      </c>
      <c r="U231" s="5">
        <v>151</v>
      </c>
      <c r="W231">
        <f t="shared" si="10"/>
        <v>1</v>
      </c>
      <c r="X231">
        <f t="shared" si="9"/>
        <v>65</v>
      </c>
      <c r="Y231" s="6" cm="1">
        <f t="array" aca="1" ref="Y231" ca="1">VALUE(IF(ISNUMBER(X231), _xlfn.TEXTJOIN("",TRUE,IFERROR(MID(Q231, ROW(INDIRECT(X231 - 20&amp;":"&amp;X231)), 1)*1, "")), ""))</f>
        <v>151</v>
      </c>
      <c r="Z231">
        <f t="shared" ca="1" si="11"/>
        <v>1</v>
      </c>
      <c r="AA231" s="5"/>
    </row>
    <row r="232" spans="1:27" x14ac:dyDescent="0.2">
      <c r="A232">
        <v>2019039574</v>
      </c>
      <c r="B232" t="s">
        <v>21</v>
      </c>
      <c r="C232" t="s">
        <v>43</v>
      </c>
      <c r="D232" t="s">
        <v>1198</v>
      </c>
      <c r="E232" s="1">
        <v>43649</v>
      </c>
      <c r="F232" s="1">
        <v>43830</v>
      </c>
      <c r="G232" s="2">
        <v>1</v>
      </c>
      <c r="H232" t="s">
        <v>1199</v>
      </c>
      <c r="I232" t="s">
        <v>34</v>
      </c>
      <c r="J232" t="s">
        <v>26</v>
      </c>
      <c r="K232">
        <v>37206</v>
      </c>
      <c r="L232" t="s">
        <v>1200</v>
      </c>
      <c r="M232" t="s">
        <v>1201</v>
      </c>
      <c r="N232" t="s">
        <v>29</v>
      </c>
      <c r="O232" t="s">
        <v>48</v>
      </c>
      <c r="P232">
        <v>3687561</v>
      </c>
      <c r="Q232" t="s">
        <v>1202</v>
      </c>
      <c r="R232">
        <v>5</v>
      </c>
      <c r="S232">
        <v>37011900</v>
      </c>
      <c r="T232" t="s">
        <v>1203</v>
      </c>
      <c r="U232" s="5">
        <v>4</v>
      </c>
      <c r="W232">
        <f t="shared" si="10"/>
        <v>1</v>
      </c>
      <c r="X232">
        <f t="shared" si="9"/>
        <v>21</v>
      </c>
      <c r="Y232" s="6" cm="1">
        <f t="array" aca="1" ref="Y232" ca="1">VALUE(IF(ISNUMBER(X232), _xlfn.TEXTJOIN("",TRUE,IFERROR(MID(Q232, ROW(INDIRECT(X232 - 20&amp;":"&amp;X232)), 1)*1, "")), ""))</f>
        <v>4</v>
      </c>
      <c r="Z232">
        <f t="shared" ca="1" si="11"/>
        <v>1</v>
      </c>
      <c r="AA232" s="5"/>
    </row>
    <row r="233" spans="1:27" x14ac:dyDescent="0.2">
      <c r="A233">
        <v>2019041536</v>
      </c>
      <c r="B233" t="s">
        <v>21</v>
      </c>
      <c r="C233" t="s">
        <v>80</v>
      </c>
      <c r="D233" t="s">
        <v>1204</v>
      </c>
      <c r="E233" s="1">
        <v>43661</v>
      </c>
      <c r="F233" s="1">
        <v>43837</v>
      </c>
      <c r="G233" s="2">
        <v>1</v>
      </c>
      <c r="H233" t="s">
        <v>1205</v>
      </c>
      <c r="I233" t="s">
        <v>34</v>
      </c>
      <c r="J233" t="s">
        <v>26</v>
      </c>
      <c r="K233">
        <v>37206</v>
      </c>
      <c r="L233" t="s">
        <v>1206</v>
      </c>
      <c r="M233" t="s">
        <v>781</v>
      </c>
      <c r="N233" t="s">
        <v>29</v>
      </c>
      <c r="O233" t="s">
        <v>84</v>
      </c>
      <c r="P233">
        <v>3690618</v>
      </c>
      <c r="Q233" t="s">
        <v>1207</v>
      </c>
      <c r="R233">
        <v>5</v>
      </c>
      <c r="S233">
        <v>37011900</v>
      </c>
      <c r="T233" t="s">
        <v>1208</v>
      </c>
      <c r="U233" s="5">
        <v>4</v>
      </c>
      <c r="W233">
        <f t="shared" si="10"/>
        <v>1</v>
      </c>
      <c r="X233">
        <f t="shared" si="9"/>
        <v>68</v>
      </c>
      <c r="Y233" s="6" t="e" cm="1">
        <f t="array" aca="1" ref="Y233" ca="1">VALUE(IF(ISNUMBER(X233), _xlfn.TEXTJOIN("",TRUE,IFERROR(MID(Q233, ROW(INDIRECT(X233 - 20&amp;":"&amp;X233)), 1)*1, "")), ""))</f>
        <v>#VALUE!</v>
      </c>
      <c r="Z233" t="str">
        <f t="shared" ca="1" si="11"/>
        <v/>
      </c>
      <c r="AA233" s="5"/>
    </row>
    <row r="234" spans="1:27" x14ac:dyDescent="0.2">
      <c r="A234">
        <v>2019067222</v>
      </c>
      <c r="B234" t="s">
        <v>21</v>
      </c>
      <c r="C234" t="s">
        <v>43</v>
      </c>
      <c r="D234" t="s">
        <v>1209</v>
      </c>
      <c r="E234" s="1">
        <v>43770</v>
      </c>
      <c r="F234" s="1">
        <v>43840</v>
      </c>
      <c r="G234" s="2">
        <v>1</v>
      </c>
      <c r="H234" t="s">
        <v>1210</v>
      </c>
      <c r="I234" t="s">
        <v>34</v>
      </c>
      <c r="J234" t="s">
        <v>26</v>
      </c>
      <c r="K234">
        <v>37209</v>
      </c>
      <c r="L234" t="s">
        <v>1211</v>
      </c>
      <c r="M234" t="s">
        <v>501</v>
      </c>
      <c r="N234" t="s">
        <v>29</v>
      </c>
      <c r="O234" t="s">
        <v>48</v>
      </c>
      <c r="P234">
        <v>3728534</v>
      </c>
      <c r="Q234" t="s">
        <v>1212</v>
      </c>
      <c r="R234">
        <v>20</v>
      </c>
      <c r="S234">
        <v>37013300</v>
      </c>
      <c r="T234" t="s">
        <v>1213</v>
      </c>
      <c r="U234" s="5">
        <v>3</v>
      </c>
      <c r="W234">
        <f t="shared" si="10"/>
        <v>1</v>
      </c>
      <c r="X234">
        <f t="shared" si="9"/>
        <v>62</v>
      </c>
      <c r="Y234" s="6" t="e" cm="1">
        <f t="array" aca="1" ref="Y234" ca="1">VALUE(IF(ISNUMBER(X234), _xlfn.TEXTJOIN("",TRUE,IFERROR(MID(Q234, ROW(INDIRECT(X234 - 20&amp;":"&amp;X234)), 1)*1, "")), ""))</f>
        <v>#VALUE!</v>
      </c>
      <c r="Z234" t="str">
        <f t="shared" ca="1" si="11"/>
        <v/>
      </c>
      <c r="AA234" s="5"/>
    </row>
    <row r="235" spans="1:27" x14ac:dyDescent="0.2">
      <c r="A235">
        <v>2019050732</v>
      </c>
      <c r="B235" t="s">
        <v>21</v>
      </c>
      <c r="C235" t="s">
        <v>22</v>
      </c>
      <c r="D235">
        <v>8116030300</v>
      </c>
      <c r="E235" s="1">
        <v>43699</v>
      </c>
      <c r="F235" s="1">
        <v>43843</v>
      </c>
      <c r="G235" s="2">
        <v>1</v>
      </c>
      <c r="H235" t="s">
        <v>1214</v>
      </c>
      <c r="I235" t="s">
        <v>34</v>
      </c>
      <c r="J235" t="s">
        <v>26</v>
      </c>
      <c r="K235">
        <v>37208</v>
      </c>
      <c r="L235" t="s">
        <v>1215</v>
      </c>
      <c r="M235" t="s">
        <v>229</v>
      </c>
      <c r="N235" t="s">
        <v>29</v>
      </c>
      <c r="O235" t="s">
        <v>30</v>
      </c>
      <c r="P235">
        <v>3704714</v>
      </c>
      <c r="Q235" t="s">
        <v>1216</v>
      </c>
      <c r="R235">
        <v>19</v>
      </c>
      <c r="S235">
        <v>37019400</v>
      </c>
      <c r="T235" t="s">
        <v>1217</v>
      </c>
      <c r="U235" s="5">
        <v>10</v>
      </c>
      <c r="W235">
        <f t="shared" si="10"/>
        <v>1</v>
      </c>
      <c r="X235">
        <f t="shared" si="9"/>
        <v>335</v>
      </c>
      <c r="Y235" s="6" cm="1">
        <f t="array" aca="1" ref="Y235" ca="1">VALUE(IF(ISNUMBER(X235), _xlfn.TEXTJOIN("",TRUE,IFERROR(MID(Q235, ROW(INDIRECT(X235 - 20&amp;":"&amp;X235)), 1)*1, "")), ""))</f>
        <v>10</v>
      </c>
      <c r="Z235">
        <f t="shared" ca="1" si="11"/>
        <v>1</v>
      </c>
      <c r="AA235" s="5"/>
    </row>
    <row r="236" spans="1:27" x14ac:dyDescent="0.2">
      <c r="A236">
        <v>2019064920</v>
      </c>
      <c r="B236" t="s">
        <v>21</v>
      </c>
      <c r="C236" t="s">
        <v>22</v>
      </c>
      <c r="D236">
        <v>5100020900</v>
      </c>
      <c r="E236" s="1">
        <v>43762</v>
      </c>
      <c r="F236" s="1">
        <v>43852</v>
      </c>
      <c r="G236" s="2">
        <v>1</v>
      </c>
      <c r="H236" t="s">
        <v>1218</v>
      </c>
      <c r="I236" t="s">
        <v>58</v>
      </c>
      <c r="J236" t="s">
        <v>26</v>
      </c>
      <c r="K236">
        <v>37115</v>
      </c>
      <c r="L236" t="s">
        <v>1219</v>
      </c>
      <c r="M236" t="s">
        <v>1220</v>
      </c>
      <c r="N236" t="s">
        <v>29</v>
      </c>
      <c r="O236" t="s">
        <v>30</v>
      </c>
      <c r="P236">
        <v>3725298</v>
      </c>
      <c r="Q236" t="s">
        <v>1221</v>
      </c>
      <c r="R236">
        <v>8</v>
      </c>
      <c r="S236">
        <v>37010802</v>
      </c>
      <c r="T236" t="s">
        <v>1222</v>
      </c>
      <c r="U236" s="5">
        <v>35</v>
      </c>
      <c r="W236">
        <f t="shared" si="10"/>
        <v>1</v>
      </c>
      <c r="X236">
        <f t="shared" si="9"/>
        <v>188</v>
      </c>
      <c r="Y236" s="6" cm="1">
        <f t="array" aca="1" ref="Y236" ca="1">VALUE(IF(ISNUMBER(X236), _xlfn.TEXTJOIN("",TRUE,IFERROR(MID(Q236, ROW(INDIRECT(X236 - 20&amp;":"&amp;X236)), 1)*1, "")), ""))</f>
        <v>23</v>
      </c>
      <c r="Z236">
        <f t="shared" ca="1" si="11"/>
        <v>0</v>
      </c>
      <c r="AA236" s="5"/>
    </row>
    <row r="237" spans="1:27" x14ac:dyDescent="0.2">
      <c r="A237">
        <v>2019010528</v>
      </c>
      <c r="B237" t="s">
        <v>21</v>
      </c>
      <c r="C237" t="s">
        <v>43</v>
      </c>
      <c r="D237">
        <v>9206054400</v>
      </c>
      <c r="E237" s="1">
        <v>43517</v>
      </c>
      <c r="F237" s="1">
        <v>43852</v>
      </c>
      <c r="G237" s="2">
        <v>1</v>
      </c>
      <c r="H237" t="s">
        <v>1223</v>
      </c>
      <c r="I237" t="s">
        <v>34</v>
      </c>
      <c r="J237" t="s">
        <v>26</v>
      </c>
      <c r="K237">
        <v>37209</v>
      </c>
      <c r="L237" t="s">
        <v>1224</v>
      </c>
      <c r="M237" t="s">
        <v>520</v>
      </c>
      <c r="N237" t="s">
        <v>29</v>
      </c>
      <c r="O237" t="s">
        <v>48</v>
      </c>
      <c r="P237">
        <v>3607523</v>
      </c>
      <c r="Q237" t="s">
        <v>1225</v>
      </c>
      <c r="R237">
        <v>21</v>
      </c>
      <c r="S237">
        <v>37014300</v>
      </c>
      <c r="T237" t="s">
        <v>1226</v>
      </c>
      <c r="U237" s="5">
        <v>28</v>
      </c>
      <c r="W237">
        <f t="shared" si="10"/>
        <v>1</v>
      </c>
      <c r="X237">
        <f t="shared" si="9"/>
        <v>98</v>
      </c>
      <c r="Y237" s="6" cm="1">
        <f t="array" aca="1" ref="Y237" ca="1">VALUE(IF(ISNUMBER(X237), _xlfn.TEXTJOIN("",TRUE,IFERROR(MID(Q237, ROW(INDIRECT(X237 - 20&amp;":"&amp;X237)), 1)*1, "")), ""))</f>
        <v>28</v>
      </c>
      <c r="Z237">
        <f t="shared" ca="1" si="11"/>
        <v>1</v>
      </c>
      <c r="AA237" s="5"/>
    </row>
    <row r="238" spans="1:27" x14ac:dyDescent="0.2">
      <c r="A238">
        <v>2020002992</v>
      </c>
      <c r="B238" t="s">
        <v>21</v>
      </c>
      <c r="C238" t="s">
        <v>56</v>
      </c>
      <c r="D238">
        <v>7504013800</v>
      </c>
      <c r="E238" s="1">
        <v>43844</v>
      </c>
      <c r="F238" s="1">
        <v>43853</v>
      </c>
      <c r="G238" s="2">
        <v>1</v>
      </c>
      <c r="H238" t="s">
        <v>1227</v>
      </c>
      <c r="I238" t="s">
        <v>65</v>
      </c>
      <c r="J238" t="s">
        <v>26</v>
      </c>
      <c r="K238">
        <v>37076</v>
      </c>
      <c r="L238" t="s">
        <v>1228</v>
      </c>
      <c r="M238" t="s">
        <v>841</v>
      </c>
      <c r="N238" t="s">
        <v>29</v>
      </c>
      <c r="O238" t="s">
        <v>61</v>
      </c>
      <c r="P238">
        <v>3750148</v>
      </c>
      <c r="Q238" t="s">
        <v>1229</v>
      </c>
      <c r="R238">
        <v>12</v>
      </c>
      <c r="S238">
        <v>37015405</v>
      </c>
      <c r="T238" t="s">
        <v>1230</v>
      </c>
      <c r="U238" s="5">
        <v>0</v>
      </c>
      <c r="W238">
        <f t="shared" si="10"/>
        <v>0</v>
      </c>
      <c r="X238" t="str">
        <f t="shared" si="9"/>
        <v/>
      </c>
      <c r="Y238" s="6" t="e" cm="1">
        <f t="array" aca="1" ref="Y238" ca="1">VALUE(IF(ISNUMBER(X238), _xlfn.TEXTJOIN("",TRUE,IFERROR(MID(Q238, ROW(INDIRECT(X238 - 20&amp;":"&amp;X238)), 1)*1, "")), ""))</f>
        <v>#VALUE!</v>
      </c>
      <c r="Z238" t="str">
        <f t="shared" ca="1" si="11"/>
        <v/>
      </c>
      <c r="AA238" s="5"/>
    </row>
    <row r="239" spans="1:27" x14ac:dyDescent="0.2">
      <c r="A239">
        <v>2019057590</v>
      </c>
      <c r="B239" t="s">
        <v>21</v>
      </c>
      <c r="C239" t="s">
        <v>43</v>
      </c>
      <c r="D239" t="s">
        <v>1231</v>
      </c>
      <c r="E239" s="1">
        <v>43728</v>
      </c>
      <c r="F239" s="1">
        <v>43854</v>
      </c>
      <c r="G239" s="2">
        <v>1</v>
      </c>
      <c r="H239" t="s">
        <v>1232</v>
      </c>
      <c r="I239" t="s">
        <v>34</v>
      </c>
      <c r="J239" t="s">
        <v>26</v>
      </c>
      <c r="K239">
        <v>37207</v>
      </c>
      <c r="L239" t="s">
        <v>1233</v>
      </c>
      <c r="M239" t="s">
        <v>181</v>
      </c>
      <c r="N239" t="s">
        <v>29</v>
      </c>
      <c r="O239" t="s">
        <v>48</v>
      </c>
      <c r="P239">
        <v>3714778</v>
      </c>
      <c r="Q239" t="s">
        <v>1234</v>
      </c>
      <c r="R239">
        <v>2</v>
      </c>
      <c r="S239">
        <v>37012702</v>
      </c>
      <c r="T239" t="s">
        <v>1235</v>
      </c>
      <c r="U239" s="5">
        <v>8</v>
      </c>
      <c r="W239">
        <f t="shared" si="10"/>
        <v>1</v>
      </c>
      <c r="X239">
        <f t="shared" si="9"/>
        <v>30</v>
      </c>
      <c r="Y239" s="6" cm="1">
        <f t="array" aca="1" ref="Y239" ca="1">VALUE(IF(ISNUMBER(X239), _xlfn.TEXTJOIN("",TRUE,IFERROR(MID(Q239, ROW(INDIRECT(X239 - 20&amp;":"&amp;X239)), 1)*1, "")), ""))</f>
        <v>8</v>
      </c>
      <c r="Z239">
        <f t="shared" ca="1" si="11"/>
        <v>1</v>
      </c>
      <c r="AA239" s="5"/>
    </row>
    <row r="240" spans="1:27" x14ac:dyDescent="0.2">
      <c r="A240">
        <v>2019042900</v>
      </c>
      <c r="B240" t="s">
        <v>21</v>
      </c>
      <c r="C240" t="s">
        <v>43</v>
      </c>
      <c r="D240">
        <v>10501052200</v>
      </c>
      <c r="E240" s="1">
        <v>43665</v>
      </c>
      <c r="F240" s="1">
        <v>43860</v>
      </c>
      <c r="G240" s="2">
        <v>1</v>
      </c>
      <c r="H240" t="s">
        <v>1236</v>
      </c>
      <c r="I240" t="s">
        <v>34</v>
      </c>
      <c r="J240" t="s">
        <v>26</v>
      </c>
      <c r="K240">
        <v>37203</v>
      </c>
      <c r="L240" t="s">
        <v>1237</v>
      </c>
      <c r="M240" t="s">
        <v>1015</v>
      </c>
      <c r="N240" t="s">
        <v>29</v>
      </c>
      <c r="O240" t="s">
        <v>48</v>
      </c>
      <c r="P240">
        <v>3692711</v>
      </c>
      <c r="Q240" t="s">
        <v>1238</v>
      </c>
      <c r="R240">
        <v>17</v>
      </c>
      <c r="S240">
        <v>37016200</v>
      </c>
      <c r="T240" t="s">
        <v>1239</v>
      </c>
      <c r="U240" s="5">
        <v>12</v>
      </c>
      <c r="W240">
        <f t="shared" si="10"/>
        <v>0</v>
      </c>
      <c r="X240" t="str">
        <f t="shared" si="9"/>
        <v/>
      </c>
      <c r="Y240" s="6" t="e" cm="1">
        <f t="array" aca="1" ref="Y240" ca="1">VALUE(IF(ISNUMBER(X240), _xlfn.TEXTJOIN("",TRUE,IFERROR(MID(Q240, ROW(INDIRECT(X240 - 20&amp;":"&amp;X240)), 1)*1, "")), ""))</f>
        <v>#VALUE!</v>
      </c>
      <c r="Z240" t="str">
        <f t="shared" ca="1" si="11"/>
        <v/>
      </c>
      <c r="AA240" s="5"/>
    </row>
    <row r="241" spans="1:27" x14ac:dyDescent="0.2">
      <c r="A241">
        <v>2019038888</v>
      </c>
      <c r="B241" t="s">
        <v>21</v>
      </c>
      <c r="C241" t="s">
        <v>22</v>
      </c>
      <c r="D241" t="s">
        <v>1240</v>
      </c>
      <c r="E241" s="1">
        <v>43647</v>
      </c>
      <c r="F241" s="1">
        <v>43861</v>
      </c>
      <c r="G241" s="2">
        <v>1</v>
      </c>
      <c r="H241" t="s">
        <v>1241</v>
      </c>
      <c r="I241" t="s">
        <v>34</v>
      </c>
      <c r="J241" t="s">
        <v>26</v>
      </c>
      <c r="K241">
        <v>37207</v>
      </c>
      <c r="L241" t="s">
        <v>1060</v>
      </c>
      <c r="M241" t="s">
        <v>1242</v>
      </c>
      <c r="N241" t="s">
        <v>29</v>
      </c>
      <c r="O241" t="s">
        <v>30</v>
      </c>
      <c r="P241">
        <v>3686505</v>
      </c>
      <c r="Q241" t="s">
        <v>1243</v>
      </c>
      <c r="R241">
        <v>3</v>
      </c>
      <c r="S241">
        <v>37010903</v>
      </c>
      <c r="T241" t="s">
        <v>1244</v>
      </c>
      <c r="U241" s="5">
        <v>24</v>
      </c>
      <c r="W241">
        <f t="shared" si="10"/>
        <v>1</v>
      </c>
      <c r="X241">
        <f t="shared" si="9"/>
        <v>514</v>
      </c>
      <c r="Y241" s="6" cm="1">
        <f t="array" aca="1" ref="Y241" ca="1">VALUE(IF(ISNUMBER(X241), _xlfn.TEXTJOIN("",TRUE,IFERROR(MID(Q241, ROW(INDIRECT(X241 - 20&amp;":"&amp;X241)), 1)*1, "")), ""))</f>
        <v>57</v>
      </c>
      <c r="Z241">
        <f t="shared" ca="1" si="11"/>
        <v>0</v>
      </c>
      <c r="AA241" s="5"/>
    </row>
    <row r="242" spans="1:27" x14ac:dyDescent="0.2">
      <c r="A242">
        <v>2019031549</v>
      </c>
      <c r="B242" t="s">
        <v>21</v>
      </c>
      <c r="C242" t="s">
        <v>80</v>
      </c>
      <c r="D242">
        <v>17400021300</v>
      </c>
      <c r="E242" s="1">
        <v>43615</v>
      </c>
      <c r="F242" s="1">
        <v>43867</v>
      </c>
      <c r="G242" s="2">
        <v>1</v>
      </c>
      <c r="H242" t="s">
        <v>1245</v>
      </c>
      <c r="I242" t="s">
        <v>25</v>
      </c>
      <c r="J242" t="s">
        <v>26</v>
      </c>
      <c r="K242">
        <v>37013</v>
      </c>
      <c r="L242" t="s">
        <v>1246</v>
      </c>
      <c r="M242" t="s">
        <v>1247</v>
      </c>
      <c r="N242" t="s">
        <v>29</v>
      </c>
      <c r="O242" t="s">
        <v>84</v>
      </c>
      <c r="P242">
        <v>3675151</v>
      </c>
      <c r="Q242" t="s">
        <v>1248</v>
      </c>
      <c r="R242">
        <v>32</v>
      </c>
      <c r="S242">
        <v>37019117</v>
      </c>
      <c r="T242" t="s">
        <v>1249</v>
      </c>
      <c r="U242" s="5">
        <v>212</v>
      </c>
      <c r="W242">
        <f t="shared" si="10"/>
        <v>1</v>
      </c>
      <c r="X242">
        <f t="shared" si="9"/>
        <v>23</v>
      </c>
      <c r="Y242" s="6" cm="1">
        <f t="array" aca="1" ref="Y242" ca="1">VALUE(IF(ISNUMBER(X242), _xlfn.TEXTJOIN("",TRUE,IFERROR(MID(Q242, ROW(INDIRECT(X242 - 20&amp;":"&amp;X242)), 1)*1, "")), ""))</f>
        <v>212</v>
      </c>
      <c r="Z242">
        <f t="shared" ca="1" si="11"/>
        <v>1</v>
      </c>
      <c r="AA242" s="5"/>
    </row>
    <row r="243" spans="1:27" x14ac:dyDescent="0.2">
      <c r="A243">
        <v>2019067032</v>
      </c>
      <c r="B243" t="s">
        <v>21</v>
      </c>
      <c r="C243" t="s">
        <v>43</v>
      </c>
      <c r="D243" t="s">
        <v>1250</v>
      </c>
      <c r="E243" s="1">
        <v>43770</v>
      </c>
      <c r="F243" s="1">
        <v>43868</v>
      </c>
      <c r="G243" s="2">
        <v>1</v>
      </c>
      <c r="H243" t="s">
        <v>1251</v>
      </c>
      <c r="I243" t="s">
        <v>34</v>
      </c>
      <c r="J243" t="s">
        <v>26</v>
      </c>
      <c r="K243">
        <v>37206</v>
      </c>
      <c r="L243" t="s">
        <v>1252</v>
      </c>
      <c r="M243" t="s">
        <v>1253</v>
      </c>
      <c r="N243" t="s">
        <v>29</v>
      </c>
      <c r="O243" t="s">
        <v>48</v>
      </c>
      <c r="P243">
        <v>3728262</v>
      </c>
      <c r="Q243" t="s">
        <v>1254</v>
      </c>
      <c r="R243">
        <v>5</v>
      </c>
      <c r="S243">
        <v>37011900</v>
      </c>
      <c r="T243" t="s">
        <v>1255</v>
      </c>
      <c r="U243" s="5">
        <v>4</v>
      </c>
      <c r="W243">
        <f t="shared" si="10"/>
        <v>1</v>
      </c>
      <c r="X243">
        <f t="shared" si="9"/>
        <v>75</v>
      </c>
      <c r="Y243" s="6" t="e" cm="1">
        <f t="array" aca="1" ref="Y243" ca="1">VALUE(IF(ISNUMBER(X243), _xlfn.TEXTJOIN("",TRUE,IFERROR(MID(Q243, ROW(INDIRECT(X243 - 20&amp;":"&amp;X243)), 1)*1, "")), ""))</f>
        <v>#VALUE!</v>
      </c>
      <c r="Z243" t="str">
        <f t="shared" ca="1" si="11"/>
        <v/>
      </c>
      <c r="AA243" s="5"/>
    </row>
    <row r="244" spans="1:27" x14ac:dyDescent="0.2">
      <c r="A244">
        <v>2019057274</v>
      </c>
      <c r="B244" t="s">
        <v>21</v>
      </c>
      <c r="C244" t="s">
        <v>341</v>
      </c>
      <c r="D244">
        <v>9112023100</v>
      </c>
      <c r="E244" s="1">
        <v>43727</v>
      </c>
      <c r="F244" s="1">
        <v>43872</v>
      </c>
      <c r="G244" s="2">
        <v>1</v>
      </c>
      <c r="H244" t="s">
        <v>1256</v>
      </c>
      <c r="I244" t="s">
        <v>34</v>
      </c>
      <c r="J244" t="s">
        <v>26</v>
      </c>
      <c r="K244">
        <v>37209</v>
      </c>
      <c r="L244" t="s">
        <v>1257</v>
      </c>
      <c r="M244" t="s">
        <v>486</v>
      </c>
      <c r="N244" t="s">
        <v>29</v>
      </c>
      <c r="O244" t="s">
        <v>346</v>
      </c>
      <c r="P244">
        <v>3714317</v>
      </c>
      <c r="Q244" t="s">
        <v>1258</v>
      </c>
      <c r="R244">
        <v>21</v>
      </c>
      <c r="S244">
        <v>37013601</v>
      </c>
      <c r="T244" t="s">
        <v>1259</v>
      </c>
      <c r="U244" s="5">
        <v>5</v>
      </c>
      <c r="W244">
        <f t="shared" si="10"/>
        <v>0</v>
      </c>
      <c r="X244" t="str">
        <f t="shared" si="9"/>
        <v/>
      </c>
      <c r="Y244" s="6" t="e" cm="1">
        <f t="array" aca="1" ref="Y244" ca="1">VALUE(IF(ISNUMBER(X244), _xlfn.TEXTJOIN("",TRUE,IFERROR(MID(Q244, ROW(INDIRECT(X244 - 20&amp;":"&amp;X244)), 1)*1, "")), ""))</f>
        <v>#VALUE!</v>
      </c>
      <c r="Z244" t="str">
        <f t="shared" ca="1" si="11"/>
        <v/>
      </c>
      <c r="AA244" s="5"/>
    </row>
    <row r="245" spans="1:27" x14ac:dyDescent="0.2">
      <c r="A245">
        <v>2019066586</v>
      </c>
      <c r="B245" t="s">
        <v>21</v>
      </c>
      <c r="C245" t="s">
        <v>341</v>
      </c>
      <c r="D245" t="s">
        <v>1260</v>
      </c>
      <c r="E245" s="1">
        <v>43768</v>
      </c>
      <c r="F245" s="1">
        <v>43873</v>
      </c>
      <c r="G245" s="2">
        <v>1</v>
      </c>
      <c r="H245" t="s">
        <v>1261</v>
      </c>
      <c r="I245" t="s">
        <v>25</v>
      </c>
      <c r="J245" t="s">
        <v>26</v>
      </c>
      <c r="K245">
        <v>37013</v>
      </c>
      <c r="L245" t="s">
        <v>1262</v>
      </c>
      <c r="M245" t="s">
        <v>603</v>
      </c>
      <c r="N245" t="s">
        <v>29</v>
      </c>
      <c r="O245" t="s">
        <v>346</v>
      </c>
      <c r="P245">
        <v>3727640</v>
      </c>
      <c r="Q245" t="s">
        <v>1263</v>
      </c>
      <c r="R245">
        <v>33</v>
      </c>
      <c r="S245">
        <v>37019114</v>
      </c>
      <c r="T245" t="s">
        <v>1264</v>
      </c>
      <c r="U245" s="5">
        <v>22</v>
      </c>
      <c r="W245">
        <f t="shared" si="10"/>
        <v>1</v>
      </c>
      <c r="X245">
        <f t="shared" si="9"/>
        <v>152</v>
      </c>
      <c r="Y245" s="6" t="e" cm="1">
        <f t="array" aca="1" ref="Y245" ca="1">VALUE(IF(ISNUMBER(X245), _xlfn.TEXTJOIN("",TRUE,IFERROR(MID(Q245, ROW(INDIRECT(X245 - 20&amp;":"&amp;X245)), 1)*1, "")), ""))</f>
        <v>#VALUE!</v>
      </c>
      <c r="Z245" t="str">
        <f t="shared" ca="1" si="11"/>
        <v/>
      </c>
      <c r="AA245" s="5"/>
    </row>
    <row r="246" spans="1:27" x14ac:dyDescent="0.2">
      <c r="A246">
        <v>2019048941</v>
      </c>
      <c r="B246" t="s">
        <v>21</v>
      </c>
      <c r="C246" t="s">
        <v>43</v>
      </c>
      <c r="D246">
        <v>4415002800</v>
      </c>
      <c r="E246" s="1">
        <v>43691</v>
      </c>
      <c r="F246" s="1">
        <v>43873</v>
      </c>
      <c r="G246" s="2">
        <v>1</v>
      </c>
      <c r="H246" t="s">
        <v>1265</v>
      </c>
      <c r="I246" t="s">
        <v>45</v>
      </c>
      <c r="J246" t="s">
        <v>26</v>
      </c>
      <c r="K246">
        <v>37138</v>
      </c>
      <c r="L246" t="s">
        <v>1266</v>
      </c>
      <c r="M246" t="s">
        <v>181</v>
      </c>
      <c r="N246" t="s">
        <v>29</v>
      </c>
      <c r="O246" t="s">
        <v>48</v>
      </c>
      <c r="P246">
        <v>3702066</v>
      </c>
      <c r="Q246" t="s">
        <v>1267</v>
      </c>
      <c r="R246">
        <v>11</v>
      </c>
      <c r="S246">
        <v>37010501</v>
      </c>
      <c r="T246" t="s">
        <v>1268</v>
      </c>
      <c r="U246" s="5">
        <v>7</v>
      </c>
      <c r="W246">
        <f t="shared" si="10"/>
        <v>0</v>
      </c>
      <c r="X246" t="str">
        <f t="shared" si="9"/>
        <v/>
      </c>
      <c r="Y246" s="6" t="e" cm="1">
        <f t="array" aca="1" ref="Y246" ca="1">VALUE(IF(ISNUMBER(X246), _xlfn.TEXTJOIN("",TRUE,IFERROR(MID(Q246, ROW(INDIRECT(X246 - 20&amp;":"&amp;X246)), 1)*1, "")), ""))</f>
        <v>#VALUE!</v>
      </c>
      <c r="Z246" t="str">
        <f t="shared" ca="1" si="11"/>
        <v/>
      </c>
      <c r="AA246" s="5"/>
    </row>
    <row r="247" spans="1:27" x14ac:dyDescent="0.2">
      <c r="A247">
        <v>2019038065</v>
      </c>
      <c r="B247" t="s">
        <v>21</v>
      </c>
      <c r="C247" t="s">
        <v>22</v>
      </c>
      <c r="D247">
        <v>10408016800</v>
      </c>
      <c r="E247" s="1">
        <v>43642</v>
      </c>
      <c r="F247" s="1">
        <v>43879</v>
      </c>
      <c r="G247" s="2">
        <v>1</v>
      </c>
      <c r="H247" t="s">
        <v>1269</v>
      </c>
      <c r="I247" t="s">
        <v>34</v>
      </c>
      <c r="J247" t="s">
        <v>26</v>
      </c>
      <c r="K247">
        <v>37212</v>
      </c>
      <c r="L247" t="s">
        <v>1270</v>
      </c>
      <c r="M247" t="s">
        <v>731</v>
      </c>
      <c r="N247" t="s">
        <v>29</v>
      </c>
      <c r="O247" t="s">
        <v>30</v>
      </c>
      <c r="P247">
        <v>3685148</v>
      </c>
      <c r="Q247" t="s">
        <v>1271</v>
      </c>
      <c r="R247">
        <v>17</v>
      </c>
      <c r="S247">
        <v>37016400</v>
      </c>
      <c r="T247" t="s">
        <v>1272</v>
      </c>
      <c r="U247" s="5">
        <v>20</v>
      </c>
      <c r="W247">
        <f t="shared" si="10"/>
        <v>1</v>
      </c>
      <c r="X247">
        <f t="shared" si="9"/>
        <v>44</v>
      </c>
      <c r="Y247" s="6" cm="1">
        <f t="array" aca="1" ref="Y247" ca="1">VALUE(IF(ISNUMBER(X247), _xlfn.TEXTJOIN("",TRUE,IFERROR(MID(Q247, ROW(INDIRECT(X247 - 20&amp;":"&amp;X247)), 1)*1, "")), ""))</f>
        <v>20</v>
      </c>
      <c r="Z247">
        <f t="shared" ca="1" si="11"/>
        <v>1</v>
      </c>
      <c r="AA247" s="5"/>
    </row>
    <row r="248" spans="1:27" x14ac:dyDescent="0.2">
      <c r="A248">
        <v>2019072734</v>
      </c>
      <c r="B248" t="s">
        <v>21</v>
      </c>
      <c r="C248" t="s">
        <v>43</v>
      </c>
      <c r="D248" t="s">
        <v>1273</v>
      </c>
      <c r="E248" s="1">
        <v>43795</v>
      </c>
      <c r="F248" s="1">
        <v>43881</v>
      </c>
      <c r="G248" s="2">
        <v>195560</v>
      </c>
      <c r="H248" t="s">
        <v>1274</v>
      </c>
      <c r="I248" t="s">
        <v>34</v>
      </c>
      <c r="J248" t="s">
        <v>26</v>
      </c>
      <c r="K248">
        <v>37207</v>
      </c>
      <c r="L248" t="s">
        <v>1275</v>
      </c>
      <c r="M248" t="s">
        <v>781</v>
      </c>
      <c r="N248" t="s">
        <v>29</v>
      </c>
      <c r="O248" t="s">
        <v>48</v>
      </c>
      <c r="P248">
        <v>3736130</v>
      </c>
      <c r="Q248" t="s">
        <v>1276</v>
      </c>
      <c r="R248">
        <v>5</v>
      </c>
      <c r="S248">
        <v>37011300</v>
      </c>
      <c r="T248" t="s">
        <v>1277</v>
      </c>
      <c r="U248" s="5">
        <v>16</v>
      </c>
      <c r="W248">
        <f t="shared" si="10"/>
        <v>1</v>
      </c>
      <c r="X248">
        <f t="shared" si="9"/>
        <v>95</v>
      </c>
      <c r="Y248" s="6" cm="1">
        <f t="array" aca="1" ref="Y248" ca="1">VALUE(IF(ISNUMBER(X248), _xlfn.TEXTJOIN("",TRUE,IFERROR(MID(Q248, ROW(INDIRECT(X248 - 20&amp;":"&amp;X248)), 1)*1, "")), ""))</f>
        <v>82</v>
      </c>
      <c r="Z248">
        <f t="shared" ca="1" si="11"/>
        <v>0</v>
      </c>
      <c r="AA248" s="5"/>
    </row>
    <row r="249" spans="1:27" x14ac:dyDescent="0.2">
      <c r="A249">
        <v>2019040525</v>
      </c>
      <c r="B249" t="s">
        <v>21</v>
      </c>
      <c r="C249" t="s">
        <v>22</v>
      </c>
      <c r="D249">
        <v>7115029400</v>
      </c>
      <c r="E249" s="1">
        <v>43655</v>
      </c>
      <c r="F249" s="1">
        <v>43882</v>
      </c>
      <c r="G249" s="2">
        <v>1</v>
      </c>
      <c r="H249" t="s">
        <v>1278</v>
      </c>
      <c r="I249" t="s">
        <v>34</v>
      </c>
      <c r="J249" t="s">
        <v>26</v>
      </c>
      <c r="K249">
        <v>37207</v>
      </c>
      <c r="L249" t="s">
        <v>1279</v>
      </c>
      <c r="M249" t="s">
        <v>978</v>
      </c>
      <c r="N249" t="s">
        <v>29</v>
      </c>
      <c r="O249" t="s">
        <v>30</v>
      </c>
      <c r="P249">
        <v>3689007</v>
      </c>
      <c r="Q249" t="s">
        <v>1280</v>
      </c>
      <c r="R249">
        <v>5</v>
      </c>
      <c r="S249">
        <v>37012600</v>
      </c>
      <c r="T249" t="s">
        <v>1281</v>
      </c>
      <c r="U249" s="5">
        <v>4</v>
      </c>
      <c r="W249">
        <f t="shared" si="10"/>
        <v>1</v>
      </c>
      <c r="X249">
        <f t="shared" si="9"/>
        <v>152</v>
      </c>
      <c r="Y249" s="6" t="e" cm="1">
        <f t="array" aca="1" ref="Y249" ca="1">VALUE(IF(ISNUMBER(X249), _xlfn.TEXTJOIN("",TRUE,IFERROR(MID(Q249, ROW(INDIRECT(X249 - 20&amp;":"&amp;X249)), 1)*1, "")), ""))</f>
        <v>#VALUE!</v>
      </c>
      <c r="Z249" t="str">
        <f t="shared" ca="1" si="11"/>
        <v/>
      </c>
      <c r="AA249" s="5"/>
    </row>
    <row r="250" spans="1:27" x14ac:dyDescent="0.2">
      <c r="A250">
        <v>2019066167</v>
      </c>
      <c r="B250" t="s">
        <v>21</v>
      </c>
      <c r="C250" t="s">
        <v>22</v>
      </c>
      <c r="D250">
        <v>17500022700</v>
      </c>
      <c r="E250" s="1">
        <v>43767</v>
      </c>
      <c r="F250" s="1">
        <v>43882</v>
      </c>
      <c r="G250" s="2">
        <v>755</v>
      </c>
      <c r="H250" t="s">
        <v>1282</v>
      </c>
      <c r="I250" t="s">
        <v>25</v>
      </c>
      <c r="J250" t="s">
        <v>26</v>
      </c>
      <c r="K250">
        <v>37013</v>
      </c>
      <c r="L250" t="s">
        <v>1283</v>
      </c>
      <c r="M250" t="s">
        <v>1284</v>
      </c>
      <c r="N250" t="s">
        <v>29</v>
      </c>
      <c r="O250" t="s">
        <v>30</v>
      </c>
      <c r="P250">
        <v>3727030</v>
      </c>
      <c r="Q250" t="s">
        <v>1285</v>
      </c>
      <c r="R250">
        <v>33</v>
      </c>
      <c r="S250">
        <v>37015630</v>
      </c>
      <c r="T250" t="s">
        <v>1286</v>
      </c>
      <c r="U250" s="5">
        <v>0</v>
      </c>
      <c r="W250">
        <f t="shared" si="10"/>
        <v>0</v>
      </c>
      <c r="X250" t="str">
        <f t="shared" si="9"/>
        <v/>
      </c>
      <c r="Y250" s="6" t="e" cm="1">
        <f t="array" aca="1" ref="Y250" ca="1">VALUE(IF(ISNUMBER(X250), _xlfn.TEXTJOIN("",TRUE,IFERROR(MID(Q250, ROW(INDIRECT(X250 - 20&amp;":"&amp;X250)), 1)*1, "")), ""))</f>
        <v>#VALUE!</v>
      </c>
      <c r="Z250" t="str">
        <f t="shared" ca="1" si="11"/>
        <v/>
      </c>
      <c r="AA250" s="5"/>
    </row>
    <row r="251" spans="1:27" x14ac:dyDescent="0.2">
      <c r="A251">
        <v>2019040525</v>
      </c>
      <c r="B251" t="s">
        <v>21</v>
      </c>
      <c r="C251" t="s">
        <v>22</v>
      </c>
      <c r="D251">
        <v>7115029400</v>
      </c>
      <c r="E251" s="1">
        <v>43655</v>
      </c>
      <c r="F251" s="1">
        <v>43882</v>
      </c>
      <c r="G251" s="2">
        <v>1</v>
      </c>
      <c r="H251" t="s">
        <v>1287</v>
      </c>
      <c r="I251" t="s">
        <v>34</v>
      </c>
      <c r="J251" t="s">
        <v>26</v>
      </c>
      <c r="K251">
        <v>37207</v>
      </c>
      <c r="L251" t="s">
        <v>1279</v>
      </c>
      <c r="M251" t="s">
        <v>978</v>
      </c>
      <c r="N251" t="s">
        <v>29</v>
      </c>
      <c r="O251" t="s">
        <v>30</v>
      </c>
      <c r="P251">
        <v>3689007</v>
      </c>
      <c r="Q251" t="s">
        <v>1280</v>
      </c>
      <c r="R251">
        <v>5</v>
      </c>
      <c r="S251">
        <v>37012600</v>
      </c>
      <c r="T251" t="s">
        <v>1288</v>
      </c>
      <c r="U251" s="5" t="s">
        <v>1005</v>
      </c>
      <c r="W251">
        <f t="shared" si="10"/>
        <v>1</v>
      </c>
      <c r="X251">
        <f t="shared" si="9"/>
        <v>152</v>
      </c>
      <c r="Y251" s="6" t="e" cm="1">
        <f t="array" aca="1" ref="Y251" ca="1">VALUE(IF(ISNUMBER(X251), _xlfn.TEXTJOIN("",TRUE,IFERROR(MID(Q251, ROW(INDIRECT(X251 - 20&amp;":"&amp;X251)), 1)*1, "")), ""))</f>
        <v>#VALUE!</v>
      </c>
      <c r="Z251" t="str">
        <f t="shared" ca="1" si="11"/>
        <v/>
      </c>
      <c r="AA251" s="5"/>
    </row>
    <row r="252" spans="1:27" x14ac:dyDescent="0.2">
      <c r="A252">
        <v>2020000815</v>
      </c>
      <c r="B252" t="s">
        <v>21</v>
      </c>
      <c r="C252" t="s">
        <v>22</v>
      </c>
      <c r="D252" t="s">
        <v>1289</v>
      </c>
      <c r="E252" s="1">
        <v>43836</v>
      </c>
      <c r="F252" s="1">
        <v>43888</v>
      </c>
      <c r="G252" s="2">
        <v>1</v>
      </c>
      <c r="H252" t="s">
        <v>1290</v>
      </c>
      <c r="I252" t="s">
        <v>34</v>
      </c>
      <c r="J252" t="s">
        <v>26</v>
      </c>
      <c r="K252">
        <v>37209</v>
      </c>
      <c r="L252" t="s">
        <v>1291</v>
      </c>
      <c r="M252" t="s">
        <v>614</v>
      </c>
      <c r="N252" t="s">
        <v>29</v>
      </c>
      <c r="O252" t="s">
        <v>30</v>
      </c>
      <c r="P252">
        <v>3746989</v>
      </c>
      <c r="Q252" t="s">
        <v>1292</v>
      </c>
      <c r="R252">
        <v>21</v>
      </c>
      <c r="S252">
        <v>37014300</v>
      </c>
      <c r="T252" t="s">
        <v>1293</v>
      </c>
      <c r="U252" s="5">
        <v>4</v>
      </c>
      <c r="W252">
        <f t="shared" si="10"/>
        <v>1</v>
      </c>
      <c r="X252">
        <f t="shared" si="9"/>
        <v>30</v>
      </c>
      <c r="Y252" s="6" cm="1">
        <f t="array" aca="1" ref="Y252" ca="1">VALUE(IF(ISNUMBER(X252), _xlfn.TEXTJOIN("",TRUE,IFERROR(MID(Q252, ROW(INDIRECT(X252 - 20&amp;":"&amp;X252)), 1)*1, "")), ""))</f>
        <v>4</v>
      </c>
      <c r="Z252">
        <f t="shared" ca="1" si="11"/>
        <v>1</v>
      </c>
      <c r="AA252" s="5"/>
    </row>
    <row r="253" spans="1:27" x14ac:dyDescent="0.2">
      <c r="A253">
        <v>2019031900</v>
      </c>
      <c r="B253" t="s">
        <v>21</v>
      </c>
      <c r="C253" t="s">
        <v>43</v>
      </c>
      <c r="D253">
        <v>10700006600</v>
      </c>
      <c r="E253" s="1">
        <v>43616</v>
      </c>
      <c r="F253" s="1">
        <v>43894</v>
      </c>
      <c r="G253" s="2">
        <v>1</v>
      </c>
      <c r="H253" t="s">
        <v>1294</v>
      </c>
      <c r="I253" t="s">
        <v>34</v>
      </c>
      <c r="J253" t="s">
        <v>26</v>
      </c>
      <c r="K253">
        <v>37217</v>
      </c>
      <c r="L253" t="s">
        <v>1295</v>
      </c>
      <c r="M253" t="s">
        <v>1296</v>
      </c>
      <c r="N253" t="s">
        <v>29</v>
      </c>
      <c r="O253" t="s">
        <v>48</v>
      </c>
      <c r="P253">
        <v>3675724</v>
      </c>
      <c r="Q253" t="s">
        <v>1297</v>
      </c>
      <c r="R253">
        <v>13</v>
      </c>
      <c r="S253">
        <v>37015804</v>
      </c>
      <c r="T253" t="s">
        <v>1298</v>
      </c>
      <c r="U253" s="5">
        <v>17</v>
      </c>
      <c r="W253">
        <f t="shared" si="10"/>
        <v>1</v>
      </c>
      <c r="X253">
        <f t="shared" si="9"/>
        <v>22</v>
      </c>
      <c r="Y253" s="6" cm="1">
        <f t="array" aca="1" ref="Y253" ca="1">VALUE(IF(ISNUMBER(X253), _xlfn.TEXTJOIN("",TRUE,IFERROR(MID(Q253, ROW(INDIRECT(X253 - 20&amp;":"&amp;X253)), 1)*1, "")), ""))</f>
        <v>17</v>
      </c>
      <c r="Z253">
        <f t="shared" ca="1" si="11"/>
        <v>1</v>
      </c>
      <c r="AA253" s="5"/>
    </row>
    <row r="254" spans="1:27" x14ac:dyDescent="0.2">
      <c r="A254">
        <v>2019077012</v>
      </c>
      <c r="B254" t="s">
        <v>21</v>
      </c>
      <c r="C254" t="s">
        <v>43</v>
      </c>
      <c r="D254" t="s">
        <v>1299</v>
      </c>
      <c r="E254" s="1">
        <v>43816</v>
      </c>
      <c r="F254" s="1">
        <v>43899</v>
      </c>
      <c r="G254" s="2">
        <v>1</v>
      </c>
      <c r="H254" t="s">
        <v>1300</v>
      </c>
      <c r="I254" t="s">
        <v>34</v>
      </c>
      <c r="J254" t="s">
        <v>26</v>
      </c>
      <c r="K254">
        <v>37208</v>
      </c>
      <c r="L254" t="s">
        <v>1301</v>
      </c>
      <c r="M254" t="s">
        <v>294</v>
      </c>
      <c r="N254" t="s">
        <v>29</v>
      </c>
      <c r="O254" t="s">
        <v>48</v>
      </c>
      <c r="P254">
        <v>3742085</v>
      </c>
      <c r="Q254" t="s">
        <v>1302</v>
      </c>
      <c r="R254">
        <v>19</v>
      </c>
      <c r="S254">
        <v>37014200</v>
      </c>
      <c r="T254" t="s">
        <v>1303</v>
      </c>
      <c r="U254" s="5">
        <v>4</v>
      </c>
      <c r="W254">
        <f t="shared" si="10"/>
        <v>1</v>
      </c>
      <c r="X254">
        <f t="shared" si="9"/>
        <v>39</v>
      </c>
      <c r="Y254" s="6" cm="1">
        <f t="array" aca="1" ref="Y254" ca="1">VALUE(IF(ISNUMBER(X254), _xlfn.TEXTJOIN("",TRUE,IFERROR(MID(Q254, ROW(INDIRECT(X254 - 20&amp;":"&amp;X254)), 1)*1, "")), ""))</f>
        <v>4</v>
      </c>
      <c r="Z254">
        <f t="shared" ca="1" si="11"/>
        <v>1</v>
      </c>
      <c r="AA254" s="5"/>
    </row>
    <row r="255" spans="1:27" x14ac:dyDescent="0.2">
      <c r="A255">
        <v>2019061726</v>
      </c>
      <c r="B255" t="s">
        <v>21</v>
      </c>
      <c r="C255" t="s">
        <v>43</v>
      </c>
      <c r="D255" t="s">
        <v>1304</v>
      </c>
      <c r="E255" s="1">
        <v>43747</v>
      </c>
      <c r="F255" s="1">
        <v>43903</v>
      </c>
      <c r="G255" s="2">
        <v>1</v>
      </c>
      <c r="H255" t="s">
        <v>1305</v>
      </c>
      <c r="I255" t="s">
        <v>34</v>
      </c>
      <c r="J255" t="s">
        <v>26</v>
      </c>
      <c r="K255">
        <v>37208</v>
      </c>
      <c r="L255" t="s">
        <v>1306</v>
      </c>
      <c r="M255" t="s">
        <v>721</v>
      </c>
      <c r="N255" t="s">
        <v>29</v>
      </c>
      <c r="O255" t="s">
        <v>48</v>
      </c>
      <c r="P255">
        <v>3720784</v>
      </c>
      <c r="Q255" t="s">
        <v>1307</v>
      </c>
      <c r="R255">
        <v>19</v>
      </c>
      <c r="S255">
        <v>37019400</v>
      </c>
      <c r="T255" t="s">
        <v>1308</v>
      </c>
      <c r="U255" s="5">
        <v>9</v>
      </c>
      <c r="W255">
        <f t="shared" si="10"/>
        <v>0</v>
      </c>
      <c r="X255" t="str">
        <f t="shared" si="9"/>
        <v/>
      </c>
      <c r="Y255" s="6" t="e" cm="1">
        <f t="array" aca="1" ref="Y255" ca="1">VALUE(IF(ISNUMBER(X255), _xlfn.TEXTJOIN("",TRUE,IFERROR(MID(Q255, ROW(INDIRECT(X255 - 20&amp;":"&amp;X255)), 1)*1, "")), ""))</f>
        <v>#VALUE!</v>
      </c>
      <c r="Z255" t="str">
        <f t="shared" ca="1" si="11"/>
        <v/>
      </c>
      <c r="AA255" s="5"/>
    </row>
    <row r="256" spans="1:27" x14ac:dyDescent="0.2">
      <c r="A256">
        <v>2019053685</v>
      </c>
      <c r="B256" t="s">
        <v>21</v>
      </c>
      <c r="C256" t="s">
        <v>43</v>
      </c>
      <c r="D256">
        <v>7215028100</v>
      </c>
      <c r="E256" s="1">
        <v>43713</v>
      </c>
      <c r="F256" s="1">
        <v>43908</v>
      </c>
      <c r="G256" s="2">
        <v>1</v>
      </c>
      <c r="H256" t="s">
        <v>1309</v>
      </c>
      <c r="I256" t="s">
        <v>1310</v>
      </c>
      <c r="J256" t="s">
        <v>26</v>
      </c>
      <c r="K256">
        <v>37206</v>
      </c>
      <c r="L256" t="s">
        <v>1311</v>
      </c>
      <c r="M256" t="s">
        <v>223</v>
      </c>
      <c r="N256" t="s">
        <v>29</v>
      </c>
      <c r="O256" t="s">
        <v>48</v>
      </c>
      <c r="P256">
        <v>3709265</v>
      </c>
      <c r="Q256" t="s">
        <v>1312</v>
      </c>
      <c r="R256">
        <v>7</v>
      </c>
      <c r="S256">
        <v>37011600</v>
      </c>
      <c r="T256" t="s">
        <v>1313</v>
      </c>
      <c r="U256" s="5">
        <v>14</v>
      </c>
      <c r="W256">
        <f t="shared" si="10"/>
        <v>0</v>
      </c>
      <c r="X256" t="str">
        <f t="shared" si="9"/>
        <v/>
      </c>
      <c r="Y256" s="6" t="e" cm="1">
        <f t="array" aca="1" ref="Y256" ca="1">VALUE(IF(ISNUMBER(X256), _xlfn.TEXTJOIN("",TRUE,IFERROR(MID(Q256, ROW(INDIRECT(X256 - 20&amp;":"&amp;X256)), 1)*1, "")), ""))</f>
        <v>#VALUE!</v>
      </c>
      <c r="Z256" t="str">
        <f t="shared" ca="1" si="11"/>
        <v/>
      </c>
      <c r="AA256" s="5"/>
    </row>
    <row r="257" spans="1:27" x14ac:dyDescent="0.2">
      <c r="A257">
        <v>2019070558</v>
      </c>
      <c r="B257" t="s">
        <v>21</v>
      </c>
      <c r="C257" t="s">
        <v>80</v>
      </c>
      <c r="D257">
        <v>8209010600</v>
      </c>
      <c r="E257" s="1">
        <v>43787</v>
      </c>
      <c r="F257" s="1">
        <v>43913</v>
      </c>
      <c r="G257" s="2">
        <v>1</v>
      </c>
      <c r="H257" t="s">
        <v>1314</v>
      </c>
      <c r="I257" t="s">
        <v>34</v>
      </c>
      <c r="J257" t="s">
        <v>26</v>
      </c>
      <c r="K257">
        <v>37208</v>
      </c>
      <c r="L257" t="s">
        <v>1315</v>
      </c>
      <c r="M257" t="s">
        <v>181</v>
      </c>
      <c r="N257" t="s">
        <v>29</v>
      </c>
      <c r="O257" t="s">
        <v>84</v>
      </c>
      <c r="P257">
        <v>3733223</v>
      </c>
      <c r="Q257" t="s">
        <v>1316</v>
      </c>
      <c r="R257">
        <v>19</v>
      </c>
      <c r="S257">
        <v>37019400</v>
      </c>
      <c r="T257" t="s">
        <v>1317</v>
      </c>
      <c r="U257" s="5">
        <v>2</v>
      </c>
      <c r="W257">
        <f t="shared" si="10"/>
        <v>1</v>
      </c>
      <c r="X257">
        <f t="shared" si="9"/>
        <v>137</v>
      </c>
      <c r="Y257" s="6" cm="1">
        <f t="array" aca="1" ref="Y257" ca="1">VALUE(IF(ISNUMBER(X257), _xlfn.TEXTJOIN("",TRUE,IFERROR(MID(Q257, ROW(INDIRECT(X257 - 20&amp;":"&amp;X257)), 1)*1, "")), ""))</f>
        <v>2</v>
      </c>
      <c r="Z257">
        <f t="shared" ca="1" si="11"/>
        <v>1</v>
      </c>
      <c r="AA257" s="5"/>
    </row>
    <row r="258" spans="1:27" x14ac:dyDescent="0.2">
      <c r="A258">
        <v>2018025316</v>
      </c>
      <c r="B258" t="s">
        <v>21</v>
      </c>
      <c r="C258" t="s">
        <v>341</v>
      </c>
      <c r="D258">
        <v>16400004400</v>
      </c>
      <c r="E258" s="1">
        <v>43224</v>
      </c>
      <c r="F258" s="1">
        <v>43928</v>
      </c>
      <c r="G258" s="2">
        <v>1</v>
      </c>
      <c r="H258" t="s">
        <v>1318</v>
      </c>
      <c r="I258" t="s">
        <v>25</v>
      </c>
      <c r="J258" t="s">
        <v>26</v>
      </c>
      <c r="K258">
        <v>37013</v>
      </c>
      <c r="L258" t="s">
        <v>1319</v>
      </c>
      <c r="M258" t="s">
        <v>1320</v>
      </c>
      <c r="N258" t="s">
        <v>29</v>
      </c>
      <c r="O258" t="s">
        <v>346</v>
      </c>
      <c r="P258">
        <v>3495807</v>
      </c>
      <c r="Q258" t="s">
        <v>1321</v>
      </c>
      <c r="R258">
        <v>33</v>
      </c>
      <c r="S258">
        <v>37015631</v>
      </c>
      <c r="T258" t="s">
        <v>1322</v>
      </c>
      <c r="U258" s="5">
        <v>264</v>
      </c>
      <c r="W258">
        <f t="shared" si="10"/>
        <v>1</v>
      </c>
      <c r="X258">
        <f t="shared" ref="X258:X288" si="12">IF(ISNUMBER(SEARCH("unit", Q258, 1)), SEARCH("unit", Q258, 1), "")</f>
        <v>126</v>
      </c>
      <c r="Y258" s="6" cm="1">
        <f t="array" aca="1" ref="Y258" ca="1">VALUE(IF(ISNUMBER(X258), _xlfn.TEXTJOIN("",TRUE,IFERROR(MID(Q258, ROW(INDIRECT(X258 - 20&amp;":"&amp;X258)), 1)*1, "")), ""))</f>
        <v>1124</v>
      </c>
      <c r="Z258">
        <f t="shared" ca="1" si="11"/>
        <v>0</v>
      </c>
      <c r="AA258" s="5"/>
    </row>
    <row r="259" spans="1:27" x14ac:dyDescent="0.2">
      <c r="A259">
        <v>2019068420</v>
      </c>
      <c r="B259" t="s">
        <v>21</v>
      </c>
      <c r="C259" t="s">
        <v>22</v>
      </c>
      <c r="D259" t="s">
        <v>1323</v>
      </c>
      <c r="E259" s="1">
        <v>43775</v>
      </c>
      <c r="F259" s="1">
        <v>43936</v>
      </c>
      <c r="G259" s="2">
        <v>1</v>
      </c>
      <c r="H259" t="s">
        <v>1324</v>
      </c>
      <c r="I259" t="s">
        <v>1325</v>
      </c>
      <c r="J259" t="s">
        <v>26</v>
      </c>
      <c r="K259">
        <v>37027</v>
      </c>
      <c r="L259" t="s">
        <v>1326</v>
      </c>
      <c r="M259" t="s">
        <v>1327</v>
      </c>
      <c r="N259" t="s">
        <v>29</v>
      </c>
      <c r="O259" t="s">
        <v>30</v>
      </c>
      <c r="P259">
        <v>3729245</v>
      </c>
      <c r="Q259" t="s">
        <v>1328</v>
      </c>
      <c r="R259">
        <v>31</v>
      </c>
      <c r="S259">
        <v>37019114</v>
      </c>
      <c r="T259" t="s">
        <v>1329</v>
      </c>
      <c r="U259" s="5">
        <v>46</v>
      </c>
      <c r="V259" t="s">
        <v>1330</v>
      </c>
      <c r="W259">
        <f t="shared" ref="W259:W288" si="13">IF(ISNUMBER(SEARCH("unit",Q259)), 1, 0)</f>
        <v>1</v>
      </c>
      <c r="X259">
        <f t="shared" si="12"/>
        <v>79</v>
      </c>
      <c r="Y259" s="6" cm="1">
        <f t="array" aca="1" ref="Y259" ca="1">VALUE(IF(ISNUMBER(X259), _xlfn.TEXTJOIN("",TRUE,IFERROR(MID(Q259, ROW(INDIRECT(X259 - 20&amp;":"&amp;X259)), 1)*1, "")), ""))</f>
        <v>6</v>
      </c>
      <c r="Z259">
        <f t="shared" ref="Z259:Z288" ca="1" si="14">IFERROR(IF(U259=Y259, 1, 0), "")</f>
        <v>0</v>
      </c>
      <c r="AA259" s="5"/>
    </row>
    <row r="260" spans="1:27" x14ac:dyDescent="0.2">
      <c r="A260">
        <v>2018019819</v>
      </c>
      <c r="B260" t="s">
        <v>21</v>
      </c>
      <c r="C260" t="s">
        <v>80</v>
      </c>
      <c r="D260">
        <v>17400023800</v>
      </c>
      <c r="E260" s="1">
        <v>43200</v>
      </c>
      <c r="F260" s="1">
        <v>43936</v>
      </c>
      <c r="G260" s="2">
        <v>1</v>
      </c>
      <c r="H260" t="s">
        <v>1331</v>
      </c>
      <c r="I260" t="s">
        <v>25</v>
      </c>
      <c r="J260" t="s">
        <v>26</v>
      </c>
      <c r="K260">
        <v>37013</v>
      </c>
      <c r="L260" t="s">
        <v>1332</v>
      </c>
      <c r="M260" t="s">
        <v>1247</v>
      </c>
      <c r="N260" t="s">
        <v>29</v>
      </c>
      <c r="O260" t="s">
        <v>84</v>
      </c>
      <c r="P260">
        <v>3477304</v>
      </c>
      <c r="Q260" t="s">
        <v>1333</v>
      </c>
      <c r="R260">
        <v>32</v>
      </c>
      <c r="S260">
        <v>37019117</v>
      </c>
      <c r="T260" t="s">
        <v>1334</v>
      </c>
      <c r="U260" s="5">
        <v>300</v>
      </c>
      <c r="W260">
        <f t="shared" si="13"/>
        <v>1</v>
      </c>
      <c r="X260">
        <f t="shared" si="12"/>
        <v>160</v>
      </c>
      <c r="Y260" s="6" cm="1">
        <f t="array" aca="1" ref="Y260" ca="1">VALUE(IF(ISNUMBER(X260), _xlfn.TEXTJOIN("",TRUE,IFERROR(MID(Q260, ROW(INDIRECT(X260 - 20&amp;":"&amp;X260)), 1)*1, "")), ""))</f>
        <v>1857300</v>
      </c>
      <c r="Z260">
        <f t="shared" ca="1" si="14"/>
        <v>0</v>
      </c>
      <c r="AA260" s="5"/>
    </row>
    <row r="261" spans="1:27" x14ac:dyDescent="0.2">
      <c r="A261">
        <v>2019077346</v>
      </c>
      <c r="B261" t="s">
        <v>21</v>
      </c>
      <c r="C261" t="s">
        <v>22</v>
      </c>
      <c r="D261" t="s">
        <v>1335</v>
      </c>
      <c r="E261" s="1">
        <v>43817</v>
      </c>
      <c r="F261" s="1">
        <v>43937</v>
      </c>
      <c r="G261" s="2">
        <v>1</v>
      </c>
      <c r="H261" t="s">
        <v>1336</v>
      </c>
      <c r="I261" t="s">
        <v>34</v>
      </c>
      <c r="J261" t="s">
        <v>26</v>
      </c>
      <c r="K261">
        <v>37207</v>
      </c>
      <c r="L261" t="s">
        <v>1337</v>
      </c>
      <c r="M261" t="s">
        <v>1338</v>
      </c>
      <c r="N261" t="s">
        <v>29</v>
      </c>
      <c r="O261" t="s">
        <v>30</v>
      </c>
      <c r="P261">
        <v>3742519</v>
      </c>
      <c r="Q261" t="s">
        <v>1339</v>
      </c>
      <c r="R261">
        <v>2</v>
      </c>
      <c r="S261">
        <v>37012702</v>
      </c>
      <c r="T261" t="s">
        <v>1340</v>
      </c>
      <c r="U261" s="5">
        <v>6</v>
      </c>
      <c r="W261">
        <f t="shared" si="13"/>
        <v>1</v>
      </c>
      <c r="X261">
        <f t="shared" si="12"/>
        <v>250</v>
      </c>
      <c r="Y261" s="6" t="e" cm="1">
        <f t="array" aca="1" ref="Y261" ca="1">VALUE(IF(ISNUMBER(X261), _xlfn.TEXTJOIN("",TRUE,IFERROR(MID(Q261, ROW(INDIRECT(X261 - 20&amp;":"&amp;X261)), 1)*1, "")), ""))</f>
        <v>#VALUE!</v>
      </c>
      <c r="Z261" t="str">
        <f t="shared" ca="1" si="14"/>
        <v/>
      </c>
      <c r="AA261" s="5"/>
    </row>
    <row r="262" spans="1:27" x14ac:dyDescent="0.2">
      <c r="A262">
        <v>2019074451</v>
      </c>
      <c r="B262" t="s">
        <v>21</v>
      </c>
      <c r="C262" t="s">
        <v>43</v>
      </c>
      <c r="D262">
        <v>8301046800</v>
      </c>
      <c r="E262" s="1">
        <v>43804</v>
      </c>
      <c r="F262" s="1">
        <v>43944</v>
      </c>
      <c r="G262" s="2">
        <v>1</v>
      </c>
      <c r="H262" t="s">
        <v>1341</v>
      </c>
      <c r="I262" t="s">
        <v>34</v>
      </c>
      <c r="J262" t="s">
        <v>26</v>
      </c>
      <c r="K262">
        <v>37206</v>
      </c>
      <c r="L262" t="s">
        <v>1342</v>
      </c>
      <c r="M262" t="s">
        <v>1343</v>
      </c>
      <c r="N262" t="s">
        <v>29</v>
      </c>
      <c r="O262" t="s">
        <v>48</v>
      </c>
      <c r="P262">
        <v>3738548</v>
      </c>
      <c r="Q262" t="s">
        <v>1344</v>
      </c>
      <c r="R262">
        <v>6</v>
      </c>
      <c r="S262">
        <v>37011700</v>
      </c>
      <c r="T262" t="s">
        <v>1345</v>
      </c>
      <c r="U262" s="5">
        <v>14</v>
      </c>
      <c r="W262">
        <f t="shared" si="13"/>
        <v>1</v>
      </c>
      <c r="X262">
        <f t="shared" si="12"/>
        <v>77</v>
      </c>
      <c r="Y262" s="6" cm="1">
        <f t="array" aca="1" ref="Y262" ca="1">VALUE(IF(ISNUMBER(X262), _xlfn.TEXTJOIN("",TRUE,IFERROR(MID(Q262, ROW(INDIRECT(X262 - 20&amp;":"&amp;X262)), 1)*1, "")), ""))</f>
        <v>14</v>
      </c>
      <c r="Z262">
        <f t="shared" ca="1" si="14"/>
        <v>1</v>
      </c>
      <c r="AA262" s="5"/>
    </row>
    <row r="263" spans="1:27" x14ac:dyDescent="0.2">
      <c r="A263">
        <v>2020001148</v>
      </c>
      <c r="B263" t="s">
        <v>21</v>
      </c>
      <c r="C263" t="s">
        <v>56</v>
      </c>
      <c r="D263" t="s">
        <v>1346</v>
      </c>
      <c r="E263" s="1">
        <v>43837</v>
      </c>
      <c r="F263" s="1">
        <v>43950</v>
      </c>
      <c r="G263" s="2">
        <v>1</v>
      </c>
      <c r="H263" t="s">
        <v>1347</v>
      </c>
      <c r="I263" t="s">
        <v>34</v>
      </c>
      <c r="J263" t="s">
        <v>26</v>
      </c>
      <c r="K263">
        <v>37203</v>
      </c>
      <c r="L263" t="s">
        <v>1348</v>
      </c>
      <c r="M263" t="s">
        <v>338</v>
      </c>
      <c r="N263" t="s">
        <v>29</v>
      </c>
      <c r="O263" t="s">
        <v>61</v>
      </c>
      <c r="P263">
        <v>3747454</v>
      </c>
      <c r="Q263" t="s">
        <v>1349</v>
      </c>
      <c r="R263">
        <v>21</v>
      </c>
      <c r="S263">
        <v>37016600</v>
      </c>
      <c r="T263" t="s">
        <v>1350</v>
      </c>
      <c r="U263" s="5">
        <v>1</v>
      </c>
      <c r="W263">
        <f t="shared" si="13"/>
        <v>1</v>
      </c>
      <c r="X263">
        <f t="shared" si="12"/>
        <v>100</v>
      </c>
      <c r="Y263" s="6" t="e" cm="1">
        <f t="array" aca="1" ref="Y263" ca="1">VALUE(IF(ISNUMBER(X263), _xlfn.TEXTJOIN("",TRUE,IFERROR(MID(Q263, ROW(INDIRECT(X263 - 20&amp;":"&amp;X263)), 1)*1, "")), ""))</f>
        <v>#VALUE!</v>
      </c>
      <c r="Z263" t="str">
        <f t="shared" ca="1" si="14"/>
        <v/>
      </c>
      <c r="AA263" s="5"/>
    </row>
    <row r="264" spans="1:27" x14ac:dyDescent="0.2">
      <c r="A264">
        <v>2020001144</v>
      </c>
      <c r="B264" t="s">
        <v>21</v>
      </c>
      <c r="C264" t="s">
        <v>56</v>
      </c>
      <c r="D264" t="s">
        <v>1351</v>
      </c>
      <c r="E264" s="1">
        <v>43837</v>
      </c>
      <c r="F264" s="1">
        <v>43950</v>
      </c>
      <c r="G264" s="2">
        <v>1</v>
      </c>
      <c r="H264" t="s">
        <v>1352</v>
      </c>
      <c r="I264" t="s">
        <v>34</v>
      </c>
      <c r="J264" t="s">
        <v>26</v>
      </c>
      <c r="K264">
        <v>37203</v>
      </c>
      <c r="L264" t="s">
        <v>1353</v>
      </c>
      <c r="M264" t="s">
        <v>338</v>
      </c>
      <c r="N264" t="s">
        <v>29</v>
      </c>
      <c r="O264" t="s">
        <v>61</v>
      </c>
      <c r="P264">
        <v>3747449</v>
      </c>
      <c r="Q264" t="s">
        <v>1354</v>
      </c>
      <c r="R264">
        <v>21</v>
      </c>
      <c r="S264">
        <v>37016600</v>
      </c>
      <c r="T264" t="s">
        <v>1355</v>
      </c>
      <c r="U264" s="5">
        <v>1</v>
      </c>
      <c r="W264">
        <f t="shared" si="13"/>
        <v>1</v>
      </c>
      <c r="X264">
        <f t="shared" si="12"/>
        <v>100</v>
      </c>
      <c r="Y264" s="6" t="e" cm="1">
        <f t="array" aca="1" ref="Y264" ca="1">VALUE(IF(ISNUMBER(X264), _xlfn.TEXTJOIN("",TRUE,IFERROR(MID(Q264, ROW(INDIRECT(X264 - 20&amp;":"&amp;X264)), 1)*1, "")), ""))</f>
        <v>#VALUE!</v>
      </c>
      <c r="Z264" t="str">
        <f t="shared" ca="1" si="14"/>
        <v/>
      </c>
      <c r="AA264" s="5"/>
    </row>
    <row r="265" spans="1:27" x14ac:dyDescent="0.2">
      <c r="A265">
        <v>2020001139</v>
      </c>
      <c r="B265" t="s">
        <v>21</v>
      </c>
      <c r="C265" t="s">
        <v>56</v>
      </c>
      <c r="D265" t="s">
        <v>1356</v>
      </c>
      <c r="E265" s="1">
        <v>43837</v>
      </c>
      <c r="F265" s="1">
        <v>43950</v>
      </c>
      <c r="G265" s="2">
        <v>1</v>
      </c>
      <c r="H265" t="s">
        <v>1357</v>
      </c>
      <c r="I265" t="s">
        <v>34</v>
      </c>
      <c r="J265" t="s">
        <v>26</v>
      </c>
      <c r="K265">
        <v>37203</v>
      </c>
      <c r="L265" t="s">
        <v>1358</v>
      </c>
      <c r="M265" t="s">
        <v>338</v>
      </c>
      <c r="N265" t="s">
        <v>29</v>
      </c>
      <c r="O265" t="s">
        <v>61</v>
      </c>
      <c r="P265">
        <v>3747443</v>
      </c>
      <c r="Q265" t="s">
        <v>1359</v>
      </c>
      <c r="R265">
        <v>21</v>
      </c>
      <c r="S265">
        <v>37016600</v>
      </c>
      <c r="T265" t="s">
        <v>1360</v>
      </c>
      <c r="U265" s="5">
        <v>1</v>
      </c>
      <c r="W265">
        <f t="shared" si="13"/>
        <v>1</v>
      </c>
      <c r="X265">
        <f t="shared" si="12"/>
        <v>100</v>
      </c>
      <c r="Y265" s="6" t="e" cm="1">
        <f t="array" aca="1" ref="Y265" ca="1">VALUE(IF(ISNUMBER(X265), _xlfn.TEXTJOIN("",TRUE,IFERROR(MID(Q265, ROW(INDIRECT(X265 - 20&amp;":"&amp;X265)), 1)*1, "")), ""))</f>
        <v>#VALUE!</v>
      </c>
      <c r="Z265" t="str">
        <f t="shared" ca="1" si="14"/>
        <v/>
      </c>
      <c r="AA265" s="5"/>
    </row>
    <row r="266" spans="1:27" x14ac:dyDescent="0.2">
      <c r="A266">
        <v>2019019742</v>
      </c>
      <c r="B266" t="s">
        <v>21</v>
      </c>
      <c r="C266" t="s">
        <v>341</v>
      </c>
      <c r="D266" t="s">
        <v>1361</v>
      </c>
      <c r="E266" s="1">
        <v>43559</v>
      </c>
      <c r="F266" s="1">
        <v>43951</v>
      </c>
      <c r="G266" s="2">
        <v>1</v>
      </c>
      <c r="H266" t="s">
        <v>1362</v>
      </c>
      <c r="I266" t="s">
        <v>34</v>
      </c>
      <c r="J266" t="s">
        <v>26</v>
      </c>
      <c r="K266">
        <v>37221</v>
      </c>
      <c r="L266" t="s">
        <v>1363</v>
      </c>
      <c r="M266" t="s">
        <v>1364</v>
      </c>
      <c r="N266" t="s">
        <v>29</v>
      </c>
      <c r="O266" t="s">
        <v>346</v>
      </c>
      <c r="P266">
        <v>3646554</v>
      </c>
      <c r="Q266" t="s">
        <v>1365</v>
      </c>
      <c r="R266">
        <v>23</v>
      </c>
      <c r="S266">
        <v>37018202</v>
      </c>
      <c r="T266" t="s">
        <v>1366</v>
      </c>
      <c r="U266" s="5">
        <v>323</v>
      </c>
      <c r="W266">
        <f t="shared" si="13"/>
        <v>1</v>
      </c>
      <c r="X266">
        <f t="shared" si="12"/>
        <v>74</v>
      </c>
      <c r="Y266" s="6" t="e" cm="1">
        <f t="array" aca="1" ref="Y266" ca="1">VALUE(IF(ISNUMBER(X266), _xlfn.TEXTJOIN("",TRUE,IFERROR(MID(Q266, ROW(INDIRECT(X266 - 20&amp;":"&amp;X266)), 1)*1, "")), ""))</f>
        <v>#VALUE!</v>
      </c>
      <c r="Z266" t="str">
        <f t="shared" ca="1" si="14"/>
        <v/>
      </c>
      <c r="AA266" s="5"/>
    </row>
    <row r="267" spans="1:27" x14ac:dyDescent="0.2">
      <c r="A267">
        <v>2019061256</v>
      </c>
      <c r="B267" t="s">
        <v>21</v>
      </c>
      <c r="C267" t="s">
        <v>43</v>
      </c>
      <c r="D267">
        <v>10501054700</v>
      </c>
      <c r="E267" s="1">
        <v>43746</v>
      </c>
      <c r="F267" s="1">
        <v>43959</v>
      </c>
      <c r="G267" s="2">
        <v>1</v>
      </c>
      <c r="H267" t="s">
        <v>1367</v>
      </c>
      <c r="I267" t="s">
        <v>34</v>
      </c>
      <c r="J267" t="s">
        <v>26</v>
      </c>
      <c r="K267">
        <v>37203</v>
      </c>
      <c r="L267" t="s">
        <v>1368</v>
      </c>
      <c r="M267" t="s">
        <v>781</v>
      </c>
      <c r="N267" t="s">
        <v>29</v>
      </c>
      <c r="O267" t="s">
        <v>48</v>
      </c>
      <c r="P267">
        <v>3720125</v>
      </c>
      <c r="Q267" t="s">
        <v>1369</v>
      </c>
      <c r="R267">
        <v>17</v>
      </c>
      <c r="S267">
        <v>37016300</v>
      </c>
      <c r="T267" t="s">
        <v>1370</v>
      </c>
      <c r="U267" s="5">
        <v>4</v>
      </c>
      <c r="W267">
        <f t="shared" si="13"/>
        <v>1</v>
      </c>
      <c r="X267">
        <f t="shared" si="12"/>
        <v>33</v>
      </c>
      <c r="Y267" s="6" cm="1">
        <f t="array" aca="1" ref="Y267" ca="1">VALUE(IF(ISNUMBER(X267), _xlfn.TEXTJOIN("",TRUE,IFERROR(MID(Q267, ROW(INDIRECT(X267 - 20&amp;":"&amp;X267)), 1)*1, "")), ""))</f>
        <v>4</v>
      </c>
      <c r="Z267">
        <f t="shared" ca="1" si="14"/>
        <v>1</v>
      </c>
      <c r="AA267" s="5"/>
    </row>
    <row r="268" spans="1:27" x14ac:dyDescent="0.2">
      <c r="A268">
        <v>2019074915</v>
      </c>
      <c r="B268" t="s">
        <v>21</v>
      </c>
      <c r="C268" t="s">
        <v>22</v>
      </c>
      <c r="D268">
        <v>9208009000</v>
      </c>
      <c r="E268" s="1">
        <v>43808</v>
      </c>
      <c r="F268" s="1">
        <v>43963</v>
      </c>
      <c r="G268" s="2">
        <v>75</v>
      </c>
      <c r="H268" t="s">
        <v>1371</v>
      </c>
      <c r="I268" t="s">
        <v>34</v>
      </c>
      <c r="J268" t="s">
        <v>26</v>
      </c>
      <c r="K268">
        <v>37203</v>
      </c>
      <c r="L268" t="s">
        <v>1372</v>
      </c>
      <c r="M268" t="s">
        <v>1373</v>
      </c>
      <c r="N268" t="s">
        <v>29</v>
      </c>
      <c r="O268" t="s">
        <v>30</v>
      </c>
      <c r="P268">
        <v>3739235</v>
      </c>
      <c r="Q268" t="s">
        <v>1374</v>
      </c>
      <c r="R268">
        <v>21</v>
      </c>
      <c r="S268">
        <v>37014400</v>
      </c>
      <c r="T268" t="s">
        <v>1375</v>
      </c>
      <c r="U268" s="5">
        <v>11</v>
      </c>
      <c r="W268">
        <f t="shared" si="13"/>
        <v>1</v>
      </c>
      <c r="X268">
        <f t="shared" si="12"/>
        <v>280</v>
      </c>
      <c r="Y268" s="6" cm="1">
        <f t="array" aca="1" ref="Y268" ca="1">VALUE(IF(ISNUMBER(X268), _xlfn.TEXTJOIN("",TRUE,IFERROR(MID(Q268, ROW(INDIRECT(X268 - 20&amp;":"&amp;X268)), 1)*1, "")), ""))</f>
        <v>4</v>
      </c>
      <c r="Z268">
        <f t="shared" ca="1" si="14"/>
        <v>0</v>
      </c>
      <c r="AA268" s="5"/>
    </row>
    <row r="269" spans="1:27" x14ac:dyDescent="0.2">
      <c r="A269">
        <v>2019037379</v>
      </c>
      <c r="B269" t="s">
        <v>21</v>
      </c>
      <c r="C269" t="s">
        <v>80</v>
      </c>
      <c r="D269">
        <v>12100007900</v>
      </c>
      <c r="E269" s="1">
        <v>43640</v>
      </c>
      <c r="F269" s="1">
        <v>43970</v>
      </c>
      <c r="G269" s="2">
        <v>1</v>
      </c>
      <c r="H269" t="s">
        <v>1376</v>
      </c>
      <c r="I269" t="s">
        <v>34</v>
      </c>
      <c r="J269" t="s">
        <v>26</v>
      </c>
      <c r="K269">
        <v>37214</v>
      </c>
      <c r="L269" t="s">
        <v>1377</v>
      </c>
      <c r="M269" t="s">
        <v>1320</v>
      </c>
      <c r="N269" t="s">
        <v>29</v>
      </c>
      <c r="O269" t="s">
        <v>84</v>
      </c>
      <c r="P269">
        <v>3684040</v>
      </c>
      <c r="Q269" t="s">
        <v>1378</v>
      </c>
      <c r="R269">
        <v>13</v>
      </c>
      <c r="S269">
        <v>37015625</v>
      </c>
      <c r="T269" t="s">
        <v>1379</v>
      </c>
      <c r="U269" s="5">
        <v>52</v>
      </c>
      <c r="W269">
        <f t="shared" si="13"/>
        <v>1</v>
      </c>
      <c r="X269">
        <f t="shared" si="12"/>
        <v>126</v>
      </c>
      <c r="Y269" s="6" cm="1">
        <f t="array" aca="1" ref="Y269" ca="1">VALUE(IF(ISNUMBER(X269), _xlfn.TEXTJOIN("",TRUE,IFERROR(MID(Q269, ROW(INDIRECT(X269 - 20&amp;":"&amp;X269)), 1)*1, "")), ""))</f>
        <v>24</v>
      </c>
      <c r="Z269">
        <f t="shared" ca="1" si="14"/>
        <v>0</v>
      </c>
      <c r="AA269" s="5"/>
    </row>
    <row r="270" spans="1:27" x14ac:dyDescent="0.2">
      <c r="A270">
        <v>2019052602</v>
      </c>
      <c r="B270" t="s">
        <v>21</v>
      </c>
      <c r="C270" t="s">
        <v>341</v>
      </c>
      <c r="D270">
        <v>9503002600</v>
      </c>
      <c r="E270" s="1">
        <v>43707</v>
      </c>
      <c r="F270" s="1">
        <v>43970</v>
      </c>
      <c r="G270" s="2">
        <v>1</v>
      </c>
      <c r="H270" t="s">
        <v>1380</v>
      </c>
      <c r="I270" t="s">
        <v>34</v>
      </c>
      <c r="J270" t="s">
        <v>26</v>
      </c>
      <c r="K270">
        <v>37214</v>
      </c>
      <c r="L270" t="s">
        <v>1381</v>
      </c>
      <c r="M270" t="s">
        <v>168</v>
      </c>
      <c r="N270" t="s">
        <v>29</v>
      </c>
      <c r="O270" t="s">
        <v>346</v>
      </c>
      <c r="P270">
        <v>3707628</v>
      </c>
      <c r="Q270" t="s">
        <v>1382</v>
      </c>
      <c r="R270">
        <v>15</v>
      </c>
      <c r="S270">
        <v>37015100</v>
      </c>
      <c r="T270" t="s">
        <v>1383</v>
      </c>
      <c r="U270" s="5">
        <v>128</v>
      </c>
      <c r="W270">
        <f t="shared" si="13"/>
        <v>1</v>
      </c>
      <c r="X270">
        <f t="shared" si="12"/>
        <v>65</v>
      </c>
      <c r="Y270" s="6" cm="1">
        <f t="array" aca="1" ref="Y270" ca="1">VALUE(IF(ISNUMBER(X270), _xlfn.TEXTJOIN("",TRUE,IFERROR(MID(Q270, ROW(INDIRECT(X270 - 20&amp;":"&amp;X270)), 1)*1, "")), ""))</f>
        <v>128</v>
      </c>
      <c r="Z270">
        <f t="shared" ca="1" si="14"/>
        <v>1</v>
      </c>
      <c r="AA270" s="5"/>
    </row>
    <row r="271" spans="1:27" x14ac:dyDescent="0.2">
      <c r="A271">
        <v>2019058954</v>
      </c>
      <c r="B271" t="s">
        <v>21</v>
      </c>
      <c r="C271" t="s">
        <v>80</v>
      </c>
      <c r="D271">
        <v>6200027400</v>
      </c>
      <c r="E271" s="1">
        <v>43734</v>
      </c>
      <c r="F271" s="1">
        <v>43972</v>
      </c>
      <c r="G271" s="2">
        <v>1</v>
      </c>
      <c r="H271" t="s">
        <v>1384</v>
      </c>
      <c r="I271" t="s">
        <v>34</v>
      </c>
      <c r="J271" t="s">
        <v>26</v>
      </c>
      <c r="K271">
        <v>37214</v>
      </c>
      <c r="L271" t="s">
        <v>1385</v>
      </c>
      <c r="M271" t="s">
        <v>1386</v>
      </c>
      <c r="N271" t="s">
        <v>29</v>
      </c>
      <c r="O271" t="s">
        <v>84</v>
      </c>
      <c r="P271">
        <v>3716751</v>
      </c>
      <c r="Q271" t="s">
        <v>1387</v>
      </c>
      <c r="R271">
        <v>15</v>
      </c>
      <c r="S271">
        <v>37015300</v>
      </c>
      <c r="T271" t="s">
        <v>1388</v>
      </c>
      <c r="U271" s="5">
        <v>296</v>
      </c>
      <c r="W271">
        <f t="shared" si="13"/>
        <v>1</v>
      </c>
      <c r="X271">
        <f t="shared" si="12"/>
        <v>36</v>
      </c>
      <c r="Y271" s="6" cm="1">
        <f t="array" aca="1" ref="Y271" ca="1">VALUE(IF(ISNUMBER(X271), _xlfn.TEXTJOIN("",TRUE,IFERROR(MID(Q271, ROW(INDIRECT(X271 - 20&amp;":"&amp;X271)), 1)*1, "")), ""))</f>
        <v>296</v>
      </c>
      <c r="Z271">
        <f t="shared" ca="1" si="14"/>
        <v>1</v>
      </c>
      <c r="AA271" s="5"/>
    </row>
    <row r="272" spans="1:27" x14ac:dyDescent="0.2">
      <c r="A272">
        <v>2020003283</v>
      </c>
      <c r="B272" t="s">
        <v>21</v>
      </c>
      <c r="C272" t="s">
        <v>43</v>
      </c>
      <c r="D272">
        <v>10509016600</v>
      </c>
      <c r="E272" s="1">
        <v>43845</v>
      </c>
      <c r="F272" s="1">
        <v>43972</v>
      </c>
      <c r="G272" s="2">
        <v>1</v>
      </c>
      <c r="H272" t="s">
        <v>1389</v>
      </c>
      <c r="I272" t="s">
        <v>34</v>
      </c>
      <c r="J272" t="s">
        <v>26</v>
      </c>
      <c r="K272">
        <v>37203</v>
      </c>
      <c r="L272" t="s">
        <v>1390</v>
      </c>
      <c r="M272" t="s">
        <v>700</v>
      </c>
      <c r="N272" t="s">
        <v>29</v>
      </c>
      <c r="O272" t="s">
        <v>48</v>
      </c>
      <c r="P272">
        <v>3750554</v>
      </c>
      <c r="Q272" t="s">
        <v>1391</v>
      </c>
      <c r="R272">
        <v>17</v>
      </c>
      <c r="S272">
        <v>37016200</v>
      </c>
      <c r="T272" t="s">
        <v>1392</v>
      </c>
      <c r="U272" s="5">
        <v>5</v>
      </c>
      <c r="W272">
        <f t="shared" si="13"/>
        <v>1</v>
      </c>
      <c r="X272">
        <f t="shared" si="12"/>
        <v>122</v>
      </c>
      <c r="Y272" s="6" t="e" cm="1">
        <f t="array" aca="1" ref="Y272" ca="1">VALUE(IF(ISNUMBER(X272), _xlfn.TEXTJOIN("",TRUE,IFERROR(MID(Q272, ROW(INDIRECT(X272 - 20&amp;":"&amp;X272)), 1)*1, "")), ""))</f>
        <v>#VALUE!</v>
      </c>
      <c r="Z272" t="str">
        <f t="shared" ca="1" si="14"/>
        <v/>
      </c>
      <c r="AA272" s="5"/>
    </row>
    <row r="273" spans="1:27" x14ac:dyDescent="0.2">
      <c r="A273">
        <v>2019076529</v>
      </c>
      <c r="B273" t="s">
        <v>21</v>
      </c>
      <c r="C273" t="s">
        <v>80</v>
      </c>
      <c r="D273">
        <v>16300041600</v>
      </c>
      <c r="E273" s="1">
        <v>43815</v>
      </c>
      <c r="F273" s="1">
        <v>43978</v>
      </c>
      <c r="G273" t="s">
        <v>178</v>
      </c>
      <c r="H273" t="s">
        <v>1393</v>
      </c>
      <c r="I273" t="s">
        <v>25</v>
      </c>
      <c r="J273" t="s">
        <v>26</v>
      </c>
      <c r="K273">
        <v>37013</v>
      </c>
      <c r="L273" t="s">
        <v>1394</v>
      </c>
      <c r="M273" t="s">
        <v>277</v>
      </c>
      <c r="N273" t="s">
        <v>29</v>
      </c>
      <c r="O273" t="s">
        <v>84</v>
      </c>
      <c r="P273">
        <v>3741402</v>
      </c>
      <c r="Q273" t="s">
        <v>1395</v>
      </c>
      <c r="R273">
        <v>32</v>
      </c>
      <c r="S273">
        <v>37015629</v>
      </c>
      <c r="T273" t="s">
        <v>1396</v>
      </c>
      <c r="U273" s="5">
        <v>364</v>
      </c>
      <c r="W273">
        <f t="shared" si="13"/>
        <v>1</v>
      </c>
      <c r="X273">
        <f t="shared" si="12"/>
        <v>81</v>
      </c>
      <c r="Y273" s="6" cm="1">
        <f t="array" aca="1" ref="Y273" ca="1">VALUE(IF(ISNUMBER(X273), _xlfn.TEXTJOIN("",TRUE,IFERROR(MID(Q273, ROW(INDIRECT(X273 - 20&amp;":"&amp;X273)), 1)*1, "")), ""))</f>
        <v>364</v>
      </c>
      <c r="Z273">
        <f t="shared" ca="1" si="14"/>
        <v>1</v>
      </c>
      <c r="AA273" s="5"/>
    </row>
    <row r="274" spans="1:27" x14ac:dyDescent="0.2">
      <c r="A274">
        <v>2020019960</v>
      </c>
      <c r="B274" t="s">
        <v>21</v>
      </c>
      <c r="C274" t="s">
        <v>43</v>
      </c>
      <c r="D274">
        <v>9210023200</v>
      </c>
      <c r="E274" s="1">
        <v>43917</v>
      </c>
      <c r="F274" s="1">
        <v>43978</v>
      </c>
      <c r="G274" s="2">
        <v>1</v>
      </c>
      <c r="H274" t="s">
        <v>1397</v>
      </c>
      <c r="I274" t="s">
        <v>34</v>
      </c>
      <c r="J274" t="s">
        <v>26</v>
      </c>
      <c r="K274">
        <v>37209</v>
      </c>
      <c r="L274" t="s">
        <v>1398</v>
      </c>
      <c r="M274" t="s">
        <v>1399</v>
      </c>
      <c r="N274" t="s">
        <v>29</v>
      </c>
      <c r="O274" t="s">
        <v>48</v>
      </c>
      <c r="P274">
        <v>3792982</v>
      </c>
      <c r="Q274" t="s">
        <v>1400</v>
      </c>
      <c r="R274">
        <v>21</v>
      </c>
      <c r="S274">
        <v>37014300</v>
      </c>
      <c r="T274" t="s">
        <v>1401</v>
      </c>
      <c r="U274" s="5">
        <v>4</v>
      </c>
      <c r="W274">
        <f t="shared" si="13"/>
        <v>1</v>
      </c>
      <c r="X274">
        <f t="shared" si="12"/>
        <v>30</v>
      </c>
      <c r="Y274" s="6" cm="1">
        <f t="array" aca="1" ref="Y274" ca="1">VALUE(IF(ISNUMBER(X274), _xlfn.TEXTJOIN("",TRUE,IFERROR(MID(Q274, ROW(INDIRECT(X274 - 20&amp;":"&amp;X274)), 1)*1, "")), ""))</f>
        <v>4</v>
      </c>
      <c r="Z274">
        <f t="shared" ca="1" si="14"/>
        <v>1</v>
      </c>
      <c r="AA274" s="5"/>
    </row>
    <row r="275" spans="1:27" x14ac:dyDescent="0.2">
      <c r="A275">
        <v>2019072428</v>
      </c>
      <c r="B275" t="s">
        <v>21</v>
      </c>
      <c r="C275" t="s">
        <v>341</v>
      </c>
      <c r="D275">
        <v>8214002700</v>
      </c>
      <c r="E275" s="1">
        <v>43794</v>
      </c>
      <c r="F275" s="1">
        <v>43978</v>
      </c>
      <c r="G275" s="2">
        <v>1</v>
      </c>
      <c r="H275" t="s">
        <v>1402</v>
      </c>
      <c r="I275" t="s">
        <v>34</v>
      </c>
      <c r="J275" t="s">
        <v>26</v>
      </c>
      <c r="K275">
        <v>37201</v>
      </c>
      <c r="L275" t="s">
        <v>1403</v>
      </c>
      <c r="M275" t="s">
        <v>898</v>
      </c>
      <c r="N275" t="s">
        <v>29</v>
      </c>
      <c r="O275" t="s">
        <v>346</v>
      </c>
      <c r="P275">
        <v>3735735</v>
      </c>
      <c r="Q275" t="s">
        <v>1404</v>
      </c>
      <c r="R275">
        <v>19</v>
      </c>
      <c r="S275">
        <v>37019400</v>
      </c>
      <c r="T275" t="s">
        <v>1405</v>
      </c>
      <c r="U275" s="5">
        <v>28</v>
      </c>
      <c r="W275">
        <f t="shared" si="13"/>
        <v>1</v>
      </c>
      <c r="X275">
        <f t="shared" si="12"/>
        <v>82</v>
      </c>
      <c r="Y275" s="6" cm="1">
        <f t="array" aca="1" ref="Y275" ca="1">VALUE(IF(ISNUMBER(X275), _xlfn.TEXTJOIN("",TRUE,IFERROR(MID(Q275, ROW(INDIRECT(X275 - 20&amp;":"&amp;X275)), 1)*1, "")), ""))</f>
        <v>28</v>
      </c>
      <c r="Z275">
        <f t="shared" ca="1" si="14"/>
        <v>1</v>
      </c>
      <c r="AA275" s="5"/>
    </row>
    <row r="276" spans="1:27" x14ac:dyDescent="0.2">
      <c r="A276">
        <v>2020010980</v>
      </c>
      <c r="B276" t="s">
        <v>21</v>
      </c>
      <c r="C276" t="s">
        <v>80</v>
      </c>
      <c r="D276">
        <v>16400017400</v>
      </c>
      <c r="E276" s="1">
        <v>43880</v>
      </c>
      <c r="F276" s="1">
        <v>43978</v>
      </c>
      <c r="G276" s="2">
        <v>1</v>
      </c>
      <c r="H276" t="s">
        <v>1406</v>
      </c>
      <c r="I276" t="s">
        <v>25</v>
      </c>
      <c r="J276" t="s">
        <v>26</v>
      </c>
      <c r="K276">
        <v>37013</v>
      </c>
      <c r="L276" t="s">
        <v>1407</v>
      </c>
      <c r="M276" t="s">
        <v>1408</v>
      </c>
      <c r="N276" t="s">
        <v>29</v>
      </c>
      <c r="O276" t="s">
        <v>84</v>
      </c>
      <c r="P276">
        <v>3761263</v>
      </c>
      <c r="Q276" t="s">
        <v>1409</v>
      </c>
      <c r="R276">
        <v>32</v>
      </c>
      <c r="S276">
        <v>37015630</v>
      </c>
      <c r="T276" t="s">
        <v>1410</v>
      </c>
      <c r="U276" s="5">
        <v>324</v>
      </c>
      <c r="W276">
        <f t="shared" si="13"/>
        <v>1</v>
      </c>
      <c r="X276">
        <f t="shared" si="12"/>
        <v>81</v>
      </c>
      <c r="Y276" s="6" cm="1">
        <f t="array" aca="1" ref="Y276" ca="1">VALUE(IF(ISNUMBER(X276), _xlfn.TEXTJOIN("",TRUE,IFERROR(MID(Q276, ROW(INDIRECT(X276 - 20&amp;":"&amp;X276)), 1)*1, "")), ""))</f>
        <v>324</v>
      </c>
      <c r="Z276">
        <f t="shared" ca="1" si="14"/>
        <v>1</v>
      </c>
      <c r="AA276" s="5"/>
    </row>
    <row r="277" spans="1:27" x14ac:dyDescent="0.2">
      <c r="A277">
        <v>2019076151</v>
      </c>
      <c r="B277" t="s">
        <v>21</v>
      </c>
      <c r="C277" t="s">
        <v>43</v>
      </c>
      <c r="D277">
        <v>8213001800</v>
      </c>
      <c r="E277" s="1">
        <v>43811</v>
      </c>
      <c r="F277" s="1">
        <v>43978</v>
      </c>
      <c r="G277" s="2">
        <v>1</v>
      </c>
      <c r="H277" t="s">
        <v>1411</v>
      </c>
      <c r="I277" t="s">
        <v>34</v>
      </c>
      <c r="J277" t="s">
        <v>26</v>
      </c>
      <c r="K277">
        <v>37208</v>
      </c>
      <c r="L277" t="s">
        <v>1412</v>
      </c>
      <c r="M277" t="s">
        <v>338</v>
      </c>
      <c r="N277" t="s">
        <v>29</v>
      </c>
      <c r="O277" t="s">
        <v>48</v>
      </c>
      <c r="P277">
        <v>3740858</v>
      </c>
      <c r="Q277" t="s">
        <v>1413</v>
      </c>
      <c r="R277">
        <v>19</v>
      </c>
      <c r="S277">
        <v>37019400</v>
      </c>
      <c r="T277" t="s">
        <v>1414</v>
      </c>
      <c r="U277" s="5">
        <v>-1</v>
      </c>
      <c r="W277">
        <f t="shared" si="13"/>
        <v>0</v>
      </c>
      <c r="X277" t="str">
        <f t="shared" si="12"/>
        <v/>
      </c>
      <c r="Y277" s="6" t="e" cm="1">
        <f t="array" aca="1" ref="Y277" ca="1">VALUE(IF(ISNUMBER(X277), _xlfn.TEXTJOIN("",TRUE,IFERROR(MID(Q277, ROW(INDIRECT(X277 - 20&amp;":"&amp;X277)), 1)*1, "")), ""))</f>
        <v>#VALUE!</v>
      </c>
      <c r="Z277" t="str">
        <f t="shared" ca="1" si="14"/>
        <v/>
      </c>
      <c r="AA277" s="5"/>
    </row>
    <row r="278" spans="1:27" x14ac:dyDescent="0.2">
      <c r="A278">
        <v>2020023818</v>
      </c>
      <c r="B278" t="s">
        <v>21</v>
      </c>
      <c r="C278" t="s">
        <v>22</v>
      </c>
      <c r="D278" t="s">
        <v>1415</v>
      </c>
      <c r="E278" s="1">
        <v>43936</v>
      </c>
      <c r="F278" s="1">
        <v>43984</v>
      </c>
      <c r="G278" s="2">
        <v>1</v>
      </c>
      <c r="H278" t="s">
        <v>1416</v>
      </c>
      <c r="I278" t="s">
        <v>34</v>
      </c>
      <c r="J278" t="s">
        <v>26</v>
      </c>
      <c r="K278">
        <v>37218</v>
      </c>
      <c r="L278" t="s">
        <v>1417</v>
      </c>
      <c r="M278" t="s">
        <v>1418</v>
      </c>
      <c r="N278" t="s">
        <v>29</v>
      </c>
      <c r="O278" t="s">
        <v>30</v>
      </c>
      <c r="P278">
        <v>3802795</v>
      </c>
      <c r="Q278" t="s">
        <v>1419</v>
      </c>
      <c r="R278">
        <v>2</v>
      </c>
      <c r="S278">
        <v>37012801</v>
      </c>
      <c r="T278" t="s">
        <v>1420</v>
      </c>
      <c r="U278" s="5">
        <v>1</v>
      </c>
      <c r="W278">
        <f t="shared" si="13"/>
        <v>1</v>
      </c>
      <c r="X278">
        <f t="shared" si="12"/>
        <v>63</v>
      </c>
      <c r="Y278" s="6" t="e" cm="1">
        <f t="array" aca="1" ref="Y278" ca="1">VALUE(IF(ISNUMBER(X278), _xlfn.TEXTJOIN("",TRUE,IFERROR(MID(Q278, ROW(INDIRECT(X278 - 20&amp;":"&amp;X278)), 1)*1, "")), ""))</f>
        <v>#VALUE!</v>
      </c>
      <c r="Z278" t="str">
        <f t="shared" ca="1" si="14"/>
        <v/>
      </c>
      <c r="AA278" s="5"/>
    </row>
    <row r="279" spans="1:27" x14ac:dyDescent="0.2">
      <c r="A279">
        <v>2020034720</v>
      </c>
      <c r="B279" t="s">
        <v>21</v>
      </c>
      <c r="C279" t="s">
        <v>56</v>
      </c>
      <c r="D279">
        <v>11804001300</v>
      </c>
      <c r="E279" s="1">
        <v>43986</v>
      </c>
      <c r="F279" s="1">
        <v>43991</v>
      </c>
      <c r="G279" s="2">
        <v>1</v>
      </c>
      <c r="H279" t="s">
        <v>1421</v>
      </c>
      <c r="I279" t="s">
        <v>34</v>
      </c>
      <c r="J279" t="s">
        <v>26</v>
      </c>
      <c r="K279">
        <v>37211</v>
      </c>
      <c r="L279" t="s">
        <v>1422</v>
      </c>
      <c r="M279" t="s">
        <v>60</v>
      </c>
      <c r="N279" t="s">
        <v>29</v>
      </c>
      <c r="O279" t="s">
        <v>61</v>
      </c>
      <c r="P279">
        <v>3829931</v>
      </c>
      <c r="Q279" t="s">
        <v>1423</v>
      </c>
      <c r="R279">
        <v>17</v>
      </c>
      <c r="S279">
        <v>37017200</v>
      </c>
      <c r="T279" t="s">
        <v>1424</v>
      </c>
      <c r="U279" s="5">
        <v>0</v>
      </c>
      <c r="W279">
        <f t="shared" si="13"/>
        <v>0</v>
      </c>
      <c r="X279" t="str">
        <f t="shared" si="12"/>
        <v/>
      </c>
      <c r="Y279" s="6" t="e" cm="1">
        <f t="array" aca="1" ref="Y279" ca="1">VALUE(IF(ISNUMBER(X279), _xlfn.TEXTJOIN("",TRUE,IFERROR(MID(Q279, ROW(INDIRECT(X279 - 20&amp;":"&amp;X279)), 1)*1, "")), ""))</f>
        <v>#VALUE!</v>
      </c>
      <c r="Z279" t="str">
        <f t="shared" ca="1" si="14"/>
        <v/>
      </c>
      <c r="AA279" s="5"/>
    </row>
    <row r="280" spans="1:27" x14ac:dyDescent="0.2">
      <c r="A280">
        <v>2020012328</v>
      </c>
      <c r="B280" t="s">
        <v>21</v>
      </c>
      <c r="C280" t="s">
        <v>43</v>
      </c>
      <c r="D280">
        <v>8111048000</v>
      </c>
      <c r="E280" s="1">
        <v>43886</v>
      </c>
      <c r="F280" s="1">
        <v>44001</v>
      </c>
      <c r="G280" s="2">
        <v>1</v>
      </c>
      <c r="H280" t="s">
        <v>1425</v>
      </c>
      <c r="I280" t="s">
        <v>34</v>
      </c>
      <c r="J280" t="s">
        <v>26</v>
      </c>
      <c r="K280">
        <v>37208</v>
      </c>
      <c r="L280" t="s">
        <v>1426</v>
      </c>
      <c r="M280" t="s">
        <v>1036</v>
      </c>
      <c r="N280" t="s">
        <v>29</v>
      </c>
      <c r="O280" t="s">
        <v>48</v>
      </c>
      <c r="P280">
        <v>3763405</v>
      </c>
      <c r="Q280" t="s">
        <v>1427</v>
      </c>
      <c r="R280">
        <v>21</v>
      </c>
      <c r="S280">
        <v>37013700</v>
      </c>
      <c r="T280" t="s">
        <v>1428</v>
      </c>
      <c r="U280" s="5">
        <v>6</v>
      </c>
      <c r="W280">
        <f t="shared" si="13"/>
        <v>0</v>
      </c>
      <c r="X280" t="str">
        <f t="shared" si="12"/>
        <v/>
      </c>
      <c r="Y280" s="6" t="e" cm="1">
        <f t="array" aca="1" ref="Y280" ca="1">VALUE(IF(ISNUMBER(X280), _xlfn.TEXTJOIN("",TRUE,IFERROR(MID(Q280, ROW(INDIRECT(X280 - 20&amp;":"&amp;X280)), 1)*1, "")), ""))</f>
        <v>#VALUE!</v>
      </c>
      <c r="Z280" t="str">
        <f t="shared" ca="1" si="14"/>
        <v/>
      </c>
      <c r="AA280" s="5"/>
    </row>
    <row r="281" spans="1:27" x14ac:dyDescent="0.2">
      <c r="A281">
        <v>2019038758</v>
      </c>
      <c r="B281" t="s">
        <v>21</v>
      </c>
      <c r="C281" t="s">
        <v>43</v>
      </c>
      <c r="D281">
        <v>16400004400</v>
      </c>
      <c r="E281" s="1">
        <v>43647</v>
      </c>
      <c r="F281" s="1">
        <v>44004</v>
      </c>
      <c r="G281" s="2">
        <v>1</v>
      </c>
      <c r="H281" t="s">
        <v>1318</v>
      </c>
      <c r="I281" t="s">
        <v>25</v>
      </c>
      <c r="J281" t="s">
        <v>26</v>
      </c>
      <c r="K281">
        <v>37013</v>
      </c>
      <c r="L281" t="s">
        <v>1319</v>
      </c>
      <c r="M281" t="s">
        <v>1320</v>
      </c>
      <c r="N281" t="s">
        <v>29</v>
      </c>
      <c r="O281" t="s">
        <v>48</v>
      </c>
      <c r="P281">
        <v>3686242</v>
      </c>
      <c r="Q281" t="s">
        <v>1429</v>
      </c>
      <c r="R281">
        <v>33</v>
      </c>
      <c r="S281">
        <v>37015631</v>
      </c>
      <c r="T281" t="s">
        <v>1322</v>
      </c>
      <c r="U281" s="5">
        <v>17</v>
      </c>
      <c r="W281">
        <f t="shared" si="13"/>
        <v>1</v>
      </c>
      <c r="X281">
        <f t="shared" si="12"/>
        <v>116</v>
      </c>
      <c r="Y281" s="6" cm="1">
        <f t="array" aca="1" ref="Y281" ca="1">VALUE(IF(ISNUMBER(X281), _xlfn.TEXTJOIN("",TRUE,IFERROR(MID(Q281, ROW(INDIRECT(X281 - 20&amp;":"&amp;X281)), 1)*1, "")), ""))</f>
        <v>8</v>
      </c>
      <c r="Z281">
        <f t="shared" ca="1" si="14"/>
        <v>0</v>
      </c>
      <c r="AA281" s="5"/>
    </row>
    <row r="282" spans="1:27" x14ac:dyDescent="0.2">
      <c r="A282">
        <v>2020001074</v>
      </c>
      <c r="B282" t="s">
        <v>21</v>
      </c>
      <c r="C282" t="s">
        <v>43</v>
      </c>
      <c r="D282" s="3" t="s">
        <v>1430</v>
      </c>
      <c r="E282" s="1">
        <v>43837</v>
      </c>
      <c r="F282" s="1">
        <v>44006</v>
      </c>
      <c r="G282" s="2">
        <v>1</v>
      </c>
      <c r="H282" t="s">
        <v>1431</v>
      </c>
      <c r="I282" t="s">
        <v>34</v>
      </c>
      <c r="J282" t="s">
        <v>26</v>
      </c>
      <c r="K282">
        <v>37208</v>
      </c>
      <c r="L282" t="s">
        <v>1432</v>
      </c>
      <c r="M282" t="s">
        <v>1036</v>
      </c>
      <c r="N282" t="s">
        <v>29</v>
      </c>
      <c r="O282" t="s">
        <v>48</v>
      </c>
      <c r="P282">
        <v>3747342</v>
      </c>
      <c r="Q282" t="s">
        <v>1433</v>
      </c>
      <c r="R282">
        <v>21</v>
      </c>
      <c r="S282">
        <v>37014300</v>
      </c>
      <c r="T282" t="s">
        <v>1434</v>
      </c>
      <c r="U282" s="5">
        <v>7</v>
      </c>
      <c r="W282">
        <f t="shared" si="13"/>
        <v>0</v>
      </c>
      <c r="X282" t="str">
        <f t="shared" si="12"/>
        <v/>
      </c>
      <c r="Y282" s="6" t="e" cm="1">
        <f t="array" aca="1" ref="Y282" ca="1">VALUE(IF(ISNUMBER(X282), _xlfn.TEXTJOIN("",TRUE,IFERROR(MID(Q282, ROW(INDIRECT(X282 - 20&amp;":"&amp;X282)), 1)*1, "")), ""))</f>
        <v>#VALUE!</v>
      </c>
      <c r="Z282" t="str">
        <f t="shared" ca="1" si="14"/>
        <v/>
      </c>
      <c r="AA282" s="5"/>
    </row>
    <row r="283" spans="1:27" x14ac:dyDescent="0.2">
      <c r="A283">
        <v>2020014294</v>
      </c>
      <c r="B283" t="s">
        <v>21</v>
      </c>
      <c r="C283" t="s">
        <v>22</v>
      </c>
      <c r="D283">
        <v>16400019300</v>
      </c>
      <c r="E283" s="1">
        <v>43895</v>
      </c>
      <c r="F283" s="1">
        <v>44006</v>
      </c>
      <c r="G283" s="2">
        <v>1</v>
      </c>
      <c r="H283" t="s">
        <v>1435</v>
      </c>
      <c r="I283" t="s">
        <v>25</v>
      </c>
      <c r="J283" t="s">
        <v>26</v>
      </c>
      <c r="K283">
        <v>37013</v>
      </c>
      <c r="L283" t="s">
        <v>1436</v>
      </c>
      <c r="M283" t="s">
        <v>403</v>
      </c>
      <c r="N283" t="s">
        <v>29</v>
      </c>
      <c r="O283" t="s">
        <v>30</v>
      </c>
      <c r="P283">
        <v>3773995</v>
      </c>
      <c r="Q283" t="s">
        <v>1437</v>
      </c>
      <c r="R283">
        <v>33</v>
      </c>
      <c r="S283">
        <v>37015631</v>
      </c>
      <c r="T283" t="s">
        <v>1438</v>
      </c>
      <c r="U283" s="5">
        <v>63</v>
      </c>
      <c r="W283">
        <f t="shared" si="13"/>
        <v>0</v>
      </c>
      <c r="X283" t="str">
        <f t="shared" si="12"/>
        <v/>
      </c>
      <c r="Y283" s="6" t="e" cm="1">
        <f t="array" aca="1" ref="Y283" ca="1">VALUE(IF(ISNUMBER(X283), _xlfn.TEXTJOIN("",TRUE,IFERROR(MID(Q283, ROW(INDIRECT(X283 - 20&amp;":"&amp;X283)), 1)*1, "")), ""))</f>
        <v>#VALUE!</v>
      </c>
      <c r="Z283" t="str">
        <f t="shared" ca="1" si="14"/>
        <v/>
      </c>
      <c r="AA283" s="5"/>
    </row>
    <row r="284" spans="1:27" x14ac:dyDescent="0.2">
      <c r="A284">
        <v>2020020082</v>
      </c>
      <c r="B284" t="s">
        <v>21</v>
      </c>
      <c r="C284" t="s">
        <v>341</v>
      </c>
      <c r="D284">
        <v>9304014200</v>
      </c>
      <c r="E284" s="1">
        <v>43920</v>
      </c>
      <c r="F284" s="1">
        <v>44006</v>
      </c>
      <c r="G284" s="2">
        <v>1</v>
      </c>
      <c r="H284" t="s">
        <v>1439</v>
      </c>
      <c r="I284" t="s">
        <v>34</v>
      </c>
      <c r="J284" t="s">
        <v>26</v>
      </c>
      <c r="K284">
        <v>37206</v>
      </c>
      <c r="L284" t="s">
        <v>1440</v>
      </c>
      <c r="M284" t="s">
        <v>234</v>
      </c>
      <c r="N284" t="s">
        <v>29</v>
      </c>
      <c r="O284" t="s">
        <v>346</v>
      </c>
      <c r="P284">
        <v>3793591</v>
      </c>
      <c r="Q284" t="s">
        <v>1441</v>
      </c>
      <c r="R284">
        <v>6</v>
      </c>
      <c r="S284">
        <v>37019300</v>
      </c>
      <c r="T284" t="s">
        <v>1442</v>
      </c>
      <c r="U284" s="5">
        <v>44</v>
      </c>
      <c r="W284">
        <f t="shared" si="13"/>
        <v>0</v>
      </c>
      <c r="X284" t="str">
        <f t="shared" si="12"/>
        <v/>
      </c>
      <c r="Y284" s="6" t="e" cm="1">
        <f t="array" aca="1" ref="Y284" ca="1">VALUE(IF(ISNUMBER(X284), _xlfn.TEXTJOIN("",TRUE,IFERROR(MID(Q284, ROW(INDIRECT(X284 - 20&amp;":"&amp;X284)), 1)*1, "")), ""))</f>
        <v>#VALUE!</v>
      </c>
      <c r="Z284" t="str">
        <f t="shared" ca="1" si="14"/>
        <v/>
      </c>
      <c r="AA284" s="5"/>
    </row>
    <row r="285" spans="1:27" x14ac:dyDescent="0.2">
      <c r="A285">
        <v>2020027265</v>
      </c>
      <c r="B285" t="s">
        <v>21</v>
      </c>
      <c r="C285" t="s">
        <v>56</v>
      </c>
      <c r="D285">
        <v>8507013300</v>
      </c>
      <c r="E285" s="1">
        <v>43951</v>
      </c>
      <c r="F285" s="1">
        <v>44007</v>
      </c>
      <c r="G285" s="2">
        <v>46000</v>
      </c>
      <c r="H285" t="s">
        <v>1443</v>
      </c>
      <c r="I285" t="s">
        <v>34</v>
      </c>
      <c r="J285" t="s">
        <v>26</v>
      </c>
      <c r="K285">
        <v>37214</v>
      </c>
      <c r="L285" t="s">
        <v>1444</v>
      </c>
      <c r="M285" t="s">
        <v>1445</v>
      </c>
      <c r="N285" t="s">
        <v>29</v>
      </c>
      <c r="O285" t="s">
        <v>61</v>
      </c>
      <c r="P285">
        <v>3811004</v>
      </c>
      <c r="Q285" t="s">
        <v>1446</v>
      </c>
      <c r="R285">
        <v>14</v>
      </c>
      <c r="S285">
        <v>37015501</v>
      </c>
      <c r="T285" t="s">
        <v>1447</v>
      </c>
      <c r="U285" s="5">
        <v>0</v>
      </c>
      <c r="W285">
        <f t="shared" si="13"/>
        <v>0</v>
      </c>
      <c r="X285" t="str">
        <f t="shared" si="12"/>
        <v/>
      </c>
      <c r="Y285" s="6" t="e" cm="1">
        <f t="array" aca="1" ref="Y285" ca="1">VALUE(IF(ISNUMBER(X285), _xlfn.TEXTJOIN("",TRUE,IFERROR(MID(Q285, ROW(INDIRECT(X285 - 20&amp;":"&amp;X285)), 1)*1, "")), ""))</f>
        <v>#VALUE!</v>
      </c>
      <c r="Z285" t="str">
        <f t="shared" ca="1" si="14"/>
        <v/>
      </c>
      <c r="AA285" s="5"/>
    </row>
    <row r="286" spans="1:27" x14ac:dyDescent="0.2">
      <c r="A286">
        <v>2019019703</v>
      </c>
      <c r="B286" t="s">
        <v>21</v>
      </c>
      <c r="C286" t="s">
        <v>43</v>
      </c>
      <c r="D286" t="s">
        <v>1448</v>
      </c>
      <c r="E286" s="1">
        <v>43559</v>
      </c>
      <c r="F286" s="1">
        <v>44012</v>
      </c>
      <c r="G286" s="2">
        <v>1</v>
      </c>
      <c r="H286" t="s">
        <v>1449</v>
      </c>
      <c r="I286" t="s">
        <v>34</v>
      </c>
      <c r="J286" t="s">
        <v>26</v>
      </c>
      <c r="K286">
        <v>37209</v>
      </c>
      <c r="L286" t="s">
        <v>1450</v>
      </c>
      <c r="M286" t="s">
        <v>1036</v>
      </c>
      <c r="N286" t="s">
        <v>29</v>
      </c>
      <c r="O286" t="s">
        <v>48</v>
      </c>
      <c r="P286">
        <v>3646343</v>
      </c>
      <c r="Q286" t="s">
        <v>1451</v>
      </c>
      <c r="R286">
        <v>21</v>
      </c>
      <c r="S286">
        <v>37013602</v>
      </c>
      <c r="T286" t="s">
        <v>1452</v>
      </c>
      <c r="U286" s="5">
        <v>3</v>
      </c>
      <c r="W286">
        <f t="shared" si="13"/>
        <v>0</v>
      </c>
      <c r="X286" t="str">
        <f t="shared" si="12"/>
        <v/>
      </c>
      <c r="Y286" s="6" t="e" cm="1">
        <f t="array" aca="1" ref="Y286" ca="1">VALUE(IF(ISNUMBER(X286), _xlfn.TEXTJOIN("",TRUE,IFERROR(MID(Q286, ROW(INDIRECT(X286 - 20&amp;":"&amp;X286)), 1)*1, "")), ""))</f>
        <v>#VALUE!</v>
      </c>
      <c r="Z286" t="str">
        <f t="shared" ca="1" si="14"/>
        <v/>
      </c>
      <c r="AA286" s="5"/>
    </row>
    <row r="287" spans="1:27" x14ac:dyDescent="0.2">
      <c r="A287">
        <v>2020003710</v>
      </c>
      <c r="B287" t="s">
        <v>21</v>
      </c>
      <c r="C287" t="s">
        <v>43</v>
      </c>
      <c r="D287">
        <v>8309013200</v>
      </c>
      <c r="E287" s="1">
        <v>43847</v>
      </c>
      <c r="F287" s="1">
        <v>44013</v>
      </c>
      <c r="G287">
        <v>0</v>
      </c>
      <c r="H287" t="s">
        <v>1453</v>
      </c>
      <c r="I287" t="s">
        <v>34</v>
      </c>
      <c r="J287" t="s">
        <v>26</v>
      </c>
      <c r="K287">
        <v>37206</v>
      </c>
      <c r="L287" t="s">
        <v>1454</v>
      </c>
      <c r="M287" t="s">
        <v>229</v>
      </c>
      <c r="N287" t="s">
        <v>29</v>
      </c>
      <c r="O287" t="s">
        <v>48</v>
      </c>
      <c r="P287">
        <v>3751145</v>
      </c>
      <c r="Q287" t="s">
        <v>1455</v>
      </c>
      <c r="R287">
        <v>6</v>
      </c>
      <c r="S287">
        <v>37019200</v>
      </c>
      <c r="T287" t="s">
        <v>1456</v>
      </c>
      <c r="U287" s="5">
        <v>21</v>
      </c>
      <c r="W287">
        <f t="shared" si="13"/>
        <v>1</v>
      </c>
      <c r="X287">
        <f t="shared" si="12"/>
        <v>105</v>
      </c>
      <c r="Y287" s="6" cm="1">
        <f t="array" aca="1" ref="Y287" ca="1">VALUE(IF(ISNUMBER(X287), _xlfn.TEXTJOIN("",TRUE,IFERROR(MID(Q287, ROW(INDIRECT(X287 - 20&amp;":"&amp;X287)), 1)*1, "")), ""))</f>
        <v>21</v>
      </c>
      <c r="Z287">
        <f t="shared" ca="1" si="14"/>
        <v>1</v>
      </c>
      <c r="AA287" s="5"/>
    </row>
    <row r="288" spans="1:27" x14ac:dyDescent="0.2">
      <c r="A288">
        <v>2020014934</v>
      </c>
      <c r="B288" t="s">
        <v>21</v>
      </c>
      <c r="C288" t="s">
        <v>22</v>
      </c>
      <c r="D288" t="s">
        <v>1457</v>
      </c>
      <c r="E288" s="1">
        <v>43896</v>
      </c>
      <c r="F288" s="1">
        <v>44013</v>
      </c>
      <c r="G288">
        <v>1</v>
      </c>
      <c r="H288" t="s">
        <v>1458</v>
      </c>
      <c r="I288" t="s">
        <v>34</v>
      </c>
      <c r="J288" t="s">
        <v>26</v>
      </c>
      <c r="K288">
        <v>37209</v>
      </c>
      <c r="L288" t="s">
        <v>1459</v>
      </c>
      <c r="M288" t="s">
        <v>1460</v>
      </c>
      <c r="N288" t="s">
        <v>29</v>
      </c>
      <c r="O288" t="s">
        <v>30</v>
      </c>
      <c r="P288">
        <v>3776214</v>
      </c>
      <c r="Q288" t="s">
        <v>1461</v>
      </c>
      <c r="R288">
        <v>20</v>
      </c>
      <c r="S288">
        <v>37013300</v>
      </c>
      <c r="T288" t="s">
        <v>1462</v>
      </c>
      <c r="U288" s="5">
        <v>80</v>
      </c>
      <c r="V288" t="s">
        <v>1463</v>
      </c>
      <c r="W288">
        <f t="shared" si="13"/>
        <v>1</v>
      </c>
      <c r="X288">
        <f t="shared" si="12"/>
        <v>31</v>
      </c>
      <c r="Y288" s="6" cm="1">
        <f t="array" aca="1" ref="Y288" ca="1">VALUE(IF(ISNUMBER(X288), _xlfn.TEXTJOIN("",TRUE,IFERROR(MID(Q288, ROW(INDIRECT(X288 - 20&amp;":"&amp;X288)), 1)*1, "")), ""))</f>
        <v>48</v>
      </c>
      <c r="Z288">
        <f t="shared" ca="1" si="14"/>
        <v>0</v>
      </c>
      <c r="AA288" s="5"/>
    </row>
    <row r="290" spans="23:26" x14ac:dyDescent="0.2">
      <c r="W290">
        <f>SUM(W2:W288)</f>
        <v>212</v>
      </c>
    </row>
    <row r="291" spans="23:26" x14ac:dyDescent="0.2">
      <c r="Z291">
        <f ca="1">SUM(Z2:Z288)</f>
        <v>125</v>
      </c>
    </row>
  </sheetData>
  <autoFilter ref="Q2:Q288"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filtered_u&amp;o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Dibble</dc:creator>
  <cp:lastModifiedBy>Drew Dibble</cp:lastModifiedBy>
  <dcterms:created xsi:type="dcterms:W3CDTF">2020-07-07T13:54:27Z</dcterms:created>
  <dcterms:modified xsi:type="dcterms:W3CDTF">2020-07-21T15:32:53Z</dcterms:modified>
</cp:coreProperties>
</file>