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DrDjekyl\DataScience_OpenClassRooms\P1\"/>
    </mc:Choice>
  </mc:AlternateContent>
  <xr:revisionPtr revIDLastSave="0" documentId="13_ncr:1_{FEBB647C-BAE2-401C-8793-2BCA06813C45}" xr6:coauthVersionLast="46" xr6:coauthVersionMax="46" xr10:uidLastSave="{00000000-0000-0000-0000-000000000000}"/>
  <bookViews>
    <workbookView xWindow="-108" yWindow="-108" windowWidth="23256" windowHeight="12576" xr2:uid="{868BAFA2-7F4D-4B48-9A87-C3F76B09F2E6}"/>
  </bookViews>
  <sheets>
    <sheet name="Tableau de bord" sheetId="1" r:id="rId1"/>
    <sheet name="Planning cours" sheetId="4" r:id="rId2"/>
    <sheet name="Planning projets" sheetId="6" r:id="rId3"/>
    <sheet name="Contenu des cours" sheetId="5" r:id="rId4"/>
    <sheet name="Data" sheetId="2" r:id="rId5"/>
  </sheets>
  <definedNames>
    <definedName name="_xlnm._FilterDatabase" localSheetId="1" hidden="1">'Planning cours'!$A$1:$E$26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2" l="1"/>
  <c r="D4" i="2"/>
  <c r="D5" i="2"/>
  <c r="D6" i="2"/>
  <c r="D7" i="2"/>
  <c r="D8" i="2"/>
  <c r="D9" i="2"/>
  <c r="D2" i="2"/>
  <c r="I25" i="2" l="1"/>
  <c r="H9" i="2" l="1"/>
  <c r="I9" i="2"/>
  <c r="G10" i="2"/>
  <c r="H10" i="2"/>
  <c r="I10" i="2"/>
  <c r="G11" i="2"/>
  <c r="H11" i="2"/>
  <c r="I11" i="2"/>
  <c r="G12" i="2"/>
  <c r="H12" i="2"/>
  <c r="I12" i="2"/>
  <c r="G13" i="2"/>
  <c r="H13" i="2"/>
  <c r="I13" i="2"/>
  <c r="G14" i="2"/>
  <c r="H14" i="2"/>
  <c r="I14" i="2"/>
  <c r="G15" i="2"/>
  <c r="H15" i="2"/>
  <c r="I15" i="2"/>
  <c r="G16" i="2"/>
  <c r="H16" i="2"/>
  <c r="I16" i="2"/>
  <c r="G17" i="2"/>
  <c r="H17" i="2"/>
  <c r="I17" i="2"/>
  <c r="G18" i="2"/>
  <c r="H18" i="2"/>
  <c r="I18" i="2"/>
  <c r="G19" i="2"/>
  <c r="H19" i="2"/>
  <c r="I19" i="2"/>
  <c r="G20" i="2"/>
  <c r="H20" i="2"/>
  <c r="I20" i="2"/>
  <c r="G21" i="2"/>
  <c r="H21" i="2"/>
  <c r="I21" i="2"/>
  <c r="G22" i="2"/>
  <c r="H22" i="2"/>
  <c r="I22" i="2"/>
  <c r="G23" i="2"/>
  <c r="H23" i="2"/>
  <c r="I23" i="2"/>
  <c r="G24" i="2"/>
  <c r="H24" i="2"/>
  <c r="I24" i="2"/>
  <c r="G25" i="2"/>
  <c r="H25" i="2"/>
  <c r="I26" i="2" l="1"/>
  <c r="I5" i="2" s="1"/>
  <c r="I6" i="2" s="1"/>
  <c r="H26" i="2"/>
  <c r="H5" i="2" s="1"/>
  <c r="H6" i="2" s="1"/>
  <c r="B10" i="2"/>
  <c r="G2" i="2" s="1"/>
  <c r="C10" i="2"/>
  <c r="H2" i="2" s="1"/>
  <c r="D10" i="2"/>
  <c r="G9" i="2"/>
  <c r="G26" i="2" s="1"/>
  <c r="G5" i="2" s="1"/>
  <c r="G6" i="2" s="1"/>
</calcChain>
</file>

<file path=xl/sharedStrings.xml><?xml version="1.0" encoding="utf-8"?>
<sst xmlns="http://schemas.openxmlformats.org/spreadsheetml/2006/main" count="232" uniqueCount="94">
  <si>
    <t>Projet 1</t>
  </si>
  <si>
    <t>Projet 2</t>
  </si>
  <si>
    <t>Projet 3</t>
  </si>
  <si>
    <t>Projet 4</t>
  </si>
  <si>
    <t>Projet 5</t>
  </si>
  <si>
    <t>Projet 6</t>
  </si>
  <si>
    <t>Projet 7</t>
  </si>
  <si>
    <t>Projet 8</t>
  </si>
  <si>
    <t>Planifier ma réussite</t>
  </si>
  <si>
    <t>Appréhender le langage Python et les Data Science</t>
  </si>
  <si>
    <t>Comprendre le Machine Learning</t>
  </si>
  <si>
    <t>Travailler avec mes premiers algorithmes</t>
  </si>
  <si>
    <t xml:space="preserve">Classer et analyser des données </t>
  </si>
  <si>
    <t xml:space="preserve">Utiliser github </t>
  </si>
  <si>
    <t>Ouvrir mon monde au big data</t>
  </si>
  <si>
    <t>Définissez votre stratégie d'apprentissage</t>
  </si>
  <si>
    <t>Analysez des données de systèmes éducatifs</t>
  </si>
  <si>
    <t>Concevez une application au service de la Santé Publique</t>
  </si>
  <si>
    <t>Anticipez les besoins en consommation électrique des bâtiments</t>
  </si>
  <si>
    <t>Segmentez des clients d'un site en ligne</t>
  </si>
  <si>
    <t>Classifiez automatiquement des biens de consommation</t>
  </si>
  <si>
    <t>Implémentez un modèle de scorimg</t>
  </si>
  <si>
    <t>Déployez un modèle dans le cloud</t>
  </si>
  <si>
    <t>Continuer sur ma lancée avec les algorithmes non supervisés</t>
  </si>
  <si>
    <t>Apprenez à apprendre</t>
  </si>
  <si>
    <t>Initiez vous à Python pour l'analyse de données
Découvrez les librairies Python pour la Data Science
Décrivez et nettoyez votre jeu de données
Apprenez à utiliser la ligne de commande dans un terminal</t>
  </si>
  <si>
    <t>Initiez vous au Machine Learning</t>
  </si>
  <si>
    <t xml:space="preserve">Evaluez les performances d'un modèle de Machine Learning
Entrainez un modèle prédictif linéaire
Utilisez des modèles supervisés non linéaires
Modélisez vos données avec les méthodes ensemblistes </t>
  </si>
  <si>
    <t>Explorez vos données avec des algorithmes non supervisés</t>
  </si>
  <si>
    <t>Analysez vos données textuelles
Classez et segmentez des données visuelles</t>
  </si>
  <si>
    <t>Utilisez Git et Github pour vos projets de développement</t>
  </si>
  <si>
    <t>Découvrez le cloud avec AWS
Concevez des architectures Big Data
Réalisez des calculs distribués sur des données massives</t>
  </si>
  <si>
    <t>Total</t>
  </si>
  <si>
    <t>Pratique</t>
  </si>
  <si>
    <t>Théorique</t>
  </si>
  <si>
    <t>Tâches</t>
  </si>
  <si>
    <t>Non réalisé</t>
  </si>
  <si>
    <t>En cours</t>
  </si>
  <si>
    <t>Done !</t>
  </si>
  <si>
    <t>Projet</t>
  </si>
  <si>
    <t>Initiez vous à Python pour l'analyse de données</t>
  </si>
  <si>
    <t>Découvrez les librairies Python pour la Data Science</t>
  </si>
  <si>
    <t xml:space="preserve">
Apprenez à utiliser la ligne de commande dans un terminal</t>
  </si>
  <si>
    <t>Décrivez et nettoyez votre jeu de données</t>
  </si>
  <si>
    <t>Evaluez les performances d'un modèle de Machine Learning</t>
  </si>
  <si>
    <t>Entrainez un modèle prédictif linéaire</t>
  </si>
  <si>
    <t>Utilisez des modèles supervisés non linéaires</t>
  </si>
  <si>
    <t xml:space="preserve">
Classez et segmentez des données visuelles</t>
  </si>
  <si>
    <t>Analysez vos données textuelles</t>
  </si>
  <si>
    <t>Découvrez le cloud avec AWS</t>
  </si>
  <si>
    <t xml:space="preserve">
Réalisez des calculs distribués sur des données massives</t>
  </si>
  <si>
    <t>Concevez des architectures Big Data</t>
  </si>
  <si>
    <t>Implémentez un modèle de scoring</t>
  </si>
  <si>
    <t xml:space="preserve">Modélisez vos données avec les méthodes ensemblistes </t>
  </si>
  <si>
    <t>H</t>
  </si>
  <si>
    <t>Nb heures</t>
  </si>
  <si>
    <t>Pourcentage</t>
  </si>
  <si>
    <t>Cours 1</t>
  </si>
  <si>
    <t>Cours 2</t>
  </si>
  <si>
    <t>Cours 3</t>
  </si>
  <si>
    <t>Cours 4</t>
  </si>
  <si>
    <t>Cours 5</t>
  </si>
  <si>
    <t>Cours 6</t>
  </si>
  <si>
    <t>Cours 7</t>
  </si>
  <si>
    <t>Cours 8</t>
  </si>
  <si>
    <t>Cours 9</t>
  </si>
  <si>
    <t>Cours 10</t>
  </si>
  <si>
    <t>Cours 11</t>
  </si>
  <si>
    <t>Cours 12</t>
  </si>
  <si>
    <t>Cours 13</t>
  </si>
  <si>
    <t>Cours 14</t>
  </si>
  <si>
    <t>Cours 15</t>
  </si>
  <si>
    <t>Cours 16</t>
  </si>
  <si>
    <t>Cours 17</t>
  </si>
  <si>
    <t>Python, Anaconda et Jupyter
Programmation objet
4 types de variable
Boucles et algorithmes
numpy et random</t>
  </si>
  <si>
    <t>Installation de jupyter sur un serveur AWS
Distibution de Gauss avec une fonction lambda, numpy et représentation matplot
Numpy et les opérations basiques (somme, moyenne, variance)
Création d'array avec np.ones random, etc
Numpy et modification d'arrays (broadcast, concatenation, agrégation)
Matplotlib et Seaborne (création de graphs et modifications des formes)
pd.dataframe : l'algèbre relationnelle</t>
  </si>
  <si>
    <t>Analyse univariée
mesure de dispersion (var, std, coeff de variation) et mesure centrale (mode, moy)
Skewness et kurtosis, mediale, Lorenz et Gini
Analyse bivariée
Causalité et tableau de contigence
2 var quanti : corrélation avec la covar et le coeff de Pearson puis régression lineaire avec analyse d'erreur du modèle
var quanti et var quali : ANOVA, SCE et SCR
2 var qali : Chi 2
Nettoyez les doublons et les outliers</t>
  </si>
  <si>
    <t>commande simpe : ls -la cd .. Mkdir touch "mofichier.txt", cp, rm, mv
grep man cat less more</t>
  </si>
  <si>
    <t>etapes de creation d'un modèle
technologies utilisables
type d'apprentissage
regression lineaire sur le loyer
split des données en train et test
premier kNN
Limite des algorithmes : compromis biais variance et dimension</t>
  </si>
  <si>
    <t>installation de git,  notions de base et dépôt local/distant
ssh et identification
corriger les erreurs et commandes importantes (commit, clone, push, pull, merge)</t>
  </si>
  <si>
    <t>installation d'AWS
les services ec2 (calcul, ami, serveur et instances) rds (database)
puis utilisation de rds a partir d'ec2
s3 et policies puis uploader</t>
  </si>
  <si>
    <t>batch layer serving layer et speed layer</t>
  </si>
  <si>
    <t>1.</t>
  </si>
  <si>
    <t>2.
3.
4.
5.</t>
  </si>
  <si>
    <t>6.</t>
  </si>
  <si>
    <t>7.
8.
9.
10.</t>
  </si>
  <si>
    <t>11.</t>
  </si>
  <si>
    <t>12.
13.</t>
  </si>
  <si>
    <t>14.</t>
  </si>
  <si>
    <t>15.
16.
17.</t>
  </si>
  <si>
    <t>Gestion du projet
Matrice SWOT
Objectif stratégique
Posture d'apprentissage</t>
  </si>
  <si>
    <t>Cours</t>
  </si>
  <si>
    <t>Nb d'h par projet</t>
  </si>
  <si>
    <t>Date échéance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</si>
</sst>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mmm"/>
    <numFmt numFmtId="166" formatCode="[$-40C]d\-mmm\-yy;@"/>
  </numFmts>
  <fonts count="14" x14ac:knownFonts="1">
    <font>
      <sz val="11"/>
      <color theme="1"/>
      <name val="Calibri"/>
      <family val="2"/>
      <scheme val="minor"/>
    </font>
    <font>
      <sz val="8"/>
      <name val="Calibri"/>
      <family val="2"/>
      <scheme val="minor"/>
    </font>
    <font>
      <i/>
      <sz val="11"/>
      <name val="Calibri"/>
      <family val="2"/>
      <scheme val="minor"/>
    </font>
    <font>
      <b/>
      <sz val="11"/>
      <name val="Calibri"/>
      <family val="2"/>
      <scheme val="minor"/>
    </font>
    <font>
      <sz val="11"/>
      <name val="Calibri"/>
      <family val="2"/>
      <scheme val="minor"/>
    </font>
    <font>
      <b/>
      <sz val="11"/>
      <color theme="1"/>
      <name val="Calibri"/>
      <family val="2"/>
      <scheme val="minor"/>
    </font>
    <font>
      <sz val="11"/>
      <color rgb="FFBD213B"/>
      <name val="Calibri"/>
      <family val="2"/>
      <scheme val="minor"/>
    </font>
    <font>
      <sz val="11"/>
      <color theme="7" tint="-0.249977111117893"/>
      <name val="Calibri"/>
      <family val="2"/>
      <scheme val="minor"/>
    </font>
    <font>
      <sz val="11"/>
      <color theme="9" tint="-0.249977111117893"/>
      <name val="Calibri"/>
      <family val="2"/>
      <scheme val="minor"/>
    </font>
    <font>
      <sz val="9"/>
      <color theme="1"/>
      <name val="Calibri"/>
      <family val="2"/>
      <scheme val="minor"/>
    </font>
    <font>
      <i/>
      <sz val="11"/>
      <color theme="1"/>
      <name val="Calibri"/>
      <family val="2"/>
      <scheme val="minor"/>
    </font>
    <font>
      <u/>
      <sz val="11"/>
      <color theme="10"/>
      <name val="Calibri"/>
      <family val="2"/>
      <scheme val="minor"/>
    </font>
    <font>
      <b/>
      <sz val="11"/>
      <color rgb="FFFF0000"/>
      <name val="Calibri"/>
      <family val="2"/>
      <scheme val="minor"/>
    </font>
    <font>
      <b/>
      <sz val="9"/>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2" tint="-9.9978637043366805E-2"/>
        <bgColor indexed="64"/>
      </patternFill>
    </fill>
    <fill>
      <patternFill patternType="solid">
        <fgColor theme="0"/>
        <bgColor indexed="64"/>
      </patternFill>
    </fill>
    <fill>
      <patternFill patternType="solid">
        <fgColor theme="5"/>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EAA8A8"/>
        <bgColor indexed="64"/>
      </patternFill>
    </fill>
    <fill>
      <patternFill patternType="solid">
        <fgColor theme="5" tint="-0.249977111117893"/>
        <bgColor indexed="64"/>
      </patternFill>
    </fill>
    <fill>
      <patternFill patternType="solid">
        <fgColor theme="0" tint="-0.499984740745262"/>
        <bgColor indexed="64"/>
      </patternFill>
    </fill>
    <fill>
      <patternFill patternType="solid">
        <fgColor theme="9" tint="-0.249977111117893"/>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113">
    <xf numFmtId="0" fontId="0" fillId="0" borderId="0" xfId="0"/>
    <xf numFmtId="0" fontId="0" fillId="0" borderId="0" xfId="0" applyAlignment="1">
      <alignment horizontal="center"/>
    </xf>
    <xf numFmtId="0" fontId="0" fillId="0" borderId="0" xfId="0" applyBorder="1"/>
    <xf numFmtId="0" fontId="2" fillId="3" borderId="2" xfId="0" applyFont="1" applyFill="1" applyBorder="1"/>
    <xf numFmtId="0" fontId="3" fillId="3" borderId="3" xfId="0" applyFont="1" applyFill="1" applyBorder="1"/>
    <xf numFmtId="0" fontId="0" fillId="2" borderId="5" xfId="0" applyFill="1" applyBorder="1"/>
    <xf numFmtId="0" fontId="0" fillId="4" borderId="7" xfId="0" applyFill="1" applyBorder="1"/>
    <xf numFmtId="0" fontId="0" fillId="2" borderId="9" xfId="0" applyFill="1" applyBorder="1"/>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0" fillId="0" borderId="1" xfId="0" applyFill="1" applyBorder="1" applyAlignment="1">
      <alignment horizontal="left"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6" borderId="1" xfId="0" applyFill="1" applyBorder="1" applyAlignment="1">
      <alignment horizontal="left" vertical="center"/>
    </xf>
    <xf numFmtId="0" fontId="4" fillId="5" borderId="1" xfId="0" applyFont="1" applyFill="1" applyBorder="1" applyAlignment="1">
      <alignment horizontal="center" vertical="center"/>
    </xf>
    <xf numFmtId="0" fontId="0" fillId="7" borderId="1" xfId="0" applyFill="1" applyBorder="1" applyAlignment="1">
      <alignment horizontal="center" vertical="center"/>
    </xf>
    <xf numFmtId="0" fontId="4" fillId="7" borderId="1" xfId="0" applyFont="1" applyFill="1" applyBorder="1" applyAlignment="1">
      <alignment horizontal="center" vertical="center"/>
    </xf>
    <xf numFmtId="0" fontId="5" fillId="0" borderId="0" xfId="0" applyFont="1" applyAlignment="1">
      <alignment horizontal="left"/>
    </xf>
    <xf numFmtId="0" fontId="5" fillId="0" borderId="0" xfId="0" applyFont="1"/>
    <xf numFmtId="0" fontId="0" fillId="0" borderId="12" xfId="0" applyBorder="1"/>
    <xf numFmtId="0" fontId="4" fillId="3" borderId="11" xfId="0" applyFont="1" applyFill="1" applyBorder="1" applyAlignment="1">
      <alignment horizontal="center"/>
    </xf>
    <xf numFmtId="0" fontId="0" fillId="0" borderId="12" xfId="0" applyBorder="1" applyAlignment="1">
      <alignment horizontal="center" wrapText="1"/>
    </xf>
    <xf numFmtId="0" fontId="0" fillId="0" borderId="12" xfId="0" applyBorder="1" applyAlignment="1">
      <alignment horizontal="center"/>
    </xf>
    <xf numFmtId="0" fontId="0" fillId="0" borderId="13" xfId="0" applyBorder="1"/>
    <xf numFmtId="0" fontId="0" fillId="0" borderId="13" xfId="0" applyBorder="1" applyAlignment="1">
      <alignment horizontal="center"/>
    </xf>
    <xf numFmtId="0" fontId="0" fillId="3" borderId="11" xfId="0" applyFill="1" applyBorder="1"/>
    <xf numFmtId="0" fontId="0" fillId="0" borderId="0" xfId="0" applyFill="1" applyBorder="1" applyAlignment="1">
      <alignment horizontal="center"/>
    </xf>
    <xf numFmtId="0" fontId="0" fillId="0" borderId="0" xfId="0" applyFill="1" applyAlignment="1">
      <alignment horizontal="center"/>
    </xf>
    <xf numFmtId="0" fontId="0" fillId="0" borderId="1" xfId="0" applyBorder="1" applyAlignment="1">
      <alignment horizontal="center"/>
    </xf>
    <xf numFmtId="0" fontId="5" fillId="6" borderId="1" xfId="0" applyFont="1" applyFill="1" applyBorder="1" applyAlignment="1">
      <alignment horizontal="center" vertical="center"/>
    </xf>
    <xf numFmtId="0" fontId="3" fillId="3" borderId="1" xfId="0" applyFont="1" applyFill="1" applyBorder="1"/>
    <xf numFmtId="0" fontId="6" fillId="10" borderId="1" xfId="0" applyFont="1" applyFill="1" applyBorder="1" applyAlignment="1">
      <alignment horizontal="center" vertical="center"/>
    </xf>
    <xf numFmtId="9" fontId="6" fillId="10" borderId="1" xfId="0" applyNumberFormat="1" applyFont="1" applyFill="1" applyBorder="1" applyAlignment="1">
      <alignment horizontal="center" vertical="center"/>
    </xf>
    <xf numFmtId="0" fontId="7" fillId="9" borderId="1" xfId="0" applyFont="1" applyFill="1" applyBorder="1" applyAlignment="1">
      <alignment horizontal="center" vertical="center"/>
    </xf>
    <xf numFmtId="9" fontId="7" fillId="9" borderId="1" xfId="0" applyNumberFormat="1" applyFont="1" applyFill="1" applyBorder="1" applyAlignment="1">
      <alignment horizontal="center" vertical="center"/>
    </xf>
    <xf numFmtId="0" fontId="8" fillId="8" borderId="1" xfId="0" applyFont="1" applyFill="1" applyBorder="1" applyAlignment="1">
      <alignment horizontal="center" vertical="center"/>
    </xf>
    <xf numFmtId="9" fontId="8" fillId="8" borderId="1" xfId="0" applyNumberFormat="1" applyFont="1" applyFill="1" applyBorder="1" applyAlignment="1">
      <alignment horizontal="center" vertical="center"/>
    </xf>
    <xf numFmtId="0" fontId="3" fillId="3" borderId="4" xfId="0" applyFont="1" applyFill="1" applyBorder="1"/>
    <xf numFmtId="0" fontId="0" fillId="2" borderId="6" xfId="0" applyFill="1" applyBorder="1"/>
    <xf numFmtId="0" fontId="0" fillId="0" borderId="6" xfId="0" applyBorder="1"/>
    <xf numFmtId="0" fontId="0" fillId="4" borderId="8" xfId="0" applyFill="1" applyBorder="1"/>
    <xf numFmtId="0" fontId="0" fillId="0" borderId="6" xfId="0" applyBorder="1" applyAlignment="1">
      <alignment wrapText="1"/>
    </xf>
    <xf numFmtId="0" fontId="0" fillId="2" borderId="10" xfId="0" applyFill="1" applyBorder="1"/>
    <xf numFmtId="0" fontId="0" fillId="3" borderId="3" xfId="0" applyFill="1" applyBorder="1" applyAlignment="1">
      <alignment horizontal="center"/>
    </xf>
    <xf numFmtId="0" fontId="0" fillId="3" borderId="2" xfId="0" applyFill="1"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9" fillId="0" borderId="0" xfId="0" applyFont="1" applyAlignment="1">
      <alignment horizontal="center"/>
    </xf>
    <xf numFmtId="0" fontId="0" fillId="0" borderId="0" xfId="0" applyBorder="1" applyAlignment="1">
      <alignment horizontal="center"/>
    </xf>
    <xf numFmtId="0" fontId="10" fillId="0" borderId="6" xfId="0" applyFont="1" applyBorder="1" applyAlignment="1">
      <alignment wrapText="1"/>
    </xf>
    <xf numFmtId="0" fontId="10" fillId="0" borderId="6" xfId="0" applyFont="1" applyBorder="1"/>
    <xf numFmtId="0" fontId="0" fillId="6" borderId="5" xfId="0" applyFill="1" applyBorder="1" applyAlignment="1">
      <alignment horizontal="center"/>
    </xf>
    <xf numFmtId="0" fontId="0" fillId="6" borderId="6" xfId="0" applyFill="1" applyBorder="1"/>
    <xf numFmtId="0" fontId="0" fillId="6" borderId="7" xfId="0" applyFill="1" applyBorder="1" applyAlignment="1">
      <alignment horizontal="center"/>
    </xf>
    <xf numFmtId="0" fontId="0" fillId="6" borderId="8" xfId="0" applyFill="1" applyBorder="1"/>
    <xf numFmtId="0" fontId="0" fillId="6" borderId="15" xfId="0" applyFill="1" applyBorder="1" applyAlignment="1">
      <alignment horizontal="center"/>
    </xf>
    <xf numFmtId="0" fontId="0" fillId="6" borderId="16" xfId="0" applyFill="1" applyBorder="1"/>
    <xf numFmtId="0" fontId="0" fillId="0" borderId="5" xfId="0" applyFill="1" applyBorder="1" applyAlignment="1">
      <alignment horizontal="center"/>
    </xf>
    <xf numFmtId="0" fontId="0" fillId="6" borderId="6" xfId="0" applyFill="1" applyBorder="1" applyAlignment="1">
      <alignment wrapText="1"/>
    </xf>
    <xf numFmtId="0" fontId="11" fillId="0" borderId="0" xfId="1" applyBorder="1"/>
    <xf numFmtId="0" fontId="11" fillId="0" borderId="0" xfId="1" applyFill="1"/>
    <xf numFmtId="0" fontId="11" fillId="0" borderId="0" xfId="1" applyBorder="1" applyAlignment="1">
      <alignment wrapText="1"/>
    </xf>
    <xf numFmtId="0" fontId="11" fillId="0" borderId="6" xfId="1" applyBorder="1"/>
    <xf numFmtId="0" fontId="11" fillId="0" borderId="8" xfId="1" applyBorder="1"/>
    <xf numFmtId="0" fontId="0" fillId="0" borderId="5" xfId="0" applyBorder="1" applyAlignment="1">
      <alignment horizontal="right"/>
    </xf>
    <xf numFmtId="0" fontId="0" fillId="0" borderId="5" xfId="0" applyBorder="1" applyAlignment="1">
      <alignment horizontal="right" wrapText="1"/>
    </xf>
    <xf numFmtId="0" fontId="12" fillId="0" borderId="0" xfId="0" applyFont="1" applyAlignment="1">
      <alignment horizontal="center"/>
    </xf>
    <xf numFmtId="0" fontId="9" fillId="0" borderId="19" xfId="0" applyFont="1" applyBorder="1" applyAlignment="1">
      <alignment horizontal="center"/>
    </xf>
    <xf numFmtId="0" fontId="0" fillId="11" borderId="0" xfId="0" applyFill="1" applyBorder="1"/>
    <xf numFmtId="0" fontId="12" fillId="0" borderId="0" xfId="0" applyFont="1" applyAlignment="1">
      <alignment horizontal="left"/>
    </xf>
    <xf numFmtId="0" fontId="0" fillId="0" borderId="0" xfId="0" applyFill="1"/>
    <xf numFmtId="0" fontId="9" fillId="0" borderId="0" xfId="0" applyFont="1" applyFill="1" applyAlignment="1">
      <alignment horizontal="center"/>
    </xf>
    <xf numFmtId="0" fontId="9" fillId="6" borderId="20" xfId="0" applyFont="1" applyFill="1" applyBorder="1" applyAlignment="1">
      <alignment horizontal="center"/>
    </xf>
    <xf numFmtId="0" fontId="9" fillId="0" borderId="20" xfId="0" applyFont="1" applyBorder="1" applyAlignment="1">
      <alignment horizontal="center"/>
    </xf>
    <xf numFmtId="0" fontId="0" fillId="11" borderId="21" xfId="0" applyFill="1" applyBorder="1"/>
    <xf numFmtId="0" fontId="9" fillId="0" borderId="14" xfId="0" applyFont="1" applyBorder="1" applyAlignment="1">
      <alignment horizontal="center"/>
    </xf>
    <xf numFmtId="0" fontId="0" fillId="11" borderId="14" xfId="0" applyFill="1" applyBorder="1"/>
    <xf numFmtId="0" fontId="9" fillId="0" borderId="16" xfId="0" applyFont="1" applyBorder="1" applyAlignment="1">
      <alignment horizontal="center"/>
    </xf>
    <xf numFmtId="0" fontId="9" fillId="13" borderId="0" xfId="0" applyFont="1" applyFill="1" applyBorder="1" applyAlignment="1">
      <alignment horizontal="center"/>
    </xf>
    <xf numFmtId="0" fontId="9" fillId="0" borderId="0" xfId="0" applyFont="1" applyBorder="1" applyAlignment="1">
      <alignment horizontal="center"/>
    </xf>
    <xf numFmtId="0" fontId="9" fillId="0" borderId="6" xfId="0" applyFont="1" applyBorder="1" applyAlignment="1">
      <alignment horizontal="center"/>
    </xf>
    <xf numFmtId="0" fontId="9" fillId="8" borderId="0" xfId="0" applyFont="1" applyFill="1" applyBorder="1" applyAlignment="1">
      <alignment horizontal="center"/>
    </xf>
    <xf numFmtId="0" fontId="0" fillId="13" borderId="0" xfId="0" applyFill="1" applyBorder="1"/>
    <xf numFmtId="0" fontId="0" fillId="11" borderId="19" xfId="0" applyFill="1" applyBorder="1"/>
    <xf numFmtId="0" fontId="9" fillId="13" borderId="19" xfId="0" applyFont="1" applyFill="1" applyBorder="1" applyAlignment="1">
      <alignment horizontal="center"/>
    </xf>
    <xf numFmtId="0" fontId="9" fillId="8" borderId="8" xfId="0" applyFont="1" applyFill="1" applyBorder="1" applyAlignment="1">
      <alignment horizontal="center"/>
    </xf>
    <xf numFmtId="165" fontId="9" fillId="12" borderId="18" xfId="0" applyNumberFormat="1" applyFont="1" applyFill="1" applyBorder="1" applyAlignment="1">
      <alignment horizontal="center"/>
    </xf>
    <xf numFmtId="0" fontId="9" fillId="6" borderId="22" xfId="0" applyFont="1" applyFill="1" applyBorder="1" applyAlignment="1">
      <alignment horizontal="center"/>
    </xf>
    <xf numFmtId="0" fontId="9" fillId="0" borderId="14" xfId="0" applyFont="1" applyBorder="1" applyAlignment="1">
      <alignment horizontal="left"/>
    </xf>
    <xf numFmtId="0" fontId="9" fillId="0" borderId="0" xfId="0" applyFont="1" applyBorder="1" applyAlignment="1">
      <alignment horizontal="left"/>
    </xf>
    <xf numFmtId="0" fontId="9" fillId="13" borderId="14" xfId="0" applyFont="1" applyFill="1" applyBorder="1" applyAlignment="1">
      <alignment horizontal="center"/>
    </xf>
    <xf numFmtId="166" fontId="9" fillId="0" borderId="26" xfId="0" applyNumberFormat="1" applyFont="1" applyBorder="1" applyAlignment="1">
      <alignment horizontal="center"/>
    </xf>
    <xf numFmtId="166" fontId="9" fillId="0" borderId="23" xfId="0" applyNumberFormat="1" applyFont="1" applyBorder="1" applyAlignment="1">
      <alignment horizontal="center"/>
    </xf>
    <xf numFmtId="0" fontId="13" fillId="0" borderId="27" xfId="0" applyFont="1" applyBorder="1" applyAlignment="1">
      <alignment horizontal="center"/>
    </xf>
    <xf numFmtId="0" fontId="9" fillId="0" borderId="26" xfId="0" applyFont="1" applyBorder="1" applyAlignment="1">
      <alignment horizontal="center"/>
    </xf>
    <xf numFmtId="0" fontId="13" fillId="0" borderId="24" xfId="0" applyFont="1" applyBorder="1" applyAlignment="1">
      <alignment horizontal="center"/>
    </xf>
    <xf numFmtId="0" fontId="9" fillId="0" borderId="23" xfId="0" applyFont="1" applyBorder="1" applyAlignment="1">
      <alignment horizontal="center"/>
    </xf>
    <xf numFmtId="0" fontId="13" fillId="6" borderId="2" xfId="0" applyFont="1" applyFill="1" applyBorder="1" applyAlignment="1">
      <alignment horizontal="center"/>
    </xf>
    <xf numFmtId="0" fontId="9" fillId="6" borderId="11" xfId="0" applyFont="1" applyFill="1" applyBorder="1" applyAlignment="1">
      <alignment horizontal="center"/>
    </xf>
    <xf numFmtId="166" fontId="9" fillId="6" borderId="11" xfId="0" applyNumberFormat="1" applyFont="1" applyFill="1" applyBorder="1" applyAlignment="1">
      <alignment horizontal="center"/>
    </xf>
    <xf numFmtId="0" fontId="13" fillId="6" borderId="27" xfId="0" applyFont="1" applyFill="1" applyBorder="1" applyAlignment="1">
      <alignment horizontal="center"/>
    </xf>
    <xf numFmtId="0" fontId="9" fillId="6" borderId="26" xfId="0" applyFont="1" applyFill="1" applyBorder="1" applyAlignment="1">
      <alignment horizontal="center"/>
    </xf>
    <xf numFmtId="166" fontId="9" fillId="6" borderId="26" xfId="0" applyNumberFormat="1" applyFont="1" applyFill="1" applyBorder="1" applyAlignment="1">
      <alignment horizontal="center"/>
    </xf>
    <xf numFmtId="0" fontId="9" fillId="0" borderId="25"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1" xfId="0" applyFont="1" applyBorder="1" applyAlignment="1">
      <alignment horizontal="center" wrapText="1"/>
    </xf>
    <xf numFmtId="0" fontId="9" fillId="0" borderId="23" xfId="0" applyFont="1" applyBorder="1" applyAlignment="1">
      <alignment horizontal="center" wrapText="1"/>
    </xf>
    <xf numFmtId="17" fontId="9" fillId="12" borderId="17" xfId="0" applyNumberFormat="1" applyFont="1" applyFill="1" applyBorder="1" applyAlignment="1">
      <alignment horizontal="center"/>
    </xf>
    <xf numFmtId="17" fontId="9" fillId="12" borderId="18" xfId="0" applyNumberFormat="1" applyFont="1" applyFill="1" applyBorder="1" applyAlignment="1">
      <alignment horizontal="center"/>
    </xf>
    <xf numFmtId="17" fontId="9" fillId="12" borderId="1" xfId="0" applyNumberFormat="1" applyFont="1" applyFill="1" applyBorder="1" applyAlignment="1">
      <alignment horizontal="center"/>
    </xf>
    <xf numFmtId="0" fontId="9" fillId="12" borderId="1" xfId="0" applyFont="1" applyFill="1" applyBorder="1" applyAlignment="1">
      <alignment horizontal="center"/>
    </xf>
  </cellXfs>
  <cellStyles count="2">
    <cellStyle name="Lien hypertexte" xfId="1" builtinId="8"/>
    <cellStyle name="Normal" xfId="0" builtinId="0"/>
  </cellStyles>
  <dxfs count="10">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9F5FCF"/>
      <color rgb="FFBD213B"/>
      <color rgb="FFEAA8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a:t>Répartition des heures "théorie/pratique"</a:t>
            </a:r>
            <a:r>
              <a:rPr lang="en-US" sz="1300" baseline="0"/>
              <a:t> par projet</a:t>
            </a:r>
            <a:endParaRPr lang="en-US" sz="13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9247594050743664E-2"/>
          <c:y val="0.13432835820895522"/>
          <c:w val="0.89019685039370078"/>
          <c:h val="0.69375602303443418"/>
        </c:manualLayout>
      </c:layout>
      <c:barChart>
        <c:barDir val="col"/>
        <c:grouping val="clustered"/>
        <c:varyColors val="0"/>
        <c:ser>
          <c:idx val="0"/>
          <c:order val="0"/>
          <c:tx>
            <c:strRef>
              <c:f>Data!$B$1</c:f>
              <c:strCache>
                <c:ptCount val="1"/>
                <c:pt idx="0">
                  <c:v>Théorique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Data!$A$2:$A$9</c:f>
              <c:strCache>
                <c:ptCount val="8"/>
                <c:pt idx="0">
                  <c:v>Projet 1</c:v>
                </c:pt>
                <c:pt idx="1">
                  <c:v>Projet 2</c:v>
                </c:pt>
                <c:pt idx="2">
                  <c:v>Projet 3</c:v>
                </c:pt>
                <c:pt idx="3">
                  <c:v>Projet 4</c:v>
                </c:pt>
                <c:pt idx="4">
                  <c:v>Projet 5</c:v>
                </c:pt>
                <c:pt idx="5">
                  <c:v>Projet 6</c:v>
                </c:pt>
                <c:pt idx="6">
                  <c:v>Projet 7</c:v>
                </c:pt>
                <c:pt idx="7">
                  <c:v>Projet 8</c:v>
                </c:pt>
              </c:strCache>
            </c:strRef>
          </c:cat>
          <c:val>
            <c:numRef>
              <c:f>Data!$B$2:$B$9</c:f>
              <c:numCache>
                <c:formatCode>General</c:formatCode>
                <c:ptCount val="8"/>
                <c:pt idx="0">
                  <c:v>6</c:v>
                </c:pt>
                <c:pt idx="1">
                  <c:v>43</c:v>
                </c:pt>
                <c:pt idx="2">
                  <c:v>10</c:v>
                </c:pt>
                <c:pt idx="3">
                  <c:v>47</c:v>
                </c:pt>
                <c:pt idx="4">
                  <c:v>15</c:v>
                </c:pt>
                <c:pt idx="5">
                  <c:v>23</c:v>
                </c:pt>
                <c:pt idx="6">
                  <c:v>12</c:v>
                </c:pt>
                <c:pt idx="7">
                  <c:v>46</c:v>
                </c:pt>
              </c:numCache>
            </c:numRef>
          </c:val>
          <c:extLst>
            <c:ext xmlns:c16="http://schemas.microsoft.com/office/drawing/2014/chart" uri="{C3380CC4-5D6E-409C-BE32-E72D297353CC}">
              <c16:uniqueId val="{00000000-1B78-4D76-A11B-203075D35B16}"/>
            </c:ext>
          </c:extLst>
        </c:ser>
        <c:ser>
          <c:idx val="1"/>
          <c:order val="1"/>
          <c:tx>
            <c:strRef>
              <c:f>Data!$C$1</c:f>
              <c:strCache>
                <c:ptCount val="1"/>
                <c:pt idx="0">
                  <c:v>Pratique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Data!$A$2:$A$9</c:f>
              <c:strCache>
                <c:ptCount val="8"/>
                <c:pt idx="0">
                  <c:v>Projet 1</c:v>
                </c:pt>
                <c:pt idx="1">
                  <c:v>Projet 2</c:v>
                </c:pt>
                <c:pt idx="2">
                  <c:v>Projet 3</c:v>
                </c:pt>
                <c:pt idx="3">
                  <c:v>Projet 4</c:v>
                </c:pt>
                <c:pt idx="4">
                  <c:v>Projet 5</c:v>
                </c:pt>
                <c:pt idx="5">
                  <c:v>Projet 6</c:v>
                </c:pt>
                <c:pt idx="6">
                  <c:v>Projet 7</c:v>
                </c:pt>
                <c:pt idx="7">
                  <c:v>Projet 8</c:v>
                </c:pt>
              </c:strCache>
            </c:strRef>
          </c:cat>
          <c:val>
            <c:numRef>
              <c:f>Data!$C$2:$C$9</c:f>
              <c:numCache>
                <c:formatCode>General</c:formatCode>
                <c:ptCount val="8"/>
                <c:pt idx="0">
                  <c:v>10</c:v>
                </c:pt>
                <c:pt idx="1">
                  <c:v>60</c:v>
                </c:pt>
                <c:pt idx="2">
                  <c:v>70</c:v>
                </c:pt>
                <c:pt idx="3">
                  <c:v>100</c:v>
                </c:pt>
                <c:pt idx="4">
                  <c:v>70</c:v>
                </c:pt>
                <c:pt idx="5">
                  <c:v>100</c:v>
                </c:pt>
                <c:pt idx="6">
                  <c:v>120</c:v>
                </c:pt>
                <c:pt idx="7">
                  <c:v>70</c:v>
                </c:pt>
              </c:numCache>
            </c:numRef>
          </c:val>
          <c:extLst>
            <c:ext xmlns:c16="http://schemas.microsoft.com/office/drawing/2014/chart" uri="{C3380CC4-5D6E-409C-BE32-E72D297353CC}">
              <c16:uniqueId val="{00000001-1B78-4D76-A11B-203075D35B16}"/>
            </c:ext>
          </c:extLst>
        </c:ser>
        <c:ser>
          <c:idx val="2"/>
          <c:order val="2"/>
          <c:tx>
            <c:strRef>
              <c:f>Data!$D$1</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Data!$A$2:$A$9</c:f>
              <c:strCache>
                <c:ptCount val="8"/>
                <c:pt idx="0">
                  <c:v>Projet 1</c:v>
                </c:pt>
                <c:pt idx="1">
                  <c:v>Projet 2</c:v>
                </c:pt>
                <c:pt idx="2">
                  <c:v>Projet 3</c:v>
                </c:pt>
                <c:pt idx="3">
                  <c:v>Projet 4</c:v>
                </c:pt>
                <c:pt idx="4">
                  <c:v>Projet 5</c:v>
                </c:pt>
                <c:pt idx="5">
                  <c:v>Projet 6</c:v>
                </c:pt>
                <c:pt idx="6">
                  <c:v>Projet 7</c:v>
                </c:pt>
                <c:pt idx="7">
                  <c:v>Projet 8</c:v>
                </c:pt>
              </c:strCache>
            </c:strRef>
          </c:cat>
          <c:val>
            <c:numRef>
              <c:f>Data!$D$2:$D$9</c:f>
              <c:numCache>
                <c:formatCode>General</c:formatCode>
                <c:ptCount val="8"/>
                <c:pt idx="0">
                  <c:v>16</c:v>
                </c:pt>
                <c:pt idx="1">
                  <c:v>103</c:v>
                </c:pt>
                <c:pt idx="2">
                  <c:v>80</c:v>
                </c:pt>
                <c:pt idx="3">
                  <c:v>147</c:v>
                </c:pt>
                <c:pt idx="4">
                  <c:v>85</c:v>
                </c:pt>
                <c:pt idx="5">
                  <c:v>123</c:v>
                </c:pt>
                <c:pt idx="6">
                  <c:v>132</c:v>
                </c:pt>
                <c:pt idx="7">
                  <c:v>116</c:v>
                </c:pt>
              </c:numCache>
            </c:numRef>
          </c:val>
          <c:extLst>
            <c:ext xmlns:c16="http://schemas.microsoft.com/office/drawing/2014/chart" uri="{C3380CC4-5D6E-409C-BE32-E72D297353CC}">
              <c16:uniqueId val="{00000002-1B78-4D76-A11B-203075D35B16}"/>
            </c:ext>
          </c:extLst>
        </c:ser>
        <c:dLbls>
          <c:showLegendKey val="0"/>
          <c:showVal val="0"/>
          <c:showCatName val="0"/>
          <c:showSerName val="0"/>
          <c:showPercent val="0"/>
          <c:showBubbleSize val="0"/>
        </c:dLbls>
        <c:gapWidth val="219"/>
        <c:overlap val="-27"/>
        <c:axId val="447362704"/>
        <c:axId val="220419232"/>
      </c:barChart>
      <c:catAx>
        <c:axId val="44736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0419232"/>
        <c:crosses val="autoZero"/>
        <c:auto val="1"/>
        <c:lblAlgn val="ctr"/>
        <c:lblOffset val="100"/>
        <c:noMultiLvlLbl val="0"/>
      </c:catAx>
      <c:valAx>
        <c:axId val="22041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7362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a:t>Nombre d'heures de formation théorique</a:t>
            </a:r>
            <a:r>
              <a:rPr lang="en-US" sz="1300" baseline="0"/>
              <a:t> et pratique</a:t>
            </a:r>
            <a:endParaRPr lang="en-US" sz="13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055555555555558E-2"/>
          <c:y val="0.22467410323709536"/>
          <c:w val="0.81388888888888888"/>
          <c:h val="0.57479476523767858"/>
        </c:manualLayout>
      </c:layout>
      <c:pie3DChart>
        <c:varyColors val="1"/>
        <c:ser>
          <c:idx val="0"/>
          <c:order val="0"/>
          <c:tx>
            <c:strRef>
              <c:f>Data!$F$2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24C-45EA-A696-57042F85FF1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24C-45EA-A696-57042F85FF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Data!$G$1:$H$1</c:f>
              <c:strCache>
                <c:ptCount val="2"/>
                <c:pt idx="0">
                  <c:v>Théorique</c:v>
                </c:pt>
                <c:pt idx="1">
                  <c:v>Pratique</c:v>
                </c:pt>
              </c:strCache>
            </c:strRef>
          </c:cat>
          <c:val>
            <c:numRef>
              <c:f>Data!$G$2:$H$2</c:f>
              <c:numCache>
                <c:formatCode>General</c:formatCode>
                <c:ptCount val="2"/>
                <c:pt idx="0">
                  <c:v>202</c:v>
                </c:pt>
                <c:pt idx="1">
                  <c:v>600</c:v>
                </c:pt>
              </c:numCache>
            </c:numRef>
          </c:val>
          <c:extLst>
            <c:ext xmlns:c16="http://schemas.microsoft.com/office/drawing/2014/chart" uri="{C3380CC4-5D6E-409C-BE32-E72D297353CC}">
              <c16:uniqueId val="{00000004-A24C-45EA-A696-57042F85FF17}"/>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Les heures théoriques : avancement et réalisation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tx>
            <c:strRef>
              <c:f>Data!$F$5</c:f>
              <c:strCache>
                <c:ptCount val="1"/>
                <c:pt idx="0">
                  <c:v>Nb heures</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C472-4159-A2CF-609866C17ED9}"/>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C472-4159-A2CF-609866C17ED9}"/>
              </c:ext>
            </c:extLst>
          </c:dPt>
          <c:dPt>
            <c:idx val="2"/>
            <c:invertIfNegative val="0"/>
            <c:bubble3D val="0"/>
            <c:spPr>
              <a:solidFill>
                <a:srgbClr val="C00000"/>
              </a:solidFill>
              <a:ln>
                <a:noFill/>
              </a:ln>
              <a:effectLst/>
            </c:spPr>
            <c:extLst>
              <c:ext xmlns:c16="http://schemas.microsoft.com/office/drawing/2014/chart" uri="{C3380CC4-5D6E-409C-BE32-E72D297353CC}">
                <c16:uniqueId val="{00000005-C472-4159-A2CF-609866C17E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Data!$G$4:$I$4</c:f>
              <c:strCache>
                <c:ptCount val="3"/>
                <c:pt idx="0">
                  <c:v>Done !</c:v>
                </c:pt>
                <c:pt idx="1">
                  <c:v>En cours</c:v>
                </c:pt>
                <c:pt idx="2">
                  <c:v>Non réalisé</c:v>
                </c:pt>
              </c:strCache>
            </c:strRef>
          </c:cat>
          <c:val>
            <c:numRef>
              <c:f>Data!$G$5:$I$5</c:f>
              <c:numCache>
                <c:formatCode>General</c:formatCode>
                <c:ptCount val="3"/>
                <c:pt idx="0">
                  <c:v>182</c:v>
                </c:pt>
                <c:pt idx="1">
                  <c:v>0</c:v>
                </c:pt>
                <c:pt idx="2">
                  <c:v>20</c:v>
                </c:pt>
              </c:numCache>
            </c:numRef>
          </c:val>
          <c:extLst>
            <c:ext xmlns:c16="http://schemas.microsoft.com/office/drawing/2014/chart" uri="{C3380CC4-5D6E-409C-BE32-E72D297353CC}">
              <c16:uniqueId val="{00000006-C472-4159-A2CF-609866C17ED9}"/>
            </c:ext>
          </c:extLst>
        </c:ser>
        <c:dLbls>
          <c:showLegendKey val="0"/>
          <c:showVal val="0"/>
          <c:showCatName val="0"/>
          <c:showSerName val="0"/>
          <c:showPercent val="0"/>
          <c:showBubbleSize val="0"/>
        </c:dLbls>
        <c:gapWidth val="182"/>
        <c:axId val="1462706224"/>
        <c:axId val="1577574928"/>
      </c:barChart>
      <c:catAx>
        <c:axId val="1462706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77574928"/>
        <c:crosses val="autoZero"/>
        <c:auto val="1"/>
        <c:lblAlgn val="ctr"/>
        <c:lblOffset val="100"/>
        <c:noMultiLvlLbl val="0"/>
      </c:catAx>
      <c:valAx>
        <c:axId val="1577574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270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88900</xdr:colOff>
      <xdr:row>15</xdr:row>
      <xdr:rowOff>406400</xdr:rowOff>
    </xdr:from>
    <xdr:to>
      <xdr:col>8</xdr:col>
      <xdr:colOff>88900</xdr:colOff>
      <xdr:row>32</xdr:row>
      <xdr:rowOff>57150</xdr:rowOff>
    </xdr:to>
    <xdr:graphicFrame macro="">
      <xdr:nvGraphicFramePr>
        <xdr:cNvPr id="54" name="Graphique 53">
          <a:extLst>
            <a:ext uri="{FF2B5EF4-FFF2-40B4-BE49-F238E27FC236}">
              <a16:creationId xmlns:a16="http://schemas.microsoft.com/office/drawing/2014/main" id="{00000000-0008-0000-0000-00003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88900</xdr:colOff>
      <xdr:row>1</xdr:row>
      <xdr:rowOff>0</xdr:rowOff>
    </xdr:from>
    <xdr:to>
      <xdr:col>8</xdr:col>
      <xdr:colOff>88900</xdr:colOff>
      <xdr:row>8</xdr:row>
      <xdr:rowOff>6350</xdr:rowOff>
    </xdr:to>
    <xdr:graphicFrame macro="">
      <xdr:nvGraphicFramePr>
        <xdr:cNvPr id="55" name="Graphique 54">
          <a:extLst>
            <a:ext uri="{FF2B5EF4-FFF2-40B4-BE49-F238E27FC236}">
              <a16:creationId xmlns:a16="http://schemas.microsoft.com/office/drawing/2014/main" id="{00000000-0008-0000-00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76201</xdr:colOff>
      <xdr:row>9</xdr:row>
      <xdr:rowOff>6350</xdr:rowOff>
    </xdr:from>
    <xdr:to>
      <xdr:col>8</xdr:col>
      <xdr:colOff>88901</xdr:colOff>
      <xdr:row>15</xdr:row>
      <xdr:rowOff>330200</xdr:rowOff>
    </xdr:to>
    <xdr:graphicFrame macro="">
      <xdr:nvGraphicFramePr>
        <xdr:cNvPr id="29" name="Graphique 28">
          <a:extLst>
            <a:ext uri="{FF2B5EF4-FFF2-40B4-BE49-F238E27FC236}">
              <a16:creationId xmlns:a16="http://schemas.microsoft.com/office/drawing/2014/main" id="{A296B31F-FBE5-433C-AE99-CDDAE87F9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openclassrooms.com/fr/courses/4444646-entrainez-un-modele-predictif-lineaire" TargetMode="External"/><Relationship Id="rId13" Type="http://schemas.openxmlformats.org/officeDocument/2006/relationships/hyperlink" Target="https://openclassrooms.com/fr/courses/4467491-concevez-des-architectures-big-data" TargetMode="External"/><Relationship Id="rId18" Type="http://schemas.openxmlformats.org/officeDocument/2006/relationships/printerSettings" Target="../printerSettings/printerSettings2.bin"/><Relationship Id="rId3" Type="http://schemas.openxmlformats.org/officeDocument/2006/relationships/hyperlink" Target="https://openclassrooms.com/fr/courses/4452741-decouvrez-les-librairies-python-pour-la-data-science" TargetMode="External"/><Relationship Id="rId7" Type="http://schemas.openxmlformats.org/officeDocument/2006/relationships/hyperlink" Target="https://openclassrooms.com/fr/courses/4297211-evaluez-et-ameliorez-les-performances-d-un-modele-de-machine-learning" TargetMode="External"/><Relationship Id="rId12" Type="http://schemas.openxmlformats.org/officeDocument/2006/relationships/hyperlink" Target="https://openclassrooms.com/fr/courses/4810836-decouvrez-le-cloud-avec-amazon-web-services" TargetMode="External"/><Relationship Id="rId17" Type="http://schemas.openxmlformats.org/officeDocument/2006/relationships/hyperlink" Target="https://openclassrooms.com/fr/courses/4297166-realisez-des-calculs-distribues-sur-des-donnees-massives" TargetMode="External"/><Relationship Id="rId2" Type="http://schemas.openxmlformats.org/officeDocument/2006/relationships/hyperlink" Target="https://openclassrooms.com/fr/courses/6204541-initiez-vous-a-python-pour-lanalyse-de-donnees" TargetMode="External"/><Relationship Id="rId16" Type="http://schemas.openxmlformats.org/officeDocument/2006/relationships/hyperlink" Target="https://openclassrooms.com/fr/courses/4470531-classez-et-segmentez-des-donnees-visuelles" TargetMode="External"/><Relationship Id="rId1" Type="http://schemas.openxmlformats.org/officeDocument/2006/relationships/hyperlink" Target="https://openclassrooms.com/fr/courses/4312781-apprenez-a-apprendre" TargetMode="External"/><Relationship Id="rId6" Type="http://schemas.openxmlformats.org/officeDocument/2006/relationships/hyperlink" Target="https://openclassrooms.com/fr/courses/4011851-initiez-vous-au-machine-learning" TargetMode="External"/><Relationship Id="rId11" Type="http://schemas.openxmlformats.org/officeDocument/2006/relationships/hyperlink" Target="https://openclassrooms.com/fr/courses/5641721-utilisez-git-pour-vos-projets-de-developpement" TargetMode="External"/><Relationship Id="rId5" Type="http://schemas.openxmlformats.org/officeDocument/2006/relationships/hyperlink" Target="https://openclassrooms.com/fr/courses/6173491-apprenez-a-utiliser-la-ligne-de-commande-terminal" TargetMode="External"/><Relationship Id="rId15" Type="http://schemas.openxmlformats.org/officeDocument/2006/relationships/hyperlink" Target="https://openclassrooms.com/fr/courses/4470541-exploitez-des-donnees-textuelles" TargetMode="External"/><Relationship Id="rId10" Type="http://schemas.openxmlformats.org/officeDocument/2006/relationships/hyperlink" Target="https://openclassrooms.com/fr/courses/4470521-modelisez-vos-donnees-avec-les-methodes-ensemblistes" TargetMode="External"/><Relationship Id="rId4" Type="http://schemas.openxmlformats.org/officeDocument/2006/relationships/hyperlink" Target="https://openclassrooms.com/fr/courses/4525266-nettoyez-et-decrivez-votre-jeu-de-donnees" TargetMode="External"/><Relationship Id="rId9" Type="http://schemas.openxmlformats.org/officeDocument/2006/relationships/hyperlink" Target="https://openclassrooms.com/fr/courses/4470406-utilisez-des-modeles-supervises-non-lineaires?status=published" TargetMode="External"/><Relationship Id="rId14" Type="http://schemas.openxmlformats.org/officeDocument/2006/relationships/hyperlink" Target="https://openclassrooms.com/fr/courses/4379436-explorez-vos-donnees-avec-des-algorithmes-non-supervis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DD53F-4B68-4CF1-86AE-228152F19A93}">
  <dimension ref="A1:B33"/>
  <sheetViews>
    <sheetView tabSelected="1" zoomScaleNormal="100" workbookViewId="0">
      <selection activeCell="B10" sqref="B10"/>
    </sheetView>
  </sheetViews>
  <sheetFormatPr baseColWidth="10" defaultRowHeight="14.4" x14ac:dyDescent="0.3"/>
  <cols>
    <col min="2" max="2" width="59.21875" customWidth="1"/>
  </cols>
  <sheetData>
    <row r="1" spans="1:2" ht="15" thickBot="1" x14ac:dyDescent="0.35"/>
    <row r="2" spans="1:2" x14ac:dyDescent="0.3">
      <c r="A2" s="3" t="s">
        <v>0</v>
      </c>
      <c r="B2" s="39" t="s">
        <v>15</v>
      </c>
    </row>
    <row r="3" spans="1:2" x14ac:dyDescent="0.3">
      <c r="A3" s="5" t="s">
        <v>8</v>
      </c>
      <c r="B3" s="40"/>
    </row>
    <row r="4" spans="1:2" x14ac:dyDescent="0.3">
      <c r="A4" s="66" t="s">
        <v>82</v>
      </c>
      <c r="B4" s="41" t="s">
        <v>24</v>
      </c>
    </row>
    <row r="5" spans="1:2" ht="4.95" customHeight="1" thickBot="1" x14ac:dyDescent="0.35">
      <c r="A5" s="6"/>
      <c r="B5" s="42"/>
    </row>
    <row r="6" spans="1:2" x14ac:dyDescent="0.3">
      <c r="A6" s="3" t="s">
        <v>1</v>
      </c>
      <c r="B6" s="39" t="s">
        <v>16</v>
      </c>
    </row>
    <row r="7" spans="1:2" x14ac:dyDescent="0.3">
      <c r="A7" s="5" t="s">
        <v>9</v>
      </c>
      <c r="B7" s="40"/>
    </row>
    <row r="8" spans="1:2" ht="57.6" x14ac:dyDescent="0.3">
      <c r="A8" s="67" t="s">
        <v>83</v>
      </c>
      <c r="B8" s="43" t="s">
        <v>25</v>
      </c>
    </row>
    <row r="9" spans="1:2" ht="4.95" customHeight="1" thickBot="1" x14ac:dyDescent="0.35">
      <c r="A9" s="6"/>
      <c r="B9" s="42"/>
    </row>
    <row r="10" spans="1:2" x14ac:dyDescent="0.3">
      <c r="A10" s="3" t="s">
        <v>2</v>
      </c>
      <c r="B10" s="39" t="s">
        <v>17</v>
      </c>
    </row>
    <row r="11" spans="1:2" x14ac:dyDescent="0.3">
      <c r="A11" s="5" t="s">
        <v>10</v>
      </c>
      <c r="B11" s="40"/>
    </row>
    <row r="12" spans="1:2" x14ac:dyDescent="0.3">
      <c r="A12" s="66" t="s">
        <v>84</v>
      </c>
      <c r="B12" s="41" t="s">
        <v>26</v>
      </c>
    </row>
    <row r="13" spans="1:2" ht="4.95" customHeight="1" thickBot="1" x14ac:dyDescent="0.35">
      <c r="A13" s="6"/>
      <c r="B13" s="42"/>
    </row>
    <row r="14" spans="1:2" x14ac:dyDescent="0.3">
      <c r="A14" s="3" t="s">
        <v>3</v>
      </c>
      <c r="B14" s="39" t="s">
        <v>18</v>
      </c>
    </row>
    <row r="15" spans="1:2" x14ac:dyDescent="0.3">
      <c r="A15" s="5" t="s">
        <v>11</v>
      </c>
      <c r="B15" s="40"/>
    </row>
    <row r="16" spans="1:2" ht="57.6" x14ac:dyDescent="0.3">
      <c r="A16" s="67" t="s">
        <v>85</v>
      </c>
      <c r="B16" s="43" t="s">
        <v>27</v>
      </c>
    </row>
    <row r="17" spans="1:2" ht="4.95" customHeight="1" thickBot="1" x14ac:dyDescent="0.35">
      <c r="A17" s="6"/>
      <c r="B17" s="42"/>
    </row>
    <row r="18" spans="1:2" x14ac:dyDescent="0.3">
      <c r="A18" s="3" t="s">
        <v>4</v>
      </c>
      <c r="B18" s="39" t="s">
        <v>19</v>
      </c>
    </row>
    <row r="19" spans="1:2" x14ac:dyDescent="0.3">
      <c r="A19" s="5" t="s">
        <v>23</v>
      </c>
      <c r="B19" s="40"/>
    </row>
    <row r="20" spans="1:2" x14ac:dyDescent="0.3">
      <c r="A20" s="66" t="s">
        <v>86</v>
      </c>
      <c r="B20" s="41" t="s">
        <v>28</v>
      </c>
    </row>
    <row r="21" spans="1:2" ht="4.95" customHeight="1" thickBot="1" x14ac:dyDescent="0.35">
      <c r="A21" s="6"/>
      <c r="B21" s="42"/>
    </row>
    <row r="22" spans="1:2" x14ac:dyDescent="0.3">
      <c r="A22" s="3" t="s">
        <v>5</v>
      </c>
      <c r="B22" s="39" t="s">
        <v>20</v>
      </c>
    </row>
    <row r="23" spans="1:2" x14ac:dyDescent="0.3">
      <c r="A23" s="5" t="s">
        <v>12</v>
      </c>
      <c r="B23" s="40"/>
    </row>
    <row r="24" spans="1:2" ht="28.8" x14ac:dyDescent="0.3">
      <c r="A24" s="67" t="s">
        <v>87</v>
      </c>
      <c r="B24" s="43" t="s">
        <v>29</v>
      </c>
    </row>
    <row r="25" spans="1:2" ht="4.95" customHeight="1" thickBot="1" x14ac:dyDescent="0.35">
      <c r="A25" s="6"/>
      <c r="B25" s="42"/>
    </row>
    <row r="26" spans="1:2" x14ac:dyDescent="0.3">
      <c r="A26" s="3" t="s">
        <v>6</v>
      </c>
      <c r="B26" s="39" t="s">
        <v>21</v>
      </c>
    </row>
    <row r="27" spans="1:2" x14ac:dyDescent="0.3">
      <c r="A27" s="5" t="s">
        <v>13</v>
      </c>
      <c r="B27" s="40"/>
    </row>
    <row r="28" spans="1:2" x14ac:dyDescent="0.3">
      <c r="A28" s="66" t="s">
        <v>88</v>
      </c>
      <c r="B28" s="41" t="s">
        <v>30</v>
      </c>
    </row>
    <row r="29" spans="1:2" ht="4.95" customHeight="1" thickBot="1" x14ac:dyDescent="0.35">
      <c r="A29" s="6"/>
      <c r="B29" s="42"/>
    </row>
    <row r="30" spans="1:2" x14ac:dyDescent="0.3">
      <c r="A30" s="3" t="s">
        <v>7</v>
      </c>
      <c r="B30" s="39" t="s">
        <v>22</v>
      </c>
    </row>
    <row r="31" spans="1:2" x14ac:dyDescent="0.3">
      <c r="A31" s="7" t="s">
        <v>14</v>
      </c>
      <c r="B31" s="44"/>
    </row>
    <row r="32" spans="1:2" ht="43.2" x14ac:dyDescent="0.3">
      <c r="A32" s="67" t="s">
        <v>89</v>
      </c>
      <c r="B32" s="43" t="s">
        <v>31</v>
      </c>
    </row>
    <row r="33" spans="1:2" ht="4.95" customHeight="1" thickBot="1" x14ac:dyDescent="0.35">
      <c r="A33" s="6"/>
      <c r="B33" s="42"/>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F5068-A604-42D6-A9C5-36338BD7F983}">
  <dimension ref="A1:F26"/>
  <sheetViews>
    <sheetView topLeftCell="A4" zoomScaleNormal="100" workbookViewId="0">
      <selection activeCell="C26" sqref="C26"/>
    </sheetView>
  </sheetViews>
  <sheetFormatPr baseColWidth="10" defaultRowHeight="14.4" x14ac:dyDescent="0.3"/>
  <cols>
    <col min="1" max="1" width="7.33203125" customWidth="1"/>
    <col min="2" max="2" width="9.6640625" style="1" customWidth="1"/>
    <col min="3" max="3" width="59.21875" customWidth="1"/>
    <col min="4" max="4" width="4.77734375" style="1" customWidth="1"/>
    <col min="5" max="5" width="10.88671875" style="1" customWidth="1"/>
    <col min="6" max="6" width="6.109375" style="1" customWidth="1"/>
  </cols>
  <sheetData>
    <row r="1" spans="1:6" x14ac:dyDescent="0.3">
      <c r="A1" s="27" t="s">
        <v>0</v>
      </c>
      <c r="B1" s="45"/>
      <c r="C1" s="4" t="s">
        <v>15</v>
      </c>
      <c r="D1" s="22" t="s">
        <v>54</v>
      </c>
      <c r="E1" s="22" t="s">
        <v>35</v>
      </c>
      <c r="F1" s="29"/>
    </row>
    <row r="2" spans="1:6" ht="15" thickBot="1" x14ac:dyDescent="0.35">
      <c r="A2" s="21" t="s">
        <v>0</v>
      </c>
      <c r="B2" s="1" t="s">
        <v>57</v>
      </c>
      <c r="C2" s="61" t="s">
        <v>24</v>
      </c>
      <c r="D2" s="24">
        <v>6</v>
      </c>
      <c r="E2" s="24" t="s">
        <v>38</v>
      </c>
    </row>
    <row r="3" spans="1:6" x14ac:dyDescent="0.3">
      <c r="A3" s="27" t="s">
        <v>1</v>
      </c>
      <c r="B3" s="45"/>
      <c r="C3" s="4" t="s">
        <v>16</v>
      </c>
      <c r="D3" s="22"/>
      <c r="E3" s="22"/>
    </row>
    <row r="4" spans="1:6" x14ac:dyDescent="0.3">
      <c r="A4" s="21" t="s">
        <v>1</v>
      </c>
      <c r="B4" s="1" t="s">
        <v>58</v>
      </c>
      <c r="C4" s="61" t="s">
        <v>40</v>
      </c>
      <c r="D4" s="24">
        <v>12</v>
      </c>
      <c r="E4" s="24" t="s">
        <v>38</v>
      </c>
    </row>
    <row r="5" spans="1:6" x14ac:dyDescent="0.3">
      <c r="A5" s="21" t="s">
        <v>1</v>
      </c>
      <c r="B5" s="1" t="s">
        <v>59</v>
      </c>
      <c r="C5" s="61" t="s">
        <v>41</v>
      </c>
      <c r="D5" s="24">
        <v>10</v>
      </c>
      <c r="E5" s="24" t="s">
        <v>38</v>
      </c>
    </row>
    <row r="6" spans="1:6" x14ac:dyDescent="0.3">
      <c r="A6" s="21" t="s">
        <v>1</v>
      </c>
      <c r="B6" s="1" t="s">
        <v>60</v>
      </c>
      <c r="C6" s="61" t="s">
        <v>43</v>
      </c>
      <c r="D6" s="24">
        <v>15</v>
      </c>
      <c r="E6" s="24" t="s">
        <v>38</v>
      </c>
    </row>
    <row r="7" spans="1:6" ht="15" thickBot="1" x14ac:dyDescent="0.35">
      <c r="A7" s="21" t="s">
        <v>1</v>
      </c>
      <c r="B7" s="1" t="s">
        <v>61</v>
      </c>
      <c r="C7" s="61" t="s">
        <v>42</v>
      </c>
      <c r="D7" s="24">
        <v>6</v>
      </c>
      <c r="E7" s="24" t="s">
        <v>38</v>
      </c>
    </row>
    <row r="8" spans="1:6" x14ac:dyDescent="0.3">
      <c r="A8" s="27" t="s">
        <v>2</v>
      </c>
      <c r="B8" s="45"/>
      <c r="C8" s="4" t="s">
        <v>17</v>
      </c>
      <c r="D8" s="22"/>
      <c r="E8" s="22"/>
    </row>
    <row r="9" spans="1:6" ht="15" thickBot="1" x14ac:dyDescent="0.35">
      <c r="A9" s="21" t="s">
        <v>2</v>
      </c>
      <c r="B9" s="1" t="s">
        <v>62</v>
      </c>
      <c r="C9" s="61" t="s">
        <v>26</v>
      </c>
      <c r="D9" s="24">
        <v>10</v>
      </c>
      <c r="E9" s="24" t="s">
        <v>38</v>
      </c>
    </row>
    <row r="10" spans="1:6" x14ac:dyDescent="0.3">
      <c r="A10" s="27" t="s">
        <v>3</v>
      </c>
      <c r="B10" s="45"/>
      <c r="C10" s="4" t="s">
        <v>18</v>
      </c>
      <c r="D10" s="22"/>
      <c r="E10" s="22"/>
    </row>
    <row r="11" spans="1:6" x14ac:dyDescent="0.3">
      <c r="A11" s="21" t="s">
        <v>3</v>
      </c>
      <c r="B11" s="1" t="s">
        <v>63</v>
      </c>
      <c r="C11" s="61" t="s">
        <v>44</v>
      </c>
      <c r="D11" s="24">
        <v>10</v>
      </c>
      <c r="E11" s="24" t="s">
        <v>38</v>
      </c>
      <c r="F11" s="68"/>
    </row>
    <row r="12" spans="1:6" x14ac:dyDescent="0.3">
      <c r="A12" s="21" t="s">
        <v>3</v>
      </c>
      <c r="B12" s="28" t="s">
        <v>64</v>
      </c>
      <c r="C12" s="62" t="s">
        <v>45</v>
      </c>
      <c r="D12" s="24">
        <v>10</v>
      </c>
      <c r="E12" s="24" t="s">
        <v>38</v>
      </c>
      <c r="F12" s="68"/>
    </row>
    <row r="13" spans="1:6" x14ac:dyDescent="0.3">
      <c r="A13" s="21" t="s">
        <v>3</v>
      </c>
      <c r="B13" s="29" t="s">
        <v>65</v>
      </c>
      <c r="C13" s="61" t="s">
        <v>46</v>
      </c>
      <c r="D13" s="24">
        <v>12</v>
      </c>
      <c r="E13" s="24" t="s">
        <v>38</v>
      </c>
      <c r="F13" s="68"/>
    </row>
    <row r="14" spans="1:6" ht="15" thickBot="1" x14ac:dyDescent="0.35">
      <c r="A14" s="21" t="s">
        <v>3</v>
      </c>
      <c r="B14" s="28" t="s">
        <v>66</v>
      </c>
      <c r="C14" s="63" t="s">
        <v>53</v>
      </c>
      <c r="D14" s="23">
        <v>15</v>
      </c>
      <c r="E14" s="24" t="s">
        <v>38</v>
      </c>
    </row>
    <row r="15" spans="1:6" x14ac:dyDescent="0.3">
      <c r="A15" s="27" t="s">
        <v>4</v>
      </c>
      <c r="B15" s="45"/>
      <c r="C15" s="4" t="s">
        <v>19</v>
      </c>
      <c r="D15" s="22"/>
      <c r="E15" s="22"/>
    </row>
    <row r="16" spans="1:6" ht="15" thickBot="1" x14ac:dyDescent="0.35">
      <c r="A16" s="21" t="s">
        <v>4</v>
      </c>
      <c r="B16" s="28" t="s">
        <v>67</v>
      </c>
      <c r="C16" s="61" t="s">
        <v>28</v>
      </c>
      <c r="D16" s="24">
        <v>15</v>
      </c>
      <c r="E16" s="24" t="s">
        <v>38</v>
      </c>
      <c r="F16" s="68"/>
    </row>
    <row r="17" spans="1:5" x14ac:dyDescent="0.3">
      <c r="A17" s="27" t="s">
        <v>5</v>
      </c>
      <c r="B17" s="45"/>
      <c r="C17" s="4" t="s">
        <v>20</v>
      </c>
      <c r="D17" s="22"/>
      <c r="E17" s="22"/>
    </row>
    <row r="18" spans="1:5" x14ac:dyDescent="0.3">
      <c r="A18" s="21" t="s">
        <v>5</v>
      </c>
      <c r="B18" s="28" t="s">
        <v>68</v>
      </c>
      <c r="C18" s="61" t="s">
        <v>48</v>
      </c>
      <c r="D18" s="24">
        <v>8</v>
      </c>
      <c r="E18" s="24" t="s">
        <v>38</v>
      </c>
    </row>
    <row r="19" spans="1:5" ht="15" thickBot="1" x14ac:dyDescent="0.35">
      <c r="A19" s="21" t="s">
        <v>5</v>
      </c>
      <c r="B19" s="1" t="s">
        <v>69</v>
      </c>
      <c r="C19" s="61" t="s">
        <v>47</v>
      </c>
      <c r="D19" s="24">
        <v>15</v>
      </c>
      <c r="E19" s="24" t="s">
        <v>38</v>
      </c>
    </row>
    <row r="20" spans="1:5" x14ac:dyDescent="0.3">
      <c r="A20" s="27" t="s">
        <v>6</v>
      </c>
      <c r="B20" s="45"/>
      <c r="C20" s="4" t="s">
        <v>52</v>
      </c>
      <c r="D20" s="22"/>
      <c r="E20" s="22"/>
    </row>
    <row r="21" spans="1:5" ht="15" thickBot="1" x14ac:dyDescent="0.35">
      <c r="A21" s="21" t="s">
        <v>6</v>
      </c>
      <c r="B21" s="1" t="s">
        <v>70</v>
      </c>
      <c r="C21" s="61" t="s">
        <v>30</v>
      </c>
      <c r="D21" s="24">
        <v>12</v>
      </c>
      <c r="E21" s="24" t="s">
        <v>38</v>
      </c>
    </row>
    <row r="22" spans="1:5" x14ac:dyDescent="0.3">
      <c r="A22" s="27" t="s">
        <v>7</v>
      </c>
      <c r="B22" s="46"/>
      <c r="C22" s="39" t="s">
        <v>22</v>
      </c>
      <c r="D22" s="22"/>
      <c r="E22" s="22"/>
    </row>
    <row r="23" spans="1:5" x14ac:dyDescent="0.3">
      <c r="A23" s="21" t="s">
        <v>7</v>
      </c>
      <c r="B23" s="47" t="s">
        <v>71</v>
      </c>
      <c r="C23" s="64" t="s">
        <v>49</v>
      </c>
      <c r="D23" s="24">
        <v>20</v>
      </c>
      <c r="E23" s="24" t="s">
        <v>38</v>
      </c>
    </row>
    <row r="24" spans="1:5" x14ac:dyDescent="0.3">
      <c r="A24" s="21" t="s">
        <v>7</v>
      </c>
      <c r="B24" s="47" t="s">
        <v>72</v>
      </c>
      <c r="C24" s="64" t="s">
        <v>51</v>
      </c>
      <c r="D24" s="24">
        <v>6</v>
      </c>
      <c r="E24" s="24" t="s">
        <v>38</v>
      </c>
    </row>
    <row r="25" spans="1:5" ht="15" thickBot="1" x14ac:dyDescent="0.35">
      <c r="A25" s="25" t="s">
        <v>7</v>
      </c>
      <c r="B25" s="48" t="s">
        <v>73</v>
      </c>
      <c r="C25" s="65" t="s">
        <v>50</v>
      </c>
      <c r="D25" s="26">
        <v>20</v>
      </c>
      <c r="E25" s="26" t="s">
        <v>36</v>
      </c>
    </row>
    <row r="26" spans="1:5" x14ac:dyDescent="0.3">
      <c r="C26" s="71"/>
    </row>
  </sheetData>
  <autoFilter ref="A1:E26" xr:uid="{7DFBC6FB-B029-44D7-B7D4-4AF30A23BA7C}"/>
  <conditionalFormatting sqref="D2">
    <cfRule type="colorScale" priority="1">
      <colorScale>
        <cfvo type="formula" val="&quot;($D$2=&quot;&quot;Done !&quot;&quot;)&quot;"/>
        <cfvo type="formula" val="&quot;($D$2=&quot;&quot;En cours&quot;&quot;)&quot;"/>
        <cfvo type="formula" val="&quot;($D$2=&quot;&quot;Réalisé&quot;&quot;)&quot;"/>
        <color theme="9" tint="0.39997558519241921"/>
        <color rgb="FFFFEB84"/>
        <color rgb="FFEAA8A8"/>
      </colorScale>
    </cfRule>
  </conditionalFormatting>
  <conditionalFormatting sqref="D2">
    <cfRule type="containsText" dxfId="9" priority="11" operator="containsText" text="Planning!$D$2=&quot;Non réalisé&quot;">
      <formula>NOT(ISERROR(SEARCH("Planning!$D$2=""Non réalisé""",D2)))</formula>
    </cfRule>
  </conditionalFormatting>
  <conditionalFormatting sqref="E2:E25">
    <cfRule type="cellIs" dxfId="8" priority="6" operator="equal">
      <formula>"Done !"</formula>
    </cfRule>
  </conditionalFormatting>
  <hyperlinks>
    <hyperlink ref="C2" r:id="rId1" xr:uid="{CFFD62A6-0076-4CB2-8E9B-252275E65448}"/>
    <hyperlink ref="C4" r:id="rId2" xr:uid="{0EDE1839-460E-432C-ACE3-C2DE9D97B8EF}"/>
    <hyperlink ref="C5" r:id="rId3" xr:uid="{F5F7AEED-E8FB-477E-9C0E-BD2FC8BA5B64}"/>
    <hyperlink ref="C6" r:id="rId4" xr:uid="{EDD9E752-EAFC-4E86-A6E9-BAAD04BDC405}"/>
    <hyperlink ref="C7" r:id="rId5" xr:uid="{B2B94BA7-ACFC-4648-81CE-A23A85CF63D3}"/>
    <hyperlink ref="C9" r:id="rId6" xr:uid="{339A5769-3A31-4016-91AB-1F35C92B9AF5}"/>
    <hyperlink ref="C11" r:id="rId7" xr:uid="{53B9A5D2-8947-4772-A28D-2511F477E949}"/>
    <hyperlink ref="C12" r:id="rId8" xr:uid="{E871E8DF-BA0B-45F8-B5BB-B37F9A6CA584}"/>
    <hyperlink ref="C13" r:id="rId9" xr:uid="{64E0E173-3077-4ECC-AC6B-EFC6C805581A}"/>
    <hyperlink ref="C14" r:id="rId10" xr:uid="{61F19123-9908-423B-B928-75A445EF96DF}"/>
    <hyperlink ref="C21" r:id="rId11" xr:uid="{FA830DF9-8034-4C7F-BB6C-A3A268C74071}"/>
    <hyperlink ref="C23" r:id="rId12" xr:uid="{3490ECA6-E8CC-4550-A7C5-D57057F6ECD1}"/>
    <hyperlink ref="C24" r:id="rId13" xr:uid="{D8826CF1-6701-4C42-96E3-0AC910411AB5}"/>
    <hyperlink ref="C16" r:id="rId14" xr:uid="{286504CB-6FB9-45D9-A13F-62A1921DFF5D}"/>
    <hyperlink ref="C18" r:id="rId15" xr:uid="{8638FD41-3881-4A4E-B45A-D52FCDD08DCE}"/>
    <hyperlink ref="C19" r:id="rId16" xr:uid="{71D2BCF1-3FAF-4290-8BC8-902DFC49D2F7}"/>
    <hyperlink ref="C25" r:id="rId17" xr:uid="{80C64D15-D826-457C-A8E2-1F3162ED1E9E}"/>
  </hyperlinks>
  <pageMargins left="0.7" right="0.7" top="0.75" bottom="0.75" header="0.3" footer="0.3"/>
  <pageSetup paperSize="9" orientation="portrait" r:id="rId18"/>
  <extLst>
    <ext xmlns:x14="http://schemas.microsoft.com/office/spreadsheetml/2009/9/main" uri="{78C0D931-6437-407d-A8EE-F0AAD7539E65}">
      <x14:conditionalFormattings>
        <x14:conditionalFormatting xmlns:xm="http://schemas.microsoft.com/office/excel/2006/main">
          <x14:cfRule type="cellIs" priority="18" operator="equal" id="{0F8A6C50-715A-4BAF-8813-289933C79F3F}">
            <xm:f>Data!$A$16</xm:f>
            <x14:dxf>
              <font>
                <color rgb="FF006100"/>
              </font>
              <fill>
                <patternFill>
                  <bgColor rgb="FFC6EFCE"/>
                </patternFill>
              </fill>
            </x14:dxf>
          </x14:cfRule>
          <xm:sqref>E2</xm:sqref>
        </x14:conditionalFormatting>
        <x14:conditionalFormatting xmlns:xm="http://schemas.microsoft.com/office/excel/2006/main">
          <x14:cfRule type="cellIs" priority="15" operator="equal" id="{925E8246-B1BE-495C-BFD3-35A5FA7DFD03}">
            <xm:f>Data!$A$14</xm:f>
            <x14:dxf>
              <font>
                <color rgb="FF9C0006"/>
              </font>
              <fill>
                <patternFill>
                  <bgColor rgb="FFFFC7CE"/>
                </patternFill>
              </fill>
            </x14:dxf>
          </x14:cfRule>
          <x14:cfRule type="cellIs" priority="16" operator="equal" id="{A0B4DEDD-A468-433A-ACEA-C0893244FD5D}">
            <xm:f>Data!$A$15</xm:f>
            <x14:dxf>
              <font>
                <color rgb="FF9C5700"/>
              </font>
              <fill>
                <patternFill>
                  <bgColor rgb="FFFFEB9C"/>
                </patternFill>
              </fill>
            </x14:dxf>
          </x14:cfRule>
          <x14:cfRule type="cellIs" priority="17" operator="equal" id="{73CF20D7-23AC-4D21-B7A6-AA0098584A7C}">
            <xm:f>Data!$A$16</xm:f>
            <x14:dxf>
              <font>
                <color rgb="FF006100"/>
              </font>
              <fill>
                <patternFill>
                  <bgColor rgb="FFC6EFCE"/>
                </patternFill>
              </fill>
            </x14:dxf>
          </x14:cfRule>
          <xm:sqref>E2 E4:E7 E9 E11:E14 E16 E18:E19 E21 E23:E25</xm:sqref>
        </x14:conditionalFormatting>
        <x14:conditionalFormatting xmlns:xm="http://schemas.microsoft.com/office/excel/2006/main">
          <x14:cfRule type="cellIs" priority="14" operator="equal" id="{9357F63A-96AE-404B-8430-DD6450765CBA}">
            <xm:f>Data!$A$16</xm:f>
            <x14:dxf>
              <font>
                <color rgb="FF006100"/>
              </font>
              <fill>
                <patternFill>
                  <bgColor rgb="FFC6EFCE"/>
                </patternFill>
              </fill>
            </x14:dxf>
          </x14:cfRule>
          <xm:sqref>D2</xm:sqref>
        </x14:conditionalFormatting>
        <x14:conditionalFormatting xmlns:xm="http://schemas.microsoft.com/office/excel/2006/main">
          <x14:cfRule type="cellIs" priority="12" operator="equal" id="{CAF2E797-3CF8-438A-9410-BB2C3944929E}">
            <xm:f>Data!$A$15</xm:f>
            <x14:dxf>
              <font>
                <color rgb="FF9C5700"/>
              </font>
              <fill>
                <patternFill>
                  <bgColor rgb="FFFFEB9C"/>
                </patternFill>
              </fill>
            </x14:dxf>
          </x14:cfRule>
          <x14:cfRule type="cellIs" priority="13" operator="equal" id="{30390640-2F68-49E3-880D-D1B23A5987A9}">
            <xm:f>Data!$A$16</xm:f>
            <x14:dxf>
              <font>
                <color rgb="FF006100"/>
              </font>
              <fill>
                <patternFill>
                  <bgColor rgb="FFC6EFCE"/>
                </patternFill>
              </fill>
            </x14:dxf>
          </x14:cfRule>
          <xm:sqref>D2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6DD863A-3E4F-4DFB-9C05-B7EA826E12CF}">
          <x14:formula1>
            <xm:f>Data!$B$14:$B$21</xm:f>
          </x14:formula1>
          <xm:sqref>A1:A25 B1 B15 B22 B8 B10 B3 B20 B17</xm:sqref>
        </x14:dataValidation>
        <x14:dataValidation type="list" allowBlank="1" showInputMessage="1" showErrorMessage="1" xr:uid="{46ECA429-DB26-4BA9-AB61-61F7ADECBAB9}">
          <x14:formula1>
            <xm:f>Data!$A$14:$A$16</xm:f>
          </x14:formula1>
          <xm:sqref>E23:E25 E21 E18:E19 E16 E11:E14 E9 E4:E7 E2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3E593-48E8-4FDE-B3CD-E24CC3002699}">
  <dimension ref="A1:AS75"/>
  <sheetViews>
    <sheetView workbookViewId="0">
      <selection activeCell="O12" sqref="O12"/>
    </sheetView>
  </sheetViews>
  <sheetFormatPr baseColWidth="10" defaultRowHeight="14.4" x14ac:dyDescent="0.3"/>
  <cols>
    <col min="1" max="1" width="9" customWidth="1"/>
    <col min="2" max="2" width="9.44140625" customWidth="1"/>
    <col min="3" max="16" width="4.33203125" style="49" customWidth="1"/>
    <col min="17" max="17" width="0.6640625" customWidth="1"/>
    <col min="18" max="31" width="4.33203125" style="49" customWidth="1"/>
    <col min="32" max="32" width="9.44140625" style="49" customWidth="1"/>
    <col min="33" max="45" width="4.33203125" style="49" customWidth="1"/>
    <col min="46" max="46" width="4.33203125" customWidth="1"/>
  </cols>
  <sheetData>
    <row r="1" spans="1:45" ht="15" customHeight="1" x14ac:dyDescent="0.3">
      <c r="B1" s="107" t="s">
        <v>92</v>
      </c>
      <c r="C1" s="88">
        <v>44075</v>
      </c>
      <c r="D1" s="111">
        <v>44105</v>
      </c>
      <c r="E1" s="112"/>
      <c r="F1" s="112"/>
      <c r="G1" s="112"/>
      <c r="H1" s="112"/>
      <c r="I1" s="111">
        <v>44136</v>
      </c>
      <c r="J1" s="112"/>
      <c r="K1" s="112"/>
      <c r="L1" s="112"/>
      <c r="M1" s="111">
        <v>44166</v>
      </c>
      <c r="N1" s="112"/>
      <c r="O1" s="112"/>
      <c r="P1" s="112"/>
      <c r="Q1" s="70"/>
      <c r="R1" s="111">
        <v>44197</v>
      </c>
      <c r="S1" s="112"/>
      <c r="T1" s="112"/>
      <c r="U1" s="112"/>
      <c r="V1" s="111">
        <v>44228</v>
      </c>
      <c r="W1" s="112"/>
      <c r="X1" s="112"/>
      <c r="Y1" s="112"/>
      <c r="Z1" s="111">
        <v>44256</v>
      </c>
      <c r="AA1" s="112"/>
      <c r="AB1" s="112"/>
      <c r="AC1" s="112"/>
      <c r="AD1" s="109">
        <v>44287</v>
      </c>
      <c r="AE1" s="110"/>
      <c r="AF1" s="105" t="s">
        <v>93</v>
      </c>
      <c r="AG1"/>
      <c r="AH1"/>
      <c r="AI1"/>
      <c r="AJ1"/>
      <c r="AK1"/>
      <c r="AL1"/>
      <c r="AM1"/>
      <c r="AN1"/>
      <c r="AO1"/>
      <c r="AP1"/>
      <c r="AQ1"/>
      <c r="AR1"/>
      <c r="AS1"/>
    </row>
    <row r="2" spans="1:45" ht="15" thickBot="1" x14ac:dyDescent="0.35">
      <c r="B2" s="108"/>
      <c r="C2" s="89">
        <v>39</v>
      </c>
      <c r="D2" s="75">
        <v>40</v>
      </c>
      <c r="E2" s="74">
        <v>41</v>
      </c>
      <c r="F2" s="75">
        <v>42</v>
      </c>
      <c r="G2" s="74">
        <v>43</v>
      </c>
      <c r="H2" s="75">
        <v>44</v>
      </c>
      <c r="I2" s="74">
        <v>45</v>
      </c>
      <c r="J2" s="75">
        <v>46</v>
      </c>
      <c r="K2" s="74">
        <v>47</v>
      </c>
      <c r="L2" s="75">
        <v>48</v>
      </c>
      <c r="M2" s="74">
        <v>49</v>
      </c>
      <c r="N2" s="75">
        <v>50</v>
      </c>
      <c r="O2" s="74">
        <v>51</v>
      </c>
      <c r="P2" s="75">
        <v>52</v>
      </c>
      <c r="Q2" s="76"/>
      <c r="R2" s="74">
        <v>1</v>
      </c>
      <c r="S2" s="75">
        <v>2</v>
      </c>
      <c r="T2" s="74">
        <v>3</v>
      </c>
      <c r="U2" s="75">
        <v>4</v>
      </c>
      <c r="V2" s="74">
        <v>5</v>
      </c>
      <c r="W2" s="75">
        <v>6</v>
      </c>
      <c r="X2" s="74">
        <v>7</v>
      </c>
      <c r="Y2" s="75">
        <v>8</v>
      </c>
      <c r="Z2" s="74">
        <v>9</v>
      </c>
      <c r="AA2" s="75">
        <v>10</v>
      </c>
      <c r="AB2" s="74">
        <v>11</v>
      </c>
      <c r="AC2" s="75">
        <v>12</v>
      </c>
      <c r="AD2" s="74">
        <v>13</v>
      </c>
      <c r="AE2" s="75">
        <v>14</v>
      </c>
      <c r="AF2" s="106"/>
      <c r="AG2" s="28"/>
      <c r="AH2"/>
      <c r="AI2"/>
      <c r="AJ2"/>
      <c r="AK2"/>
      <c r="AL2"/>
      <c r="AM2"/>
      <c r="AN2"/>
      <c r="AO2"/>
      <c r="AP2"/>
      <c r="AQ2"/>
      <c r="AR2"/>
      <c r="AS2"/>
    </row>
    <row r="3" spans="1:45" x14ac:dyDescent="0.3">
      <c r="A3" s="99" t="s">
        <v>0</v>
      </c>
      <c r="B3" s="100">
        <v>7</v>
      </c>
      <c r="C3" s="92"/>
      <c r="D3" s="90"/>
      <c r="E3" s="77"/>
      <c r="F3" s="77"/>
      <c r="G3" s="77"/>
      <c r="H3" s="77"/>
      <c r="I3" s="77"/>
      <c r="J3" s="77"/>
      <c r="K3" s="77"/>
      <c r="L3" s="77"/>
      <c r="M3" s="77"/>
      <c r="N3" s="77"/>
      <c r="O3" s="77"/>
      <c r="P3" s="77"/>
      <c r="Q3" s="78"/>
      <c r="R3" s="77"/>
      <c r="S3" s="77"/>
      <c r="T3" s="77"/>
      <c r="U3" s="77"/>
      <c r="V3" s="77"/>
      <c r="W3" s="77"/>
      <c r="X3" s="77"/>
      <c r="Y3" s="77"/>
      <c r="Z3" s="77"/>
      <c r="AA3" s="77"/>
      <c r="AB3" s="77"/>
      <c r="AC3" s="77"/>
      <c r="AD3" s="77"/>
      <c r="AE3" s="79"/>
      <c r="AF3" s="101">
        <v>44099</v>
      </c>
    </row>
    <row r="4" spans="1:45" x14ac:dyDescent="0.3">
      <c r="A4" s="95" t="s">
        <v>1</v>
      </c>
      <c r="B4" s="96">
        <v>35</v>
      </c>
      <c r="C4" s="81"/>
      <c r="D4" s="80"/>
      <c r="E4" s="91"/>
      <c r="F4" s="81"/>
      <c r="G4" s="81"/>
      <c r="H4" s="81"/>
      <c r="I4" s="81"/>
      <c r="J4" s="81"/>
      <c r="K4" s="81"/>
      <c r="L4" s="81"/>
      <c r="M4" s="81"/>
      <c r="N4" s="81"/>
      <c r="O4" s="81"/>
      <c r="P4" s="81"/>
      <c r="Q4" s="70"/>
      <c r="R4" s="81"/>
      <c r="S4" s="81"/>
      <c r="T4" s="81"/>
      <c r="U4" s="81"/>
      <c r="V4" s="81"/>
      <c r="W4" s="81"/>
      <c r="X4" s="81"/>
      <c r="Y4" s="81"/>
      <c r="Z4" s="81"/>
      <c r="AA4" s="81"/>
      <c r="AB4" s="81"/>
      <c r="AC4" s="81"/>
      <c r="AD4" s="81"/>
      <c r="AE4" s="82"/>
      <c r="AF4" s="93">
        <v>44106</v>
      </c>
    </row>
    <row r="5" spans="1:45" x14ac:dyDescent="0.3">
      <c r="A5" s="102" t="s">
        <v>2</v>
      </c>
      <c r="B5" s="103">
        <v>35</v>
      </c>
      <c r="C5" s="81"/>
      <c r="D5" s="81"/>
      <c r="E5" s="80"/>
      <c r="F5" s="91"/>
      <c r="G5" s="81"/>
      <c r="H5" s="81"/>
      <c r="I5" s="81"/>
      <c r="J5" s="81"/>
      <c r="K5" s="81"/>
      <c r="L5" s="81"/>
      <c r="M5" s="81"/>
      <c r="N5" s="81"/>
      <c r="O5" s="81"/>
      <c r="P5" s="81"/>
      <c r="Q5" s="70"/>
      <c r="R5" s="81"/>
      <c r="S5" s="81"/>
      <c r="T5" s="81"/>
      <c r="U5" s="81"/>
      <c r="V5" s="81"/>
      <c r="W5" s="81"/>
      <c r="X5" s="81"/>
      <c r="Y5" s="81"/>
      <c r="Z5" s="81"/>
      <c r="AA5" s="81"/>
      <c r="AB5" s="81"/>
      <c r="AC5" s="81"/>
      <c r="AD5" s="81"/>
      <c r="AE5" s="82"/>
      <c r="AF5" s="104">
        <v>44113</v>
      </c>
    </row>
    <row r="6" spans="1:45" x14ac:dyDescent="0.3">
      <c r="A6" s="95" t="s">
        <v>3</v>
      </c>
      <c r="B6" s="96">
        <v>140</v>
      </c>
      <c r="C6" s="81"/>
      <c r="D6" s="81"/>
      <c r="E6" s="81"/>
      <c r="F6" s="80"/>
      <c r="G6" s="80"/>
      <c r="H6" s="80"/>
      <c r="I6" s="80"/>
      <c r="J6" s="83"/>
      <c r="K6" s="91"/>
      <c r="L6" s="81"/>
      <c r="M6" s="81"/>
      <c r="N6" s="81"/>
      <c r="O6" s="81"/>
      <c r="P6" s="81"/>
      <c r="Q6" s="70"/>
      <c r="R6" s="81"/>
      <c r="S6" s="81"/>
      <c r="T6" s="81"/>
      <c r="U6" s="81"/>
      <c r="V6" s="81"/>
      <c r="W6" s="81"/>
      <c r="X6" s="81"/>
      <c r="Y6" s="81"/>
      <c r="Z6" s="81"/>
      <c r="AA6" s="81"/>
      <c r="AB6" s="81"/>
      <c r="AC6" s="81"/>
      <c r="AD6" s="81"/>
      <c r="AE6" s="82"/>
      <c r="AF6" s="93">
        <v>44148</v>
      </c>
    </row>
    <row r="7" spans="1:45" x14ac:dyDescent="0.3">
      <c r="A7" s="102" t="s">
        <v>4</v>
      </c>
      <c r="B7" s="103">
        <v>105</v>
      </c>
      <c r="C7" s="81"/>
      <c r="D7" s="81"/>
      <c r="E7" s="81"/>
      <c r="F7" s="81"/>
      <c r="G7" s="81"/>
      <c r="H7" s="81"/>
      <c r="I7" s="81"/>
      <c r="J7" s="81"/>
      <c r="K7" s="80"/>
      <c r="L7" s="80"/>
      <c r="M7" s="80"/>
      <c r="N7" s="83"/>
      <c r="O7" s="91"/>
      <c r="P7" s="81"/>
      <c r="Q7" s="70"/>
      <c r="R7" s="81"/>
      <c r="S7" s="81"/>
      <c r="T7" s="81"/>
      <c r="U7" s="81"/>
      <c r="V7" s="81"/>
      <c r="W7" s="81"/>
      <c r="X7" s="81"/>
      <c r="Y7" s="81"/>
      <c r="Z7" s="81"/>
      <c r="AA7" s="81"/>
      <c r="AB7" s="81"/>
      <c r="AC7" s="81"/>
      <c r="AD7" s="81"/>
      <c r="AE7" s="82"/>
      <c r="AF7" s="104">
        <v>44176</v>
      </c>
    </row>
    <row r="8" spans="1:45" x14ac:dyDescent="0.3">
      <c r="A8" s="95" t="s">
        <v>5</v>
      </c>
      <c r="B8" s="96">
        <v>140</v>
      </c>
      <c r="C8" s="81"/>
      <c r="D8" s="81"/>
      <c r="E8" s="81"/>
      <c r="F8" s="81"/>
      <c r="G8" s="81"/>
      <c r="H8" s="81"/>
      <c r="I8" s="81"/>
      <c r="J8" s="81"/>
      <c r="K8" s="81"/>
      <c r="L8" s="81"/>
      <c r="M8" s="81"/>
      <c r="N8" s="81"/>
      <c r="O8" s="80"/>
      <c r="P8" s="80"/>
      <c r="Q8" s="80"/>
      <c r="R8" s="80"/>
      <c r="S8" s="84"/>
      <c r="T8" s="83"/>
      <c r="U8" s="91"/>
      <c r="V8" s="81"/>
      <c r="W8" s="81"/>
      <c r="X8" s="81"/>
      <c r="Y8" s="81"/>
      <c r="Z8" s="81"/>
      <c r="AA8" s="81"/>
      <c r="AB8" s="81"/>
      <c r="AC8" s="81"/>
      <c r="AD8" s="81"/>
      <c r="AE8" s="82"/>
      <c r="AF8" s="93">
        <v>44218</v>
      </c>
    </row>
    <row r="9" spans="1:45" x14ac:dyDescent="0.3">
      <c r="A9" s="102" t="s">
        <v>6</v>
      </c>
      <c r="B9" s="103">
        <v>210</v>
      </c>
      <c r="C9" s="81"/>
      <c r="D9" s="81"/>
      <c r="E9" s="81"/>
      <c r="F9" s="81"/>
      <c r="G9" s="81"/>
      <c r="H9" s="81"/>
      <c r="I9" s="81"/>
      <c r="J9" s="81"/>
      <c r="K9" s="81"/>
      <c r="L9" s="81"/>
      <c r="M9" s="81"/>
      <c r="N9" s="81"/>
      <c r="O9" s="81"/>
      <c r="P9" s="81"/>
      <c r="Q9" s="70"/>
      <c r="R9" s="81"/>
      <c r="S9" s="81"/>
      <c r="T9" s="81"/>
      <c r="U9" s="80"/>
      <c r="V9" s="80"/>
      <c r="W9" s="80"/>
      <c r="X9" s="80"/>
      <c r="Y9" s="80"/>
      <c r="Z9" s="80"/>
      <c r="AA9" s="83"/>
      <c r="AB9" s="91"/>
      <c r="AC9" s="81"/>
      <c r="AD9" s="81"/>
      <c r="AE9" s="82"/>
      <c r="AF9" s="104">
        <v>44267</v>
      </c>
    </row>
    <row r="10" spans="1:45" ht="15" thickBot="1" x14ac:dyDescent="0.35">
      <c r="A10" s="97" t="s">
        <v>7</v>
      </c>
      <c r="B10" s="98">
        <v>105</v>
      </c>
      <c r="C10" s="69"/>
      <c r="D10" s="69"/>
      <c r="E10" s="69"/>
      <c r="F10" s="69"/>
      <c r="G10" s="69"/>
      <c r="H10" s="69"/>
      <c r="I10" s="69"/>
      <c r="J10" s="69"/>
      <c r="K10" s="69"/>
      <c r="L10" s="69"/>
      <c r="M10" s="69"/>
      <c r="N10" s="69"/>
      <c r="O10" s="69"/>
      <c r="P10" s="69"/>
      <c r="Q10" s="85"/>
      <c r="R10" s="69"/>
      <c r="S10" s="69"/>
      <c r="T10" s="69"/>
      <c r="U10" s="69"/>
      <c r="V10" s="69"/>
      <c r="W10" s="69"/>
      <c r="X10" s="69"/>
      <c r="Y10" s="69"/>
      <c r="Z10" s="69"/>
      <c r="AA10" s="69"/>
      <c r="AB10" s="86"/>
      <c r="AC10" s="86"/>
      <c r="AD10" s="86"/>
      <c r="AE10" s="87"/>
      <c r="AF10" s="94">
        <v>44295</v>
      </c>
    </row>
    <row r="11" spans="1:45" x14ac:dyDescent="0.3">
      <c r="P11" s="73"/>
      <c r="Q11" s="72"/>
    </row>
    <row r="12" spans="1:45" x14ac:dyDescent="0.3">
      <c r="P12" s="73"/>
      <c r="Q12" s="72"/>
    </row>
    <row r="13" spans="1:45" x14ac:dyDescent="0.3">
      <c r="P13" s="73"/>
      <c r="Q13" s="72"/>
    </row>
    <row r="14" spans="1:45" x14ac:dyDescent="0.3">
      <c r="P14" s="73"/>
      <c r="Q14" s="72"/>
    </row>
    <row r="15" spans="1:45" x14ac:dyDescent="0.3">
      <c r="P15" s="73"/>
      <c r="Q15" s="72"/>
    </row>
    <row r="16" spans="1:45" x14ac:dyDescent="0.3">
      <c r="P16" s="73"/>
      <c r="Q16" s="72"/>
    </row>
    <row r="17" spans="16:17" x14ac:dyDescent="0.3">
      <c r="P17" s="73"/>
      <c r="Q17" s="72"/>
    </row>
    <row r="18" spans="16:17" x14ac:dyDescent="0.3">
      <c r="P18" s="73"/>
      <c r="Q18" s="72"/>
    </row>
    <row r="19" spans="16:17" x14ac:dyDescent="0.3">
      <c r="P19" s="73"/>
      <c r="Q19" s="72"/>
    </row>
    <row r="20" spans="16:17" x14ac:dyDescent="0.3">
      <c r="P20" s="73"/>
      <c r="Q20" s="72"/>
    </row>
    <row r="21" spans="16:17" x14ac:dyDescent="0.3">
      <c r="P21" s="73"/>
      <c r="Q21" s="72"/>
    </row>
    <row r="22" spans="16:17" x14ac:dyDescent="0.3">
      <c r="P22" s="73"/>
      <c r="Q22" s="72"/>
    </row>
    <row r="23" spans="16:17" x14ac:dyDescent="0.3">
      <c r="P23" s="73"/>
      <c r="Q23" s="72"/>
    </row>
    <row r="24" spans="16:17" x14ac:dyDescent="0.3">
      <c r="P24" s="73"/>
      <c r="Q24" s="72"/>
    </row>
    <row r="25" spans="16:17" x14ac:dyDescent="0.3">
      <c r="P25" s="73"/>
      <c r="Q25" s="72"/>
    </row>
    <row r="26" spans="16:17" x14ac:dyDescent="0.3">
      <c r="P26" s="73"/>
      <c r="Q26" s="72"/>
    </row>
    <row r="27" spans="16:17" x14ac:dyDescent="0.3">
      <c r="P27" s="73"/>
      <c r="Q27" s="72"/>
    </row>
    <row r="28" spans="16:17" x14ac:dyDescent="0.3">
      <c r="P28" s="73"/>
      <c r="Q28" s="72"/>
    </row>
    <row r="29" spans="16:17" x14ac:dyDescent="0.3">
      <c r="P29" s="73"/>
      <c r="Q29" s="72"/>
    </row>
    <row r="30" spans="16:17" x14ac:dyDescent="0.3">
      <c r="P30" s="73"/>
      <c r="Q30" s="72"/>
    </row>
    <row r="31" spans="16:17" x14ac:dyDescent="0.3">
      <c r="P31" s="73"/>
      <c r="Q31" s="72"/>
    </row>
    <row r="32" spans="16:17" x14ac:dyDescent="0.3">
      <c r="P32" s="73"/>
      <c r="Q32" s="72"/>
    </row>
    <row r="33" spans="16:17" x14ac:dyDescent="0.3">
      <c r="P33" s="73"/>
      <c r="Q33" s="72"/>
    </row>
    <row r="34" spans="16:17" x14ac:dyDescent="0.3">
      <c r="P34" s="73"/>
      <c r="Q34" s="72"/>
    </row>
    <row r="35" spans="16:17" x14ac:dyDescent="0.3">
      <c r="P35" s="73"/>
      <c r="Q35" s="72"/>
    </row>
    <row r="36" spans="16:17" x14ac:dyDescent="0.3">
      <c r="P36" s="73"/>
      <c r="Q36" s="72"/>
    </row>
    <row r="37" spans="16:17" x14ac:dyDescent="0.3">
      <c r="P37" s="73"/>
      <c r="Q37" s="72"/>
    </row>
    <row r="38" spans="16:17" x14ac:dyDescent="0.3">
      <c r="P38" s="73"/>
      <c r="Q38" s="72"/>
    </row>
    <row r="39" spans="16:17" x14ac:dyDescent="0.3">
      <c r="P39" s="73"/>
      <c r="Q39" s="72"/>
    </row>
    <row r="40" spans="16:17" x14ac:dyDescent="0.3">
      <c r="P40" s="73"/>
      <c r="Q40" s="72"/>
    </row>
    <row r="41" spans="16:17" x14ac:dyDescent="0.3">
      <c r="P41" s="73"/>
      <c r="Q41" s="72"/>
    </row>
    <row r="42" spans="16:17" x14ac:dyDescent="0.3">
      <c r="P42" s="73"/>
      <c r="Q42" s="72"/>
    </row>
    <row r="43" spans="16:17" x14ac:dyDescent="0.3">
      <c r="P43" s="73"/>
      <c r="Q43" s="72"/>
    </row>
    <row r="44" spans="16:17" x14ac:dyDescent="0.3">
      <c r="P44" s="73"/>
      <c r="Q44" s="72"/>
    </row>
    <row r="45" spans="16:17" x14ac:dyDescent="0.3">
      <c r="P45" s="73"/>
      <c r="Q45" s="72"/>
    </row>
    <row r="46" spans="16:17" x14ac:dyDescent="0.3">
      <c r="P46" s="73"/>
      <c r="Q46" s="72"/>
    </row>
    <row r="47" spans="16:17" x14ac:dyDescent="0.3">
      <c r="P47" s="73"/>
      <c r="Q47" s="72"/>
    </row>
    <row r="48" spans="16:17" x14ac:dyDescent="0.3">
      <c r="P48" s="73"/>
      <c r="Q48" s="72"/>
    </row>
    <row r="49" spans="16:17" x14ac:dyDescent="0.3">
      <c r="P49" s="73"/>
      <c r="Q49" s="72"/>
    </row>
    <row r="50" spans="16:17" x14ac:dyDescent="0.3">
      <c r="P50" s="73"/>
      <c r="Q50" s="72"/>
    </row>
    <row r="51" spans="16:17" x14ac:dyDescent="0.3">
      <c r="P51" s="73"/>
      <c r="Q51" s="72"/>
    </row>
    <row r="52" spans="16:17" x14ac:dyDescent="0.3">
      <c r="P52" s="73"/>
      <c r="Q52" s="72"/>
    </row>
    <row r="53" spans="16:17" x14ac:dyDescent="0.3">
      <c r="P53" s="73"/>
      <c r="Q53" s="72"/>
    </row>
    <row r="54" spans="16:17" x14ac:dyDescent="0.3">
      <c r="P54" s="73"/>
      <c r="Q54" s="72"/>
    </row>
    <row r="55" spans="16:17" x14ac:dyDescent="0.3">
      <c r="P55" s="73"/>
      <c r="Q55" s="72"/>
    </row>
    <row r="56" spans="16:17" x14ac:dyDescent="0.3">
      <c r="P56" s="73"/>
      <c r="Q56" s="72"/>
    </row>
    <row r="57" spans="16:17" x14ac:dyDescent="0.3">
      <c r="P57" s="73"/>
      <c r="Q57" s="72"/>
    </row>
    <row r="58" spans="16:17" x14ac:dyDescent="0.3">
      <c r="P58" s="73"/>
      <c r="Q58" s="72"/>
    </row>
    <row r="59" spans="16:17" x14ac:dyDescent="0.3">
      <c r="P59" s="73"/>
      <c r="Q59" s="72"/>
    </row>
    <row r="60" spans="16:17" x14ac:dyDescent="0.3">
      <c r="P60" s="73"/>
      <c r="Q60" s="72"/>
    </row>
    <row r="61" spans="16:17" x14ac:dyDescent="0.3">
      <c r="P61" s="73"/>
      <c r="Q61" s="72"/>
    </row>
    <row r="62" spans="16:17" x14ac:dyDescent="0.3">
      <c r="P62" s="73"/>
      <c r="Q62" s="72"/>
    </row>
    <row r="63" spans="16:17" x14ac:dyDescent="0.3">
      <c r="P63" s="73"/>
      <c r="Q63" s="72"/>
    </row>
    <row r="64" spans="16:17" x14ac:dyDescent="0.3">
      <c r="P64" s="73"/>
      <c r="Q64" s="72"/>
    </row>
    <row r="65" spans="16:17" x14ac:dyDescent="0.3">
      <c r="P65" s="73"/>
      <c r="Q65" s="72"/>
    </row>
    <row r="66" spans="16:17" x14ac:dyDescent="0.3">
      <c r="P66" s="73"/>
      <c r="Q66" s="72"/>
    </row>
    <row r="67" spans="16:17" x14ac:dyDescent="0.3">
      <c r="P67" s="73"/>
      <c r="Q67" s="72"/>
    </row>
    <row r="68" spans="16:17" x14ac:dyDescent="0.3">
      <c r="P68" s="73"/>
      <c r="Q68" s="72"/>
    </row>
    <row r="69" spans="16:17" x14ac:dyDescent="0.3">
      <c r="P69" s="73"/>
      <c r="Q69" s="72"/>
    </row>
    <row r="70" spans="16:17" x14ac:dyDescent="0.3">
      <c r="P70" s="73"/>
      <c r="Q70" s="72"/>
    </row>
    <row r="71" spans="16:17" x14ac:dyDescent="0.3">
      <c r="P71" s="73"/>
      <c r="Q71" s="72"/>
    </row>
    <row r="72" spans="16:17" x14ac:dyDescent="0.3">
      <c r="P72" s="73"/>
      <c r="Q72" s="72"/>
    </row>
    <row r="73" spans="16:17" x14ac:dyDescent="0.3">
      <c r="P73" s="73"/>
      <c r="Q73" s="72"/>
    </row>
    <row r="74" spans="16:17" x14ac:dyDescent="0.3">
      <c r="P74" s="73"/>
      <c r="Q74" s="72"/>
    </row>
    <row r="75" spans="16:17" x14ac:dyDescent="0.3">
      <c r="P75" s="73"/>
      <c r="Q75" s="72"/>
    </row>
  </sheetData>
  <mergeCells count="9">
    <mergeCell ref="AF1:AF2"/>
    <mergeCell ref="B1:B2"/>
    <mergeCell ref="AD1:AE1"/>
    <mergeCell ref="D1:H1"/>
    <mergeCell ref="I1:L1"/>
    <mergeCell ref="M1:P1"/>
    <mergeCell ref="R1:U1"/>
    <mergeCell ref="V1:Y1"/>
    <mergeCell ref="Z1:AC1"/>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80C59-DC13-4E4E-BB48-551626B48CF0}">
  <dimension ref="A1:B43"/>
  <sheetViews>
    <sheetView topLeftCell="A25" workbookViewId="0">
      <selection activeCell="B3" sqref="B3"/>
    </sheetView>
  </sheetViews>
  <sheetFormatPr baseColWidth="10" defaultRowHeight="14.4" x14ac:dyDescent="0.3"/>
  <cols>
    <col min="2" max="2" width="91.21875" customWidth="1"/>
  </cols>
  <sheetData>
    <row r="1" spans="1:2" ht="15" thickBot="1" x14ac:dyDescent="0.35">
      <c r="A1" s="46" t="s">
        <v>0</v>
      </c>
      <c r="B1" s="39" t="s">
        <v>15</v>
      </c>
    </row>
    <row r="2" spans="1:2" x14ac:dyDescent="0.3">
      <c r="A2" s="57" t="s">
        <v>57</v>
      </c>
      <c r="B2" s="58" t="s">
        <v>24</v>
      </c>
    </row>
    <row r="3" spans="1:2" ht="58.2" thickBot="1" x14ac:dyDescent="0.35">
      <c r="A3" s="47"/>
      <c r="B3" s="51" t="s">
        <v>90</v>
      </c>
    </row>
    <row r="4" spans="1:2" x14ac:dyDescent="0.3">
      <c r="A4" s="46" t="s">
        <v>1</v>
      </c>
      <c r="B4" s="39" t="s">
        <v>16</v>
      </c>
    </row>
    <row r="5" spans="1:2" x14ac:dyDescent="0.3">
      <c r="A5" s="53" t="s">
        <v>58</v>
      </c>
      <c r="B5" s="54" t="s">
        <v>40</v>
      </c>
    </row>
    <row r="6" spans="1:2" ht="72" x14ac:dyDescent="0.3">
      <c r="A6" s="47"/>
      <c r="B6" s="51" t="s">
        <v>74</v>
      </c>
    </row>
    <row r="7" spans="1:2" x14ac:dyDescent="0.3">
      <c r="A7" s="53" t="s">
        <v>59</v>
      </c>
      <c r="B7" s="54" t="s">
        <v>41</v>
      </c>
    </row>
    <row r="8" spans="1:2" ht="115.2" x14ac:dyDescent="0.3">
      <c r="A8" s="47"/>
      <c r="B8" s="51" t="s">
        <v>75</v>
      </c>
    </row>
    <row r="9" spans="1:2" x14ac:dyDescent="0.3">
      <c r="A9" s="53" t="s">
        <v>60</v>
      </c>
      <c r="B9" s="54" t="s">
        <v>43</v>
      </c>
    </row>
    <row r="10" spans="1:2" ht="172.8" x14ac:dyDescent="0.3">
      <c r="A10" s="47"/>
      <c r="B10" s="51" t="s">
        <v>76</v>
      </c>
    </row>
    <row r="11" spans="1:2" x14ac:dyDescent="0.3">
      <c r="A11" s="53" t="s">
        <v>61</v>
      </c>
      <c r="B11" s="54" t="s">
        <v>42</v>
      </c>
    </row>
    <row r="12" spans="1:2" ht="29.4" thickBot="1" x14ac:dyDescent="0.35">
      <c r="A12" s="47"/>
      <c r="B12" s="51" t="s">
        <v>77</v>
      </c>
    </row>
    <row r="13" spans="1:2" x14ac:dyDescent="0.3">
      <c r="A13" s="46" t="s">
        <v>2</v>
      </c>
      <c r="B13" s="39" t="s">
        <v>17</v>
      </c>
    </row>
    <row r="14" spans="1:2" x14ac:dyDescent="0.3">
      <c r="A14" s="53" t="s">
        <v>62</v>
      </c>
      <c r="B14" s="54" t="s">
        <v>26</v>
      </c>
    </row>
    <row r="15" spans="1:2" ht="101.4" thickBot="1" x14ac:dyDescent="0.35">
      <c r="A15" s="47"/>
      <c r="B15" s="51" t="s">
        <v>78</v>
      </c>
    </row>
    <row r="16" spans="1:2" x14ac:dyDescent="0.3">
      <c r="A16" s="46" t="s">
        <v>3</v>
      </c>
      <c r="B16" s="39" t="s">
        <v>18</v>
      </c>
    </row>
    <row r="17" spans="1:2" x14ac:dyDescent="0.3">
      <c r="A17" s="53" t="s">
        <v>63</v>
      </c>
      <c r="B17" s="54" t="s">
        <v>44</v>
      </c>
    </row>
    <row r="18" spans="1:2" x14ac:dyDescent="0.3">
      <c r="A18" s="47"/>
      <c r="B18" s="41"/>
    </row>
    <row r="19" spans="1:2" x14ac:dyDescent="0.3">
      <c r="A19" s="53" t="s">
        <v>64</v>
      </c>
      <c r="B19" s="54" t="s">
        <v>45</v>
      </c>
    </row>
    <row r="20" spans="1:2" x14ac:dyDescent="0.3">
      <c r="A20" s="59"/>
      <c r="B20" s="41"/>
    </row>
    <row r="21" spans="1:2" x14ac:dyDescent="0.3">
      <c r="A21" s="53" t="s">
        <v>65</v>
      </c>
      <c r="B21" s="54" t="s">
        <v>46</v>
      </c>
    </row>
    <row r="22" spans="1:2" x14ac:dyDescent="0.3">
      <c r="A22" s="59"/>
      <c r="B22" s="41"/>
    </row>
    <row r="23" spans="1:2" x14ac:dyDescent="0.3">
      <c r="A23" s="53" t="s">
        <v>66</v>
      </c>
      <c r="B23" s="60" t="s">
        <v>53</v>
      </c>
    </row>
    <row r="24" spans="1:2" ht="15" thickBot="1" x14ac:dyDescent="0.35">
      <c r="A24" s="59"/>
      <c r="B24" s="43"/>
    </row>
    <row r="25" spans="1:2" x14ac:dyDescent="0.3">
      <c r="A25" s="46" t="s">
        <v>4</v>
      </c>
      <c r="B25" s="39" t="s">
        <v>19</v>
      </c>
    </row>
    <row r="26" spans="1:2" x14ac:dyDescent="0.3">
      <c r="A26" s="53" t="s">
        <v>67</v>
      </c>
      <c r="B26" s="54" t="s">
        <v>28</v>
      </c>
    </row>
    <row r="27" spans="1:2" ht="15" thickBot="1" x14ac:dyDescent="0.35">
      <c r="A27" s="59"/>
      <c r="B27" s="41"/>
    </row>
    <row r="28" spans="1:2" x14ac:dyDescent="0.3">
      <c r="A28" s="46" t="s">
        <v>5</v>
      </c>
      <c r="B28" s="39" t="s">
        <v>20</v>
      </c>
    </row>
    <row r="29" spans="1:2" x14ac:dyDescent="0.3">
      <c r="A29" s="53" t="s">
        <v>68</v>
      </c>
      <c r="B29" s="54" t="s">
        <v>48</v>
      </c>
    </row>
    <row r="30" spans="1:2" x14ac:dyDescent="0.3">
      <c r="A30" s="59"/>
      <c r="B30" s="41"/>
    </row>
    <row r="31" spans="1:2" x14ac:dyDescent="0.3">
      <c r="A31" s="53" t="s">
        <v>69</v>
      </c>
      <c r="B31" s="54" t="s">
        <v>47</v>
      </c>
    </row>
    <row r="32" spans="1:2" ht="15" thickBot="1" x14ac:dyDescent="0.35">
      <c r="A32" s="47"/>
      <c r="B32" s="41"/>
    </row>
    <row r="33" spans="1:2" x14ac:dyDescent="0.3">
      <c r="A33" s="46" t="s">
        <v>6</v>
      </c>
      <c r="B33" s="39" t="s">
        <v>52</v>
      </c>
    </row>
    <row r="34" spans="1:2" x14ac:dyDescent="0.3">
      <c r="A34" s="53" t="s">
        <v>70</v>
      </c>
      <c r="B34" s="54" t="s">
        <v>30</v>
      </c>
    </row>
    <row r="35" spans="1:2" ht="43.8" thickBot="1" x14ac:dyDescent="0.35">
      <c r="A35" s="47"/>
      <c r="B35" s="51" t="s">
        <v>79</v>
      </c>
    </row>
    <row r="36" spans="1:2" x14ac:dyDescent="0.3">
      <c r="A36" s="46" t="s">
        <v>7</v>
      </c>
      <c r="B36" s="39" t="s">
        <v>22</v>
      </c>
    </row>
    <row r="37" spans="1:2" x14ac:dyDescent="0.3">
      <c r="A37" s="53" t="s">
        <v>71</v>
      </c>
      <c r="B37" s="54" t="s">
        <v>49</v>
      </c>
    </row>
    <row r="38" spans="1:2" ht="57.6" x14ac:dyDescent="0.3">
      <c r="A38" s="47"/>
      <c r="B38" s="51" t="s">
        <v>80</v>
      </c>
    </row>
    <row r="39" spans="1:2" x14ac:dyDescent="0.3">
      <c r="A39" s="53" t="s">
        <v>72</v>
      </c>
      <c r="B39" s="54" t="s">
        <v>51</v>
      </c>
    </row>
    <row r="40" spans="1:2" x14ac:dyDescent="0.3">
      <c r="A40" s="47"/>
      <c r="B40" s="52" t="s">
        <v>81</v>
      </c>
    </row>
    <row r="41" spans="1:2" ht="15" thickBot="1" x14ac:dyDescent="0.35">
      <c r="A41" s="55" t="s">
        <v>73</v>
      </c>
      <c r="B41" s="56" t="s">
        <v>50</v>
      </c>
    </row>
    <row r="42" spans="1:2" x14ac:dyDescent="0.3">
      <c r="A42" s="50"/>
      <c r="B42" s="2"/>
    </row>
    <row r="43" spans="1:2" x14ac:dyDescent="0.3">
      <c r="A43" s="50"/>
      <c r="B43" s="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767654F-CF13-47D1-8B49-1C625C691234}">
          <x14:formula1>
            <xm:f>Data!$B$14:$B$21</xm:f>
          </x14:formula1>
          <xm:sqref>A25 A36 A13 A16 A4 A33 A28 A1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9D463-B529-4C6B-950F-F990AC8216B1}">
  <dimension ref="A1:I26"/>
  <sheetViews>
    <sheetView workbookViewId="0">
      <selection activeCell="D17" sqref="D17"/>
    </sheetView>
  </sheetViews>
  <sheetFormatPr baseColWidth="10" defaultRowHeight="14.4" x14ac:dyDescent="0.3"/>
  <cols>
    <col min="1" max="1" width="7.77734375" style="10" customWidth="1"/>
    <col min="2" max="4" width="12" customWidth="1"/>
    <col min="5" max="5" width="3.5546875" customWidth="1"/>
    <col min="6" max="6" width="10.44140625" customWidth="1"/>
    <col min="7" max="9" width="10.44140625" style="1" customWidth="1"/>
    <col min="10" max="10" width="10.44140625" customWidth="1"/>
  </cols>
  <sheetData>
    <row r="1" spans="1:9" x14ac:dyDescent="0.3">
      <c r="A1" s="11"/>
      <c r="B1" s="12" t="s">
        <v>34</v>
      </c>
      <c r="C1" s="12" t="s">
        <v>33</v>
      </c>
      <c r="D1" s="12" t="s">
        <v>32</v>
      </c>
      <c r="F1" s="14"/>
      <c r="G1" s="12" t="s">
        <v>34</v>
      </c>
      <c r="H1" s="12" t="s">
        <v>33</v>
      </c>
      <c r="I1"/>
    </row>
    <row r="2" spans="1:9" x14ac:dyDescent="0.3">
      <c r="A2" s="15" t="s">
        <v>0</v>
      </c>
      <c r="B2" s="13">
        <v>6</v>
      </c>
      <c r="C2" s="14">
        <v>10</v>
      </c>
      <c r="D2" s="18">
        <f>SUM(B2:C2)</f>
        <v>16</v>
      </c>
      <c r="F2" s="12" t="s">
        <v>32</v>
      </c>
      <c r="G2" s="17">
        <f>B10</f>
        <v>202</v>
      </c>
      <c r="H2" s="17">
        <f>C10</f>
        <v>600</v>
      </c>
      <c r="I2"/>
    </row>
    <row r="3" spans="1:9" x14ac:dyDescent="0.3">
      <c r="A3" s="15" t="s">
        <v>1</v>
      </c>
      <c r="B3" s="14">
        <v>43</v>
      </c>
      <c r="C3" s="14">
        <v>60</v>
      </c>
      <c r="D3" s="18">
        <f t="shared" ref="D3:D9" si="0">SUM(B3:C3)</f>
        <v>103</v>
      </c>
      <c r="F3" s="1"/>
      <c r="I3"/>
    </row>
    <row r="4" spans="1:9" x14ac:dyDescent="0.3">
      <c r="A4" s="15" t="s">
        <v>2</v>
      </c>
      <c r="B4" s="14">
        <v>10</v>
      </c>
      <c r="C4" s="14">
        <v>70</v>
      </c>
      <c r="D4" s="18">
        <f t="shared" si="0"/>
        <v>80</v>
      </c>
      <c r="F4" s="29"/>
      <c r="G4" s="31" t="s">
        <v>38</v>
      </c>
      <c r="H4" s="31" t="s">
        <v>37</v>
      </c>
      <c r="I4" s="31" t="s">
        <v>36</v>
      </c>
    </row>
    <row r="5" spans="1:9" x14ac:dyDescent="0.3">
      <c r="A5" s="15" t="s">
        <v>3</v>
      </c>
      <c r="B5" s="14">
        <v>47</v>
      </c>
      <c r="C5" s="14">
        <v>100</v>
      </c>
      <c r="D5" s="18">
        <f t="shared" si="0"/>
        <v>147</v>
      </c>
      <c r="F5" s="32" t="s">
        <v>55</v>
      </c>
      <c r="G5" s="37">
        <f>Data!G26</f>
        <v>182</v>
      </c>
      <c r="H5" s="35">
        <f>Data!H26</f>
        <v>0</v>
      </c>
      <c r="I5" s="33">
        <f>Data!I26</f>
        <v>20</v>
      </c>
    </row>
    <row r="6" spans="1:9" x14ac:dyDescent="0.3">
      <c r="A6" s="15" t="s">
        <v>4</v>
      </c>
      <c r="B6" s="14">
        <v>15</v>
      </c>
      <c r="C6" s="14">
        <v>70</v>
      </c>
      <c r="D6" s="18">
        <f t="shared" si="0"/>
        <v>85</v>
      </c>
      <c r="F6" s="32" t="s">
        <v>56</v>
      </c>
      <c r="G6" s="38">
        <f>G5/202</f>
        <v>0.90099009900990101</v>
      </c>
      <c r="H6" s="36">
        <f>H5/202</f>
        <v>0</v>
      </c>
      <c r="I6" s="34">
        <f>I5/202</f>
        <v>9.9009900990099015E-2</v>
      </c>
    </row>
    <row r="7" spans="1:9" x14ac:dyDescent="0.3">
      <c r="A7" s="15" t="s">
        <v>5</v>
      </c>
      <c r="B7" s="14">
        <v>23</v>
      </c>
      <c r="C7" s="14">
        <v>100</v>
      </c>
      <c r="D7" s="18">
        <f t="shared" si="0"/>
        <v>123</v>
      </c>
    </row>
    <row r="8" spans="1:9" x14ac:dyDescent="0.3">
      <c r="A8" s="15" t="s">
        <v>6</v>
      </c>
      <c r="B8" s="14">
        <v>12</v>
      </c>
      <c r="C8" s="14">
        <v>120</v>
      </c>
      <c r="D8" s="18">
        <f t="shared" si="0"/>
        <v>132</v>
      </c>
      <c r="F8" s="12" t="s">
        <v>91</v>
      </c>
      <c r="G8" s="12" t="s">
        <v>38</v>
      </c>
      <c r="H8" s="12" t="s">
        <v>37</v>
      </c>
      <c r="I8" s="12" t="s">
        <v>36</v>
      </c>
    </row>
    <row r="9" spans="1:9" x14ac:dyDescent="0.3">
      <c r="A9" s="15" t="s">
        <v>7</v>
      </c>
      <c r="B9" s="14">
        <v>46</v>
      </c>
      <c r="C9" s="14">
        <v>70</v>
      </c>
      <c r="D9" s="18">
        <f t="shared" si="0"/>
        <v>116</v>
      </c>
      <c r="F9" s="30">
        <v>1</v>
      </c>
      <c r="G9" s="30">
        <f>IF('Planning cours'!E2="Done !",'Planning cours'!D2,0)</f>
        <v>6</v>
      </c>
      <c r="H9" s="30">
        <f>IF('Planning cours'!E2="En cours",'Planning cours'!D2,0)</f>
        <v>0</v>
      </c>
      <c r="I9" s="30">
        <f>IF('Planning cours'!E2="Non réalisé",'Planning cours'!D2,0)</f>
        <v>0</v>
      </c>
    </row>
    <row r="10" spans="1:9" x14ac:dyDescent="0.3">
      <c r="A10" s="15" t="s">
        <v>32</v>
      </c>
      <c r="B10" s="17">
        <f t="shared" ref="B10:C10" si="1">SUM(B2:B9)</f>
        <v>202</v>
      </c>
      <c r="C10" s="17">
        <f t="shared" si="1"/>
        <v>600</v>
      </c>
      <c r="D10" s="16">
        <f>SUM(D2:D9)</f>
        <v>802</v>
      </c>
      <c r="F10" s="30">
        <v>2</v>
      </c>
      <c r="G10" s="30">
        <f>IF('Planning cours'!E4="Done !",'Planning cours'!D4,0)</f>
        <v>12</v>
      </c>
      <c r="H10" s="30">
        <f>IF('Planning cours'!E4="En cours",'Planning cours'!D4,0)</f>
        <v>0</v>
      </c>
      <c r="I10" s="30">
        <f>IF('Planning cours'!E4="Non réalisé",'Planning cours'!D4,0)</f>
        <v>0</v>
      </c>
    </row>
    <row r="11" spans="1:9" x14ac:dyDescent="0.3">
      <c r="A11" s="9"/>
      <c r="B11" s="8"/>
      <c r="D11" s="8"/>
      <c r="F11" s="30">
        <v>3</v>
      </c>
      <c r="G11" s="30">
        <f>IF('Planning cours'!E5="Done !",'Planning cours'!D5,0)</f>
        <v>10</v>
      </c>
      <c r="H11" s="30">
        <f>IF('Planning cours'!E5="En cours",'Planning cours'!D5,0)</f>
        <v>0</v>
      </c>
      <c r="I11" s="30">
        <f>IF('Planning cours'!E5="Non réalisé",'Planning cours'!D5,0)</f>
        <v>0</v>
      </c>
    </row>
    <row r="12" spans="1:9" x14ac:dyDescent="0.3">
      <c r="F12" s="30">
        <v>4</v>
      </c>
      <c r="G12" s="30">
        <f>IF('Planning cours'!E6="Done !",'Planning cours'!D6,0)</f>
        <v>15</v>
      </c>
      <c r="H12" s="30">
        <f>IF('Planning cours'!E6="En cours",'Planning cours'!D6,0)</f>
        <v>0</v>
      </c>
      <c r="I12" s="30">
        <f>IF('Planning cours'!E6="Non réalisé",'Planning cours'!D6,0)</f>
        <v>0</v>
      </c>
    </row>
    <row r="13" spans="1:9" x14ac:dyDescent="0.3">
      <c r="A13" s="19" t="s">
        <v>35</v>
      </c>
      <c r="B13" s="20" t="s">
        <v>39</v>
      </c>
      <c r="F13" s="30">
        <v>5</v>
      </c>
      <c r="G13" s="30">
        <f>IF('Planning cours'!E7="Done !",'Planning cours'!D7,0)</f>
        <v>6</v>
      </c>
      <c r="H13" s="30">
        <f>IF('Planning cours'!E7="En cours",'Planning cours'!D7,0)</f>
        <v>0</v>
      </c>
      <c r="I13" s="30">
        <f>IF('Planning cours'!E7="Non réalisé",'Planning cours'!D7,0)</f>
        <v>0</v>
      </c>
    </row>
    <row r="14" spans="1:9" x14ac:dyDescent="0.3">
      <c r="A14" s="10" t="s">
        <v>36</v>
      </c>
      <c r="B14" t="s">
        <v>0</v>
      </c>
      <c r="F14" s="30">
        <v>6</v>
      </c>
      <c r="G14" s="30">
        <f>IF('Planning cours'!E9="Done !",'Planning cours'!D9,0)</f>
        <v>10</v>
      </c>
      <c r="H14" s="30">
        <f>IF('Planning cours'!E9="En cours",'Planning cours'!D9,0)</f>
        <v>0</v>
      </c>
      <c r="I14" s="30">
        <f>IF('Planning cours'!E9="Non réalisé",'Planning cours'!D9,0)</f>
        <v>0</v>
      </c>
    </row>
    <row r="15" spans="1:9" x14ac:dyDescent="0.3">
      <c r="A15" s="10" t="s">
        <v>37</v>
      </c>
      <c r="B15" t="s">
        <v>1</v>
      </c>
      <c r="F15" s="30">
        <v>7</v>
      </c>
      <c r="G15" s="30">
        <f>IF('Planning cours'!E11="Done !",'Planning cours'!D11,0)</f>
        <v>10</v>
      </c>
      <c r="H15" s="30">
        <f>IF('Planning cours'!E11="En cours",'Planning cours'!D11,0)</f>
        <v>0</v>
      </c>
      <c r="I15" s="30">
        <f>IF('Planning cours'!E11="Non réalisé",'Planning cours'!D11,0)</f>
        <v>0</v>
      </c>
    </row>
    <row r="16" spans="1:9" x14ac:dyDescent="0.3">
      <c r="A16" s="10" t="s">
        <v>38</v>
      </c>
      <c r="B16" t="s">
        <v>2</v>
      </c>
      <c r="F16" s="30">
        <v>8</v>
      </c>
      <c r="G16" s="30">
        <f>IF('Planning cours'!E12="Done !",'Planning cours'!D12,0)</f>
        <v>10</v>
      </c>
      <c r="H16" s="30">
        <f>IF('Planning cours'!E12="En cours",'Planning cours'!D12,0)</f>
        <v>0</v>
      </c>
      <c r="I16" s="30">
        <f>IF('Planning cours'!E12="Non réalisé",'Planning cours'!D12,0)</f>
        <v>0</v>
      </c>
    </row>
    <row r="17" spans="2:9" x14ac:dyDescent="0.3">
      <c r="B17" t="s">
        <v>3</v>
      </c>
      <c r="F17" s="30">
        <v>9</v>
      </c>
      <c r="G17" s="30">
        <f>IF('Planning cours'!E13="Done !",'Planning cours'!D13,0)</f>
        <v>12</v>
      </c>
      <c r="H17" s="30">
        <f>IF('Planning cours'!E13="En cours",'Planning cours'!D13,0)</f>
        <v>0</v>
      </c>
      <c r="I17" s="30">
        <f>IF('Planning cours'!E13="Non réalisé",'Planning cours'!D13,0)</f>
        <v>0</v>
      </c>
    </row>
    <row r="18" spans="2:9" x14ac:dyDescent="0.3">
      <c r="B18" t="s">
        <v>4</v>
      </c>
      <c r="F18" s="30">
        <v>10</v>
      </c>
      <c r="G18" s="30">
        <f>IF('Planning cours'!E14="Done !",'Planning cours'!D14,0)</f>
        <v>15</v>
      </c>
      <c r="H18" s="30">
        <f>IF('Planning cours'!E14="En cours",'Planning cours'!D14,0)</f>
        <v>0</v>
      </c>
      <c r="I18" s="30">
        <f>IF('Planning cours'!E14="Non réalisé",'Planning cours'!D14,0)</f>
        <v>0</v>
      </c>
    </row>
    <row r="19" spans="2:9" x14ac:dyDescent="0.3">
      <c r="B19" t="s">
        <v>5</v>
      </c>
      <c r="F19" s="30">
        <v>11</v>
      </c>
      <c r="G19" s="30">
        <f>IF('Planning cours'!E16="Done !",'Planning cours'!D16,0)</f>
        <v>15</v>
      </c>
      <c r="H19" s="30">
        <f>IF('Planning cours'!E16="En cours",'Planning cours'!D16,0)</f>
        <v>0</v>
      </c>
      <c r="I19" s="30">
        <f>IF('Planning cours'!E16="Non réalisé",'Planning cours'!D16,0)</f>
        <v>0</v>
      </c>
    </row>
    <row r="20" spans="2:9" x14ac:dyDescent="0.3">
      <c r="B20" t="s">
        <v>6</v>
      </c>
      <c r="F20" s="30">
        <v>12</v>
      </c>
      <c r="G20" s="30">
        <f>IF('Planning cours'!E18="Done !",'Planning cours'!D18,0)</f>
        <v>8</v>
      </c>
      <c r="H20" s="30">
        <f>IF('Planning cours'!E18="En cours",'Planning cours'!D18,0)</f>
        <v>0</v>
      </c>
      <c r="I20" s="30">
        <f>IF('Planning cours'!E18="Non réalisé",'Planning cours'!D18,0)</f>
        <v>0</v>
      </c>
    </row>
    <row r="21" spans="2:9" x14ac:dyDescent="0.3">
      <c r="B21" t="s">
        <v>7</v>
      </c>
      <c r="F21" s="30">
        <v>13</v>
      </c>
      <c r="G21" s="30">
        <f>IF('Planning cours'!E19="Done !",'Planning cours'!D19,0)</f>
        <v>15</v>
      </c>
      <c r="H21" s="30">
        <f>IF('Planning cours'!E19="En cours",'Planning cours'!D19,0)</f>
        <v>0</v>
      </c>
      <c r="I21" s="30">
        <f>IF('Planning cours'!E19="Non réalisé",'Planning cours'!D19,0)</f>
        <v>0</v>
      </c>
    </row>
    <row r="22" spans="2:9" x14ac:dyDescent="0.3">
      <c r="F22" s="30">
        <v>14</v>
      </c>
      <c r="G22" s="30">
        <f>IF('Planning cours'!E21="Done !",'Planning cours'!D21,0)</f>
        <v>12</v>
      </c>
      <c r="H22" s="30">
        <f>IF('Planning cours'!E21="En cours",'Planning cours'!D21,0)</f>
        <v>0</v>
      </c>
      <c r="I22" s="30">
        <f>IF('Planning cours'!E21="Non réalisé",'Planning cours'!D21,0)</f>
        <v>0</v>
      </c>
    </row>
    <row r="23" spans="2:9" x14ac:dyDescent="0.3">
      <c r="F23" s="30">
        <v>15</v>
      </c>
      <c r="G23" s="30">
        <f>IF('Planning cours'!E23="Done !",'Planning cours'!D23,0)</f>
        <v>20</v>
      </c>
      <c r="H23" s="30">
        <f>IF('Planning cours'!E23="En cours",'Planning cours'!D23,0)</f>
        <v>0</v>
      </c>
      <c r="I23" s="30">
        <f>IF('Planning cours'!E23="Non réalisé",'Planning cours'!D23,0)</f>
        <v>0</v>
      </c>
    </row>
    <row r="24" spans="2:9" x14ac:dyDescent="0.3">
      <c r="F24" s="30">
        <v>16</v>
      </c>
      <c r="G24" s="30">
        <f>IF('Planning cours'!E24="Done !",'Planning cours'!D24,0)</f>
        <v>6</v>
      </c>
      <c r="H24" s="30">
        <f>IF('Planning cours'!E24="En cours",'Planning cours'!D24,0)</f>
        <v>0</v>
      </c>
      <c r="I24" s="30">
        <f>IF('Planning cours'!E24="Non réalisé",'Planning cours'!D24,0)</f>
        <v>0</v>
      </c>
    </row>
    <row r="25" spans="2:9" x14ac:dyDescent="0.3">
      <c r="F25" s="30">
        <v>17</v>
      </c>
      <c r="G25" s="30">
        <f>IF('Planning cours'!E25="Done !",'Planning cours'!D25,0)</f>
        <v>0</v>
      </c>
      <c r="H25" s="30">
        <f>IF('Planning cours'!E25="En cours",'Planning cours'!D25,0)</f>
        <v>0</v>
      </c>
      <c r="I25" s="30">
        <f>IF('Planning cours'!E25="Non réalisé",'Planning cours'!D25,0)</f>
        <v>20</v>
      </c>
    </row>
    <row r="26" spans="2:9" x14ac:dyDescent="0.3">
      <c r="G26" s="17">
        <f>SUM(G9:G25)</f>
        <v>182</v>
      </c>
      <c r="H26" s="17">
        <f>SUM(H9:H25)</f>
        <v>0</v>
      </c>
      <c r="I26" s="17">
        <f>SUM(I9:I25)</f>
        <v>20</v>
      </c>
    </row>
  </sheetData>
  <phoneticPr fontId="1" type="noConversion"/>
  <conditionalFormatting sqref="A16">
    <cfRule type="cellIs" dxfId="0" priority="1" operator="equal">
      <formula>$A$16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Tableau de bord</vt:lpstr>
      <vt:lpstr>Planning cours</vt:lpstr>
      <vt:lpstr>Planning projets</vt:lpstr>
      <vt:lpstr>Contenu des cours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Jérémy-Mathieu</dc:creator>
  <cp:lastModifiedBy>Jérémy-Mathieu</cp:lastModifiedBy>
  <cp:lastPrinted>2020-08-25T14:14:02Z</cp:lastPrinted>
  <dcterms:created xsi:type="dcterms:W3CDTF">2020-05-28T06:06:18Z</dcterms:created>
  <dcterms:modified xsi:type="dcterms:W3CDTF">2021-03-20T16:13:19Z</dcterms:modified>
</cp:coreProperties>
</file>