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190" tabRatio="500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0" i="1" l="1"/>
  <c r="H30" i="1"/>
  <c r="H57" i="1" l="1"/>
  <c r="H56" i="1"/>
  <c r="H55" i="1"/>
  <c r="H54" i="1"/>
  <c r="H53" i="1"/>
  <c r="H52" i="1"/>
  <c r="H51" i="1"/>
  <c r="H50" i="1"/>
  <c r="H58" i="1" s="1"/>
  <c r="H60" i="1" s="1"/>
  <c r="H42" i="1"/>
  <c r="H41" i="1"/>
  <c r="H40" i="1"/>
  <c r="H39" i="1"/>
  <c r="H38" i="1"/>
  <c r="H37" i="1"/>
  <c r="H36" i="1"/>
  <c r="H35" i="1"/>
  <c r="H43" i="1" s="1"/>
  <c r="H45" i="1" s="1"/>
  <c r="H34" i="1"/>
  <c r="H33" i="1"/>
  <c r="H32" i="1"/>
  <c r="H31" i="1"/>
  <c r="G22" i="1"/>
  <c r="H21" i="1"/>
  <c r="H20" i="1"/>
  <c r="H19" i="1"/>
  <c r="G14" i="1"/>
  <c r="H13" i="1"/>
  <c r="H12" i="1"/>
  <c r="H11" i="1"/>
  <c r="H22" i="1" l="1"/>
  <c r="H14" i="1"/>
  <c r="G24" i="1"/>
  <c r="M19" i="1" s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sz val="8"/>
            <color rgb="FF000000"/>
            <rFont val="Tahoma"/>
            <charset val="1"/>
          </rPr>
          <t xml:space="preserve">A comunicação é feita através de uma interface entre o ator e o sistema onde essa interface não é implementada através de um protocolo de comunicação, mas uma chamada direta a um método da fachada.
</t>
        </r>
      </text>
    </comment>
    <comment ref="G11" authorId="0">
      <text>
        <r>
          <rPr>
            <sz val="8"/>
            <color rgb="FF000000"/>
            <rFont val="Tahoma"/>
            <charset val="1"/>
          </rPr>
          <t xml:space="preserve">Número total de atores </t>
        </r>
        <r>
          <rPr>
            <i/>
            <sz val="8"/>
            <color rgb="FF000000"/>
            <rFont val="Tahoma"/>
            <family val="2"/>
            <charset val="1"/>
          </rPr>
          <t>simples</t>
        </r>
        <r>
          <rPr>
            <sz val="8"/>
            <color rgb="FF000000"/>
            <rFont val="Tahoma"/>
            <charset val="1"/>
          </rPr>
          <t xml:space="preserve"> com os quais o sistema interage.</t>
        </r>
      </text>
    </comment>
    <comment ref="D12" authorId="0">
      <text>
        <r>
          <rPr>
            <sz val="8"/>
            <color rgb="FF000000"/>
            <rFont val="Tahoma"/>
            <family val="2"/>
            <charset val="1"/>
          </rPr>
          <t xml:space="preserve">Utilização de algum protocolo de comunicação entre o ator e o sistema
</t>
        </r>
        <r>
          <rPr>
            <sz val="8"/>
            <color rgb="FF000000"/>
            <rFont val="Tahoma"/>
            <charset val="1"/>
          </rPr>
          <t>ou interface em modo texto com um
usuário.</t>
        </r>
      </text>
    </comment>
    <comment ref="G12" authorId="0">
      <text>
        <r>
          <rPr>
            <sz val="8"/>
            <color rgb="FF000000"/>
            <rFont val="Tahoma"/>
            <charset val="1"/>
          </rPr>
          <t xml:space="preserve">Número total de atores de </t>
        </r>
        <r>
          <rPr>
            <i/>
            <sz val="8"/>
            <color rgb="FF000000"/>
            <rFont val="Tahoma"/>
            <family val="2"/>
            <charset val="1"/>
          </rPr>
          <t>complexidade média</t>
        </r>
        <r>
          <rPr>
            <sz val="8"/>
            <color rgb="FF000000"/>
            <rFont val="Tahoma"/>
            <charset val="1"/>
          </rPr>
          <t xml:space="preserve"> com os quais o sistema interage.</t>
        </r>
      </text>
    </comment>
    <comment ref="D13" authorId="0">
      <text>
        <r>
          <rPr>
            <sz val="8"/>
            <color rgb="FF000000"/>
            <rFont val="Tahoma"/>
            <charset val="1"/>
          </rPr>
          <t xml:space="preserve">O ator interage com o sistema através de uma interface gráfica, mesmo que a comunicação entre a interface e os demais componentes do sistema seja via algum protocolo de comunicação.
</t>
        </r>
      </text>
    </comment>
    <comment ref="G13" authorId="0">
      <text>
        <r>
          <rPr>
            <sz val="8"/>
            <color rgb="FF000000"/>
            <rFont val="Tahoma"/>
            <charset val="1"/>
          </rPr>
          <t xml:space="preserve">Número total de atores </t>
        </r>
        <r>
          <rPr>
            <i/>
            <sz val="8"/>
            <color rgb="FF000000"/>
            <rFont val="Tahoma"/>
            <family val="2"/>
            <charset val="1"/>
          </rPr>
          <t>complexos</t>
        </r>
        <r>
          <rPr>
            <sz val="8"/>
            <color rgb="FF000000"/>
            <rFont val="Tahoma"/>
            <charset val="1"/>
          </rPr>
          <t xml:space="preserve"> com os quais o sistema interage.</t>
        </r>
      </text>
    </comment>
    <comment ref="D18" authorId="0">
      <text>
        <r>
          <rPr>
            <sz val="8"/>
            <color rgb="FF000000"/>
            <rFont val="Tahoma"/>
            <charset val="1"/>
          </rPr>
          <t xml:space="preserve">Deve-se decidir se o critério adotado será com base no número de transações ou na quantidade de casos de análise
</t>
        </r>
      </text>
    </comment>
    <comment ref="G19" authorId="0">
      <text>
        <r>
          <rPr>
            <sz val="8"/>
            <color rgb="FF000000"/>
            <rFont val="Tahoma"/>
            <charset val="1"/>
          </rPr>
          <t>Quantidade de casos de uso simples.</t>
        </r>
      </text>
    </comment>
    <comment ref="G20" authorId="0">
      <text>
        <r>
          <rPr>
            <sz val="8"/>
            <color rgb="FF000000"/>
            <rFont val="Tahoma"/>
            <charset val="1"/>
          </rPr>
          <t>Quantidade de casos de uso médio</t>
        </r>
      </text>
    </comment>
    <comment ref="G21" authorId="0">
      <text>
        <r>
          <rPr>
            <sz val="8"/>
            <color rgb="FF000000"/>
            <rFont val="Tahoma"/>
            <charset val="1"/>
          </rPr>
          <t>Quantidade de casos de uso complexos.</t>
        </r>
      </text>
    </comment>
    <comment ref="G29" authorId="0">
      <text>
        <r>
          <rPr>
            <sz val="10"/>
            <rFont val="Arial"/>
            <charset val="1"/>
          </rPr>
          <t>Utilizar valores de 0 a 5</t>
        </r>
      </text>
    </comment>
  </commentList>
</comments>
</file>

<file path=xl/sharedStrings.xml><?xml version="1.0" encoding="utf-8"?>
<sst xmlns="http://schemas.openxmlformats.org/spreadsheetml/2006/main" count="92" uniqueCount="82">
  <si>
    <t>Estimativa de esforço baseado em pontos de casos de uso</t>
  </si>
  <si>
    <t>Referências</t>
  </si>
  <si>
    <r>
      <rPr>
        <i/>
        <sz val="10"/>
        <rFont val="Arial"/>
        <family val="2"/>
        <charset val="1"/>
      </rPr>
      <t>Resource Estimation for Objectory Projects</t>
    </r>
    <r>
      <rPr>
        <sz val="10"/>
        <rFont val="Arial"/>
        <family val="2"/>
        <charset val="1"/>
      </rPr>
      <t xml:space="preserve"> de Gustav Karner (artigo)</t>
    </r>
  </si>
  <si>
    <r>
      <rPr>
        <i/>
        <sz val="10"/>
        <rFont val="Arial"/>
        <family val="2"/>
        <charset val="1"/>
      </rPr>
      <t xml:space="preserve">Applying Use Cases - A Pratical Guide </t>
    </r>
    <r>
      <rPr>
        <sz val="10"/>
        <rFont val="Arial"/>
        <family val="2"/>
        <charset val="1"/>
      </rPr>
      <t>de Geri Schneider e Jason P. Winters (livro)</t>
    </r>
  </si>
  <si>
    <t>1.0. Mensurando Complexidade dos Atores</t>
  </si>
  <si>
    <t>Ator</t>
  </si>
  <si>
    <t>Interface</t>
  </si>
  <si>
    <t>Peso</t>
  </si>
  <si>
    <t>Qtd. Atores</t>
  </si>
  <si>
    <t>Valor</t>
  </si>
  <si>
    <t>Simples</t>
  </si>
  <si>
    <t>Interface de programa (API)</t>
  </si>
  <si>
    <t>Médio</t>
  </si>
  <si>
    <t>Protocolo (Ex.:TCP/IP) ou interface em modo texto</t>
  </si>
  <si>
    <t>Complexo</t>
  </si>
  <si>
    <t>Interface gráfica</t>
  </si>
  <si>
    <t>Total</t>
  </si>
  <si>
    <t>RESULTADO FINAL</t>
  </si>
  <si>
    <t>Caso de Uso</t>
  </si>
  <si>
    <t>Descrição</t>
  </si>
  <si>
    <t>Qtd. Casos de Uso</t>
  </si>
  <si>
    <t>&lt;= 3 transações ou &lt; 5 classes de análise</t>
  </si>
  <si>
    <t>PCUA</t>
  </si>
  <si>
    <t>4-7 transações ou  5 a 10 classes de análise</t>
  </si>
  <si>
    <t>&gt; 7 transações ou &gt; 10 classes  de análise</t>
  </si>
  <si>
    <t>PCUNA</t>
  </si>
  <si>
    <t>PCUNA = Pontos de Casos de Uso Não Ajustados</t>
  </si>
  <si>
    <t>3.0. Mensurando Complexidade dos Fatores Técnicos</t>
  </si>
  <si>
    <t>Fator técnico</t>
  </si>
  <si>
    <t>Influência Tfator</t>
  </si>
  <si>
    <t>T1</t>
  </si>
  <si>
    <t xml:space="preserve">Sistemas Distribuídos </t>
  </si>
  <si>
    <t>T2</t>
  </si>
  <si>
    <t xml:space="preserve">Desempenho da aplicação </t>
  </si>
  <si>
    <t>T3</t>
  </si>
  <si>
    <t xml:space="preserve">Eficiência do usuário final </t>
  </si>
  <si>
    <t>T4</t>
  </si>
  <si>
    <t xml:space="preserve">Processamento interno complexo </t>
  </si>
  <si>
    <t>T5</t>
  </si>
  <si>
    <t xml:space="preserve">Reusabilidade do código em outras aplicações </t>
  </si>
  <si>
    <t>T6</t>
  </si>
  <si>
    <t xml:space="preserve">Facilidade de instalação </t>
  </si>
  <si>
    <t>T7</t>
  </si>
  <si>
    <t xml:space="preserve">Usabilidade (facilidade operacional) </t>
  </si>
  <si>
    <t>T8</t>
  </si>
  <si>
    <t xml:space="preserve">Portabilidade </t>
  </si>
  <si>
    <t>T9</t>
  </si>
  <si>
    <t xml:space="preserve">Facilidade de manutenção </t>
  </si>
  <si>
    <t>T10</t>
  </si>
  <si>
    <t xml:space="preserve">Concorrência </t>
  </si>
  <si>
    <t>T11</t>
  </si>
  <si>
    <t xml:space="preserve">Características especiais de segurança </t>
  </si>
  <si>
    <t>T12</t>
  </si>
  <si>
    <t xml:space="preserve">Acesso direto para terceiros </t>
  </si>
  <si>
    <t>T13</t>
  </si>
  <si>
    <t xml:space="preserve">Facilidades especiais de treinamento </t>
  </si>
  <si>
    <t>Total Tfator</t>
  </si>
  <si>
    <t>Complexidade Tfator</t>
  </si>
  <si>
    <t>3.0. Mensurando Complexidade dos Fatores Ambientais</t>
  </si>
  <si>
    <t>Fator Ambiental</t>
  </si>
  <si>
    <t>Influência Afator</t>
  </si>
  <si>
    <t>A1</t>
  </si>
  <si>
    <t xml:space="preserve">Familiaridade com o processo de desenvolvimento de software </t>
  </si>
  <si>
    <t>A2</t>
  </si>
  <si>
    <t xml:space="preserve">Experiência na aplicação </t>
  </si>
  <si>
    <t>A3</t>
  </si>
  <si>
    <t xml:space="preserve">Experiência com Orientação a Objetos, na linguagem e na técnica de desenvolvimento </t>
  </si>
  <si>
    <t>A4</t>
  </si>
  <si>
    <t xml:space="preserve">Capacidade do líder de análise </t>
  </si>
  <si>
    <t>A5</t>
  </si>
  <si>
    <t xml:space="preserve">Motivação </t>
  </si>
  <si>
    <t>A6</t>
  </si>
  <si>
    <t xml:space="preserve">Requisitos estáveis </t>
  </si>
  <si>
    <t>A7</t>
  </si>
  <si>
    <t xml:space="preserve">Trabalhadores com dedicação parcial </t>
  </si>
  <si>
    <t>A8</t>
  </si>
  <si>
    <t xml:space="preserve">Dificuldade da linguagem de programação </t>
  </si>
  <si>
    <t>Total Afator</t>
  </si>
  <si>
    <t>Complexidade Afator</t>
  </si>
  <si>
    <t>2.0. Mensurando Complexidade dos Casos de Uso</t>
  </si>
  <si>
    <t>Pontos de Caso de Uso Ajustados</t>
  </si>
  <si>
    <t>Quantidade de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</si>
</sst>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charset val="1"/>
    </font>
    <font>
      <b/>
      <sz val="20"/>
      <name val="Arial"/>
      <family val="2"/>
      <charset val="1"/>
    </font>
    <font>
      <b/>
      <sz val="10"/>
      <name val="Arial"/>
      <family val="2"/>
      <charset val="1"/>
    </font>
    <font>
      <i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charset val="1"/>
    </font>
    <font>
      <sz val="8"/>
      <color rgb="FF000000"/>
      <name val="Tahoma"/>
      <charset val="1"/>
    </font>
    <font>
      <sz val="8"/>
      <color rgb="FF000000"/>
      <name val="Tahoma"/>
      <family val="2"/>
      <charset val="1"/>
    </font>
    <font>
      <i/>
      <sz val="8"/>
      <color rgb="FF000000"/>
      <name val="Tahoma"/>
      <family val="2"/>
      <charset val="1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0C0C0"/>
      </patternFill>
    </fill>
    <fill>
      <patternFill patternType="solid">
        <fgColor rgb="FFFFFF66"/>
        <bgColor rgb="FFFFFF00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Border="1"/>
    <xf numFmtId="0" fontId="4" fillId="3" borderId="7" xfId="0" applyFont="1" applyFill="1" applyBorder="1" applyAlignment="1">
      <alignment horizontal="right"/>
    </xf>
    <xf numFmtId="0" fontId="0" fillId="4" borderId="8" xfId="0" applyFill="1" applyBorder="1"/>
    <xf numFmtId="0" fontId="4" fillId="3" borderId="4" xfId="0" applyFont="1" applyFill="1" applyBorder="1" applyAlignment="1">
      <alignment horizontal="right"/>
    </xf>
    <xf numFmtId="0" fontId="0" fillId="4" borderId="5" xfId="0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Border="1"/>
    <xf numFmtId="0" fontId="0" fillId="2" borderId="3" xfId="0" applyFont="1" applyFill="1" applyBorder="1"/>
    <xf numFmtId="0" fontId="0" fillId="4" borderId="3" xfId="0" applyFill="1" applyBorder="1"/>
    <xf numFmtId="0" fontId="0" fillId="4" borderId="2" xfId="0" applyFill="1" applyBorder="1"/>
    <xf numFmtId="0" fontId="0" fillId="0" borderId="0" xfId="0"/>
    <xf numFmtId="0" fontId="4" fillId="3" borderId="14" xfId="0" applyFont="1" applyFill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5" fillId="0" borderId="0" xfId="0" applyFont="1"/>
    <xf numFmtId="0" fontId="0" fillId="5" borderId="18" xfId="0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5" borderId="21" xfId="0" applyFont="1" applyFill="1" applyBorder="1"/>
    <xf numFmtId="0" fontId="0" fillId="0" borderId="0" xfId="0" applyFont="1" applyAlignment="1">
      <alignment wrapText="1"/>
    </xf>
    <xf numFmtId="0" fontId="0" fillId="0" borderId="22" xfId="0" applyBorder="1"/>
    <xf numFmtId="0" fontId="0" fillId="6" borderId="22" xfId="0" applyFill="1" applyBorder="1"/>
    <xf numFmtId="0" fontId="4" fillId="3" borderId="16" xfId="0" applyFont="1" applyFill="1" applyBorder="1" applyAlignment="1">
      <alignment horizontal="right"/>
    </xf>
    <xf numFmtId="0" fontId="0" fillId="0" borderId="15" xfId="0" applyFont="1" applyBorder="1"/>
    <xf numFmtId="0" fontId="0" fillId="0" borderId="23" xfId="0" applyFont="1" applyBorder="1" applyAlignment="1">
      <alignment wrapText="1"/>
    </xf>
    <xf numFmtId="0" fontId="0" fillId="0" borderId="24" xfId="0" applyBorder="1"/>
    <xf numFmtId="0" fontId="0" fillId="5" borderId="1" xfId="0" applyFont="1" applyFill="1" applyBorder="1"/>
    <xf numFmtId="0" fontId="0" fillId="6" borderId="2" xfId="0" applyFill="1" applyBorder="1"/>
    <xf numFmtId="0" fontId="5" fillId="6" borderId="20" xfId="0" applyFont="1" applyFill="1" applyBorder="1"/>
    <xf numFmtId="0" fontId="0" fillId="5" borderId="19" xfId="0" applyFont="1" applyFill="1" applyBorder="1"/>
    <xf numFmtId="0" fontId="0" fillId="5" borderId="20" xfId="0" applyFont="1" applyFill="1" applyBorder="1"/>
    <xf numFmtId="0" fontId="0" fillId="6" borderId="20" xfId="0" applyFill="1" applyBorder="1"/>
    <xf numFmtId="0" fontId="9" fillId="5" borderId="19" xfId="0" applyFont="1" applyFill="1" applyBorder="1"/>
    <xf numFmtId="0" fontId="9" fillId="5" borderId="20" xfId="0" applyFont="1" applyFill="1" applyBorder="1"/>
    <xf numFmtId="0" fontId="5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542925</xdr:colOff>
      <xdr:row>56</xdr:row>
      <xdr:rowOff>123825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0"/>
  <sheetViews>
    <sheetView tabSelected="1" zoomScaleNormal="100" workbookViewId="0">
      <selection activeCell="M20" sqref="M20"/>
    </sheetView>
  </sheetViews>
  <sheetFormatPr defaultRowHeight="12.75" x14ac:dyDescent="0.2"/>
  <cols>
    <col min="1" max="1" width="4.7109375"/>
    <col min="2" max="2" width="8.5703125"/>
    <col min="3" max="3" width="56.7109375"/>
    <col min="4" max="4" width="6.5703125"/>
    <col min="5" max="5" width="8.5703125"/>
    <col min="6" max="6" width="10.7109375"/>
    <col min="7" max="7" width="21.7109375"/>
    <col min="8" max="11" width="8.5703125"/>
    <col min="12" max="12" width="9.7109375" customWidth="1"/>
    <col min="13" max="1025" width="8.5703125"/>
  </cols>
  <sheetData>
    <row r="1" spans="1:8" ht="26.25" x14ac:dyDescent="0.4">
      <c r="A1" s="1" t="s">
        <v>0</v>
      </c>
    </row>
    <row r="3" spans="1:8" x14ac:dyDescent="0.2">
      <c r="B3" s="2" t="s">
        <v>1</v>
      </c>
    </row>
    <row r="4" spans="1:8" x14ac:dyDescent="0.2">
      <c r="C4" s="3" t="s">
        <v>2</v>
      </c>
    </row>
    <row r="5" spans="1:8" x14ac:dyDescent="0.2">
      <c r="C5" s="3" t="s">
        <v>3</v>
      </c>
    </row>
    <row r="6" spans="1:8" x14ac:dyDescent="0.2">
      <c r="C6" s="3"/>
    </row>
    <row r="8" spans="1:8" x14ac:dyDescent="0.2">
      <c r="A8" s="2" t="s">
        <v>4</v>
      </c>
      <c r="B8" s="2"/>
    </row>
    <row r="10" spans="1:8" x14ac:dyDescent="0.2">
      <c r="B10" s="4" t="s">
        <v>5</v>
      </c>
      <c r="C10" s="5" t="s">
        <v>6</v>
      </c>
      <c r="D10" s="6" t="s">
        <v>7</v>
      </c>
      <c r="G10" s="6" t="s">
        <v>8</v>
      </c>
      <c r="H10" s="5" t="s">
        <v>9</v>
      </c>
    </row>
    <row r="11" spans="1:8" x14ac:dyDescent="0.2">
      <c r="B11" s="7" t="s">
        <v>10</v>
      </c>
      <c r="C11" s="8" t="s">
        <v>11</v>
      </c>
      <c r="D11" s="9">
        <v>1</v>
      </c>
      <c r="G11" s="10">
        <v>1</v>
      </c>
      <c r="H11" s="11">
        <f>D11*G11</f>
        <v>1</v>
      </c>
    </row>
    <row r="12" spans="1:8" x14ac:dyDescent="0.2">
      <c r="B12" s="7" t="s">
        <v>12</v>
      </c>
      <c r="C12" s="8" t="s">
        <v>13</v>
      </c>
      <c r="D12" s="9">
        <v>2</v>
      </c>
      <c r="G12" s="12">
        <v>1</v>
      </c>
      <c r="H12" s="13">
        <f>D12*G12</f>
        <v>2</v>
      </c>
    </row>
    <row r="13" spans="1:8" x14ac:dyDescent="0.2">
      <c r="B13" s="14" t="s">
        <v>14</v>
      </c>
      <c r="C13" s="15" t="s">
        <v>15</v>
      </c>
      <c r="D13" s="16">
        <v>3</v>
      </c>
      <c r="G13" s="12">
        <v>2</v>
      </c>
      <c r="H13" s="13">
        <f>D13*G13</f>
        <v>6</v>
      </c>
    </row>
    <row r="14" spans="1:8" x14ac:dyDescent="0.2">
      <c r="F14" s="17" t="s">
        <v>16</v>
      </c>
      <c r="G14" s="18">
        <f>SUM(G11:G13)</f>
        <v>4</v>
      </c>
      <c r="H14" s="19">
        <f>SUM(H11:H13)</f>
        <v>9</v>
      </c>
    </row>
    <row r="16" spans="1:8" x14ac:dyDescent="0.2">
      <c r="A16" s="2" t="s">
        <v>79</v>
      </c>
      <c r="B16" s="2"/>
      <c r="E16" s="20"/>
    </row>
    <row r="17" spans="1:15" x14ac:dyDescent="0.2">
      <c r="K17" s="45" t="s">
        <v>17</v>
      </c>
      <c r="L17" s="45"/>
      <c r="M17" s="45"/>
      <c r="N17" s="45"/>
    </row>
    <row r="18" spans="1:15" x14ac:dyDescent="0.2">
      <c r="B18" s="4" t="s">
        <v>18</v>
      </c>
      <c r="C18" s="5" t="s">
        <v>19</v>
      </c>
      <c r="D18" s="6" t="s">
        <v>7</v>
      </c>
      <c r="G18" s="6" t="s">
        <v>20</v>
      </c>
      <c r="H18" s="5" t="s">
        <v>9</v>
      </c>
      <c r="K18" s="46" t="s">
        <v>80</v>
      </c>
      <c r="L18" s="46"/>
      <c r="M18" s="46"/>
      <c r="N18" s="46"/>
    </row>
    <row r="19" spans="1:15" x14ac:dyDescent="0.2">
      <c r="B19" s="7" t="s">
        <v>10</v>
      </c>
      <c r="C19" s="8" t="s">
        <v>21</v>
      </c>
      <c r="D19" s="9">
        <v>5</v>
      </c>
      <c r="G19" s="21">
        <v>2</v>
      </c>
      <c r="H19" s="11">
        <f>D19*G19</f>
        <v>10</v>
      </c>
      <c r="K19" s="47" t="s">
        <v>22</v>
      </c>
      <c r="L19" s="47"/>
      <c r="M19" s="48">
        <f>G24*H45*H60</f>
        <v>33.267975</v>
      </c>
      <c r="N19" s="48"/>
      <c r="O19" s="22"/>
    </row>
    <row r="20" spans="1:15" x14ac:dyDescent="0.2">
      <c r="B20" s="7" t="s">
        <v>12</v>
      </c>
      <c r="C20" s="8" t="s">
        <v>23</v>
      </c>
      <c r="D20" s="9">
        <v>10</v>
      </c>
      <c r="G20" s="12">
        <v>2</v>
      </c>
      <c r="H20" s="13">
        <f>D20*G20</f>
        <v>20</v>
      </c>
      <c r="K20" t="s">
        <v>81</v>
      </c>
      <c r="M20" s="23">
        <f>M19*20</f>
        <v>665.35950000000003</v>
      </c>
      <c r="N20" s="23"/>
    </row>
    <row r="21" spans="1:15" x14ac:dyDescent="0.2">
      <c r="B21" s="14" t="s">
        <v>14</v>
      </c>
      <c r="C21" s="15" t="s">
        <v>24</v>
      </c>
      <c r="D21" s="16">
        <v>15</v>
      </c>
      <c r="G21" s="12">
        <v>0</v>
      </c>
      <c r="H21" s="13">
        <f>D21*G21</f>
        <v>0</v>
      </c>
    </row>
    <row r="22" spans="1:15" x14ac:dyDescent="0.2">
      <c r="F22" s="17" t="s">
        <v>16</v>
      </c>
      <c r="G22" s="19">
        <f>SUM(G19:G21)</f>
        <v>4</v>
      </c>
      <c r="H22" s="18">
        <f>SUM(H19:H21)</f>
        <v>30</v>
      </c>
    </row>
    <row r="23" spans="1:15" x14ac:dyDescent="0.2">
      <c r="F23" s="24"/>
      <c r="G23" s="24"/>
    </row>
    <row r="24" spans="1:15" x14ac:dyDescent="0.2">
      <c r="F24" s="17" t="s">
        <v>25</v>
      </c>
      <c r="G24" s="19">
        <f>H22 + H14</f>
        <v>39</v>
      </c>
    </row>
    <row r="25" spans="1:15" x14ac:dyDescent="0.2">
      <c r="F25" t="s">
        <v>26</v>
      </c>
      <c r="G25" s="24"/>
    </row>
    <row r="27" spans="1:15" x14ac:dyDescent="0.2">
      <c r="A27" s="25" t="s">
        <v>27</v>
      </c>
    </row>
    <row r="29" spans="1:15" x14ac:dyDescent="0.2">
      <c r="B29" s="26"/>
      <c r="C29" s="27" t="s">
        <v>28</v>
      </c>
      <c r="D29" s="28" t="s">
        <v>7</v>
      </c>
      <c r="G29" s="27" t="s">
        <v>29</v>
      </c>
      <c r="H29" s="29" t="s">
        <v>9</v>
      </c>
    </row>
    <row r="30" spans="1:15" x14ac:dyDescent="0.2">
      <c r="B30" s="22" t="s">
        <v>30</v>
      </c>
      <c r="C30" s="30" t="s">
        <v>31</v>
      </c>
      <c r="D30" s="31">
        <v>2</v>
      </c>
      <c r="G30" s="12">
        <v>0</v>
      </c>
      <c r="H30" s="32">
        <f t="shared" ref="H30:H42" si="0">G30*D30</f>
        <v>0</v>
      </c>
    </row>
    <row r="31" spans="1:15" x14ac:dyDescent="0.2">
      <c r="B31" s="22" t="s">
        <v>32</v>
      </c>
      <c r="C31" s="30" t="s">
        <v>33</v>
      </c>
      <c r="D31" s="31">
        <v>1</v>
      </c>
      <c r="G31" s="12">
        <v>4</v>
      </c>
      <c r="H31" s="32">
        <f t="shared" si="0"/>
        <v>4</v>
      </c>
    </row>
    <row r="32" spans="1:15" x14ac:dyDescent="0.2">
      <c r="B32" s="22" t="s">
        <v>34</v>
      </c>
      <c r="C32" s="30" t="s">
        <v>35</v>
      </c>
      <c r="D32" s="31">
        <v>1</v>
      </c>
      <c r="G32" s="12">
        <v>1</v>
      </c>
      <c r="H32" s="32">
        <f t="shared" si="0"/>
        <v>1</v>
      </c>
    </row>
    <row r="33" spans="1:8" x14ac:dyDescent="0.2">
      <c r="B33" s="22" t="s">
        <v>36</v>
      </c>
      <c r="C33" s="30" t="s">
        <v>37</v>
      </c>
      <c r="D33" s="31">
        <v>1</v>
      </c>
      <c r="G33" s="12">
        <v>0</v>
      </c>
      <c r="H33" s="32">
        <f t="shared" si="0"/>
        <v>0</v>
      </c>
    </row>
    <row r="34" spans="1:8" x14ac:dyDescent="0.2">
      <c r="B34" s="22" t="s">
        <v>38</v>
      </c>
      <c r="C34" s="30" t="s">
        <v>39</v>
      </c>
      <c r="D34" s="31">
        <v>1</v>
      </c>
      <c r="G34" s="12">
        <v>3</v>
      </c>
      <c r="H34" s="32">
        <f t="shared" si="0"/>
        <v>3</v>
      </c>
    </row>
    <row r="35" spans="1:8" x14ac:dyDescent="0.2">
      <c r="B35" s="22" t="s">
        <v>40</v>
      </c>
      <c r="C35" s="30" t="s">
        <v>41</v>
      </c>
      <c r="D35" s="31">
        <v>0.5</v>
      </c>
      <c r="G35" s="12">
        <v>2</v>
      </c>
      <c r="H35" s="32">
        <f t="shared" si="0"/>
        <v>1</v>
      </c>
    </row>
    <row r="36" spans="1:8" x14ac:dyDescent="0.2">
      <c r="B36" s="22" t="s">
        <v>42</v>
      </c>
      <c r="C36" s="30" t="s">
        <v>43</v>
      </c>
      <c r="D36" s="31">
        <v>0.5</v>
      </c>
      <c r="G36" s="12">
        <v>5</v>
      </c>
      <c r="H36" s="32">
        <f t="shared" si="0"/>
        <v>2.5</v>
      </c>
    </row>
    <row r="37" spans="1:8" x14ac:dyDescent="0.2">
      <c r="B37" s="22" t="s">
        <v>44</v>
      </c>
      <c r="C37" s="30" t="s">
        <v>45</v>
      </c>
      <c r="D37" s="31">
        <v>2</v>
      </c>
      <c r="G37" s="12">
        <v>0</v>
      </c>
      <c r="H37" s="32">
        <f t="shared" si="0"/>
        <v>0</v>
      </c>
    </row>
    <row r="38" spans="1:8" x14ac:dyDescent="0.2">
      <c r="B38" s="22" t="s">
        <v>46</v>
      </c>
      <c r="C38" s="30" t="s">
        <v>47</v>
      </c>
      <c r="D38" s="31">
        <v>1</v>
      </c>
      <c r="G38" s="33">
        <v>3</v>
      </c>
      <c r="H38" s="32">
        <f t="shared" si="0"/>
        <v>3</v>
      </c>
    </row>
    <row r="39" spans="1:8" x14ac:dyDescent="0.2">
      <c r="B39" s="22" t="s">
        <v>48</v>
      </c>
      <c r="C39" s="30" t="s">
        <v>49</v>
      </c>
      <c r="D39" s="31">
        <v>1</v>
      </c>
      <c r="G39" s="33">
        <v>0</v>
      </c>
      <c r="H39" s="32">
        <f t="shared" si="0"/>
        <v>0</v>
      </c>
    </row>
    <row r="40" spans="1:8" x14ac:dyDescent="0.2">
      <c r="B40" s="22" t="s">
        <v>50</v>
      </c>
      <c r="C40" s="30" t="s">
        <v>51</v>
      </c>
      <c r="D40" s="31">
        <v>1</v>
      </c>
      <c r="G40" s="33">
        <v>0</v>
      </c>
      <c r="H40" s="32">
        <f t="shared" si="0"/>
        <v>0</v>
      </c>
    </row>
    <row r="41" spans="1:8" x14ac:dyDescent="0.2">
      <c r="B41" s="22" t="s">
        <v>52</v>
      </c>
      <c r="C41" s="30" t="s">
        <v>53</v>
      </c>
      <c r="D41" s="31">
        <v>1</v>
      </c>
      <c r="G41" s="33">
        <v>0</v>
      </c>
      <c r="H41" s="32">
        <f t="shared" si="0"/>
        <v>0</v>
      </c>
    </row>
    <row r="42" spans="1:8" x14ac:dyDescent="0.2">
      <c r="B42" s="34" t="s">
        <v>54</v>
      </c>
      <c r="C42" s="35" t="s">
        <v>55</v>
      </c>
      <c r="D42" s="36">
        <v>1</v>
      </c>
      <c r="G42" s="33">
        <v>0</v>
      </c>
      <c r="H42" s="32">
        <f t="shared" si="0"/>
        <v>0</v>
      </c>
    </row>
    <row r="43" spans="1:8" x14ac:dyDescent="0.2">
      <c r="G43" s="37" t="s">
        <v>56</v>
      </c>
      <c r="H43" s="38">
        <f>SUM(H30:H42)</f>
        <v>14.5</v>
      </c>
    </row>
    <row r="45" spans="1:8" x14ac:dyDescent="0.2">
      <c r="G45" s="27" t="s">
        <v>57</v>
      </c>
      <c r="H45" s="39">
        <f>(0.6)+(0.01*H43)</f>
        <v>0.745</v>
      </c>
    </row>
    <row r="47" spans="1:8" x14ac:dyDescent="0.2">
      <c r="A47" s="25" t="s">
        <v>58</v>
      </c>
    </row>
    <row r="49" spans="2:8" x14ac:dyDescent="0.2">
      <c r="B49" s="26"/>
      <c r="C49" s="43" t="s">
        <v>59</v>
      </c>
      <c r="D49" s="44" t="s">
        <v>7</v>
      </c>
      <c r="G49" s="40" t="s">
        <v>60</v>
      </c>
      <c r="H49" s="41" t="s">
        <v>9</v>
      </c>
    </row>
    <row r="50" spans="2:8" x14ac:dyDescent="0.2">
      <c r="B50" s="22" t="s">
        <v>61</v>
      </c>
      <c r="C50" s="30" t="s">
        <v>62</v>
      </c>
      <c r="D50" s="31">
        <v>1.5</v>
      </c>
      <c r="G50" s="12">
        <v>3</v>
      </c>
      <c r="H50" s="32">
        <f t="shared" ref="H50:H57" si="1">G50*D50</f>
        <v>4.5</v>
      </c>
    </row>
    <row r="51" spans="2:8" x14ac:dyDescent="0.2">
      <c r="B51" s="22" t="s">
        <v>63</v>
      </c>
      <c r="C51" s="30" t="s">
        <v>64</v>
      </c>
      <c r="D51" s="31">
        <v>0.5</v>
      </c>
      <c r="G51" s="12">
        <v>0</v>
      </c>
      <c r="H51" s="32">
        <f t="shared" si="1"/>
        <v>0</v>
      </c>
    </row>
    <row r="52" spans="2:8" ht="25.5" x14ac:dyDescent="0.2">
      <c r="B52" s="22" t="s">
        <v>65</v>
      </c>
      <c r="C52" s="30" t="s">
        <v>66</v>
      </c>
      <c r="D52" s="31">
        <v>1</v>
      </c>
      <c r="G52" s="12">
        <v>2</v>
      </c>
      <c r="H52" s="32">
        <f t="shared" si="1"/>
        <v>2</v>
      </c>
    </row>
    <row r="53" spans="2:8" x14ac:dyDescent="0.2">
      <c r="B53" s="22" t="s">
        <v>67</v>
      </c>
      <c r="C53" s="30" t="s">
        <v>68</v>
      </c>
      <c r="D53" s="31">
        <v>0.5</v>
      </c>
      <c r="G53" s="12">
        <v>0</v>
      </c>
      <c r="H53" s="32">
        <f t="shared" si="1"/>
        <v>0</v>
      </c>
    </row>
    <row r="54" spans="2:8" x14ac:dyDescent="0.2">
      <c r="B54" s="22" t="s">
        <v>69</v>
      </c>
      <c r="C54" s="30" t="s">
        <v>70</v>
      </c>
      <c r="D54" s="31">
        <v>1</v>
      </c>
      <c r="G54" s="12">
        <v>2</v>
      </c>
      <c r="H54" s="32">
        <f t="shared" si="1"/>
        <v>2</v>
      </c>
    </row>
    <row r="55" spans="2:8" x14ac:dyDescent="0.2">
      <c r="B55" s="22" t="s">
        <v>71</v>
      </c>
      <c r="C55" s="30" t="s">
        <v>72</v>
      </c>
      <c r="D55" s="31">
        <v>2</v>
      </c>
      <c r="G55" s="12">
        <v>0</v>
      </c>
      <c r="H55" s="32">
        <f t="shared" si="1"/>
        <v>0</v>
      </c>
    </row>
    <row r="56" spans="2:8" x14ac:dyDescent="0.2">
      <c r="B56" s="22" t="s">
        <v>73</v>
      </c>
      <c r="C56" s="30" t="s">
        <v>74</v>
      </c>
      <c r="D56" s="31">
        <v>-1</v>
      </c>
      <c r="G56" s="12">
        <v>0</v>
      </c>
      <c r="H56" s="32">
        <f t="shared" si="1"/>
        <v>0</v>
      </c>
    </row>
    <row r="57" spans="2:8" x14ac:dyDescent="0.2">
      <c r="B57" s="34" t="s">
        <v>75</v>
      </c>
      <c r="C57" s="35" t="s">
        <v>76</v>
      </c>
      <c r="D57" s="36">
        <v>-1</v>
      </c>
      <c r="G57" s="12">
        <v>0</v>
      </c>
      <c r="H57" s="32">
        <f t="shared" si="1"/>
        <v>0</v>
      </c>
    </row>
    <row r="58" spans="2:8" x14ac:dyDescent="0.2">
      <c r="G58" s="40" t="s">
        <v>77</v>
      </c>
      <c r="H58" s="42">
        <f>SUM(H50:H57)</f>
        <v>8.5</v>
      </c>
    </row>
    <row r="60" spans="2:8" x14ac:dyDescent="0.2">
      <c r="G60" s="27" t="s">
        <v>78</v>
      </c>
      <c r="H60" s="39">
        <f>1.4+(-0.03*H58)</f>
        <v>1.145</v>
      </c>
    </row>
  </sheetData>
  <mergeCells count="4">
    <mergeCell ref="K17:N17"/>
    <mergeCell ref="K18:N18"/>
    <mergeCell ref="K19:L19"/>
    <mergeCell ref="M19:N19"/>
  </mergeCells>
  <pageMargins left="0.78749999999999998" right="0.78749999999999998" top="0.98402777777777795" bottom="0.98402777777777795" header="0.51180555555555496" footer="0.51180555555555496"/>
  <pageSetup firstPageNumber="0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8.5703125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8.5703125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CNPq/PNUD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R</cp:lastModifiedBy>
  <cp:revision>1</cp:revision>
  <dcterms:created xsi:type="dcterms:W3CDTF">1999-12-06T12:24:29Z</dcterms:created>
  <dcterms:modified xsi:type="dcterms:W3CDTF">2018-05-25T14:49:06Z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CNPq/PNUD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