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4DA8B2EE-7265-481F-8DEA-E5EAB4FD3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2" i="2" l="1"/>
  <c r="Y93" i="2"/>
  <c r="Y94" i="2"/>
  <c r="Y95" i="2"/>
  <c r="Y96" i="2"/>
  <c r="Y97" i="2"/>
  <c r="Y98" i="2"/>
  <c r="Y99" i="2"/>
  <c r="Y100" i="2"/>
  <c r="Y101" i="2"/>
  <c r="Y102" i="2"/>
  <c r="Y103" i="2"/>
  <c r="Y104" i="2"/>
  <c r="Y106" i="2"/>
  <c r="Y107" i="2"/>
  <c r="Y108" i="2"/>
  <c r="Y109" i="2"/>
  <c r="Y110" i="2"/>
  <c r="Y111" i="2"/>
  <c r="Y112" i="2"/>
  <c r="Y114" i="2"/>
  <c r="Y115" i="2"/>
  <c r="Y116" i="2"/>
  <c r="Y117" i="2"/>
  <c r="Y118" i="2"/>
  <c r="Y123" i="2"/>
  <c r="Y124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91" i="2"/>
  <c r="AC18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7" i="2"/>
  <c r="AB38" i="2"/>
  <c r="AB39" i="2"/>
  <c r="AB40" i="2"/>
  <c r="AB41" i="2"/>
  <c r="AB42" i="2"/>
  <c r="AB43" i="2"/>
  <c r="AB45" i="2"/>
  <c r="AB46" i="2"/>
  <c r="AB47" i="2"/>
  <c r="AB48" i="2"/>
  <c r="AB49" i="2"/>
  <c r="AB54" i="2"/>
  <c r="AB55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7" i="2"/>
  <c r="AA38" i="2"/>
  <c r="AA39" i="2"/>
  <c r="AA40" i="2"/>
  <c r="AA41" i="2"/>
  <c r="AA42" i="2"/>
  <c r="AA43" i="2"/>
  <c r="AA45" i="2"/>
  <c r="AA46" i="2"/>
  <c r="AA47" i="2"/>
  <c r="AA48" i="2"/>
  <c r="AA49" i="2"/>
  <c r="AA54" i="2"/>
  <c r="AA55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Z38" i="2"/>
  <c r="Z39" i="2"/>
  <c r="Z40" i="2"/>
  <c r="Z41" i="2"/>
  <c r="Z42" i="2"/>
  <c r="Z43" i="2"/>
  <c r="Z45" i="2"/>
  <c r="Z46" i="2"/>
  <c r="Z47" i="2"/>
  <c r="Z48" i="2"/>
  <c r="Z49" i="2"/>
  <c r="Z54" i="2"/>
  <c r="Z55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22" i="2"/>
  <c r="Y23" i="2" a="1"/>
  <c r="Y23" i="2" s="1"/>
  <c r="Y24" i="2" a="1"/>
  <c r="Y24" i="2" s="1"/>
  <c r="Y25" i="2" a="1"/>
  <c r="Y25" i="2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/>
  <c r="Y33" i="2" a="1"/>
  <c r="Y33" i="2" s="1"/>
  <c r="Y34" i="2" a="1"/>
  <c r="Y34" i="2" s="1"/>
  <c r="Y35" i="2" a="1"/>
  <c r="Y35" i="2" s="1"/>
  <c r="Y37" i="2" a="1"/>
  <c r="Y37" i="2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5" i="2" a="1"/>
  <c r="Y45" i="2"/>
  <c r="Y46" i="2" a="1"/>
  <c r="Y46" i="2" s="1"/>
  <c r="Y47" i="2" a="1"/>
  <c r="Y47" i="2" s="1"/>
  <c r="Y48" i="2" a="1"/>
  <c r="Y48" i="2" s="1"/>
  <c r="Y49" i="2" a="1"/>
  <c r="Y49" i="2" s="1"/>
  <c r="Y54" i="2" a="1"/>
  <c r="Y54" i="2" s="1"/>
  <c r="Y55" i="2" a="1"/>
  <c r="Y55" i="2" s="1"/>
  <c r="Y59" i="2" a="1"/>
  <c r="Y59" i="2" s="1"/>
  <c r="Y60" i="2" a="1"/>
  <c r="Y60" i="2" s="1"/>
  <c r="Y61" i="2" a="1"/>
  <c r="Y61" i="2"/>
  <c r="Y62" i="2" a="1"/>
  <c r="Y62" i="2"/>
  <c r="Y63" i="2" a="1"/>
  <c r="Y63" i="2" s="1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/>
  <c r="Y70" i="2" a="1"/>
  <c r="Y70" i="2" s="1"/>
  <c r="Y71" i="2" a="1"/>
  <c r="Y71" i="2" s="1"/>
  <c r="Y72" i="2" a="1"/>
  <c r="Y72" i="2" s="1"/>
  <c r="Y73" i="2" a="1"/>
  <c r="Y73" i="2"/>
  <c r="Y74" i="2" a="1"/>
  <c r="Y74" i="2"/>
  <c r="Y75" i="2" a="1"/>
  <c r="Y75" i="2" s="1"/>
  <c r="Y76" i="2" a="1"/>
  <c r="Y76" i="2" s="1"/>
  <c r="Y77" i="2" a="1"/>
  <c r="Y77" i="2" s="1"/>
  <c r="Y78" i="2" a="1"/>
  <c r="Y78" i="2" s="1"/>
  <c r="Y79" i="2" a="1"/>
  <c r="Y79" i="2" s="1"/>
  <c r="Y80" i="2" a="1"/>
  <c r="Y80" i="2" s="1"/>
  <c r="Y81" i="2" a="1"/>
  <c r="Y81" i="2"/>
  <c r="Y82" i="2" a="1"/>
  <c r="Y82" i="2"/>
  <c r="Y83" i="2" a="1"/>
  <c r="Y83" i="2" s="1"/>
  <c r="Y84" i="2" a="1"/>
  <c r="Y84" i="2" s="1"/>
  <c r="Y22" i="2" a="1"/>
  <c r="Y22" i="2" s="1"/>
  <c r="W23" i="2" a="1"/>
  <c r="W23" i="2" s="1"/>
  <c r="W24" i="2" a="1"/>
  <c r="W24" i="2" s="1"/>
  <c r="W25" i="2" a="1"/>
  <c r="W25" i="2"/>
  <c r="W26" i="2" a="1"/>
  <c r="W26" i="2"/>
  <c r="W27" i="2" a="1"/>
  <c r="W27" i="2"/>
  <c r="W28" i="2" a="1"/>
  <c r="W28" i="2"/>
  <c r="W29" i="2" a="1"/>
  <c r="W29" i="2" s="1"/>
  <c r="W30" i="2" a="1"/>
  <c r="W30" i="2" s="1"/>
  <c r="W31" i="2" a="1"/>
  <c r="W31" i="2"/>
  <c r="W32" i="2" a="1"/>
  <c r="W32" i="2"/>
  <c r="W33" i="2" a="1"/>
  <c r="W33" i="2"/>
  <c r="W34" i="2" a="1"/>
  <c r="W34" i="2"/>
  <c r="W35" i="2" a="1"/>
  <c r="W35" i="2" s="1"/>
  <c r="W37" i="2" a="1"/>
  <c r="W37" i="2"/>
  <c r="W38" i="2" a="1"/>
  <c r="W38" i="2"/>
  <c r="W39" i="2" a="1"/>
  <c r="W39" i="2"/>
  <c r="W40" i="2" a="1"/>
  <c r="W40" i="2"/>
  <c r="W41" i="2" a="1"/>
  <c r="W41" i="2" s="1"/>
  <c r="W42" i="2" a="1"/>
  <c r="W42" i="2" s="1"/>
  <c r="W43" i="2" a="1"/>
  <c r="W43" i="2"/>
  <c r="W45" i="2" a="1"/>
  <c r="W45" i="2"/>
  <c r="W46" i="2" a="1"/>
  <c r="W46" i="2"/>
  <c r="W47" i="2" a="1"/>
  <c r="W47" i="2" s="1"/>
  <c r="W48" i="2" a="1"/>
  <c r="W48" i="2" s="1"/>
  <c r="W49" i="2" a="1"/>
  <c r="W49" i="2"/>
  <c r="W54" i="2" a="1"/>
  <c r="W54" i="2" s="1"/>
  <c r="W55" i="2" a="1"/>
  <c r="W55" i="2"/>
  <c r="W59" i="2" a="1"/>
  <c r="W59" i="2" s="1"/>
  <c r="W60" i="2" a="1"/>
  <c r="W60" i="2" s="1"/>
  <c r="W61" i="2" a="1"/>
  <c r="W61" i="2"/>
  <c r="W62" i="2" a="1"/>
  <c r="W62" i="2"/>
  <c r="W63" i="2" a="1"/>
  <c r="W63" i="2"/>
  <c r="W64" i="2" a="1"/>
  <c r="W64" i="2"/>
  <c r="W65" i="2" a="1"/>
  <c r="W65" i="2" s="1"/>
  <c r="W66" i="2" a="1"/>
  <c r="W66" i="2" s="1"/>
  <c r="W67" i="2" a="1"/>
  <c r="W67" i="2"/>
  <c r="W68" i="2" a="1"/>
  <c r="W68" i="2"/>
  <c r="W69" i="2" a="1"/>
  <c r="W69" i="2"/>
  <c r="W70" i="2" a="1"/>
  <c r="W70" i="2"/>
  <c r="W71" i="2" a="1"/>
  <c r="W71" i="2" s="1"/>
  <c r="W72" i="2" a="1"/>
  <c r="W72" i="2" s="1"/>
  <c r="W73" i="2" a="1"/>
  <c r="W73" i="2"/>
  <c r="W74" i="2" a="1"/>
  <c r="W74" i="2" s="1"/>
  <c r="W75" i="2" a="1"/>
  <c r="W75" i="2"/>
  <c r="W76" i="2" a="1"/>
  <c r="W76" i="2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22" i="2" a="1"/>
  <c r="W22" i="2" s="1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7" i="2"/>
  <c r="X38" i="2"/>
  <c r="X39" i="2"/>
  <c r="X40" i="2"/>
  <c r="X41" i="2"/>
  <c r="X42" i="2"/>
  <c r="X43" i="2"/>
  <c r="X45" i="2"/>
  <c r="X46" i="2"/>
  <c r="X47" i="2"/>
  <c r="X48" i="2"/>
  <c r="X49" i="2"/>
  <c r="X54" i="2"/>
  <c r="X55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22" i="2"/>
  <c r="B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<sst xmlns="http://schemas.openxmlformats.org/spreadsheetml/2006/main" count="418" uniqueCount="142">
  <si>
    <t>HI_READ</t>
  </si>
  <si>
    <t>LO_READ</t>
  </si>
  <si>
    <t>IFUNSIGNED</t>
  </si>
  <si>
    <t>REGDST</t>
  </si>
  <si>
    <t>ALUSRC</t>
  </si>
  <si>
    <t>REGWRITE</t>
  </si>
  <si>
    <t>MEMREAD</t>
  </si>
  <si>
    <t>MEMWRITE</t>
  </si>
  <si>
    <t>BRANCH</t>
  </si>
  <si>
    <t>JUMP</t>
  </si>
  <si>
    <t>ALUOP</t>
  </si>
  <si>
    <t>MEMTOREG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</si>
  <si>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</si>
  <si>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</si>
  <si>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</si>
  <si>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</si>
  <si>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</si>
  <si>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</si>
  <si>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</si>
  <si>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</si>
  <si>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</si>
  <si>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</si>
  <si>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</si>
  <si>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</si>
  <si>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</si>
  <si>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</si>
  <si>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</si>
  <si>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</si>
  <si>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</si>
  <si>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</si>
  <si>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</si>
  <si>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</si>
  <si>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</si>
  <si>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</si>
  <si>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</si>
  <si>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</si>
  <si>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</si>
  <si>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</si>
  <si>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</si>
  <si>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</si>
  <si>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</si>
  <si>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</si>
  <si>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</si>
  <si>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</si>
  <si>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</si>
  <si>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</si>
  <si>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</si>
  <si>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</si>
  <si>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</si>
  <si>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</si>
  <si>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</si>
  <si>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</si>
  <si>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</si>
  <si>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</si>
  <si>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</si>
  <si>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</si>
  <si>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</si>
  <si>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</si>
  <si>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</si>
  <si>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</si>
  <si>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</si>
  <si>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</si>
  <si>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</si>
  <si>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</si>
  <si>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</si>
  <si>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</si>
  <si>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DATA_TYPE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</si>
  <si>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</si>
  <si>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</si>
  <si>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</si>
  <si>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LO_WRITE</t>
    <phoneticPr fontId="1" type="noConversion"/>
  </si>
  <si>
    <t>R_type</t>
    <phoneticPr fontId="1" type="noConversion"/>
  </si>
  <si>
    <t>REGIMM</t>
    <phoneticPr fontId="1" type="noConversion"/>
  </si>
  <si>
    <t>SPECIAL</t>
    <phoneticPr fontId="1" type="noConversion"/>
  </si>
  <si>
    <t>NAME</t>
    <phoneticPr fontId="1" type="noConversion"/>
  </si>
  <si>
    <t>TYPE</t>
    <phoneticPr fontId="1" type="noConversion"/>
  </si>
  <si>
    <t>0:Word</t>
  </si>
  <si>
    <t>1:Half</t>
  </si>
  <si>
    <t>0:false</t>
  </si>
  <si>
    <t>0:writeRt</t>
  </si>
  <si>
    <t>0:reg_out</t>
  </si>
  <si>
    <t>0:ALU_out</t>
  </si>
  <si>
    <t>2:Byte</t>
  </si>
  <si>
    <t>1:true</t>
  </si>
  <si>
    <t>1:writeRd</t>
  </si>
  <si>
    <t>1:immediate</t>
  </si>
  <si>
    <t>1:data</t>
  </si>
  <si>
    <t>J_Type:J</t>
  </si>
  <si>
    <t>J_Type:B</t>
  </si>
  <si>
    <t>I-Type:imm</t>
  </si>
  <si>
    <t>I-Type:MEM</t>
  </si>
  <si>
    <t>R_type:shift</t>
  </si>
  <si>
    <t>J_Type:Jra</t>
  </si>
  <si>
    <t>R_type:HiLo</t>
  </si>
  <si>
    <t>R_Type:+-x/</t>
  </si>
  <si>
    <t>R_Type:conditional</t>
  </si>
  <si>
    <t>Control_Word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</si>
  <si>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</si>
  <si>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</si>
  <si>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</si>
  <si>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ALU_NOR</t>
    <phoneticPr fontId="1" type="noConversion"/>
  </si>
  <si>
    <t>ALU_MUL</t>
    <phoneticPr fontId="1" type="noConversion"/>
  </si>
  <si>
    <t>ALU_DIV</t>
    <phoneticPr fontId="1" type="noConversion"/>
  </si>
  <si>
    <t>ALU_ADD</t>
    <phoneticPr fontId="1" type="noConversion"/>
  </si>
  <si>
    <t>ALU_SUB</t>
    <phoneticPr fontId="1" type="noConversion"/>
  </si>
  <si>
    <t>SHIFT_V</t>
    <phoneticPr fontId="1" type="noConversion"/>
  </si>
  <si>
    <t>0: false</t>
    <phoneticPr fontId="1" type="noConversion"/>
  </si>
  <si>
    <t>1:true</t>
    <phoneticPr fontId="1" type="noConversion"/>
  </si>
  <si>
    <t>1: true</t>
    <phoneticPr fontId="1" type="noConversion"/>
  </si>
  <si>
    <t>variable?</t>
    <phoneticPr fontId="1" type="noConversion"/>
  </si>
  <si>
    <t xml:space="preserve"> </t>
    <phoneticPr fontId="1" type="noConversion"/>
  </si>
  <si>
    <t>ALU_LT</t>
    <phoneticPr fontId="1" type="noConversion"/>
  </si>
  <si>
    <t>ALU_SRA</t>
    <phoneticPr fontId="1" type="noConversion"/>
  </si>
  <si>
    <t>ALU_SRL</t>
    <phoneticPr fontId="1" type="noConversion"/>
  </si>
  <si>
    <t>ALU_SLL</t>
    <phoneticPr fontId="1" type="noConversion"/>
  </si>
  <si>
    <t>z</t>
    <phoneticPr fontId="1" type="noConversion"/>
  </si>
  <si>
    <t>ALU_NOP</t>
    <phoneticPr fontId="1" type="noConversion"/>
  </si>
  <si>
    <t>ALU_NOP</t>
    <phoneticPr fontId="1" type="noConversion"/>
  </si>
  <si>
    <t>BGEZ</t>
  </si>
  <si>
    <t>BGEZ</t>
    <phoneticPr fontId="1" type="noConversion"/>
  </si>
  <si>
    <t>BR_NONE</t>
  </si>
  <si>
    <t>BR_BEQ</t>
  </si>
  <si>
    <t>BR_BNE</t>
  </si>
  <si>
    <t>BR_BLEZ</t>
  </si>
  <si>
    <t>BR_BGTZ</t>
  </si>
  <si>
    <t>BR_BLTZ</t>
  </si>
  <si>
    <t>BR_BGEZ</t>
  </si>
  <si>
    <t>ALU_OR</t>
    <phoneticPr fontId="1" type="noConversion"/>
  </si>
  <si>
    <t>ALU_AND</t>
    <phoneticPr fontId="1" type="noConversion"/>
  </si>
  <si>
    <t>ALU_XOR</t>
    <phoneticPr fontId="1" type="noConversion"/>
  </si>
  <si>
    <t>ALU_NOR</t>
    <phoneticPr fontId="1" type="noConversion"/>
  </si>
  <si>
    <t>ALU_ADD</t>
    <phoneticPr fontId="1" type="noConversion"/>
  </si>
  <si>
    <t>ALU_SUB</t>
    <phoneticPr fontId="1" type="noConversion"/>
  </si>
  <si>
    <t>ALU_LT</t>
    <phoneticPr fontId="1" type="noConversion"/>
  </si>
  <si>
    <t>ALU_SLL</t>
    <phoneticPr fontId="1" type="noConversion"/>
  </si>
  <si>
    <t>ALU_SRL</t>
    <phoneticPr fontId="1" type="noConversion"/>
  </si>
  <si>
    <t>ALU_SRA</t>
    <phoneticPr fontId="1" type="noConversion"/>
  </si>
  <si>
    <t>ALU_MUL</t>
    <phoneticPr fontId="1" type="noConversion"/>
  </si>
  <si>
    <t>ALU_DIV</t>
    <phoneticPr fontId="1" type="noConversion"/>
  </si>
  <si>
    <t>ALU_LUI</t>
    <phoneticPr fontId="1" type="noConversion"/>
  </si>
  <si>
    <t>`define</t>
    <phoneticPr fontId="1" type="noConversion"/>
  </si>
  <si>
    <t>25'b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</si>
</sst>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</cellXfs>
  <cellStyles count="1">
    <cellStyle name="一般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6B171-E646-4CFE-9F42-45C929A3200A}" name="表格2" displayName="表格2" ref="A19:U86" totalsRowShown="0">
  <autoFilter ref="A19:U86" xr:uid="{6076B171-E646-4CFE-9F42-45C929A3200A}"/>
  <tableColumns count="21">
    <tableColumn id="1" xr3:uid="{CF862402-23DA-4F6C-8582-EBDFF914AAD7}" name="TYPE"/>
    <tableColumn id="2" xr3:uid="{9C8E72E8-6435-4652-9951-78972B352CE7}" name="NAME" dataDxfId="1"/>
    <tableColumn id="3" xr3:uid="{8F314FD1-5414-44C2-963C-B422CD5566A0}" name="HI_WRITE"/>
    <tableColumn id="4" xr3:uid="{B4DA6179-D9AB-4C78-891D-99614FFBC003}" name="HI_READ"/>
    <tableColumn id="5" xr3:uid="{1FC96717-D2D8-417C-9681-A4B7327CA663}" name="LO_WRITE"/>
    <tableColumn id="6" xr3:uid="{5BC50193-14E7-48C9-B45B-4B35C02FE6E7}" name="LO_READ"/>
    <tableColumn id="7" xr3:uid="{693EBF34-2014-4331-9F1E-3E83D67DFF19}" name="IFUNSIGNED"/>
    <tableColumn id="8" xr3:uid="{B7C40B8C-B102-4A36-A9B9-DD92B448ED70}" name="REGDST"/>
    <tableColumn id="9" xr3:uid="{7757AB75-555C-44A9-9D2D-70C9CB27164A}" name="ALUSRC"/>
    <tableColumn id="10" xr3:uid="{B4C8FE8D-4986-4CCD-B0FF-F9BBED35A467}" name="MEMTOREG"/>
    <tableColumn id="11" xr3:uid="{171D301F-5E94-4035-B1B4-FD254D2D1294}" name="REGWRITE"/>
    <tableColumn id="12" xr3:uid="{DB55E6BC-A09B-4DBF-A4DB-EC6A66BB74C5}" name="MEMREAD"/>
    <tableColumn id="13" xr3:uid="{8EDA5068-1A11-4D42-89BD-AF60B6B4AC93}" name="MEMWRITE"/>
    <tableColumn id="14" xr3:uid="{6D8030BF-C8C3-4F1A-AA41-CC842C820174}" name="BRANCH"/>
    <tableColumn id="15" xr3:uid="{FB846E28-E5C6-4366-9687-F756D6CE785D}" name="JUMP"/>
    <tableColumn id="16" xr3:uid="{757F291F-6429-46E6-A0BA-11C2D1F7FC79}" name="linked"/>
    <tableColumn id="17" xr3:uid="{F736BFAB-92B6-4A2E-947F-1F902C01CB19}" name="return"/>
    <tableColumn id="18" xr3:uid="{A36797D0-E50F-4CE1-B053-433490F7EFED}" name=" "/>
    <tableColumn id="19" xr3:uid="{CA18C6F3-8BFD-462D-99E0-ACF216B90847}" name="ALUOP"/>
    <tableColumn id="21" xr3:uid="{E0E63782-901E-4479-AD6F-6263E2D25B15}" name="SHIFT_V"/>
    <tableColumn id="20" xr3:uid="{8A23829C-CAFF-4000-A426-194F8A18A744}" name="DATA_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AC153"/>
  <sheetViews>
    <sheetView tabSelected="1" topLeftCell="I73" zoomScale="70" zoomScaleNormal="70" workbookViewId="0">
      <selection activeCell="AB92" sqref="AB92"/>
    </sheetView>
  </sheetViews>
  <sheetFormatPr defaultRowHeight="15" x14ac:dyDescent="0.3"/>
  <cols>
    <col min="1" max="1" width="21.625" bestFit="1" customWidth="1"/>
    <col min="2" max="2" width="15.125" style="3" bestFit="1" customWidth="1"/>
    <col min="3" max="3" width="16.75" bestFit="1" customWidth="1"/>
    <col min="4" max="4" width="15.625" bestFit="1" customWidth="1"/>
    <col min="5" max="5" width="17.5" bestFit="1" customWidth="1"/>
    <col min="6" max="6" width="16.25" bestFit="1" customWidth="1"/>
    <col min="7" max="7" width="20.125" bestFit="1" customWidth="1"/>
    <col min="8" max="8" width="14.375" bestFit="1" customWidth="1"/>
    <col min="9" max="9" width="14.5" bestFit="1" customWidth="1"/>
    <col min="10" max="10" width="19.125" bestFit="1" customWidth="1"/>
    <col min="11" max="11" width="17.75" bestFit="1" customWidth="1"/>
    <col min="12" max="12" width="17.5" bestFit="1" customWidth="1"/>
    <col min="13" max="13" width="18.5" bestFit="1" customWidth="1"/>
    <col min="14" max="14" width="15.125" bestFit="1" customWidth="1"/>
    <col min="15" max="15" width="11.125" bestFit="1" customWidth="1"/>
    <col min="16" max="16" width="11.625" bestFit="1" customWidth="1"/>
    <col min="17" max="17" width="11.25" bestFit="1" customWidth="1"/>
    <col min="18" max="18" width="12.375" bestFit="1" customWidth="1"/>
    <col min="19" max="19" width="13.625" bestFit="1" customWidth="1"/>
    <col min="20" max="20" width="13.625" customWidth="1"/>
    <col min="21" max="21" width="19.5" style="5" bestFit="1" customWidth="1"/>
    <col min="23" max="23" width="19.25" bestFit="1" customWidth="1"/>
    <col min="24" max="24" width="10.375" bestFit="1" customWidth="1"/>
    <col min="25" max="25" width="31.375" bestFit="1" customWidth="1"/>
    <col min="26" max="26" width="11" bestFit="1" customWidth="1"/>
    <col min="28" max="28" width="29.375" bestFit="1" customWidth="1"/>
    <col min="29" max="29" width="34.25" bestFit="1" customWidth="1"/>
  </cols>
  <sheetData>
    <row r="2" spans="1:21" x14ac:dyDescent="0.3">
      <c r="R2" s="2" t="s">
        <v>128</v>
      </c>
      <c r="S2">
        <v>0</v>
      </c>
      <c r="T2" s="2"/>
    </row>
    <row r="3" spans="1:21" x14ac:dyDescent="0.3">
      <c r="R3" s="2" t="s">
        <v>127</v>
      </c>
      <c r="S3">
        <v>1</v>
      </c>
      <c r="T3" s="2"/>
    </row>
    <row r="4" spans="1:21" x14ac:dyDescent="0.3">
      <c r="N4" t="s">
        <v>120</v>
      </c>
      <c r="O4">
        <v>0</v>
      </c>
      <c r="R4" s="2" t="s">
        <v>129</v>
      </c>
      <c r="S4">
        <v>2</v>
      </c>
      <c r="T4" s="2"/>
    </row>
    <row r="5" spans="1:21" x14ac:dyDescent="0.3">
      <c r="N5" t="s">
        <v>121</v>
      </c>
      <c r="O5">
        <v>1</v>
      </c>
      <c r="R5" s="2" t="s">
        <v>130</v>
      </c>
      <c r="S5">
        <v>3</v>
      </c>
      <c r="T5" s="2"/>
    </row>
    <row r="6" spans="1:21" x14ac:dyDescent="0.3">
      <c r="N6" t="s">
        <v>122</v>
      </c>
      <c r="O6">
        <v>2</v>
      </c>
      <c r="R6" s="2" t="s">
        <v>131</v>
      </c>
      <c r="S6">
        <v>4</v>
      </c>
      <c r="T6" s="2"/>
    </row>
    <row r="7" spans="1:21" x14ac:dyDescent="0.3">
      <c r="N7" t="s">
        <v>123</v>
      </c>
      <c r="O7">
        <v>3</v>
      </c>
      <c r="R7" s="2" t="s">
        <v>132</v>
      </c>
      <c r="S7">
        <v>5</v>
      </c>
      <c r="T7" s="2"/>
    </row>
    <row r="8" spans="1:21" x14ac:dyDescent="0.3">
      <c r="N8" t="s">
        <v>124</v>
      </c>
      <c r="O8">
        <v>4</v>
      </c>
      <c r="R8" s="2" t="s">
        <v>133</v>
      </c>
      <c r="S8">
        <v>6</v>
      </c>
      <c r="T8" s="2"/>
    </row>
    <row r="9" spans="1:21" x14ac:dyDescent="0.3">
      <c r="N9" t="s">
        <v>125</v>
      </c>
      <c r="O9">
        <v>5</v>
      </c>
      <c r="R9" s="2" t="s">
        <v>134</v>
      </c>
      <c r="S9">
        <v>7</v>
      </c>
      <c r="T9" s="2"/>
    </row>
    <row r="10" spans="1:21" x14ac:dyDescent="0.3">
      <c r="N10" t="s">
        <v>126</v>
      </c>
      <c r="O10">
        <v>6</v>
      </c>
      <c r="R10" s="2" t="s">
        <v>135</v>
      </c>
      <c r="S10">
        <v>8</v>
      </c>
      <c r="T10" s="2"/>
    </row>
    <row r="11" spans="1:21" x14ac:dyDescent="0.3">
      <c r="R11" s="2" t="s">
        <v>136</v>
      </c>
      <c r="S11">
        <v>9</v>
      </c>
      <c r="T11" s="2"/>
      <c r="U11" s="5" t="s">
        <v>76</v>
      </c>
    </row>
    <row r="12" spans="1:21" x14ac:dyDescent="0.3">
      <c r="P12" t="s">
        <v>69</v>
      </c>
      <c r="Q12" t="s">
        <v>69</v>
      </c>
      <c r="R12" s="2" t="s">
        <v>137</v>
      </c>
      <c r="S12">
        <v>10</v>
      </c>
      <c r="T12" s="2" t="s">
        <v>109</v>
      </c>
      <c r="U12" s="5" t="s">
        <v>77</v>
      </c>
    </row>
    <row r="13" spans="1:21" x14ac:dyDescent="0.3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79</v>
      </c>
      <c r="I13" t="s">
        <v>80</v>
      </c>
      <c r="J13" t="s">
        <v>81</v>
      </c>
      <c r="K13" t="s">
        <v>78</v>
      </c>
      <c r="L13" t="s">
        <v>78</v>
      </c>
      <c r="M13" t="s">
        <v>78</v>
      </c>
      <c r="O13" t="s">
        <v>78</v>
      </c>
      <c r="P13" t="s">
        <v>78</v>
      </c>
      <c r="Q13" t="s">
        <v>78</v>
      </c>
      <c r="R13" s="2" t="s">
        <v>138</v>
      </c>
      <c r="S13">
        <v>11</v>
      </c>
      <c r="T13" s="2" t="s">
        <v>106</v>
      </c>
      <c r="U13" s="5" t="s">
        <v>82</v>
      </c>
    </row>
    <row r="14" spans="1:21" x14ac:dyDescent="0.3"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84</v>
      </c>
      <c r="I14" t="s">
        <v>85</v>
      </c>
      <c r="J14" t="s">
        <v>86</v>
      </c>
      <c r="K14" t="s">
        <v>83</v>
      </c>
      <c r="L14" t="s">
        <v>107</v>
      </c>
      <c r="M14" t="s">
        <v>83</v>
      </c>
      <c r="O14" t="s">
        <v>83</v>
      </c>
      <c r="P14" t="s">
        <v>83</v>
      </c>
      <c r="Q14" t="s">
        <v>83</v>
      </c>
      <c r="R14" s="2" t="s">
        <v>139</v>
      </c>
      <c r="S14">
        <v>12</v>
      </c>
      <c r="T14" s="2" t="s">
        <v>108</v>
      </c>
    </row>
    <row r="15" spans="1:21" x14ac:dyDescent="0.3">
      <c r="R15" s="2" t="s">
        <v>116</v>
      </c>
      <c r="S15">
        <v>13</v>
      </c>
      <c r="T15" s="2"/>
    </row>
    <row r="16" spans="1:21" x14ac:dyDescent="0.3">
      <c r="A16" t="s">
        <v>115</v>
      </c>
      <c r="B16" s="3">
        <f>COUNTA(B22:B86,"&lt;&gt;")</f>
        <v>55</v>
      </c>
      <c r="T16" s="2"/>
    </row>
    <row r="17" spans="1:29" x14ac:dyDescent="0.3">
      <c r="R17" s="2"/>
      <c r="T17" s="2"/>
    </row>
    <row r="18" spans="1:29" x14ac:dyDescent="0.3">
      <c r="AC18">
        <f>LEN(AC22)</f>
        <v>25</v>
      </c>
    </row>
    <row r="19" spans="1:29" x14ac:dyDescent="0.3">
      <c r="A19" t="s">
        <v>75</v>
      </c>
      <c r="B19" s="3" t="s">
        <v>74</v>
      </c>
      <c r="C19" s="1" t="s">
        <v>65</v>
      </c>
      <c r="D19" t="s">
        <v>0</v>
      </c>
      <c r="E19" t="s">
        <v>70</v>
      </c>
      <c r="F19" t="s">
        <v>1</v>
      </c>
      <c r="G19" t="s">
        <v>2</v>
      </c>
      <c r="H19" t="s">
        <v>3</v>
      </c>
      <c r="I19" t="s">
        <v>4</v>
      </c>
      <c r="J19" t="s">
        <v>11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67</v>
      </c>
      <c r="Q19" t="s">
        <v>68</v>
      </c>
      <c r="R19" t="s">
        <v>110</v>
      </c>
      <c r="S19" t="s">
        <v>10</v>
      </c>
      <c r="T19" t="s">
        <v>105</v>
      </c>
      <c r="U19" s="5" t="s">
        <v>66</v>
      </c>
      <c r="W19" t="s">
        <v>96</v>
      </c>
    </row>
    <row r="20" spans="1:29" x14ac:dyDescent="0.3">
      <c r="A20" t="s">
        <v>71</v>
      </c>
      <c r="B20" s="3" t="s">
        <v>73</v>
      </c>
      <c r="U20" s="6"/>
    </row>
    <row r="21" spans="1:29" x14ac:dyDescent="0.3">
      <c r="A21" t="s">
        <v>72</v>
      </c>
      <c r="B21" s="3" t="s">
        <v>72</v>
      </c>
      <c r="U21" s="6"/>
    </row>
    <row r="22" spans="1:29" x14ac:dyDescent="0.3">
      <c r="A22" t="s">
        <v>87</v>
      </c>
      <c r="B22" s="4" t="s">
        <v>12</v>
      </c>
      <c r="N22" t="s">
        <v>120</v>
      </c>
      <c r="O22">
        <v>1</v>
      </c>
      <c r="S22" t="s">
        <v>116</v>
      </c>
      <c r="U22" s="6"/>
      <c r="W22" t="str" cm="1">
        <f t="array" ref="W22">_xlfn.TEXTJOIN("", TRUE, IF(C22:M22="", "0", C22:M22))</f>
        <v>00000000000</v>
      </c>
      <c r="X22" t="str">
        <f>DEC2BIN(VLOOKUP(表格2[[#This Row],[BRANCH]],$N$4:$O$10,2,FALSE),3)</f>
        <v>000</v>
      </c>
      <c r="Y22" t="str" cm="1">
        <f t="array" ref="Y22">_xlfn.TEXTJOIN("", TRUE, IF(表格2[[#This Row],[JUMP]:[return]]="", "0",表格2[[#This Row],[JUMP]:[return]]))</f>
        <v>100</v>
      </c>
      <c r="Z22" t="str">
        <f>DEC2BIN(VLOOKUP(表格2[[#This Row],[ALUOP]],$R$2:$S$15,2,FALSE),4)</f>
        <v>1101</v>
      </c>
      <c r="AA22" t="str">
        <f>_xlfn.TEXTJOIN("", TRUE, IF(表格2[[#This Row],[SHIFT_V]]="", "0",表格2[[#This Row],[SHIFT_V]] ))</f>
        <v>0</v>
      </c>
      <c r="AB22" t="str">
        <f>DEC2BIN(IF(表格2[[#This Row],[DATA_TYPE]]="",0,表格2[[#This Row],[DATA_TYPE]]),3)</f>
        <v>000</v>
      </c>
      <c r="AC22" t="str">
        <f>_xlfn.TEXTJOIN("",TRUE,W22,X22,Y22,Z22,AA22,AB22)</f>
        <v>0000000000000010011010000</v>
      </c>
    </row>
    <row r="23" spans="1:29" x14ac:dyDescent="0.3">
      <c r="B23" s="4" t="s">
        <v>13</v>
      </c>
      <c r="K23">
        <v>1</v>
      </c>
      <c r="N23" t="s">
        <v>120</v>
      </c>
      <c r="O23">
        <v>1</v>
      </c>
      <c r="P23">
        <v>1</v>
      </c>
      <c r="S23" t="s">
        <v>116</v>
      </c>
      <c r="U23" s="6"/>
      <c r="W23" t="str" cm="1">
        <f t="array" ref="W23">_xlfn.TEXTJOIN("", TRUE, IF(C23:M23="", "0", C23:M23))</f>
        <v>00000000100</v>
      </c>
      <c r="X23" t="str">
        <f>DEC2BIN(VLOOKUP(表格2[[#This Row],[BRANCH]],$N$4:$O$10,2,FALSE),3)</f>
        <v>000</v>
      </c>
      <c r="Y23" t="str" cm="1">
        <f t="array" ref="Y23">_xlfn.TEXTJOIN("", TRUE, IF(表格2[[#This Row],[JUMP]:[return]]="", "0",表格2[[#This Row],[JUMP]:[return]]))</f>
        <v>110</v>
      </c>
      <c r="Z23" t="str">
        <f>DEC2BIN(VLOOKUP(表格2[[#This Row],[ALUOP]],$R$2:$S$15,2,FALSE),4)</f>
        <v>1101</v>
      </c>
      <c r="AA23" t="str">
        <f>_xlfn.TEXTJOIN("", TRUE, IF(表格2[[#This Row],[SHIFT_V]]="", "0",表格2[[#This Row],[SHIFT_V]] ))</f>
        <v>0</v>
      </c>
      <c r="AB23" t="str">
        <f>DEC2BIN(IF(表格2[[#This Row],[DATA_TYPE]]="",0,表格2[[#This Row],[DATA_TYPE]]),3)</f>
        <v>000</v>
      </c>
      <c r="AC23" t="str">
        <f t="shared" ref="AC23:AC84" si="0">_xlfn.TEXTJOIN("",TRUE,W23,X23,Y23,Z23,AA23,AB23)</f>
        <v>0000000010000011011010000</v>
      </c>
    </row>
    <row r="24" spans="1:29" x14ac:dyDescent="0.3">
      <c r="A24" t="s">
        <v>88</v>
      </c>
      <c r="B24" s="4" t="s">
        <v>14</v>
      </c>
      <c r="N24" t="s">
        <v>121</v>
      </c>
      <c r="S24" t="s">
        <v>104</v>
      </c>
      <c r="U24" s="6"/>
      <c r="W24" t="str" cm="1">
        <f t="array" ref="W24">_xlfn.TEXTJOIN("", TRUE, IF(C24:M24="", "0", C24:M24))</f>
        <v>00000000000</v>
      </c>
      <c r="X24" t="str">
        <f>DEC2BIN(VLOOKUP(表格2[[#This Row],[BRANCH]],$N$4:$O$10,2,FALSE),3)</f>
        <v>001</v>
      </c>
      <c r="Y24" t="str" cm="1">
        <f t="array" ref="Y24">_xlfn.TEXTJOIN("", TRUE, IF(表格2[[#This Row],[JUMP]:[return]]="", "0",表格2[[#This Row],[JUMP]:[return]]))</f>
        <v>000</v>
      </c>
      <c r="Z24" t="str">
        <f>DEC2BIN(VLOOKUP(表格2[[#This Row],[ALUOP]],$R$2:$S$15,2,FALSE),4)</f>
        <v>0101</v>
      </c>
      <c r="AA24" t="str">
        <f>_xlfn.TEXTJOIN("", TRUE, IF(表格2[[#This Row],[SHIFT_V]]="", "0",表格2[[#This Row],[SHIFT_V]] ))</f>
        <v>0</v>
      </c>
      <c r="AB24" t="str">
        <f>DEC2BIN(IF(表格2[[#This Row],[DATA_TYPE]]="",0,表格2[[#This Row],[DATA_TYPE]]),3)</f>
        <v>000</v>
      </c>
      <c r="AC24" t="str">
        <f t="shared" si="0"/>
        <v>0000000000000100001010000</v>
      </c>
    </row>
    <row r="25" spans="1:29" x14ac:dyDescent="0.3">
      <c r="B25" s="4" t="s">
        <v>15</v>
      </c>
      <c r="N25" t="s">
        <v>122</v>
      </c>
      <c r="S25" t="s">
        <v>104</v>
      </c>
      <c r="U25" s="6"/>
      <c r="W25" t="str" cm="1">
        <f t="array" ref="W25">_xlfn.TEXTJOIN("", TRUE, IF(C25:M25="", "0", C25:M25))</f>
        <v>00000000000</v>
      </c>
      <c r="X25" t="str">
        <f>DEC2BIN(VLOOKUP(表格2[[#This Row],[BRANCH]],$N$4:$O$10,2,FALSE),3)</f>
        <v>010</v>
      </c>
      <c r="Y25" t="str" cm="1">
        <f t="array" ref="Y25">_xlfn.TEXTJOIN("", TRUE, IF(表格2[[#This Row],[JUMP]:[return]]="", "0",表格2[[#This Row],[JUMP]:[return]]))</f>
        <v>000</v>
      </c>
      <c r="Z25" t="str">
        <f>DEC2BIN(VLOOKUP(表格2[[#This Row],[ALUOP]],$R$2:$S$15,2,FALSE),4)</f>
        <v>0101</v>
      </c>
      <c r="AA25" t="str">
        <f>_xlfn.TEXTJOIN("", TRUE, IF(表格2[[#This Row],[SHIFT_V]]="", "0",表格2[[#This Row],[SHIFT_V]] ))</f>
        <v>0</v>
      </c>
      <c r="AB25" t="str">
        <f>DEC2BIN(IF(表格2[[#This Row],[DATA_TYPE]]="",0,表格2[[#This Row],[DATA_TYPE]]),3)</f>
        <v>000</v>
      </c>
      <c r="AC25" t="str">
        <f t="shared" si="0"/>
        <v>0000000000001000001010000</v>
      </c>
    </row>
    <row r="26" spans="1:29" x14ac:dyDescent="0.3">
      <c r="B26" s="4" t="s">
        <v>16</v>
      </c>
      <c r="N26" t="s">
        <v>123</v>
      </c>
      <c r="S26" t="s">
        <v>117</v>
      </c>
      <c r="U26" s="6"/>
      <c r="W26" t="str" cm="1">
        <f t="array" ref="W26">_xlfn.TEXTJOIN("", TRUE, IF(C26:M26="", "0", C26:M26))</f>
        <v>00000000000</v>
      </c>
      <c r="X26" t="str">
        <f>DEC2BIN(VLOOKUP(表格2[[#This Row],[BRANCH]],$N$4:$O$10,2,FALSE),3)</f>
        <v>011</v>
      </c>
      <c r="Y26" t="str" cm="1">
        <f t="array" ref="Y26">_xlfn.TEXTJOIN("", TRUE, IF(表格2[[#This Row],[JUMP]:[return]]="", "0",表格2[[#This Row],[JUMP]:[return]]))</f>
        <v>000</v>
      </c>
      <c r="Z26" t="str">
        <f>DEC2BIN(VLOOKUP(表格2[[#This Row],[ALUOP]],$R$2:$S$15,2,FALSE),4)</f>
        <v>1101</v>
      </c>
      <c r="AA26" t="str">
        <f>_xlfn.TEXTJOIN("", TRUE, IF(表格2[[#This Row],[SHIFT_V]]="", "0",表格2[[#This Row],[SHIFT_V]] ))</f>
        <v>0</v>
      </c>
      <c r="AB26" t="str">
        <f>DEC2BIN(IF(表格2[[#This Row],[DATA_TYPE]]="",0,表格2[[#This Row],[DATA_TYPE]]),3)</f>
        <v>000</v>
      </c>
      <c r="AC26" t="str">
        <f t="shared" si="0"/>
        <v>0000000000001100011010000</v>
      </c>
    </row>
    <row r="27" spans="1:29" x14ac:dyDescent="0.3">
      <c r="B27" s="4" t="s">
        <v>17</v>
      </c>
      <c r="N27" t="s">
        <v>124</v>
      </c>
      <c r="S27" t="s">
        <v>117</v>
      </c>
      <c r="U27" s="6"/>
      <c r="W27" t="str" cm="1">
        <f t="array" ref="W27">_xlfn.TEXTJOIN("", TRUE, IF(C27:M27="", "0", C27:M27))</f>
        <v>00000000000</v>
      </c>
      <c r="X27" t="str">
        <f>DEC2BIN(VLOOKUP(表格2[[#This Row],[BRANCH]],$N$4:$O$10,2,FALSE),3)</f>
        <v>100</v>
      </c>
      <c r="Y27" t="str" cm="1">
        <f t="array" ref="Y27">_xlfn.TEXTJOIN("", TRUE, IF(表格2[[#This Row],[JUMP]:[return]]="", "0",表格2[[#This Row],[JUMP]:[return]]))</f>
        <v>000</v>
      </c>
      <c r="Z27" t="str">
        <f>DEC2BIN(VLOOKUP(表格2[[#This Row],[ALUOP]],$R$2:$S$15,2,FALSE),4)</f>
        <v>1101</v>
      </c>
      <c r="AA27" t="str">
        <f>_xlfn.TEXTJOIN("", TRUE, IF(表格2[[#This Row],[SHIFT_V]]="", "0",表格2[[#This Row],[SHIFT_V]] ))</f>
        <v>0</v>
      </c>
      <c r="AB27" t="str">
        <f>DEC2BIN(IF(表格2[[#This Row],[DATA_TYPE]]="",0,表格2[[#This Row],[DATA_TYPE]]),3)</f>
        <v>000</v>
      </c>
      <c r="AC27" t="str">
        <f t="shared" si="0"/>
        <v>0000000000010000011010000</v>
      </c>
    </row>
    <row r="28" spans="1:29" x14ac:dyDescent="0.3">
      <c r="A28" t="s">
        <v>89</v>
      </c>
      <c r="B28" s="4" t="s">
        <v>18</v>
      </c>
      <c r="I28">
        <v>1</v>
      </c>
      <c r="K28">
        <v>1</v>
      </c>
      <c r="N28" t="s">
        <v>120</v>
      </c>
      <c r="S28" t="s">
        <v>103</v>
      </c>
      <c r="U28" s="6"/>
      <c r="W28" t="str" cm="1">
        <f t="array" ref="W28">_xlfn.TEXTJOIN("", TRUE, IF(C28:M28="", "0", C28:M28))</f>
        <v>00000010100</v>
      </c>
      <c r="X28" t="str">
        <f>DEC2BIN(VLOOKUP(表格2[[#This Row],[BRANCH]],$N$4:$O$10,2,FALSE),3)</f>
        <v>000</v>
      </c>
      <c r="Y28" t="str" cm="1">
        <f t="array" ref="Y28">_xlfn.TEXTJOIN("", TRUE, IF(表格2[[#This Row],[JUMP]:[return]]="", "0",表格2[[#This Row],[JUMP]:[return]]))</f>
        <v>000</v>
      </c>
      <c r="Z28" t="str">
        <f>DEC2BIN(VLOOKUP(表格2[[#This Row],[ALUOP]],$R$2:$S$15,2,FALSE),4)</f>
        <v>0100</v>
      </c>
      <c r="AA28" t="str">
        <f>_xlfn.TEXTJOIN("", TRUE, IF(表格2[[#This Row],[SHIFT_V]]="", "0",表格2[[#This Row],[SHIFT_V]] ))</f>
        <v>0</v>
      </c>
      <c r="AB28" t="str">
        <f>DEC2BIN(IF(表格2[[#This Row],[DATA_TYPE]]="",0,表格2[[#This Row],[DATA_TYPE]]),3)</f>
        <v>000</v>
      </c>
      <c r="AC28" t="str">
        <f t="shared" si="0"/>
        <v>0000001010000000001000000</v>
      </c>
    </row>
    <row r="29" spans="1:29" x14ac:dyDescent="0.3">
      <c r="B29" s="4" t="s">
        <v>19</v>
      </c>
      <c r="G29">
        <v>1</v>
      </c>
      <c r="I29">
        <v>1</v>
      </c>
      <c r="K29">
        <v>1</v>
      </c>
      <c r="N29" t="s">
        <v>120</v>
      </c>
      <c r="S29" t="s">
        <v>103</v>
      </c>
      <c r="U29" s="6"/>
      <c r="W29" t="str" cm="1">
        <f t="array" ref="W29">_xlfn.TEXTJOIN("", TRUE, IF(C29:M29="", "0", C29:M29))</f>
        <v>00001010100</v>
      </c>
      <c r="X29" t="str">
        <f>DEC2BIN(VLOOKUP(表格2[[#This Row],[BRANCH]],$N$4:$O$10,2,FALSE),3)</f>
        <v>000</v>
      </c>
      <c r="Y29" t="str" cm="1">
        <f t="array" ref="Y29">_xlfn.TEXTJOIN("", TRUE, IF(表格2[[#This Row],[JUMP]:[return]]="", "0",表格2[[#This Row],[JUMP]:[return]]))</f>
        <v>000</v>
      </c>
      <c r="Z29" t="str">
        <f>DEC2BIN(VLOOKUP(表格2[[#This Row],[ALUOP]],$R$2:$S$15,2,FALSE),4)</f>
        <v>0100</v>
      </c>
      <c r="AA29" t="str">
        <f>_xlfn.TEXTJOIN("", TRUE, IF(表格2[[#This Row],[SHIFT_V]]="", "0",表格2[[#This Row],[SHIFT_V]] ))</f>
        <v>0</v>
      </c>
      <c r="AB29" t="str">
        <f>DEC2BIN(IF(表格2[[#This Row],[DATA_TYPE]]="",0,表格2[[#This Row],[DATA_TYPE]]),3)</f>
        <v>000</v>
      </c>
      <c r="AC29" t="str">
        <f t="shared" si="0"/>
        <v>0000101010000000001000000</v>
      </c>
    </row>
    <row r="30" spans="1:29" x14ac:dyDescent="0.3">
      <c r="B30" s="4" t="s">
        <v>20</v>
      </c>
      <c r="I30">
        <v>1</v>
      </c>
      <c r="K30">
        <v>1</v>
      </c>
      <c r="N30" t="s">
        <v>120</v>
      </c>
      <c r="S30" t="s">
        <v>111</v>
      </c>
      <c r="U30" s="6"/>
      <c r="W30" t="str" cm="1">
        <f t="array" ref="W30">_xlfn.TEXTJOIN("", TRUE, IF(C30:M30="", "0", C30:M30))</f>
        <v>00000010100</v>
      </c>
      <c r="X30" t="str">
        <f>DEC2BIN(VLOOKUP(表格2[[#This Row],[BRANCH]],$N$4:$O$10,2,FALSE),3)</f>
        <v>000</v>
      </c>
      <c r="Y30" t="str" cm="1">
        <f t="array" ref="Y30">_xlfn.TEXTJOIN("", TRUE, IF(表格2[[#This Row],[JUMP]:[return]]="", "0",表格2[[#This Row],[JUMP]:[return]]))</f>
        <v>000</v>
      </c>
      <c r="Z30" t="str">
        <f>DEC2BIN(VLOOKUP(表格2[[#This Row],[ALUOP]],$R$2:$S$15,2,FALSE),4)</f>
        <v>0110</v>
      </c>
      <c r="AA30" t="str">
        <f>_xlfn.TEXTJOIN("", TRUE, IF(表格2[[#This Row],[SHIFT_V]]="", "0",表格2[[#This Row],[SHIFT_V]] ))</f>
        <v>0</v>
      </c>
      <c r="AB30" t="str">
        <f>DEC2BIN(IF(表格2[[#This Row],[DATA_TYPE]]="",0,表格2[[#This Row],[DATA_TYPE]]),3)</f>
        <v>000</v>
      </c>
      <c r="AC30" t="str">
        <f t="shared" si="0"/>
        <v>0000001010000000001100000</v>
      </c>
    </row>
    <row r="31" spans="1:29" x14ac:dyDescent="0.3">
      <c r="B31" s="4" t="s">
        <v>21</v>
      </c>
      <c r="G31">
        <v>1</v>
      </c>
      <c r="I31">
        <v>1</v>
      </c>
      <c r="K31">
        <v>1</v>
      </c>
      <c r="N31" t="s">
        <v>120</v>
      </c>
      <c r="S31" t="s">
        <v>111</v>
      </c>
      <c r="U31" s="6"/>
      <c r="W31" t="str" cm="1">
        <f t="array" ref="W31">_xlfn.TEXTJOIN("", TRUE, IF(C31:M31="", "0", C31:M31))</f>
        <v>00001010100</v>
      </c>
      <c r="X31" t="str">
        <f>DEC2BIN(VLOOKUP(表格2[[#This Row],[BRANCH]],$N$4:$O$10,2,FALSE),3)</f>
        <v>000</v>
      </c>
      <c r="Y31" t="str" cm="1">
        <f t="array" ref="Y31">_xlfn.TEXTJOIN("", TRUE, IF(表格2[[#This Row],[JUMP]:[return]]="", "0",表格2[[#This Row],[JUMP]:[return]]))</f>
        <v>000</v>
      </c>
      <c r="Z31" t="str">
        <f>DEC2BIN(VLOOKUP(表格2[[#This Row],[ALUOP]],$R$2:$S$15,2,FALSE),4)</f>
        <v>0110</v>
      </c>
      <c r="AA31" t="str">
        <f>_xlfn.TEXTJOIN("", TRUE, IF(表格2[[#This Row],[SHIFT_V]]="", "0",表格2[[#This Row],[SHIFT_V]] ))</f>
        <v>0</v>
      </c>
      <c r="AB31" t="str">
        <f>DEC2BIN(IF(表格2[[#This Row],[DATA_TYPE]]="",0,表格2[[#This Row],[DATA_TYPE]]),3)</f>
        <v>000</v>
      </c>
      <c r="AC31" t="str">
        <f t="shared" si="0"/>
        <v>0000101010000000001100000</v>
      </c>
    </row>
    <row r="32" spans="1:29" x14ac:dyDescent="0.3">
      <c r="B32" s="4" t="s">
        <v>22</v>
      </c>
      <c r="I32">
        <v>1</v>
      </c>
      <c r="K32">
        <v>1</v>
      </c>
      <c r="N32" t="s">
        <v>120</v>
      </c>
      <c r="S32" t="s">
        <v>97</v>
      </c>
      <c r="U32" s="6"/>
      <c r="W32" t="str" cm="1">
        <f t="array" ref="W32">_xlfn.TEXTJOIN("", TRUE, IF(C32:M32="", "0", C32:M32))</f>
        <v>00000010100</v>
      </c>
      <c r="X32" t="str">
        <f>DEC2BIN(VLOOKUP(表格2[[#This Row],[BRANCH]],$N$4:$O$10,2,FALSE),3)</f>
        <v>000</v>
      </c>
      <c r="Y32" t="str" cm="1">
        <f t="array" ref="Y32">_xlfn.TEXTJOIN("", TRUE, IF(表格2[[#This Row],[JUMP]:[return]]="", "0",表格2[[#This Row],[JUMP]:[return]]))</f>
        <v>000</v>
      </c>
      <c r="Z32" t="str">
        <f>DEC2BIN(VLOOKUP(表格2[[#This Row],[ALUOP]],$R$2:$S$15,2,FALSE),4)</f>
        <v>0000</v>
      </c>
      <c r="AA32" t="str">
        <f>_xlfn.TEXTJOIN("", TRUE, IF(表格2[[#This Row],[SHIFT_V]]="", "0",表格2[[#This Row],[SHIFT_V]] ))</f>
        <v>0</v>
      </c>
      <c r="AB32" t="str">
        <f>DEC2BIN(IF(表格2[[#This Row],[DATA_TYPE]]="",0,表格2[[#This Row],[DATA_TYPE]]),3)</f>
        <v>000</v>
      </c>
      <c r="AC32" t="str">
        <f t="shared" si="0"/>
        <v>0000001010000000000000000</v>
      </c>
    </row>
    <row r="33" spans="1:29" x14ac:dyDescent="0.3">
      <c r="B33" s="4" t="s">
        <v>23</v>
      </c>
      <c r="I33">
        <v>1</v>
      </c>
      <c r="K33">
        <v>1</v>
      </c>
      <c r="N33" t="s">
        <v>120</v>
      </c>
      <c r="S33" t="s">
        <v>98</v>
      </c>
      <c r="U33" s="6"/>
      <c r="W33" t="str" cm="1">
        <f t="array" ref="W33">_xlfn.TEXTJOIN("", TRUE, IF(C33:M33="", "0", C33:M33))</f>
        <v>00000010100</v>
      </c>
      <c r="X33" t="str">
        <f>DEC2BIN(VLOOKUP(表格2[[#This Row],[BRANCH]],$N$4:$O$10,2,FALSE),3)</f>
        <v>000</v>
      </c>
      <c r="Y33" t="str" cm="1">
        <f t="array" ref="Y33">_xlfn.TEXTJOIN("", TRUE, IF(表格2[[#This Row],[JUMP]:[return]]="", "0",表格2[[#This Row],[JUMP]:[return]]))</f>
        <v>000</v>
      </c>
      <c r="Z33" t="str">
        <f>DEC2BIN(VLOOKUP(表格2[[#This Row],[ALUOP]],$R$2:$S$15,2,FALSE),4)</f>
        <v>0001</v>
      </c>
      <c r="AA33" t="str">
        <f>_xlfn.TEXTJOIN("", TRUE, IF(表格2[[#This Row],[SHIFT_V]]="", "0",表格2[[#This Row],[SHIFT_V]] ))</f>
        <v>0</v>
      </c>
      <c r="AB33" t="str">
        <f>DEC2BIN(IF(表格2[[#This Row],[DATA_TYPE]]="",0,表格2[[#This Row],[DATA_TYPE]]),3)</f>
        <v>000</v>
      </c>
      <c r="AC33" t="str">
        <f t="shared" si="0"/>
        <v>0000001010000000000010000</v>
      </c>
    </row>
    <row r="34" spans="1:29" x14ac:dyDescent="0.3">
      <c r="B34" s="4" t="s">
        <v>24</v>
      </c>
      <c r="I34">
        <v>1</v>
      </c>
      <c r="K34">
        <v>1</v>
      </c>
      <c r="N34" t="s">
        <v>120</v>
      </c>
      <c r="S34" t="s">
        <v>99</v>
      </c>
      <c r="U34" s="6"/>
      <c r="W34" t="str" cm="1">
        <f t="array" ref="W34">_xlfn.TEXTJOIN("", TRUE, IF(C34:M34="", "0", C34:M34))</f>
        <v>00000010100</v>
      </c>
      <c r="X34" t="str">
        <f>DEC2BIN(VLOOKUP(表格2[[#This Row],[BRANCH]],$N$4:$O$10,2,FALSE),3)</f>
        <v>000</v>
      </c>
      <c r="Y34" t="str" cm="1">
        <f t="array" ref="Y34">_xlfn.TEXTJOIN("", TRUE, IF(表格2[[#This Row],[JUMP]:[return]]="", "0",表格2[[#This Row],[JUMP]:[return]]))</f>
        <v>000</v>
      </c>
      <c r="Z34" t="str">
        <f>DEC2BIN(VLOOKUP(表格2[[#This Row],[ALUOP]],$R$2:$S$15,2,FALSE),4)</f>
        <v>0010</v>
      </c>
      <c r="AA34" t="str">
        <f>_xlfn.TEXTJOIN("", TRUE, IF(表格2[[#This Row],[SHIFT_V]]="", "0",表格2[[#This Row],[SHIFT_V]] ))</f>
        <v>0</v>
      </c>
      <c r="AB34" t="str">
        <f>DEC2BIN(IF(表格2[[#This Row],[DATA_TYPE]]="",0,表格2[[#This Row],[DATA_TYPE]]),3)</f>
        <v>000</v>
      </c>
      <c r="AC34" t="str">
        <f t="shared" si="0"/>
        <v>0000001010000000000100000</v>
      </c>
    </row>
    <row r="35" spans="1:29" x14ac:dyDescent="0.3">
      <c r="B35" s="4" t="s">
        <v>25</v>
      </c>
      <c r="I35">
        <v>1</v>
      </c>
      <c r="K35">
        <v>1</v>
      </c>
      <c r="N35" t="s">
        <v>120</v>
      </c>
      <c r="S35" t="s">
        <v>97</v>
      </c>
      <c r="U35" s="6"/>
      <c r="W35" t="str" cm="1">
        <f t="array" ref="W35">_xlfn.TEXTJOIN("", TRUE, IF(C35:M35="", "0", C35:M35))</f>
        <v>00000010100</v>
      </c>
      <c r="X35" t="str">
        <f>DEC2BIN(VLOOKUP(表格2[[#This Row],[BRANCH]],$N$4:$O$10,2,FALSE),3)</f>
        <v>000</v>
      </c>
      <c r="Y35" t="str" cm="1">
        <f t="array" ref="Y35">_xlfn.TEXTJOIN("", TRUE, IF(表格2[[#This Row],[JUMP]:[return]]="", "0",表格2[[#This Row],[JUMP]:[return]]))</f>
        <v>000</v>
      </c>
      <c r="Z35" t="str">
        <f>DEC2BIN(VLOOKUP(表格2[[#This Row],[ALUOP]],$R$2:$S$15,2,FALSE),4)</f>
        <v>0000</v>
      </c>
      <c r="AA35" t="str">
        <f>_xlfn.TEXTJOIN("", TRUE, IF(表格2[[#This Row],[SHIFT_V]]="", "0",表格2[[#This Row],[SHIFT_V]] ))</f>
        <v>0</v>
      </c>
      <c r="AB35" t="str">
        <f>DEC2BIN(IF(表格2[[#This Row],[DATA_TYPE]]="",0,表格2[[#This Row],[DATA_TYPE]]),3)</f>
        <v>000</v>
      </c>
      <c r="AC35" t="str">
        <f t="shared" si="0"/>
        <v>0000001010000000000000000</v>
      </c>
    </row>
    <row r="36" spans="1:29" x14ac:dyDescent="0.3">
      <c r="B36" s="4"/>
      <c r="U36" s="6"/>
      <c r="AC36" t="str">
        <f t="shared" si="0"/>
        <v/>
      </c>
    </row>
    <row r="37" spans="1:29" x14ac:dyDescent="0.3">
      <c r="A37" t="s">
        <v>90</v>
      </c>
      <c r="B37" s="4" t="s">
        <v>26</v>
      </c>
      <c r="I37">
        <v>1</v>
      </c>
      <c r="J37">
        <v>1</v>
      </c>
      <c r="K37">
        <v>1</v>
      </c>
      <c r="L37">
        <v>1</v>
      </c>
      <c r="N37" t="s">
        <v>120</v>
      </c>
      <c r="S37" t="s">
        <v>103</v>
      </c>
      <c r="U37" s="6">
        <v>2</v>
      </c>
      <c r="W37" t="str" cm="1">
        <f t="array" ref="W37">_xlfn.TEXTJOIN("", TRUE, IF(C37:M37="", "0", C37:M37))</f>
        <v>00000011110</v>
      </c>
      <c r="X37" t="str">
        <f>DEC2BIN(VLOOKUP(表格2[[#This Row],[BRANCH]],$N$4:$O$10,2,FALSE),3)</f>
        <v>000</v>
      </c>
      <c r="Y37" t="str" cm="1">
        <f t="array" ref="Y37">_xlfn.TEXTJOIN("", TRUE, IF(表格2[[#This Row],[JUMP]:[return]]="", "0",表格2[[#This Row],[JUMP]:[return]]))</f>
        <v>000</v>
      </c>
      <c r="Z37" t="str">
        <f>DEC2BIN(VLOOKUP(表格2[[#This Row],[ALUOP]],$R$2:$S$15,2,FALSE),4)</f>
        <v>0100</v>
      </c>
      <c r="AA37" t="str">
        <f>_xlfn.TEXTJOIN("", TRUE, IF(表格2[[#This Row],[SHIFT_V]]="", "0",表格2[[#This Row],[SHIFT_V]] ))</f>
        <v>0</v>
      </c>
      <c r="AB37" t="str">
        <f>DEC2BIN(IF(表格2[[#This Row],[DATA_TYPE]]="",0,表格2[[#This Row],[DATA_TYPE]]),3)</f>
        <v>010</v>
      </c>
      <c r="AC37" t="str">
        <f t="shared" si="0"/>
        <v>0000001111000000001000010</v>
      </c>
    </row>
    <row r="38" spans="1:29" x14ac:dyDescent="0.3">
      <c r="B38" s="4" t="s">
        <v>27</v>
      </c>
      <c r="I38">
        <v>1</v>
      </c>
      <c r="J38">
        <v>1</v>
      </c>
      <c r="K38">
        <v>1</v>
      </c>
      <c r="L38">
        <v>1</v>
      </c>
      <c r="N38" t="s">
        <v>120</v>
      </c>
      <c r="S38" t="s">
        <v>103</v>
      </c>
      <c r="U38" s="6">
        <v>1</v>
      </c>
      <c r="W38" t="str" cm="1">
        <f t="array" ref="W38">_xlfn.TEXTJOIN("", TRUE, IF(C38:M38="", "0", C38:M38))</f>
        <v>00000011110</v>
      </c>
      <c r="X38" t="str">
        <f>DEC2BIN(VLOOKUP(表格2[[#This Row],[BRANCH]],$N$4:$O$10,2,FALSE),3)</f>
        <v>000</v>
      </c>
      <c r="Y38" t="str" cm="1">
        <f t="array" ref="Y38">_xlfn.TEXTJOIN("", TRUE, IF(表格2[[#This Row],[JUMP]:[return]]="", "0",表格2[[#This Row],[JUMP]:[return]]))</f>
        <v>000</v>
      </c>
      <c r="Z38" t="str">
        <f>DEC2BIN(VLOOKUP(表格2[[#This Row],[ALUOP]],$R$2:$S$15,2,FALSE),4)</f>
        <v>0100</v>
      </c>
      <c r="AA38" t="str">
        <f>_xlfn.TEXTJOIN("", TRUE, IF(表格2[[#This Row],[SHIFT_V]]="", "0",表格2[[#This Row],[SHIFT_V]] ))</f>
        <v>0</v>
      </c>
      <c r="AB38" t="str">
        <f>DEC2BIN(IF(表格2[[#This Row],[DATA_TYPE]]="",0,表格2[[#This Row],[DATA_TYPE]]),3)</f>
        <v>001</v>
      </c>
      <c r="AC38" t="str">
        <f t="shared" si="0"/>
        <v>0000001111000000001000001</v>
      </c>
    </row>
    <row r="39" spans="1:29" x14ac:dyDescent="0.3">
      <c r="B39" s="4" t="s">
        <v>31</v>
      </c>
      <c r="I39">
        <v>1</v>
      </c>
      <c r="J39">
        <v>1</v>
      </c>
      <c r="K39">
        <v>1</v>
      </c>
      <c r="L39">
        <v>1</v>
      </c>
      <c r="N39" t="s">
        <v>120</v>
      </c>
      <c r="S39" t="s">
        <v>103</v>
      </c>
      <c r="U39" s="6"/>
      <c r="W39" t="str" cm="1">
        <f t="array" ref="W39">_xlfn.TEXTJOIN("", TRUE, IF(C39:M39="", "0", C39:M39))</f>
        <v>00000011110</v>
      </c>
      <c r="X39" t="str">
        <f>DEC2BIN(VLOOKUP(表格2[[#This Row],[BRANCH]],$N$4:$O$10,2,FALSE),3)</f>
        <v>000</v>
      </c>
      <c r="Y39" t="str" cm="1">
        <f t="array" ref="Y39">_xlfn.TEXTJOIN("", TRUE, IF(表格2[[#This Row],[JUMP]:[return]]="", "0",表格2[[#This Row],[JUMP]:[return]]))</f>
        <v>000</v>
      </c>
      <c r="Z39" t="str">
        <f>DEC2BIN(VLOOKUP(表格2[[#This Row],[ALUOP]],$R$2:$S$15,2,FALSE),4)</f>
        <v>0100</v>
      </c>
      <c r="AA39" t="str">
        <f>_xlfn.TEXTJOIN("", TRUE, IF(表格2[[#This Row],[SHIFT_V]]="", "0",表格2[[#This Row],[SHIFT_V]] ))</f>
        <v>0</v>
      </c>
      <c r="AB39" t="str">
        <f>DEC2BIN(IF(表格2[[#This Row],[DATA_TYPE]]="",0,表格2[[#This Row],[DATA_TYPE]]),3)</f>
        <v>000</v>
      </c>
      <c r="AC39" t="str">
        <f t="shared" si="0"/>
        <v>0000001111000000001000000</v>
      </c>
    </row>
    <row r="40" spans="1:29" x14ac:dyDescent="0.3">
      <c r="B40" s="4" t="s">
        <v>28</v>
      </c>
      <c r="I40">
        <v>1</v>
      </c>
      <c r="J40">
        <v>1</v>
      </c>
      <c r="K40">
        <v>1</v>
      </c>
      <c r="L40">
        <v>1</v>
      </c>
      <c r="N40" t="s">
        <v>120</v>
      </c>
      <c r="S40" t="s">
        <v>103</v>
      </c>
      <c r="U40" s="6"/>
      <c r="W40" t="str" cm="1">
        <f t="array" ref="W40">_xlfn.TEXTJOIN("", TRUE, IF(C40:M40="", "0", C40:M40))</f>
        <v>00000011110</v>
      </c>
      <c r="X40" t="str">
        <f>DEC2BIN(VLOOKUP(表格2[[#This Row],[BRANCH]],$N$4:$O$10,2,FALSE),3)</f>
        <v>000</v>
      </c>
      <c r="Y40" t="str" cm="1">
        <f t="array" ref="Y40">_xlfn.TEXTJOIN("", TRUE, IF(表格2[[#This Row],[JUMP]:[return]]="", "0",表格2[[#This Row],[JUMP]:[return]]))</f>
        <v>000</v>
      </c>
      <c r="Z40" t="str">
        <f>DEC2BIN(VLOOKUP(表格2[[#This Row],[ALUOP]],$R$2:$S$15,2,FALSE),4)</f>
        <v>0100</v>
      </c>
      <c r="AA40" t="str">
        <f>_xlfn.TEXTJOIN("", TRUE, IF(表格2[[#This Row],[SHIFT_V]]="", "0",表格2[[#This Row],[SHIFT_V]] ))</f>
        <v>0</v>
      </c>
      <c r="AB40" t="str">
        <f>DEC2BIN(IF(表格2[[#This Row],[DATA_TYPE]]="",0,表格2[[#This Row],[DATA_TYPE]]),3)</f>
        <v>000</v>
      </c>
      <c r="AC40" t="str">
        <f t="shared" si="0"/>
        <v>0000001111000000001000000</v>
      </c>
    </row>
    <row r="41" spans="1:29" x14ac:dyDescent="0.3">
      <c r="B41" s="4" t="s">
        <v>29</v>
      </c>
      <c r="G41">
        <v>1</v>
      </c>
      <c r="I41">
        <v>1</v>
      </c>
      <c r="J41">
        <v>1</v>
      </c>
      <c r="K41">
        <v>1</v>
      </c>
      <c r="L41">
        <v>1</v>
      </c>
      <c r="N41" t="s">
        <v>120</v>
      </c>
      <c r="S41" t="s">
        <v>103</v>
      </c>
      <c r="U41" s="6">
        <v>2</v>
      </c>
      <c r="W41" t="str" cm="1">
        <f t="array" ref="W41">_xlfn.TEXTJOIN("", TRUE, IF(C41:M41="", "0", C41:M41))</f>
        <v>00001011110</v>
      </c>
      <c r="X41" t="str">
        <f>DEC2BIN(VLOOKUP(表格2[[#This Row],[BRANCH]],$N$4:$O$10,2,FALSE),3)</f>
        <v>000</v>
      </c>
      <c r="Y41" t="str" cm="1">
        <f t="array" ref="Y41">_xlfn.TEXTJOIN("", TRUE, IF(表格2[[#This Row],[JUMP]:[return]]="", "0",表格2[[#This Row],[JUMP]:[return]]))</f>
        <v>000</v>
      </c>
      <c r="Z41" t="str">
        <f>DEC2BIN(VLOOKUP(表格2[[#This Row],[ALUOP]],$R$2:$S$15,2,FALSE),4)</f>
        <v>0100</v>
      </c>
      <c r="AA41" t="str">
        <f>_xlfn.TEXTJOIN("", TRUE, IF(表格2[[#This Row],[SHIFT_V]]="", "0",表格2[[#This Row],[SHIFT_V]] ))</f>
        <v>0</v>
      </c>
      <c r="AB41" t="str">
        <f>DEC2BIN(IF(表格2[[#This Row],[DATA_TYPE]]="",0,表格2[[#This Row],[DATA_TYPE]]),3)</f>
        <v>010</v>
      </c>
      <c r="AC41" t="str">
        <f t="shared" si="0"/>
        <v>0000101111000000001000010</v>
      </c>
    </row>
    <row r="42" spans="1:29" x14ac:dyDescent="0.3">
      <c r="B42" s="4" t="s">
        <v>30</v>
      </c>
      <c r="G42">
        <v>1</v>
      </c>
      <c r="I42">
        <v>1</v>
      </c>
      <c r="J42">
        <v>1</v>
      </c>
      <c r="K42">
        <v>1</v>
      </c>
      <c r="L42">
        <v>1</v>
      </c>
      <c r="N42" t="s">
        <v>120</v>
      </c>
      <c r="S42" t="s">
        <v>103</v>
      </c>
      <c r="U42" s="6">
        <v>1</v>
      </c>
      <c r="W42" t="str" cm="1">
        <f t="array" ref="W42">_xlfn.TEXTJOIN("", TRUE, IF(C42:M42="", "0", C42:M42))</f>
        <v>00001011110</v>
      </c>
      <c r="X42" t="str">
        <f>DEC2BIN(VLOOKUP(表格2[[#This Row],[BRANCH]],$N$4:$O$10,2,FALSE),3)</f>
        <v>000</v>
      </c>
      <c r="Y42" t="str" cm="1">
        <f t="array" ref="Y42">_xlfn.TEXTJOIN("", TRUE, IF(表格2[[#This Row],[JUMP]:[return]]="", "0",表格2[[#This Row],[JUMP]:[return]]))</f>
        <v>000</v>
      </c>
      <c r="Z42" t="str">
        <f>DEC2BIN(VLOOKUP(表格2[[#This Row],[ALUOP]],$R$2:$S$15,2,FALSE),4)</f>
        <v>0100</v>
      </c>
      <c r="AA42" t="str">
        <f>_xlfn.TEXTJOIN("", TRUE, IF(表格2[[#This Row],[SHIFT_V]]="", "0",表格2[[#This Row],[SHIFT_V]] ))</f>
        <v>0</v>
      </c>
      <c r="AB42" t="str">
        <f>DEC2BIN(IF(表格2[[#This Row],[DATA_TYPE]]="",0,表格2[[#This Row],[DATA_TYPE]]),3)</f>
        <v>001</v>
      </c>
      <c r="AC42" t="str">
        <f t="shared" si="0"/>
        <v>0000101111000000001000001</v>
      </c>
    </row>
    <row r="43" spans="1:29" x14ac:dyDescent="0.3">
      <c r="B43" s="4" t="s">
        <v>32</v>
      </c>
      <c r="I43">
        <v>1</v>
      </c>
      <c r="J43">
        <v>1</v>
      </c>
      <c r="K43">
        <v>1</v>
      </c>
      <c r="L43">
        <v>1</v>
      </c>
      <c r="N43" t="s">
        <v>120</v>
      </c>
      <c r="S43" t="s">
        <v>103</v>
      </c>
      <c r="U43" s="6"/>
      <c r="W43" t="str" cm="1">
        <f t="array" ref="W43">_xlfn.TEXTJOIN("", TRUE, IF(C43:M43="", "0", C43:M43))</f>
        <v>00000011110</v>
      </c>
      <c r="X43" t="str">
        <f>DEC2BIN(VLOOKUP(表格2[[#This Row],[BRANCH]],$N$4:$O$10,2,FALSE),3)</f>
        <v>000</v>
      </c>
      <c r="Y43" t="str" cm="1">
        <f t="array" ref="Y43">_xlfn.TEXTJOIN("", TRUE, IF(表格2[[#This Row],[JUMP]:[return]]="", "0",表格2[[#This Row],[JUMP]:[return]]))</f>
        <v>000</v>
      </c>
      <c r="Z43" t="str">
        <f>DEC2BIN(VLOOKUP(表格2[[#This Row],[ALUOP]],$R$2:$S$15,2,FALSE),4)</f>
        <v>0100</v>
      </c>
      <c r="AA43" t="str">
        <f>_xlfn.TEXTJOIN("", TRUE, IF(表格2[[#This Row],[SHIFT_V]]="", "0",表格2[[#This Row],[SHIFT_V]] ))</f>
        <v>0</v>
      </c>
      <c r="AB43" t="str">
        <f>DEC2BIN(IF(表格2[[#This Row],[DATA_TYPE]]="",0,表格2[[#This Row],[DATA_TYPE]]),3)</f>
        <v>000</v>
      </c>
      <c r="AC43" t="str">
        <f t="shared" si="0"/>
        <v>0000001111000000001000000</v>
      </c>
    </row>
    <row r="44" spans="1:29" x14ac:dyDescent="0.3">
      <c r="B44" s="4"/>
      <c r="U44" s="6"/>
      <c r="AC44" t="str">
        <f t="shared" si="0"/>
        <v/>
      </c>
    </row>
    <row r="45" spans="1:29" x14ac:dyDescent="0.3">
      <c r="B45" s="4" t="s">
        <v>33</v>
      </c>
      <c r="I45">
        <v>1</v>
      </c>
      <c r="M45">
        <v>1</v>
      </c>
      <c r="N45" t="s">
        <v>120</v>
      </c>
      <c r="S45" t="s">
        <v>103</v>
      </c>
      <c r="U45" s="6">
        <v>2</v>
      </c>
      <c r="W45" t="str" cm="1">
        <f t="array" ref="W45">_xlfn.TEXTJOIN("", TRUE, IF(C45:M45="", "0", C45:M45))</f>
        <v>00000010001</v>
      </c>
      <c r="X45" t="str">
        <f>DEC2BIN(VLOOKUP(表格2[[#This Row],[BRANCH]],$N$4:$O$10,2,FALSE),3)</f>
        <v>000</v>
      </c>
      <c r="Y45" t="str" cm="1">
        <f t="array" ref="Y45">_xlfn.TEXTJOIN("", TRUE, IF(表格2[[#This Row],[JUMP]:[return]]="", "0",表格2[[#This Row],[JUMP]:[return]]))</f>
        <v>000</v>
      </c>
      <c r="Z45" t="str">
        <f>DEC2BIN(VLOOKUP(表格2[[#This Row],[ALUOP]],$R$2:$S$15,2,FALSE),4)</f>
        <v>0100</v>
      </c>
      <c r="AA45" t="str">
        <f>_xlfn.TEXTJOIN("", TRUE, IF(表格2[[#This Row],[SHIFT_V]]="", "0",表格2[[#This Row],[SHIFT_V]] ))</f>
        <v>0</v>
      </c>
      <c r="AB45" t="str">
        <f>DEC2BIN(IF(表格2[[#This Row],[DATA_TYPE]]="",0,表格2[[#This Row],[DATA_TYPE]]),3)</f>
        <v>010</v>
      </c>
      <c r="AC45" t="str">
        <f t="shared" si="0"/>
        <v>0000001000100000001000010</v>
      </c>
    </row>
    <row r="46" spans="1:29" x14ac:dyDescent="0.3">
      <c r="B46" s="4" t="s">
        <v>34</v>
      </c>
      <c r="I46">
        <v>1</v>
      </c>
      <c r="M46">
        <v>1</v>
      </c>
      <c r="N46" t="s">
        <v>120</v>
      </c>
      <c r="S46" t="s">
        <v>103</v>
      </c>
      <c r="U46" s="6">
        <v>1</v>
      </c>
      <c r="W46" t="str" cm="1">
        <f t="array" ref="W46">_xlfn.TEXTJOIN("", TRUE, IF(C46:M46="", "0", C46:M46))</f>
        <v>00000010001</v>
      </c>
      <c r="X46" t="str">
        <f>DEC2BIN(VLOOKUP(表格2[[#This Row],[BRANCH]],$N$4:$O$10,2,FALSE),3)</f>
        <v>000</v>
      </c>
      <c r="Y46" t="str" cm="1">
        <f t="array" ref="Y46">_xlfn.TEXTJOIN("", TRUE, IF(表格2[[#This Row],[JUMP]:[return]]="", "0",表格2[[#This Row],[JUMP]:[return]]))</f>
        <v>000</v>
      </c>
      <c r="Z46" t="str">
        <f>DEC2BIN(VLOOKUP(表格2[[#This Row],[ALUOP]],$R$2:$S$15,2,FALSE),4)</f>
        <v>0100</v>
      </c>
      <c r="AA46" t="str">
        <f>_xlfn.TEXTJOIN("", TRUE, IF(表格2[[#This Row],[SHIFT_V]]="", "0",表格2[[#This Row],[SHIFT_V]] ))</f>
        <v>0</v>
      </c>
      <c r="AB46" t="str">
        <f>DEC2BIN(IF(表格2[[#This Row],[DATA_TYPE]]="",0,表格2[[#This Row],[DATA_TYPE]]),3)</f>
        <v>001</v>
      </c>
      <c r="AC46" t="str">
        <f t="shared" si="0"/>
        <v>0000001000100000001000001</v>
      </c>
    </row>
    <row r="47" spans="1:29" x14ac:dyDescent="0.3">
      <c r="B47" s="4" t="s">
        <v>36</v>
      </c>
      <c r="I47">
        <v>1</v>
      </c>
      <c r="M47">
        <v>1</v>
      </c>
      <c r="N47" t="s">
        <v>120</v>
      </c>
      <c r="S47" t="s">
        <v>103</v>
      </c>
      <c r="U47" s="6"/>
      <c r="W47" t="str" cm="1">
        <f t="array" ref="W47">_xlfn.TEXTJOIN("", TRUE, IF(C47:M47="", "0", C47:M47))</f>
        <v>00000010001</v>
      </c>
      <c r="X47" t="str">
        <f>DEC2BIN(VLOOKUP(表格2[[#This Row],[BRANCH]],$N$4:$O$10,2,FALSE),3)</f>
        <v>000</v>
      </c>
      <c r="Y47" t="str" cm="1">
        <f t="array" ref="Y47">_xlfn.TEXTJOIN("", TRUE, IF(表格2[[#This Row],[JUMP]:[return]]="", "0",表格2[[#This Row],[JUMP]:[return]]))</f>
        <v>000</v>
      </c>
      <c r="Z47" t="str">
        <f>DEC2BIN(VLOOKUP(表格2[[#This Row],[ALUOP]],$R$2:$S$15,2,FALSE),4)</f>
        <v>0100</v>
      </c>
      <c r="AA47" t="str">
        <f>_xlfn.TEXTJOIN("", TRUE, IF(表格2[[#This Row],[SHIFT_V]]="", "0",表格2[[#This Row],[SHIFT_V]] ))</f>
        <v>0</v>
      </c>
      <c r="AB47" t="str">
        <f>DEC2BIN(IF(表格2[[#This Row],[DATA_TYPE]]="",0,表格2[[#This Row],[DATA_TYPE]]),3)</f>
        <v>000</v>
      </c>
      <c r="AC47" t="str">
        <f t="shared" si="0"/>
        <v>0000001000100000001000000</v>
      </c>
    </row>
    <row r="48" spans="1:29" x14ac:dyDescent="0.3">
      <c r="B48" s="4" t="s">
        <v>35</v>
      </c>
      <c r="I48">
        <v>1</v>
      </c>
      <c r="M48">
        <v>1</v>
      </c>
      <c r="N48" t="s">
        <v>120</v>
      </c>
      <c r="S48" t="s">
        <v>103</v>
      </c>
      <c r="U48" s="6"/>
      <c r="W48" t="str" cm="1">
        <f t="array" ref="W48">_xlfn.TEXTJOIN("", TRUE, IF(C48:M48="", "0", C48:M48))</f>
        <v>00000010001</v>
      </c>
      <c r="X48" t="str">
        <f>DEC2BIN(VLOOKUP(表格2[[#This Row],[BRANCH]],$N$4:$O$10,2,FALSE),3)</f>
        <v>000</v>
      </c>
      <c r="Y48" t="str" cm="1">
        <f t="array" ref="Y48">_xlfn.TEXTJOIN("", TRUE, IF(表格2[[#This Row],[JUMP]:[return]]="", "0",表格2[[#This Row],[JUMP]:[return]]))</f>
        <v>000</v>
      </c>
      <c r="Z48" t="str">
        <f>DEC2BIN(VLOOKUP(表格2[[#This Row],[ALUOP]],$R$2:$S$15,2,FALSE),4)</f>
        <v>0100</v>
      </c>
      <c r="AA48" t="str">
        <f>_xlfn.TEXTJOIN("", TRUE, IF(表格2[[#This Row],[SHIFT_V]]="", "0",表格2[[#This Row],[SHIFT_V]] ))</f>
        <v>0</v>
      </c>
      <c r="AB48" t="str">
        <f>DEC2BIN(IF(表格2[[#This Row],[DATA_TYPE]]="",0,表格2[[#This Row],[DATA_TYPE]]),3)</f>
        <v>000</v>
      </c>
      <c r="AC48" t="str">
        <f t="shared" si="0"/>
        <v>0000001000100000001000000</v>
      </c>
    </row>
    <row r="49" spans="1:29" x14ac:dyDescent="0.3">
      <c r="B49" s="4" t="s">
        <v>37</v>
      </c>
      <c r="I49">
        <v>1</v>
      </c>
      <c r="M49">
        <v>1</v>
      </c>
      <c r="N49" t="s">
        <v>120</v>
      </c>
      <c r="S49" t="s">
        <v>103</v>
      </c>
      <c r="U49" s="6"/>
      <c r="W49" t="str" cm="1">
        <f t="array" ref="W49">_xlfn.TEXTJOIN("", TRUE, IF(C49:M49="", "0", C49:M49))</f>
        <v>00000010001</v>
      </c>
      <c r="X49" t="str">
        <f>DEC2BIN(VLOOKUP(表格2[[#This Row],[BRANCH]],$N$4:$O$10,2,FALSE),3)</f>
        <v>000</v>
      </c>
      <c r="Y49" t="str" cm="1">
        <f t="array" ref="Y49">_xlfn.TEXTJOIN("", TRUE, IF(表格2[[#This Row],[JUMP]:[return]]="", "0",表格2[[#This Row],[JUMP]:[return]]))</f>
        <v>000</v>
      </c>
      <c r="Z49" t="str">
        <f>DEC2BIN(VLOOKUP(表格2[[#This Row],[ALUOP]],$R$2:$S$15,2,FALSE),4)</f>
        <v>0100</v>
      </c>
      <c r="AA49" t="str">
        <f>_xlfn.TEXTJOIN("", TRUE, IF(表格2[[#This Row],[SHIFT_V]]="", "0",表格2[[#This Row],[SHIFT_V]] ))</f>
        <v>0</v>
      </c>
      <c r="AB49" t="str">
        <f>DEC2BIN(IF(表格2[[#This Row],[DATA_TYPE]]="",0,表格2[[#This Row],[DATA_TYPE]]),3)</f>
        <v>000</v>
      </c>
      <c r="AC49" t="str">
        <f t="shared" si="0"/>
        <v>0000001000100000001000000</v>
      </c>
    </row>
    <row r="50" spans="1:29" x14ac:dyDescent="0.3">
      <c r="B50" s="4"/>
      <c r="U50" s="6"/>
      <c r="AC50" t="str">
        <f t="shared" si="0"/>
        <v/>
      </c>
    </row>
    <row r="51" spans="1:29" x14ac:dyDescent="0.3">
      <c r="B51" s="4"/>
      <c r="U51" s="6"/>
      <c r="AC51" t="str">
        <f t="shared" si="0"/>
        <v/>
      </c>
    </row>
    <row r="52" spans="1:29" x14ac:dyDescent="0.3">
      <c r="B52" s="4"/>
      <c r="U52" s="6"/>
      <c r="AC52" t="str">
        <f t="shared" si="0"/>
        <v/>
      </c>
    </row>
    <row r="53" spans="1:29" x14ac:dyDescent="0.3">
      <c r="B53" s="4"/>
      <c r="U53" s="6"/>
      <c r="AC53" t="str">
        <f t="shared" si="0"/>
        <v/>
      </c>
    </row>
    <row r="54" spans="1:29" x14ac:dyDescent="0.3">
      <c r="A54" t="s">
        <v>72</v>
      </c>
      <c r="B54" s="4" t="s">
        <v>38</v>
      </c>
      <c r="N54" t="s">
        <v>125</v>
      </c>
      <c r="S54" t="s">
        <v>117</v>
      </c>
      <c r="U54" s="6"/>
      <c r="W54" t="str" cm="1">
        <f t="array" ref="W54">_xlfn.TEXTJOIN("", TRUE, IF(C54:M54="", "0", C54:M54))</f>
        <v>00000000000</v>
      </c>
      <c r="X54" t="str">
        <f>DEC2BIN(VLOOKUP(表格2[[#This Row],[BRANCH]],$N$4:$O$10,2,FALSE),3)</f>
        <v>101</v>
      </c>
      <c r="Y54" t="str" cm="1">
        <f t="array" ref="Y54">_xlfn.TEXTJOIN("", TRUE, IF(表格2[[#This Row],[JUMP]:[return]]="", "0",表格2[[#This Row],[JUMP]:[return]]))</f>
        <v>000</v>
      </c>
      <c r="Z54" t="str">
        <f>DEC2BIN(VLOOKUP(表格2[[#This Row],[ALUOP]],$R$2:$S$15,2,FALSE),4)</f>
        <v>1101</v>
      </c>
      <c r="AA54" t="str">
        <f>_xlfn.TEXTJOIN("", TRUE, IF(表格2[[#This Row],[SHIFT_V]]="", "0",表格2[[#This Row],[SHIFT_V]] ))</f>
        <v>0</v>
      </c>
      <c r="AB54" t="str">
        <f>DEC2BIN(IF(表格2[[#This Row],[DATA_TYPE]]="",0,表格2[[#This Row],[DATA_TYPE]]),3)</f>
        <v>000</v>
      </c>
      <c r="AC54" t="str">
        <f t="shared" si="0"/>
        <v>0000000000010100011010000</v>
      </c>
    </row>
    <row r="55" spans="1:29" x14ac:dyDescent="0.3">
      <c r="B55" s="4" t="s">
        <v>119</v>
      </c>
      <c r="N55" t="s">
        <v>126</v>
      </c>
      <c r="S55" t="s">
        <v>117</v>
      </c>
      <c r="U55" s="6"/>
      <c r="W55" t="str" cm="1">
        <f t="array" ref="W55">_xlfn.TEXTJOIN("", TRUE, IF(C55:M55="", "0", C55:M55))</f>
        <v>00000000000</v>
      </c>
      <c r="X55" t="str">
        <f>DEC2BIN(VLOOKUP(表格2[[#This Row],[BRANCH]],$N$4:$O$10,2,FALSE),3)</f>
        <v>110</v>
      </c>
      <c r="Y55" t="str" cm="1">
        <f t="array" ref="Y55">_xlfn.TEXTJOIN("", TRUE, IF(表格2[[#This Row],[JUMP]:[return]]="", "0",表格2[[#This Row],[JUMP]:[return]]))</f>
        <v>000</v>
      </c>
      <c r="Z55" t="str">
        <f>DEC2BIN(VLOOKUP(表格2[[#This Row],[ALUOP]],$R$2:$S$15,2,FALSE),4)</f>
        <v>1101</v>
      </c>
      <c r="AA55" t="str">
        <f>_xlfn.TEXTJOIN("", TRUE, IF(表格2[[#This Row],[SHIFT_V]]="", "0",表格2[[#This Row],[SHIFT_V]] ))</f>
        <v>0</v>
      </c>
      <c r="AB55" t="str">
        <f>DEC2BIN(IF(表格2[[#This Row],[DATA_TYPE]]="",0,表格2[[#This Row],[DATA_TYPE]]),3)</f>
        <v>000</v>
      </c>
      <c r="AC55" t="str">
        <f t="shared" si="0"/>
        <v>0000000000011000011010000</v>
      </c>
    </row>
    <row r="56" spans="1:29" x14ac:dyDescent="0.3">
      <c r="B56" s="4"/>
      <c r="U56" s="6"/>
      <c r="AC56" t="str">
        <f t="shared" si="0"/>
        <v/>
      </c>
    </row>
    <row r="57" spans="1:29" x14ac:dyDescent="0.3">
      <c r="B57" s="4"/>
      <c r="U57" s="6"/>
      <c r="AC57" t="str">
        <f t="shared" si="0"/>
        <v/>
      </c>
    </row>
    <row r="58" spans="1:29" x14ac:dyDescent="0.3">
      <c r="B58" s="4"/>
      <c r="U58" s="6"/>
      <c r="AC58" t="str">
        <f t="shared" si="0"/>
        <v/>
      </c>
    </row>
    <row r="59" spans="1:29" x14ac:dyDescent="0.3">
      <c r="A59" t="s">
        <v>91</v>
      </c>
      <c r="B59" s="4" t="s">
        <v>39</v>
      </c>
      <c r="H59">
        <v>1</v>
      </c>
      <c r="K59">
        <v>1</v>
      </c>
      <c r="N59" t="s">
        <v>120</v>
      </c>
      <c r="S59" t="s">
        <v>114</v>
      </c>
      <c r="U59" s="6"/>
      <c r="W59" t="str" cm="1">
        <f t="array" ref="W59">_xlfn.TEXTJOIN("", TRUE, IF(C59:M59="", "0", C59:M59))</f>
        <v>00000100100</v>
      </c>
      <c r="X59" t="str">
        <f>DEC2BIN(VLOOKUP(表格2[[#This Row],[BRANCH]],$N$4:$O$10,2,FALSE),3)</f>
        <v>000</v>
      </c>
      <c r="Y59" t="str" cm="1">
        <f t="array" ref="Y59">_xlfn.TEXTJOIN("", TRUE, IF(表格2[[#This Row],[JUMP]:[return]]="", "0",表格2[[#This Row],[JUMP]:[return]]))</f>
        <v>000</v>
      </c>
      <c r="Z59" t="str">
        <f>DEC2BIN(VLOOKUP(表格2[[#This Row],[ALUOP]],$R$2:$S$15,2,FALSE),4)</f>
        <v>0111</v>
      </c>
      <c r="AA59" t="str">
        <f>_xlfn.TEXTJOIN("", TRUE, IF(表格2[[#This Row],[SHIFT_V]]="", "0",表格2[[#This Row],[SHIFT_V]] ))</f>
        <v>0</v>
      </c>
      <c r="AB59" t="str">
        <f>DEC2BIN(IF(表格2[[#This Row],[DATA_TYPE]]="",0,表格2[[#This Row],[DATA_TYPE]]),3)</f>
        <v>000</v>
      </c>
      <c r="AC59" t="str">
        <f t="shared" si="0"/>
        <v>0000010010000000001110000</v>
      </c>
    </row>
    <row r="60" spans="1:29" x14ac:dyDescent="0.3">
      <c r="B60" s="4" t="s">
        <v>40</v>
      </c>
      <c r="H60">
        <v>1</v>
      </c>
      <c r="K60">
        <v>1</v>
      </c>
      <c r="N60" t="s">
        <v>120</v>
      </c>
      <c r="S60" t="s">
        <v>113</v>
      </c>
      <c r="U60" s="6"/>
      <c r="W60" t="str" cm="1">
        <f t="array" ref="W60">_xlfn.TEXTJOIN("", TRUE, IF(C60:M60="", "0", C60:M60))</f>
        <v>00000100100</v>
      </c>
      <c r="X60" t="str">
        <f>DEC2BIN(VLOOKUP(表格2[[#This Row],[BRANCH]],$N$4:$O$10,2,FALSE),3)</f>
        <v>000</v>
      </c>
      <c r="Y60" t="str" cm="1">
        <f t="array" ref="Y60">_xlfn.TEXTJOIN("", TRUE, IF(表格2[[#This Row],[JUMP]:[return]]="", "0",表格2[[#This Row],[JUMP]:[return]]))</f>
        <v>000</v>
      </c>
      <c r="Z60" t="str">
        <f>DEC2BIN(VLOOKUP(表格2[[#This Row],[ALUOP]],$R$2:$S$15,2,FALSE),4)</f>
        <v>1000</v>
      </c>
      <c r="AA60" t="str">
        <f>_xlfn.TEXTJOIN("", TRUE, IF(表格2[[#This Row],[SHIFT_V]]="", "0",表格2[[#This Row],[SHIFT_V]] ))</f>
        <v>0</v>
      </c>
      <c r="AB60" t="str">
        <f>DEC2BIN(IF(表格2[[#This Row],[DATA_TYPE]]="",0,表格2[[#This Row],[DATA_TYPE]]),3)</f>
        <v>000</v>
      </c>
      <c r="AC60" t="str">
        <f t="shared" si="0"/>
        <v>0000010010000000010000000</v>
      </c>
    </row>
    <row r="61" spans="1:29" x14ac:dyDescent="0.3">
      <c r="B61" s="4" t="s">
        <v>41</v>
      </c>
      <c r="H61">
        <v>1</v>
      </c>
      <c r="K61">
        <v>1</v>
      </c>
      <c r="N61" t="s">
        <v>120</v>
      </c>
      <c r="S61" t="s">
        <v>112</v>
      </c>
      <c r="U61" s="6"/>
      <c r="W61" t="str" cm="1">
        <f t="array" ref="W61">_xlfn.TEXTJOIN("", TRUE, IF(C61:M61="", "0", C61:M61))</f>
        <v>00000100100</v>
      </c>
      <c r="X61" t="str">
        <f>DEC2BIN(VLOOKUP(表格2[[#This Row],[BRANCH]],$N$4:$O$10,2,FALSE),3)</f>
        <v>000</v>
      </c>
      <c r="Y61" t="str" cm="1">
        <f t="array" ref="Y61">_xlfn.TEXTJOIN("", TRUE, IF(表格2[[#This Row],[JUMP]:[return]]="", "0",表格2[[#This Row],[JUMP]:[return]]))</f>
        <v>000</v>
      </c>
      <c r="Z61" t="str">
        <f>DEC2BIN(VLOOKUP(表格2[[#This Row],[ALUOP]],$R$2:$S$15,2,FALSE),4)</f>
        <v>1001</v>
      </c>
      <c r="AA61" t="str">
        <f>_xlfn.TEXTJOIN("", TRUE, IF(表格2[[#This Row],[SHIFT_V]]="", "0",表格2[[#This Row],[SHIFT_V]] ))</f>
        <v>0</v>
      </c>
      <c r="AB61" t="str">
        <f>DEC2BIN(IF(表格2[[#This Row],[DATA_TYPE]]="",0,表格2[[#This Row],[DATA_TYPE]]),3)</f>
        <v>000</v>
      </c>
      <c r="AC61" t="str">
        <f t="shared" si="0"/>
        <v>0000010010000000010010000</v>
      </c>
    </row>
    <row r="62" spans="1:29" x14ac:dyDescent="0.3">
      <c r="B62" s="4" t="s">
        <v>42</v>
      </c>
      <c r="H62">
        <v>1</v>
      </c>
      <c r="K62">
        <v>1</v>
      </c>
      <c r="N62" t="s">
        <v>120</v>
      </c>
      <c r="S62" t="s">
        <v>114</v>
      </c>
      <c r="T62">
        <v>1</v>
      </c>
      <c r="U62" s="6"/>
      <c r="W62" t="str" cm="1">
        <f t="array" ref="W62">_xlfn.TEXTJOIN("", TRUE, IF(C62:M62="", "0", C62:M62))</f>
        <v>00000100100</v>
      </c>
      <c r="X62" t="str">
        <f>DEC2BIN(VLOOKUP(表格2[[#This Row],[BRANCH]],$N$4:$O$10,2,FALSE),3)</f>
        <v>000</v>
      </c>
      <c r="Y62" t="str" cm="1">
        <f t="array" ref="Y62">_xlfn.TEXTJOIN("", TRUE, IF(表格2[[#This Row],[JUMP]:[return]]="", "0",表格2[[#This Row],[JUMP]:[return]]))</f>
        <v>000</v>
      </c>
      <c r="Z62" t="str">
        <f>DEC2BIN(VLOOKUP(表格2[[#This Row],[ALUOP]],$R$2:$S$15,2,FALSE),4)</f>
        <v>0111</v>
      </c>
      <c r="AA62" t="str">
        <f>_xlfn.TEXTJOIN("", TRUE, IF(表格2[[#This Row],[SHIFT_V]]="", "0",表格2[[#This Row],[SHIFT_V]] ))</f>
        <v>1</v>
      </c>
      <c r="AB62" t="str">
        <f>DEC2BIN(IF(表格2[[#This Row],[DATA_TYPE]]="",0,表格2[[#This Row],[DATA_TYPE]]),3)</f>
        <v>000</v>
      </c>
      <c r="AC62" t="str">
        <f t="shared" si="0"/>
        <v>0000010010000000001111000</v>
      </c>
    </row>
    <row r="63" spans="1:29" x14ac:dyDescent="0.3">
      <c r="B63" s="4" t="s">
        <v>43</v>
      </c>
      <c r="H63">
        <v>1</v>
      </c>
      <c r="K63">
        <v>1</v>
      </c>
      <c r="N63" t="s">
        <v>120</v>
      </c>
      <c r="S63" t="s">
        <v>113</v>
      </c>
      <c r="T63">
        <v>1</v>
      </c>
      <c r="U63" s="6"/>
      <c r="W63" t="str" cm="1">
        <f t="array" ref="W63">_xlfn.TEXTJOIN("", TRUE, IF(C63:M63="", "0", C63:M63))</f>
        <v>00000100100</v>
      </c>
      <c r="X63" t="str">
        <f>DEC2BIN(VLOOKUP(表格2[[#This Row],[BRANCH]],$N$4:$O$10,2,FALSE),3)</f>
        <v>000</v>
      </c>
      <c r="Y63" t="str" cm="1">
        <f t="array" ref="Y63">_xlfn.TEXTJOIN("", TRUE, IF(表格2[[#This Row],[JUMP]:[return]]="", "0",表格2[[#This Row],[JUMP]:[return]]))</f>
        <v>000</v>
      </c>
      <c r="Z63" t="str">
        <f>DEC2BIN(VLOOKUP(表格2[[#This Row],[ALUOP]],$R$2:$S$15,2,FALSE),4)</f>
        <v>1000</v>
      </c>
      <c r="AA63" t="str">
        <f>_xlfn.TEXTJOIN("", TRUE, IF(表格2[[#This Row],[SHIFT_V]]="", "0",表格2[[#This Row],[SHIFT_V]] ))</f>
        <v>1</v>
      </c>
      <c r="AB63" t="str">
        <f>DEC2BIN(IF(表格2[[#This Row],[DATA_TYPE]]="",0,表格2[[#This Row],[DATA_TYPE]]),3)</f>
        <v>000</v>
      </c>
      <c r="AC63" t="str">
        <f t="shared" si="0"/>
        <v>0000010010000000010001000</v>
      </c>
    </row>
    <row r="64" spans="1:29" x14ac:dyDescent="0.3">
      <c r="B64" s="4" t="s">
        <v>44</v>
      </c>
      <c r="H64">
        <v>1</v>
      </c>
      <c r="K64">
        <v>1</v>
      </c>
      <c r="N64" t="s">
        <v>120</v>
      </c>
      <c r="S64" t="s">
        <v>112</v>
      </c>
      <c r="T64">
        <v>1</v>
      </c>
      <c r="U64" s="6"/>
      <c r="W64" t="str" cm="1">
        <f t="array" ref="W64">_xlfn.TEXTJOIN("", TRUE, IF(C64:M64="", "0", C64:M64))</f>
        <v>00000100100</v>
      </c>
      <c r="X64" t="str">
        <f>DEC2BIN(VLOOKUP(表格2[[#This Row],[BRANCH]],$N$4:$O$10,2,FALSE),3)</f>
        <v>000</v>
      </c>
      <c r="Y64" t="str" cm="1">
        <f t="array" ref="Y64">_xlfn.TEXTJOIN("", TRUE, IF(表格2[[#This Row],[JUMP]:[return]]="", "0",表格2[[#This Row],[JUMP]:[return]]))</f>
        <v>000</v>
      </c>
      <c r="Z64" t="str">
        <f>DEC2BIN(VLOOKUP(表格2[[#This Row],[ALUOP]],$R$2:$S$15,2,FALSE),4)</f>
        <v>1001</v>
      </c>
      <c r="AA64" t="str">
        <f>_xlfn.TEXTJOIN("", TRUE, IF(表格2[[#This Row],[SHIFT_V]]="", "0",表格2[[#This Row],[SHIFT_V]] ))</f>
        <v>1</v>
      </c>
      <c r="AB64" t="str">
        <f>DEC2BIN(IF(表格2[[#This Row],[DATA_TYPE]]="",0,表格2[[#This Row],[DATA_TYPE]]),3)</f>
        <v>000</v>
      </c>
      <c r="AC64" t="str">
        <f t="shared" si="0"/>
        <v>0000010010000000010011000</v>
      </c>
    </row>
    <row r="65" spans="1:29" x14ac:dyDescent="0.3">
      <c r="A65" t="s">
        <v>92</v>
      </c>
      <c r="B65" s="4" t="s">
        <v>45</v>
      </c>
      <c r="N65" t="s">
        <v>120</v>
      </c>
      <c r="O65">
        <v>1</v>
      </c>
      <c r="Q65">
        <v>1</v>
      </c>
      <c r="S65" t="s">
        <v>116</v>
      </c>
      <c r="U65" s="6"/>
      <c r="W65" t="str" cm="1">
        <f t="array" ref="W65">_xlfn.TEXTJOIN("", TRUE, IF(C65:M65="", "0", C65:M65))</f>
        <v>00000000000</v>
      </c>
      <c r="X65" t="str">
        <f>DEC2BIN(VLOOKUP(表格2[[#This Row],[BRANCH]],$N$4:$O$10,2,FALSE),3)</f>
        <v>000</v>
      </c>
      <c r="Y65" t="str" cm="1">
        <f t="array" ref="Y65">_xlfn.TEXTJOIN("", TRUE, IF(表格2[[#This Row],[JUMP]:[return]]="", "0",表格2[[#This Row],[JUMP]:[return]]))</f>
        <v>101</v>
      </c>
      <c r="Z65" t="str">
        <f>DEC2BIN(VLOOKUP(表格2[[#This Row],[ALUOP]],$R$2:$S$15,2,FALSE),4)</f>
        <v>1101</v>
      </c>
      <c r="AA65" t="str">
        <f>_xlfn.TEXTJOIN("", TRUE, IF(表格2[[#This Row],[SHIFT_V]]="", "0",表格2[[#This Row],[SHIFT_V]] ))</f>
        <v>0</v>
      </c>
      <c r="AB65" t="str">
        <f>DEC2BIN(IF(表格2[[#This Row],[DATA_TYPE]]="",0,表格2[[#This Row],[DATA_TYPE]]),3)</f>
        <v>000</v>
      </c>
      <c r="AC65" t="str">
        <f t="shared" si="0"/>
        <v>0000000000000010111010000</v>
      </c>
    </row>
    <row r="66" spans="1:29" x14ac:dyDescent="0.3">
      <c r="B66" s="4" t="s">
        <v>46</v>
      </c>
      <c r="H66">
        <v>1</v>
      </c>
      <c r="K66">
        <v>1</v>
      </c>
      <c r="N66" t="s">
        <v>120</v>
      </c>
      <c r="O66">
        <v>1</v>
      </c>
      <c r="P66">
        <v>1</v>
      </c>
      <c r="Q66">
        <v>1</v>
      </c>
      <c r="S66" t="s">
        <v>116</v>
      </c>
      <c r="U66" s="6"/>
      <c r="W66" t="str" cm="1">
        <f t="array" ref="W66">_xlfn.TEXTJOIN("", TRUE, IF(C66:M66="", "0", C66:M66))</f>
        <v>00000100100</v>
      </c>
      <c r="X66" t="str">
        <f>DEC2BIN(VLOOKUP(表格2[[#This Row],[BRANCH]],$N$4:$O$10,2,FALSE),3)</f>
        <v>000</v>
      </c>
      <c r="Y66" t="str" cm="1">
        <f t="array" ref="Y66">_xlfn.TEXTJOIN("", TRUE, IF(表格2[[#This Row],[JUMP]:[return]]="", "0",表格2[[#This Row],[JUMP]:[return]]))</f>
        <v>111</v>
      </c>
      <c r="Z66" t="str">
        <f>DEC2BIN(VLOOKUP(表格2[[#This Row],[ALUOP]],$R$2:$S$15,2,FALSE),4)</f>
        <v>1101</v>
      </c>
      <c r="AA66" t="str">
        <f>_xlfn.TEXTJOIN("", TRUE, IF(表格2[[#This Row],[SHIFT_V]]="", "0",表格2[[#This Row],[SHIFT_V]] ))</f>
        <v>0</v>
      </c>
      <c r="AB66" t="str">
        <f>DEC2BIN(IF(表格2[[#This Row],[DATA_TYPE]]="",0,表格2[[#This Row],[DATA_TYPE]]),3)</f>
        <v>000</v>
      </c>
      <c r="AC66" t="str">
        <f t="shared" si="0"/>
        <v>0000010010000011111010000</v>
      </c>
    </row>
    <row r="67" spans="1:29" x14ac:dyDescent="0.3">
      <c r="A67" t="s">
        <v>93</v>
      </c>
      <c r="B67" s="4" t="s">
        <v>47</v>
      </c>
      <c r="D67">
        <v>1</v>
      </c>
      <c r="H67">
        <v>1</v>
      </c>
      <c r="K67">
        <v>1</v>
      </c>
      <c r="N67" t="s">
        <v>120</v>
      </c>
      <c r="S67" t="s">
        <v>116</v>
      </c>
      <c r="U67" s="6"/>
      <c r="W67" t="str" cm="1">
        <f t="array" ref="W67">_xlfn.TEXTJOIN("", TRUE, IF(C67:M67="", "0", C67:M67))</f>
        <v>01000100100</v>
      </c>
      <c r="X67" t="str">
        <f>DEC2BIN(VLOOKUP(表格2[[#This Row],[BRANCH]],$N$4:$O$10,2,FALSE),3)</f>
        <v>000</v>
      </c>
      <c r="Y67" t="str" cm="1">
        <f t="array" ref="Y67">_xlfn.TEXTJOIN("", TRUE, IF(表格2[[#This Row],[JUMP]:[return]]="", "0",表格2[[#This Row],[JUMP]:[return]]))</f>
        <v>000</v>
      </c>
      <c r="Z67" t="str">
        <f>DEC2BIN(VLOOKUP(表格2[[#This Row],[ALUOP]],$R$2:$S$15,2,FALSE),4)</f>
        <v>1101</v>
      </c>
      <c r="AA67" t="str">
        <f>_xlfn.TEXTJOIN("", TRUE, IF(表格2[[#This Row],[SHIFT_V]]="", "0",表格2[[#This Row],[SHIFT_V]] ))</f>
        <v>0</v>
      </c>
      <c r="AB67" t="str">
        <f>DEC2BIN(IF(表格2[[#This Row],[DATA_TYPE]]="",0,表格2[[#This Row],[DATA_TYPE]]),3)</f>
        <v>000</v>
      </c>
      <c r="AC67" t="str">
        <f t="shared" si="0"/>
        <v>0100010010000000011010000</v>
      </c>
    </row>
    <row r="68" spans="1:29" x14ac:dyDescent="0.3">
      <c r="B68" s="4" t="s">
        <v>48</v>
      </c>
      <c r="C68">
        <v>1</v>
      </c>
      <c r="N68" t="s">
        <v>120</v>
      </c>
      <c r="S68" t="s">
        <v>116</v>
      </c>
      <c r="U68" s="6"/>
      <c r="W68" t="str" cm="1">
        <f t="array" ref="W68">_xlfn.TEXTJOIN("", TRUE, IF(C68:M68="", "0", C68:M68))</f>
        <v>10000000000</v>
      </c>
      <c r="X68" t="str">
        <f>DEC2BIN(VLOOKUP(表格2[[#This Row],[BRANCH]],$N$4:$O$10,2,FALSE),3)</f>
        <v>000</v>
      </c>
      <c r="Y68" t="str" cm="1">
        <f t="array" ref="Y68">_xlfn.TEXTJOIN("", TRUE, IF(表格2[[#This Row],[JUMP]:[return]]="", "0",表格2[[#This Row],[JUMP]:[return]]))</f>
        <v>000</v>
      </c>
      <c r="Z68" t="str">
        <f>DEC2BIN(VLOOKUP(表格2[[#This Row],[ALUOP]],$R$2:$S$15,2,FALSE),4)</f>
        <v>1101</v>
      </c>
      <c r="AA68" t="str">
        <f>_xlfn.TEXTJOIN("", TRUE, IF(表格2[[#This Row],[SHIFT_V]]="", "0",表格2[[#This Row],[SHIFT_V]] ))</f>
        <v>0</v>
      </c>
      <c r="AB68" t="str">
        <f>DEC2BIN(IF(表格2[[#This Row],[DATA_TYPE]]="",0,表格2[[#This Row],[DATA_TYPE]]),3)</f>
        <v>000</v>
      </c>
      <c r="AC68" t="str">
        <f t="shared" si="0"/>
        <v>1000000000000000011010000</v>
      </c>
    </row>
    <row r="69" spans="1:29" x14ac:dyDescent="0.3">
      <c r="B69" s="4" t="s">
        <v>49</v>
      </c>
      <c r="F69">
        <v>1</v>
      </c>
      <c r="H69">
        <v>1</v>
      </c>
      <c r="K69">
        <v>1</v>
      </c>
      <c r="N69" t="s">
        <v>120</v>
      </c>
      <c r="S69" t="s">
        <v>116</v>
      </c>
      <c r="U69" s="6"/>
      <c r="W69" t="str" cm="1">
        <f t="array" ref="W69">_xlfn.TEXTJOIN("", TRUE, IF(C69:M69="", "0", C69:M69))</f>
        <v>00010100100</v>
      </c>
      <c r="X69" t="str">
        <f>DEC2BIN(VLOOKUP(表格2[[#This Row],[BRANCH]],$N$4:$O$10,2,FALSE),3)</f>
        <v>000</v>
      </c>
      <c r="Y69" t="str" cm="1">
        <f t="array" ref="Y69">_xlfn.TEXTJOIN("", TRUE, IF(表格2[[#This Row],[JUMP]:[return]]="", "0",表格2[[#This Row],[JUMP]:[return]]))</f>
        <v>000</v>
      </c>
      <c r="Z69" t="str">
        <f>DEC2BIN(VLOOKUP(表格2[[#This Row],[ALUOP]],$R$2:$S$15,2,FALSE),4)</f>
        <v>1101</v>
      </c>
      <c r="AA69" t="str">
        <f>_xlfn.TEXTJOIN("", TRUE, IF(表格2[[#This Row],[SHIFT_V]]="", "0",表格2[[#This Row],[SHIFT_V]] ))</f>
        <v>0</v>
      </c>
      <c r="AB69" t="str">
        <f>DEC2BIN(IF(表格2[[#This Row],[DATA_TYPE]]="",0,表格2[[#This Row],[DATA_TYPE]]),3)</f>
        <v>000</v>
      </c>
      <c r="AC69" t="str">
        <f t="shared" si="0"/>
        <v>0001010010000000011010000</v>
      </c>
    </row>
    <row r="70" spans="1:29" x14ac:dyDescent="0.3">
      <c r="B70" s="4" t="s">
        <v>50</v>
      </c>
      <c r="E70">
        <v>1</v>
      </c>
      <c r="N70" t="s">
        <v>120</v>
      </c>
      <c r="S70" t="s">
        <v>116</v>
      </c>
      <c r="U70" s="6"/>
      <c r="W70" t="str" cm="1">
        <f t="array" ref="W70">_xlfn.TEXTJOIN("", TRUE, IF(C70:M70="", "0", C70:M70))</f>
        <v>00100000000</v>
      </c>
      <c r="X70" t="str">
        <f>DEC2BIN(VLOOKUP(表格2[[#This Row],[BRANCH]],$N$4:$O$10,2,FALSE),3)</f>
        <v>000</v>
      </c>
      <c r="Y70" t="str" cm="1">
        <f t="array" ref="Y70">_xlfn.TEXTJOIN("", TRUE, IF(表格2[[#This Row],[JUMP]:[return]]="", "0",表格2[[#This Row],[JUMP]:[return]]))</f>
        <v>000</v>
      </c>
      <c r="Z70" t="str">
        <f>DEC2BIN(VLOOKUP(表格2[[#This Row],[ALUOP]],$R$2:$S$15,2,FALSE),4)</f>
        <v>1101</v>
      </c>
      <c r="AA70" t="str">
        <f>_xlfn.TEXTJOIN("", TRUE, IF(表格2[[#This Row],[SHIFT_V]]="", "0",表格2[[#This Row],[SHIFT_V]] ))</f>
        <v>0</v>
      </c>
      <c r="AB70" t="str">
        <f>DEC2BIN(IF(表格2[[#This Row],[DATA_TYPE]]="",0,表格2[[#This Row],[DATA_TYPE]]),3)</f>
        <v>000</v>
      </c>
      <c r="AC70" t="str">
        <f t="shared" si="0"/>
        <v>0010000000000000011010000</v>
      </c>
    </row>
    <row r="71" spans="1:29" x14ac:dyDescent="0.3">
      <c r="A71" t="s">
        <v>94</v>
      </c>
      <c r="B71" s="4" t="s">
        <v>51</v>
      </c>
      <c r="C71">
        <v>1</v>
      </c>
      <c r="E71">
        <v>1</v>
      </c>
      <c r="H71">
        <v>1</v>
      </c>
      <c r="N71" t="s">
        <v>120</v>
      </c>
      <c r="S71" t="s">
        <v>101</v>
      </c>
      <c r="U71" s="6"/>
      <c r="W71" t="str" cm="1">
        <f t="array" ref="W71">_xlfn.TEXTJOIN("", TRUE, IF(C71:M71="", "0", C71:M71))</f>
        <v>10100100000</v>
      </c>
      <c r="X71" t="str">
        <f>DEC2BIN(VLOOKUP(表格2[[#This Row],[BRANCH]],$N$4:$O$10,2,FALSE),3)</f>
        <v>000</v>
      </c>
      <c r="Y71" t="str" cm="1">
        <f t="array" ref="Y71">_xlfn.TEXTJOIN("", TRUE, IF(表格2[[#This Row],[JUMP]:[return]]="", "0",表格2[[#This Row],[JUMP]:[return]]))</f>
        <v>000</v>
      </c>
      <c r="Z71" t="str">
        <f>DEC2BIN(VLOOKUP(表格2[[#This Row],[ALUOP]],$R$2:$S$15,2,FALSE),4)</f>
        <v>1010</v>
      </c>
      <c r="AA71" t="str">
        <f>_xlfn.TEXTJOIN("", TRUE, IF(表格2[[#This Row],[SHIFT_V]]="", "0",表格2[[#This Row],[SHIFT_V]] ))</f>
        <v>0</v>
      </c>
      <c r="AB71" t="str">
        <f>DEC2BIN(IF(表格2[[#This Row],[DATA_TYPE]]="",0,表格2[[#This Row],[DATA_TYPE]]),3)</f>
        <v>000</v>
      </c>
      <c r="AC71" t="str">
        <f t="shared" si="0"/>
        <v>1010010000000000010100000</v>
      </c>
    </row>
    <row r="72" spans="1:29" x14ac:dyDescent="0.3">
      <c r="B72" s="4" t="s">
        <v>52</v>
      </c>
      <c r="C72">
        <v>1</v>
      </c>
      <c r="E72">
        <v>1</v>
      </c>
      <c r="G72">
        <v>1</v>
      </c>
      <c r="H72">
        <v>1</v>
      </c>
      <c r="N72" t="s">
        <v>120</v>
      </c>
      <c r="S72" t="s">
        <v>101</v>
      </c>
      <c r="U72" s="6"/>
      <c r="W72" t="str" cm="1">
        <f t="array" ref="W72">_xlfn.TEXTJOIN("", TRUE, IF(C72:M72="", "0", C72:M72))</f>
        <v>10101100000</v>
      </c>
      <c r="X72" t="str">
        <f>DEC2BIN(VLOOKUP(表格2[[#This Row],[BRANCH]],$N$4:$O$10,2,FALSE),3)</f>
        <v>000</v>
      </c>
      <c r="Y72" t="str" cm="1">
        <f t="array" ref="Y72">_xlfn.TEXTJOIN("", TRUE, IF(表格2[[#This Row],[JUMP]:[return]]="", "0",表格2[[#This Row],[JUMP]:[return]]))</f>
        <v>000</v>
      </c>
      <c r="Z72" t="str">
        <f>DEC2BIN(VLOOKUP(表格2[[#This Row],[ALUOP]],$R$2:$S$15,2,FALSE),4)</f>
        <v>1010</v>
      </c>
      <c r="AA72" t="str">
        <f>_xlfn.TEXTJOIN("", TRUE, IF(表格2[[#This Row],[SHIFT_V]]="", "0",表格2[[#This Row],[SHIFT_V]] ))</f>
        <v>0</v>
      </c>
      <c r="AB72" t="str">
        <f>DEC2BIN(IF(表格2[[#This Row],[DATA_TYPE]]="",0,表格2[[#This Row],[DATA_TYPE]]),3)</f>
        <v>000</v>
      </c>
      <c r="AC72" t="str">
        <f t="shared" si="0"/>
        <v>1010110000000000010100000</v>
      </c>
    </row>
    <row r="73" spans="1:29" x14ac:dyDescent="0.3">
      <c r="B73" s="4" t="s">
        <v>53</v>
      </c>
      <c r="C73">
        <v>1</v>
      </c>
      <c r="E73">
        <v>1</v>
      </c>
      <c r="H73">
        <v>1</v>
      </c>
      <c r="N73" t="s">
        <v>120</v>
      </c>
      <c r="S73" t="s">
        <v>102</v>
      </c>
      <c r="U73" s="6"/>
      <c r="W73" t="str" cm="1">
        <f t="array" ref="W73">_xlfn.TEXTJOIN("", TRUE, IF(C73:M73="", "0", C73:M73))</f>
        <v>10100100000</v>
      </c>
      <c r="X73" t="str">
        <f>DEC2BIN(VLOOKUP(表格2[[#This Row],[BRANCH]],$N$4:$O$10,2,FALSE),3)</f>
        <v>000</v>
      </c>
      <c r="Y73" t="str" cm="1">
        <f t="array" ref="Y73">_xlfn.TEXTJOIN("", TRUE, IF(表格2[[#This Row],[JUMP]:[return]]="", "0",表格2[[#This Row],[JUMP]:[return]]))</f>
        <v>000</v>
      </c>
      <c r="Z73" t="str">
        <f>DEC2BIN(VLOOKUP(表格2[[#This Row],[ALUOP]],$R$2:$S$15,2,FALSE),4)</f>
        <v>1011</v>
      </c>
      <c r="AA73" t="str">
        <f>_xlfn.TEXTJOIN("", TRUE, IF(表格2[[#This Row],[SHIFT_V]]="", "0",表格2[[#This Row],[SHIFT_V]] ))</f>
        <v>0</v>
      </c>
      <c r="AB73" t="str">
        <f>DEC2BIN(IF(表格2[[#This Row],[DATA_TYPE]]="",0,表格2[[#This Row],[DATA_TYPE]]),3)</f>
        <v>000</v>
      </c>
      <c r="AC73" t="str">
        <f t="shared" si="0"/>
        <v>1010010000000000010110000</v>
      </c>
    </row>
    <row r="74" spans="1:29" x14ac:dyDescent="0.3">
      <c r="B74" s="4" t="s">
        <v>54</v>
      </c>
      <c r="C74">
        <v>1</v>
      </c>
      <c r="E74">
        <v>1</v>
      </c>
      <c r="G74">
        <v>1</v>
      </c>
      <c r="H74">
        <v>1</v>
      </c>
      <c r="N74" t="s">
        <v>120</v>
      </c>
      <c r="S74" t="s">
        <v>102</v>
      </c>
      <c r="U74" s="6"/>
      <c r="W74" t="str" cm="1">
        <f t="array" ref="W74">_xlfn.TEXTJOIN("", TRUE, IF(C74:M74="", "0", C74:M74))</f>
        <v>10101100000</v>
      </c>
      <c r="X74" t="str">
        <f>DEC2BIN(VLOOKUP(表格2[[#This Row],[BRANCH]],$N$4:$O$10,2,FALSE),3)</f>
        <v>000</v>
      </c>
      <c r="Y74" t="str" cm="1">
        <f t="array" ref="Y74">_xlfn.TEXTJOIN("", TRUE, IF(表格2[[#This Row],[JUMP]:[return]]="", "0",表格2[[#This Row],[JUMP]:[return]]))</f>
        <v>000</v>
      </c>
      <c r="Z74" t="str">
        <f>DEC2BIN(VLOOKUP(表格2[[#This Row],[ALUOP]],$R$2:$S$15,2,FALSE),4)</f>
        <v>1011</v>
      </c>
      <c r="AA74" t="str">
        <f>_xlfn.TEXTJOIN("", TRUE, IF(表格2[[#This Row],[SHIFT_V]]="", "0",表格2[[#This Row],[SHIFT_V]] ))</f>
        <v>0</v>
      </c>
      <c r="AB74" t="str">
        <f>DEC2BIN(IF(表格2[[#This Row],[DATA_TYPE]]="",0,表格2[[#This Row],[DATA_TYPE]]),3)</f>
        <v>000</v>
      </c>
      <c r="AC74" t="str">
        <f t="shared" si="0"/>
        <v>1010110000000000010110000</v>
      </c>
    </row>
    <row r="75" spans="1:29" x14ac:dyDescent="0.3">
      <c r="B75" s="4" t="s">
        <v>55</v>
      </c>
      <c r="H75">
        <v>1</v>
      </c>
      <c r="K75">
        <v>1</v>
      </c>
      <c r="N75" t="s">
        <v>120</v>
      </c>
      <c r="S75" t="s">
        <v>103</v>
      </c>
      <c r="U75" s="6"/>
      <c r="W75" t="str" cm="1">
        <f t="array" ref="W75">_xlfn.TEXTJOIN("", TRUE, IF(C75:M75="", "0", C75:M75))</f>
        <v>00000100100</v>
      </c>
      <c r="X75" t="str">
        <f>DEC2BIN(VLOOKUP(表格2[[#This Row],[BRANCH]],$N$4:$O$10,2,FALSE),3)</f>
        <v>000</v>
      </c>
      <c r="Y75" t="str" cm="1">
        <f t="array" ref="Y75">_xlfn.TEXTJOIN("", TRUE, IF(表格2[[#This Row],[JUMP]:[return]]="", "0",表格2[[#This Row],[JUMP]:[return]]))</f>
        <v>000</v>
      </c>
      <c r="Z75" t="str">
        <f>DEC2BIN(VLOOKUP(表格2[[#This Row],[ALUOP]],$R$2:$S$15,2,FALSE),4)</f>
        <v>0100</v>
      </c>
      <c r="AA75" t="str">
        <f>_xlfn.TEXTJOIN("", TRUE, IF(表格2[[#This Row],[SHIFT_V]]="", "0",表格2[[#This Row],[SHIFT_V]] ))</f>
        <v>0</v>
      </c>
      <c r="AB75" t="str">
        <f>DEC2BIN(IF(表格2[[#This Row],[DATA_TYPE]]="",0,表格2[[#This Row],[DATA_TYPE]]),3)</f>
        <v>000</v>
      </c>
      <c r="AC75" t="str">
        <f t="shared" si="0"/>
        <v>0000010010000000001000000</v>
      </c>
    </row>
    <row r="76" spans="1:29" x14ac:dyDescent="0.3">
      <c r="B76" s="4" t="s">
        <v>56</v>
      </c>
      <c r="G76">
        <v>1</v>
      </c>
      <c r="H76">
        <v>1</v>
      </c>
      <c r="K76">
        <v>1</v>
      </c>
      <c r="N76" t="s">
        <v>120</v>
      </c>
      <c r="S76" t="s">
        <v>103</v>
      </c>
      <c r="U76" s="6"/>
      <c r="W76" t="str" cm="1">
        <f t="array" ref="W76">_xlfn.TEXTJOIN("", TRUE, IF(C76:M76="", "0", C76:M76))</f>
        <v>00001100100</v>
      </c>
      <c r="X76" t="str">
        <f>DEC2BIN(VLOOKUP(表格2[[#This Row],[BRANCH]],$N$4:$O$10,2,FALSE),3)</f>
        <v>000</v>
      </c>
      <c r="Y76" t="str" cm="1">
        <f t="array" ref="Y76">_xlfn.TEXTJOIN("", TRUE, IF(表格2[[#This Row],[JUMP]:[return]]="", "0",表格2[[#This Row],[JUMP]:[return]]))</f>
        <v>000</v>
      </c>
      <c r="Z76" t="str">
        <f>DEC2BIN(VLOOKUP(表格2[[#This Row],[ALUOP]],$R$2:$S$15,2,FALSE),4)</f>
        <v>0100</v>
      </c>
      <c r="AA76" t="str">
        <f>_xlfn.TEXTJOIN("", TRUE, IF(表格2[[#This Row],[SHIFT_V]]="", "0",表格2[[#This Row],[SHIFT_V]] ))</f>
        <v>0</v>
      </c>
      <c r="AB76" t="str">
        <f>DEC2BIN(IF(表格2[[#This Row],[DATA_TYPE]]="",0,表格2[[#This Row],[DATA_TYPE]]),3)</f>
        <v>000</v>
      </c>
      <c r="AC76" t="str">
        <f t="shared" si="0"/>
        <v>0000110010000000001000000</v>
      </c>
    </row>
    <row r="77" spans="1:29" x14ac:dyDescent="0.3">
      <c r="B77" s="4" t="s">
        <v>57</v>
      </c>
      <c r="H77">
        <v>1</v>
      </c>
      <c r="K77">
        <v>1</v>
      </c>
      <c r="N77" t="s">
        <v>120</v>
      </c>
      <c r="S77" t="s">
        <v>104</v>
      </c>
      <c r="U77" s="6"/>
      <c r="W77" t="str" cm="1">
        <f t="array" ref="W77">_xlfn.TEXTJOIN("", TRUE, IF(C77:M77="", "0", C77:M77))</f>
        <v>00000100100</v>
      </c>
      <c r="X77" t="str">
        <f>DEC2BIN(VLOOKUP(表格2[[#This Row],[BRANCH]],$N$4:$O$10,2,FALSE),3)</f>
        <v>000</v>
      </c>
      <c r="Y77" t="str" cm="1">
        <f t="array" ref="Y77">_xlfn.TEXTJOIN("", TRUE, IF(表格2[[#This Row],[JUMP]:[return]]="", "0",表格2[[#This Row],[JUMP]:[return]]))</f>
        <v>000</v>
      </c>
      <c r="Z77" t="str">
        <f>DEC2BIN(VLOOKUP(表格2[[#This Row],[ALUOP]],$R$2:$S$15,2,FALSE),4)</f>
        <v>0101</v>
      </c>
      <c r="AA77" t="str">
        <f>_xlfn.TEXTJOIN("", TRUE, IF(表格2[[#This Row],[SHIFT_V]]="", "0",表格2[[#This Row],[SHIFT_V]] ))</f>
        <v>0</v>
      </c>
      <c r="AB77" t="str">
        <f>DEC2BIN(IF(表格2[[#This Row],[DATA_TYPE]]="",0,表格2[[#This Row],[DATA_TYPE]]),3)</f>
        <v>000</v>
      </c>
      <c r="AC77" t="str">
        <f t="shared" si="0"/>
        <v>0000010010000000001010000</v>
      </c>
    </row>
    <row r="78" spans="1:29" x14ac:dyDescent="0.3">
      <c r="B78" s="4" t="s">
        <v>58</v>
      </c>
      <c r="G78">
        <v>1</v>
      </c>
      <c r="H78">
        <v>1</v>
      </c>
      <c r="K78">
        <v>1</v>
      </c>
      <c r="N78" t="s">
        <v>120</v>
      </c>
      <c r="S78" t="s">
        <v>104</v>
      </c>
      <c r="U78" s="6"/>
      <c r="W78" t="str" cm="1">
        <f t="array" ref="W78">_xlfn.TEXTJOIN("", TRUE, IF(C78:M78="", "0", C78:M78))</f>
        <v>00001100100</v>
      </c>
      <c r="X78" t="str">
        <f>DEC2BIN(VLOOKUP(表格2[[#This Row],[BRANCH]],$N$4:$O$10,2,FALSE),3)</f>
        <v>000</v>
      </c>
      <c r="Y78" t="str" cm="1">
        <f t="array" ref="Y78">_xlfn.TEXTJOIN("", TRUE, IF(表格2[[#This Row],[JUMP]:[return]]="", "0",表格2[[#This Row],[JUMP]:[return]]))</f>
        <v>000</v>
      </c>
      <c r="Z78" t="str">
        <f>DEC2BIN(VLOOKUP(表格2[[#This Row],[ALUOP]],$R$2:$S$15,2,FALSE),4)</f>
        <v>0101</v>
      </c>
      <c r="AA78" t="str">
        <f>_xlfn.TEXTJOIN("", TRUE, IF(表格2[[#This Row],[SHIFT_V]]="", "0",表格2[[#This Row],[SHIFT_V]] ))</f>
        <v>0</v>
      </c>
      <c r="AB78" t="str">
        <f>DEC2BIN(IF(表格2[[#This Row],[DATA_TYPE]]="",0,表格2[[#This Row],[DATA_TYPE]]),3)</f>
        <v>000</v>
      </c>
      <c r="AC78" t="str">
        <f t="shared" si="0"/>
        <v>0000110010000000001010000</v>
      </c>
    </row>
    <row r="79" spans="1:29" x14ac:dyDescent="0.3">
      <c r="B79" s="4" t="s">
        <v>59</v>
      </c>
      <c r="H79">
        <v>1</v>
      </c>
      <c r="K79">
        <v>1</v>
      </c>
      <c r="N79" t="s">
        <v>120</v>
      </c>
      <c r="S79" t="s">
        <v>97</v>
      </c>
      <c r="U79" s="6"/>
      <c r="W79" t="str" cm="1">
        <f t="array" ref="W79">_xlfn.TEXTJOIN("", TRUE, IF(C79:M79="", "0", C79:M79))</f>
        <v>00000100100</v>
      </c>
      <c r="X79" t="str">
        <f>DEC2BIN(VLOOKUP(表格2[[#This Row],[BRANCH]],$N$4:$O$10,2,FALSE),3)</f>
        <v>000</v>
      </c>
      <c r="Y79" t="str" cm="1">
        <f t="array" ref="Y79">_xlfn.TEXTJOIN("", TRUE, IF(表格2[[#This Row],[JUMP]:[return]]="", "0",表格2[[#This Row],[JUMP]:[return]]))</f>
        <v>000</v>
      </c>
      <c r="Z79" t="str">
        <f>DEC2BIN(VLOOKUP(表格2[[#This Row],[ALUOP]],$R$2:$S$15,2,FALSE),4)</f>
        <v>0000</v>
      </c>
      <c r="AA79" t="str">
        <f>_xlfn.TEXTJOIN("", TRUE, IF(表格2[[#This Row],[SHIFT_V]]="", "0",表格2[[#This Row],[SHIFT_V]] ))</f>
        <v>0</v>
      </c>
      <c r="AB79" t="str">
        <f>DEC2BIN(IF(表格2[[#This Row],[DATA_TYPE]]="",0,表格2[[#This Row],[DATA_TYPE]]),3)</f>
        <v>000</v>
      </c>
      <c r="AC79" t="str">
        <f t="shared" si="0"/>
        <v>0000010010000000000000000</v>
      </c>
    </row>
    <row r="80" spans="1:29" x14ac:dyDescent="0.3">
      <c r="B80" s="4" t="s">
        <v>60</v>
      </c>
      <c r="H80">
        <v>1</v>
      </c>
      <c r="K80">
        <v>1</v>
      </c>
      <c r="N80" t="s">
        <v>120</v>
      </c>
      <c r="S80" t="s">
        <v>98</v>
      </c>
      <c r="U80" s="6"/>
      <c r="W80" t="str" cm="1">
        <f t="array" ref="W80">_xlfn.TEXTJOIN("", TRUE, IF(C80:M80="", "0", C80:M80))</f>
        <v>00000100100</v>
      </c>
      <c r="X80" t="str">
        <f>DEC2BIN(VLOOKUP(表格2[[#This Row],[BRANCH]],$N$4:$O$10,2,FALSE),3)</f>
        <v>000</v>
      </c>
      <c r="Y80" t="str" cm="1">
        <f t="array" ref="Y80">_xlfn.TEXTJOIN("", TRUE, IF(表格2[[#This Row],[JUMP]:[return]]="", "0",表格2[[#This Row],[JUMP]:[return]]))</f>
        <v>000</v>
      </c>
      <c r="Z80" t="str">
        <f>DEC2BIN(VLOOKUP(表格2[[#This Row],[ALUOP]],$R$2:$S$15,2,FALSE),4)</f>
        <v>0001</v>
      </c>
      <c r="AA80" t="str">
        <f>_xlfn.TEXTJOIN("", TRUE, IF(表格2[[#This Row],[SHIFT_V]]="", "0",表格2[[#This Row],[SHIFT_V]] ))</f>
        <v>0</v>
      </c>
      <c r="AB80" t="str">
        <f>DEC2BIN(IF(表格2[[#This Row],[DATA_TYPE]]="",0,表格2[[#This Row],[DATA_TYPE]]),3)</f>
        <v>000</v>
      </c>
      <c r="AC80" t="str">
        <f t="shared" si="0"/>
        <v>0000010010000000000010000</v>
      </c>
    </row>
    <row r="81" spans="1:29" x14ac:dyDescent="0.3">
      <c r="B81" s="4" t="s">
        <v>61</v>
      </c>
      <c r="H81">
        <v>1</v>
      </c>
      <c r="K81">
        <v>1</v>
      </c>
      <c r="N81" t="s">
        <v>120</v>
      </c>
      <c r="S81" t="s">
        <v>99</v>
      </c>
      <c r="U81" s="6"/>
      <c r="W81" t="str" cm="1">
        <f t="array" ref="W81">_xlfn.TEXTJOIN("", TRUE, IF(C81:M81="", "0", C81:M81))</f>
        <v>00000100100</v>
      </c>
      <c r="X81" t="str">
        <f>DEC2BIN(VLOOKUP(表格2[[#This Row],[BRANCH]],$N$4:$O$10,2,FALSE),3)</f>
        <v>000</v>
      </c>
      <c r="Y81" t="str" cm="1">
        <f t="array" ref="Y81">_xlfn.TEXTJOIN("", TRUE, IF(表格2[[#This Row],[JUMP]:[return]]="", "0",表格2[[#This Row],[JUMP]:[return]]))</f>
        <v>000</v>
      </c>
      <c r="Z81" t="str">
        <f>DEC2BIN(VLOOKUP(表格2[[#This Row],[ALUOP]],$R$2:$S$15,2,FALSE),4)</f>
        <v>0010</v>
      </c>
      <c r="AA81" t="str">
        <f>_xlfn.TEXTJOIN("", TRUE, IF(表格2[[#This Row],[SHIFT_V]]="", "0",表格2[[#This Row],[SHIFT_V]] ))</f>
        <v>0</v>
      </c>
      <c r="AB81" t="str">
        <f>DEC2BIN(IF(表格2[[#This Row],[DATA_TYPE]]="",0,表格2[[#This Row],[DATA_TYPE]]),3)</f>
        <v>000</v>
      </c>
      <c r="AC81" t="str">
        <f t="shared" si="0"/>
        <v>0000010010000000000100000</v>
      </c>
    </row>
    <row r="82" spans="1:29" x14ac:dyDescent="0.3">
      <c r="B82" s="4" t="s">
        <v>62</v>
      </c>
      <c r="H82">
        <v>1</v>
      </c>
      <c r="K82">
        <v>1</v>
      </c>
      <c r="N82" t="s">
        <v>120</v>
      </c>
      <c r="S82" t="s">
        <v>100</v>
      </c>
      <c r="U82" s="6"/>
      <c r="W82" t="str" cm="1">
        <f t="array" ref="W82">_xlfn.TEXTJOIN("", TRUE, IF(C82:M82="", "0", C82:M82))</f>
        <v>00000100100</v>
      </c>
      <c r="X82" t="str">
        <f>DEC2BIN(VLOOKUP(表格2[[#This Row],[BRANCH]],$N$4:$O$10,2,FALSE),3)</f>
        <v>000</v>
      </c>
      <c r="Y82" t="str" cm="1">
        <f t="array" ref="Y82">_xlfn.TEXTJOIN("", TRUE, IF(表格2[[#This Row],[JUMP]:[return]]="", "0",表格2[[#This Row],[JUMP]:[return]]))</f>
        <v>000</v>
      </c>
      <c r="Z82" t="str">
        <f>DEC2BIN(VLOOKUP(表格2[[#This Row],[ALUOP]],$R$2:$S$15,2,FALSE),4)</f>
        <v>0011</v>
      </c>
      <c r="AA82" t="str">
        <f>_xlfn.TEXTJOIN("", TRUE, IF(表格2[[#This Row],[SHIFT_V]]="", "0",表格2[[#This Row],[SHIFT_V]] ))</f>
        <v>0</v>
      </c>
      <c r="AB82" t="str">
        <f>DEC2BIN(IF(表格2[[#This Row],[DATA_TYPE]]="",0,表格2[[#This Row],[DATA_TYPE]]),3)</f>
        <v>000</v>
      </c>
      <c r="AC82" t="str">
        <f t="shared" si="0"/>
        <v>0000010010000000000110000</v>
      </c>
    </row>
    <row r="83" spans="1:29" x14ac:dyDescent="0.3">
      <c r="A83" t="s">
        <v>95</v>
      </c>
      <c r="B83" s="4" t="s">
        <v>63</v>
      </c>
      <c r="H83">
        <v>1</v>
      </c>
      <c r="K83">
        <v>1</v>
      </c>
      <c r="N83" t="s">
        <v>120</v>
      </c>
      <c r="S83" t="s">
        <v>111</v>
      </c>
      <c r="U83" s="6"/>
      <c r="W83" t="str" cm="1">
        <f t="array" ref="W83">_xlfn.TEXTJOIN("", TRUE, IF(C83:M83="", "0", C83:M83))</f>
        <v>00000100100</v>
      </c>
      <c r="X83" t="str">
        <f>DEC2BIN(VLOOKUP(表格2[[#This Row],[BRANCH]],$N$4:$O$10,2,FALSE),3)</f>
        <v>000</v>
      </c>
      <c r="Y83" t="str" cm="1">
        <f t="array" ref="Y83">_xlfn.TEXTJOIN("", TRUE, IF(表格2[[#This Row],[JUMP]:[return]]="", "0",表格2[[#This Row],[JUMP]:[return]]))</f>
        <v>000</v>
      </c>
      <c r="Z83" t="str">
        <f>DEC2BIN(VLOOKUP(表格2[[#This Row],[ALUOP]],$R$2:$S$15,2,FALSE),4)</f>
        <v>0110</v>
      </c>
      <c r="AA83" t="str">
        <f>_xlfn.TEXTJOIN("", TRUE, IF(表格2[[#This Row],[SHIFT_V]]="", "0",表格2[[#This Row],[SHIFT_V]] ))</f>
        <v>0</v>
      </c>
      <c r="AB83" t="str">
        <f>DEC2BIN(IF(表格2[[#This Row],[DATA_TYPE]]="",0,表格2[[#This Row],[DATA_TYPE]]),3)</f>
        <v>000</v>
      </c>
      <c r="AC83" t="str">
        <f t="shared" si="0"/>
        <v>0000010010000000001100000</v>
      </c>
    </row>
    <row r="84" spans="1:29" x14ac:dyDescent="0.3">
      <c r="B84" s="4" t="s">
        <v>64</v>
      </c>
      <c r="G84">
        <v>1</v>
      </c>
      <c r="H84">
        <v>1</v>
      </c>
      <c r="K84">
        <v>1</v>
      </c>
      <c r="N84" t="s">
        <v>120</v>
      </c>
      <c r="S84" t="s">
        <v>111</v>
      </c>
      <c r="U84" s="6"/>
      <c r="W84" t="str" cm="1">
        <f t="array" ref="W84">_xlfn.TEXTJOIN("", TRUE, IF(C84:M84="", "0", C84:M84))</f>
        <v>00001100100</v>
      </c>
      <c r="X84" t="str">
        <f>DEC2BIN(VLOOKUP(表格2[[#This Row],[BRANCH]],$N$4:$O$10,2,FALSE),3)</f>
        <v>000</v>
      </c>
      <c r="Y84" t="str" cm="1">
        <f t="array" ref="Y84">_xlfn.TEXTJOIN("", TRUE, IF(表格2[[#This Row],[JUMP]:[return]]="", "0",表格2[[#This Row],[JUMP]:[return]]))</f>
        <v>000</v>
      </c>
      <c r="Z84" t="str">
        <f>DEC2BIN(VLOOKUP(表格2[[#This Row],[ALUOP]],$R$2:$S$15,2,FALSE),4)</f>
        <v>0110</v>
      </c>
      <c r="AA84" t="str">
        <f>_xlfn.TEXTJOIN("", TRUE, IF(表格2[[#This Row],[SHIFT_V]]="", "0",表格2[[#This Row],[SHIFT_V]] ))</f>
        <v>0</v>
      </c>
      <c r="AB84" t="str">
        <f>DEC2BIN(IF(表格2[[#This Row],[DATA_TYPE]]="",0,表格2[[#This Row],[DATA_TYPE]]),3)</f>
        <v>000</v>
      </c>
      <c r="AC84" t="str">
        <f t="shared" si="0"/>
        <v>0000110010000000001100000</v>
      </c>
    </row>
    <row r="85" spans="1:29" x14ac:dyDescent="0.3">
      <c r="U85" s="6"/>
    </row>
    <row r="86" spans="1:29" x14ac:dyDescent="0.3">
      <c r="U86" s="6"/>
    </row>
    <row r="91" spans="1:29" x14ac:dyDescent="0.3">
      <c r="U91" s="5" t="s">
        <v>140</v>
      </c>
      <c r="V91" t="s">
        <v>12</v>
      </c>
      <c r="X91" t="s">
        <v>141</v>
      </c>
      <c r="Y91" t="str">
        <f>AC22</f>
        <v>0000000000000010011010000</v>
      </c>
    </row>
    <row r="92" spans="1:29" x14ac:dyDescent="0.3">
      <c r="U92" s="5" t="s">
        <v>140</v>
      </c>
      <c r="V92" t="s">
        <v>13</v>
      </c>
      <c r="X92" t="s">
        <v>141</v>
      </c>
      <c r="Y92" t="str">
        <f t="shared" ref="Y92:Y154" si="1">AC23</f>
        <v>0000000010000011011010000</v>
      </c>
    </row>
    <row r="93" spans="1:29" x14ac:dyDescent="0.3">
      <c r="U93" s="5" t="s">
        <v>140</v>
      </c>
      <c r="V93" t="s">
        <v>14</v>
      </c>
      <c r="X93" t="s">
        <v>141</v>
      </c>
      <c r="Y93" t="str">
        <f t="shared" si="1"/>
        <v>0000000000000100001010000</v>
      </c>
    </row>
    <row r="94" spans="1:29" x14ac:dyDescent="0.3">
      <c r="U94" s="5" t="s">
        <v>140</v>
      </c>
      <c r="V94" t="s">
        <v>15</v>
      </c>
      <c r="X94" t="s">
        <v>141</v>
      </c>
      <c r="Y94" t="str">
        <f t="shared" si="1"/>
        <v>0000000000001000001010000</v>
      </c>
    </row>
    <row r="95" spans="1:29" x14ac:dyDescent="0.3">
      <c r="U95" s="5" t="s">
        <v>140</v>
      </c>
      <c r="V95" t="s">
        <v>16</v>
      </c>
      <c r="X95" t="s">
        <v>141</v>
      </c>
      <c r="Y95" t="str">
        <f t="shared" si="1"/>
        <v>0000000000001100011010000</v>
      </c>
    </row>
    <row r="96" spans="1:29" x14ac:dyDescent="0.3">
      <c r="U96" s="5" t="s">
        <v>140</v>
      </c>
      <c r="V96" t="s">
        <v>17</v>
      </c>
      <c r="X96" t="s">
        <v>141</v>
      </c>
      <c r="Y96" t="str">
        <f t="shared" si="1"/>
        <v>0000000000010000011010000</v>
      </c>
    </row>
    <row r="97" spans="21:25" x14ac:dyDescent="0.3">
      <c r="U97" s="5" t="s">
        <v>140</v>
      </c>
      <c r="V97" t="s">
        <v>18</v>
      </c>
      <c r="X97" t="s">
        <v>141</v>
      </c>
      <c r="Y97" t="str">
        <f t="shared" si="1"/>
        <v>0000001010000000001000000</v>
      </c>
    </row>
    <row r="98" spans="21:25" x14ac:dyDescent="0.3">
      <c r="U98" s="5" t="s">
        <v>140</v>
      </c>
      <c r="V98" t="s">
        <v>19</v>
      </c>
      <c r="X98" t="s">
        <v>141</v>
      </c>
      <c r="Y98" t="str">
        <f t="shared" si="1"/>
        <v>0000101010000000001000000</v>
      </c>
    </row>
    <row r="99" spans="21:25" x14ac:dyDescent="0.3">
      <c r="U99" s="5" t="s">
        <v>140</v>
      </c>
      <c r="V99" t="s">
        <v>20</v>
      </c>
      <c r="X99" t="s">
        <v>141</v>
      </c>
      <c r="Y99" t="str">
        <f t="shared" si="1"/>
        <v>0000001010000000001100000</v>
      </c>
    </row>
    <row r="100" spans="21:25" x14ac:dyDescent="0.3">
      <c r="U100" s="5" t="s">
        <v>140</v>
      </c>
      <c r="V100" t="s">
        <v>21</v>
      </c>
      <c r="X100" t="s">
        <v>141</v>
      </c>
      <c r="Y100" t="str">
        <f t="shared" si="1"/>
        <v>0000101010000000001100000</v>
      </c>
    </row>
    <row r="101" spans="21:25" x14ac:dyDescent="0.3">
      <c r="U101" s="5" t="s">
        <v>140</v>
      </c>
      <c r="V101" t="s">
        <v>22</v>
      </c>
      <c r="X101" t="s">
        <v>141</v>
      </c>
      <c r="Y101" t="str">
        <f t="shared" si="1"/>
        <v>0000001010000000000000000</v>
      </c>
    </row>
    <row r="102" spans="21:25" x14ac:dyDescent="0.3">
      <c r="U102" s="5" t="s">
        <v>140</v>
      </c>
      <c r="V102" t="s">
        <v>23</v>
      </c>
      <c r="X102" t="s">
        <v>141</v>
      </c>
      <c r="Y102" t="str">
        <f t="shared" si="1"/>
        <v>0000001010000000000010000</v>
      </c>
    </row>
    <row r="103" spans="21:25" x14ac:dyDescent="0.3">
      <c r="U103" s="5" t="s">
        <v>140</v>
      </c>
      <c r="V103" t="s">
        <v>24</v>
      </c>
      <c r="X103" t="s">
        <v>141</v>
      </c>
      <c r="Y103" t="str">
        <f t="shared" si="1"/>
        <v>0000001010000000000100000</v>
      </c>
    </row>
    <row r="104" spans="21:25" x14ac:dyDescent="0.3">
      <c r="U104" s="5" t="s">
        <v>140</v>
      </c>
      <c r="V104" t="s">
        <v>25</v>
      </c>
      <c r="X104" t="s">
        <v>141</v>
      </c>
      <c r="Y104" t="str">
        <f t="shared" si="1"/>
        <v>0000001010000000000000000</v>
      </c>
    </row>
    <row r="106" spans="21:25" x14ac:dyDescent="0.3">
      <c r="U106" s="5" t="s">
        <v>140</v>
      </c>
      <c r="V106" t="s">
        <v>26</v>
      </c>
      <c r="X106" t="s">
        <v>141</v>
      </c>
      <c r="Y106" t="str">
        <f t="shared" si="1"/>
        <v>0000001111000000001000010</v>
      </c>
    </row>
    <row r="107" spans="21:25" x14ac:dyDescent="0.3">
      <c r="U107" s="5" t="s">
        <v>140</v>
      </c>
      <c r="V107" t="s">
        <v>27</v>
      </c>
      <c r="X107" t="s">
        <v>141</v>
      </c>
      <c r="Y107" t="str">
        <f t="shared" si="1"/>
        <v>0000001111000000001000001</v>
      </c>
    </row>
    <row r="108" spans="21:25" x14ac:dyDescent="0.3">
      <c r="U108" s="5" t="s">
        <v>140</v>
      </c>
      <c r="V108" t="s">
        <v>31</v>
      </c>
      <c r="X108" t="s">
        <v>141</v>
      </c>
      <c r="Y108" t="str">
        <f t="shared" si="1"/>
        <v>0000001111000000001000000</v>
      </c>
    </row>
    <row r="109" spans="21:25" x14ac:dyDescent="0.3">
      <c r="U109" s="5" t="s">
        <v>140</v>
      </c>
      <c r="V109" t="s">
        <v>28</v>
      </c>
      <c r="X109" t="s">
        <v>141</v>
      </c>
      <c r="Y109" t="str">
        <f t="shared" si="1"/>
        <v>0000001111000000001000000</v>
      </c>
    </row>
    <row r="110" spans="21:25" x14ac:dyDescent="0.3">
      <c r="U110" s="5" t="s">
        <v>140</v>
      </c>
      <c r="V110" t="s">
        <v>29</v>
      </c>
      <c r="X110" t="s">
        <v>141</v>
      </c>
      <c r="Y110" t="str">
        <f t="shared" si="1"/>
        <v>0000101111000000001000010</v>
      </c>
    </row>
    <row r="111" spans="21:25" x14ac:dyDescent="0.3">
      <c r="U111" s="5" t="s">
        <v>140</v>
      </c>
      <c r="V111" t="s">
        <v>30</v>
      </c>
      <c r="X111" t="s">
        <v>141</v>
      </c>
      <c r="Y111" t="str">
        <f t="shared" si="1"/>
        <v>0000101111000000001000001</v>
      </c>
    </row>
    <row r="112" spans="21:25" x14ac:dyDescent="0.3">
      <c r="U112" s="5" t="s">
        <v>140</v>
      </c>
      <c r="V112" t="s">
        <v>32</v>
      </c>
      <c r="X112" t="s">
        <v>141</v>
      </c>
      <c r="Y112" t="str">
        <f t="shared" si="1"/>
        <v>0000001111000000001000000</v>
      </c>
    </row>
    <row r="114" spans="21:25" x14ac:dyDescent="0.3">
      <c r="U114" s="5" t="s">
        <v>140</v>
      </c>
      <c r="V114" t="s">
        <v>33</v>
      </c>
      <c r="X114" t="s">
        <v>141</v>
      </c>
      <c r="Y114" t="str">
        <f t="shared" si="1"/>
        <v>0000001000100000001000010</v>
      </c>
    </row>
    <row r="115" spans="21:25" x14ac:dyDescent="0.3">
      <c r="U115" s="5" t="s">
        <v>140</v>
      </c>
      <c r="V115" t="s">
        <v>34</v>
      </c>
      <c r="X115" t="s">
        <v>141</v>
      </c>
      <c r="Y115" t="str">
        <f t="shared" si="1"/>
        <v>0000001000100000001000001</v>
      </c>
    </row>
    <row r="116" spans="21:25" x14ac:dyDescent="0.3">
      <c r="U116" s="5" t="s">
        <v>140</v>
      </c>
      <c r="V116" t="s">
        <v>36</v>
      </c>
      <c r="X116" t="s">
        <v>141</v>
      </c>
      <c r="Y116" t="str">
        <f t="shared" si="1"/>
        <v>0000001000100000001000000</v>
      </c>
    </row>
    <row r="117" spans="21:25" x14ac:dyDescent="0.3">
      <c r="U117" s="5" t="s">
        <v>140</v>
      </c>
      <c r="V117" t="s">
        <v>35</v>
      </c>
      <c r="X117" t="s">
        <v>141</v>
      </c>
      <c r="Y117" t="str">
        <f t="shared" si="1"/>
        <v>0000001000100000001000000</v>
      </c>
    </row>
    <row r="118" spans="21:25" x14ac:dyDescent="0.3">
      <c r="U118" s="5" t="s">
        <v>140</v>
      </c>
      <c r="V118" t="s">
        <v>37</v>
      </c>
      <c r="X118" t="s">
        <v>141</v>
      </c>
      <c r="Y118" t="str">
        <f t="shared" si="1"/>
        <v>0000001000100000001000000</v>
      </c>
    </row>
    <row r="123" spans="21:25" x14ac:dyDescent="0.3">
      <c r="U123" s="5" t="s">
        <v>140</v>
      </c>
      <c r="V123" t="s">
        <v>38</v>
      </c>
      <c r="X123" t="s">
        <v>141</v>
      </c>
      <c r="Y123" t="str">
        <f t="shared" si="1"/>
        <v>0000000000010100011010000</v>
      </c>
    </row>
    <row r="124" spans="21:25" x14ac:dyDescent="0.3">
      <c r="U124" s="5" t="s">
        <v>140</v>
      </c>
      <c r="V124" t="s">
        <v>118</v>
      </c>
      <c r="X124" t="s">
        <v>141</v>
      </c>
      <c r="Y124" t="str">
        <f t="shared" si="1"/>
        <v>0000000000011000011010000</v>
      </c>
    </row>
    <row r="128" spans="21:25" x14ac:dyDescent="0.3">
      <c r="U128" s="5" t="s">
        <v>140</v>
      </c>
      <c r="V128" t="s">
        <v>39</v>
      </c>
      <c r="X128" t="s">
        <v>141</v>
      </c>
      <c r="Y128" t="str">
        <f t="shared" si="1"/>
        <v>0000010010000000001110000</v>
      </c>
    </row>
    <row r="129" spans="21:25" x14ac:dyDescent="0.3">
      <c r="U129" s="5" t="s">
        <v>140</v>
      </c>
      <c r="V129" t="s">
        <v>40</v>
      </c>
      <c r="X129" t="s">
        <v>141</v>
      </c>
      <c r="Y129" t="str">
        <f t="shared" si="1"/>
        <v>0000010010000000010000000</v>
      </c>
    </row>
    <row r="130" spans="21:25" x14ac:dyDescent="0.3">
      <c r="U130" s="5" t="s">
        <v>140</v>
      </c>
      <c r="V130" t="s">
        <v>41</v>
      </c>
      <c r="X130" t="s">
        <v>141</v>
      </c>
      <c r="Y130" t="str">
        <f t="shared" si="1"/>
        <v>0000010010000000010010000</v>
      </c>
    </row>
    <row r="131" spans="21:25" x14ac:dyDescent="0.3">
      <c r="U131" s="5" t="s">
        <v>140</v>
      </c>
      <c r="V131" t="s">
        <v>42</v>
      </c>
      <c r="X131" t="s">
        <v>141</v>
      </c>
      <c r="Y131" t="str">
        <f t="shared" si="1"/>
        <v>0000010010000000001111000</v>
      </c>
    </row>
    <row r="132" spans="21:25" x14ac:dyDescent="0.3">
      <c r="U132" s="5" t="s">
        <v>140</v>
      </c>
      <c r="V132" t="s">
        <v>43</v>
      </c>
      <c r="X132" t="s">
        <v>141</v>
      </c>
      <c r="Y132" t="str">
        <f t="shared" si="1"/>
        <v>0000010010000000010001000</v>
      </c>
    </row>
    <row r="133" spans="21:25" x14ac:dyDescent="0.3">
      <c r="U133" s="5" t="s">
        <v>140</v>
      </c>
      <c r="V133" t="s">
        <v>44</v>
      </c>
      <c r="X133" t="s">
        <v>141</v>
      </c>
      <c r="Y133" t="str">
        <f t="shared" si="1"/>
        <v>0000010010000000010011000</v>
      </c>
    </row>
    <row r="134" spans="21:25" x14ac:dyDescent="0.3">
      <c r="U134" s="5" t="s">
        <v>140</v>
      </c>
      <c r="V134" t="s">
        <v>45</v>
      </c>
      <c r="X134" t="s">
        <v>141</v>
      </c>
      <c r="Y134" t="str">
        <f t="shared" si="1"/>
        <v>0000000000000010111010000</v>
      </c>
    </row>
    <row r="135" spans="21:25" x14ac:dyDescent="0.3">
      <c r="U135" s="5" t="s">
        <v>140</v>
      </c>
      <c r="V135" t="s">
        <v>46</v>
      </c>
      <c r="X135" t="s">
        <v>141</v>
      </c>
      <c r="Y135" t="str">
        <f t="shared" si="1"/>
        <v>0000010010000011111010000</v>
      </c>
    </row>
    <row r="136" spans="21:25" x14ac:dyDescent="0.3">
      <c r="U136" s="5" t="s">
        <v>140</v>
      </c>
      <c r="V136" t="s">
        <v>47</v>
      </c>
      <c r="X136" t="s">
        <v>141</v>
      </c>
      <c r="Y136" t="str">
        <f t="shared" si="1"/>
        <v>0100010010000000011010000</v>
      </c>
    </row>
    <row r="137" spans="21:25" x14ac:dyDescent="0.3">
      <c r="U137" s="5" t="s">
        <v>140</v>
      </c>
      <c r="V137" t="s">
        <v>48</v>
      </c>
      <c r="X137" t="s">
        <v>141</v>
      </c>
      <c r="Y137" t="str">
        <f t="shared" si="1"/>
        <v>1000000000000000011010000</v>
      </c>
    </row>
    <row r="138" spans="21:25" x14ac:dyDescent="0.3">
      <c r="U138" s="5" t="s">
        <v>140</v>
      </c>
      <c r="V138" t="s">
        <v>49</v>
      </c>
      <c r="X138" t="s">
        <v>141</v>
      </c>
      <c r="Y138" t="str">
        <f t="shared" si="1"/>
        <v>0001010010000000011010000</v>
      </c>
    </row>
    <row r="139" spans="21:25" x14ac:dyDescent="0.3">
      <c r="U139" s="5" t="s">
        <v>140</v>
      </c>
      <c r="V139" t="s">
        <v>50</v>
      </c>
      <c r="X139" t="s">
        <v>141</v>
      </c>
      <c r="Y139" t="str">
        <f t="shared" si="1"/>
        <v>0010000000000000011010000</v>
      </c>
    </row>
    <row r="140" spans="21:25" x14ac:dyDescent="0.3">
      <c r="U140" s="5" t="s">
        <v>140</v>
      </c>
      <c r="V140" t="s">
        <v>51</v>
      </c>
      <c r="X140" t="s">
        <v>141</v>
      </c>
      <c r="Y140" t="str">
        <f t="shared" si="1"/>
        <v>1010010000000000010100000</v>
      </c>
    </row>
    <row r="141" spans="21:25" x14ac:dyDescent="0.3">
      <c r="U141" s="5" t="s">
        <v>140</v>
      </c>
      <c r="V141" t="s">
        <v>52</v>
      </c>
      <c r="X141" t="s">
        <v>141</v>
      </c>
      <c r="Y141" t="str">
        <f t="shared" si="1"/>
        <v>1010110000000000010100000</v>
      </c>
    </row>
    <row r="142" spans="21:25" x14ac:dyDescent="0.3">
      <c r="U142" s="5" t="s">
        <v>140</v>
      </c>
      <c r="V142" t="s">
        <v>53</v>
      </c>
      <c r="X142" t="s">
        <v>141</v>
      </c>
      <c r="Y142" t="str">
        <f t="shared" si="1"/>
        <v>1010010000000000010110000</v>
      </c>
    </row>
    <row r="143" spans="21:25" x14ac:dyDescent="0.3">
      <c r="U143" s="5" t="s">
        <v>140</v>
      </c>
      <c r="V143" t="s">
        <v>54</v>
      </c>
      <c r="X143" t="s">
        <v>141</v>
      </c>
      <c r="Y143" t="str">
        <f t="shared" si="1"/>
        <v>1010110000000000010110000</v>
      </c>
    </row>
    <row r="144" spans="21:25" x14ac:dyDescent="0.3">
      <c r="U144" s="5" t="s">
        <v>140</v>
      </c>
      <c r="V144" t="s">
        <v>55</v>
      </c>
      <c r="X144" t="s">
        <v>141</v>
      </c>
      <c r="Y144" t="str">
        <f t="shared" si="1"/>
        <v>0000010010000000001000000</v>
      </c>
    </row>
    <row r="145" spans="21:25" x14ac:dyDescent="0.3">
      <c r="U145" s="5" t="s">
        <v>140</v>
      </c>
      <c r="V145" t="s">
        <v>56</v>
      </c>
      <c r="X145" t="s">
        <v>141</v>
      </c>
      <c r="Y145" t="str">
        <f t="shared" si="1"/>
        <v>0000110010000000001000000</v>
      </c>
    </row>
    <row r="146" spans="21:25" x14ac:dyDescent="0.3">
      <c r="U146" s="5" t="s">
        <v>140</v>
      </c>
      <c r="V146" t="s">
        <v>57</v>
      </c>
      <c r="X146" t="s">
        <v>141</v>
      </c>
      <c r="Y146" t="str">
        <f t="shared" si="1"/>
        <v>0000010010000000001010000</v>
      </c>
    </row>
    <row r="147" spans="21:25" x14ac:dyDescent="0.3">
      <c r="U147" s="5" t="s">
        <v>140</v>
      </c>
      <c r="V147" t="s">
        <v>58</v>
      </c>
      <c r="X147" t="s">
        <v>141</v>
      </c>
      <c r="Y147" t="str">
        <f t="shared" si="1"/>
        <v>0000110010000000001010000</v>
      </c>
    </row>
    <row r="148" spans="21:25" x14ac:dyDescent="0.3">
      <c r="U148" s="5" t="s">
        <v>140</v>
      </c>
      <c r="V148" t="s">
        <v>59</v>
      </c>
      <c r="X148" t="s">
        <v>141</v>
      </c>
      <c r="Y148" t="str">
        <f t="shared" si="1"/>
        <v>0000010010000000000000000</v>
      </c>
    </row>
    <row r="149" spans="21:25" x14ac:dyDescent="0.3">
      <c r="U149" s="5" t="s">
        <v>140</v>
      </c>
      <c r="V149" t="s">
        <v>60</v>
      </c>
      <c r="X149" t="s">
        <v>141</v>
      </c>
      <c r="Y149" t="str">
        <f t="shared" si="1"/>
        <v>0000010010000000000010000</v>
      </c>
    </row>
    <row r="150" spans="21:25" x14ac:dyDescent="0.3">
      <c r="U150" s="5" t="s">
        <v>140</v>
      </c>
      <c r="V150" t="s">
        <v>61</v>
      </c>
      <c r="X150" t="s">
        <v>141</v>
      </c>
      <c r="Y150" t="str">
        <f t="shared" si="1"/>
        <v>0000010010000000000100000</v>
      </c>
    </row>
    <row r="151" spans="21:25" x14ac:dyDescent="0.3">
      <c r="U151" s="5" t="s">
        <v>140</v>
      </c>
      <c r="V151" t="s">
        <v>62</v>
      </c>
      <c r="X151" t="s">
        <v>141</v>
      </c>
      <c r="Y151" t="str">
        <f t="shared" si="1"/>
        <v>0000010010000000000110000</v>
      </c>
    </row>
    <row r="152" spans="21:25" x14ac:dyDescent="0.3">
      <c r="U152" s="5" t="s">
        <v>140</v>
      </c>
      <c r="V152" t="s">
        <v>63</v>
      </c>
      <c r="X152" t="s">
        <v>141</v>
      </c>
      <c r="Y152" t="str">
        <f t="shared" si="1"/>
        <v>0000010010000000001100000</v>
      </c>
    </row>
    <row r="153" spans="21:25" x14ac:dyDescent="0.3">
      <c r="U153" s="5" t="s">
        <v>140</v>
      </c>
      <c r="V153" t="s">
        <v>64</v>
      </c>
      <c r="X153" t="s">
        <v>141</v>
      </c>
      <c r="Y153" t="str">
        <f t="shared" si="1"/>
        <v>0000110010000000001100000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2025-06-18T09:33:48Z</dcterms:modified>
</cp:coreProperties>
</file>