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0B60F2E-5FC8-4EA1-93DD-1D752FFEC162}" xr6:coauthVersionLast="45" xr6:coauthVersionMax="45" xr10:uidLastSave="{00000000-0000-0000-0000-000000000000}"/>
  <bookViews>
    <workbookView xWindow="-120" yWindow="-120" windowWidth="15600" windowHeight="11160" activeTab="1" xr2:uid="{00000000-000D-0000-FFFF-FFFF00000000}"/>
  </bookViews>
  <sheets>
    <sheet name="Input" sheetId="6" r:id="rId1"/>
    <sheet name="3 statement" sheetId="8" r:id="rId2"/>
    <sheet name="3 Statement Details" sheetId="9" r:id="rId3"/>
    <sheet name="DCF" sheetId="1" r:id="rId4"/>
    <sheet name="WACC" sheetId="5" r:id="rId5"/>
  </sheets>
  <definedNames>
    <definedName name="EV">DCF!$D$51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40218.8268634259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_xlnm.Print_Area" localSheetId="1">'3 statement'!$A$1:$H$148</definedName>
    <definedName name="WACC">WACC!$D$23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6" i="8" l="1"/>
  <c r="G106" i="8"/>
  <c r="H106" i="8"/>
  <c r="I106" i="8"/>
  <c r="F108" i="8"/>
  <c r="G108" i="8"/>
  <c r="H108" i="8"/>
  <c r="I108" i="8"/>
  <c r="F110" i="8"/>
  <c r="G110" i="8"/>
  <c r="H110" i="8"/>
  <c r="I110" i="8"/>
  <c r="F111" i="8"/>
  <c r="G111" i="8"/>
  <c r="H111" i="8"/>
  <c r="I111" i="8"/>
  <c r="F112" i="8"/>
  <c r="G112" i="8"/>
  <c r="H112" i="8"/>
  <c r="I112" i="8"/>
  <c r="F113" i="8"/>
  <c r="G113" i="8"/>
  <c r="H113" i="8"/>
  <c r="I113" i="8"/>
  <c r="F114" i="8"/>
  <c r="G114" i="8"/>
  <c r="H114" i="8"/>
  <c r="I114" i="8"/>
  <c r="F115" i="8"/>
  <c r="G115" i="8"/>
  <c r="H115" i="8"/>
  <c r="I115" i="8"/>
  <c r="F117" i="8"/>
  <c r="G117" i="8"/>
  <c r="H117" i="8"/>
  <c r="I117" i="8"/>
  <c r="F120" i="8"/>
  <c r="G120" i="8"/>
  <c r="H120" i="8"/>
  <c r="I120" i="8"/>
  <c r="F121" i="8"/>
  <c r="G121" i="8"/>
  <c r="H121" i="8"/>
  <c r="I121" i="8"/>
  <c r="F122" i="8"/>
  <c r="G122" i="8"/>
  <c r="H122" i="8"/>
  <c r="I122" i="8"/>
  <c r="F125" i="8"/>
  <c r="G125" i="8"/>
  <c r="H125" i="8"/>
  <c r="I125" i="8"/>
  <c r="F126" i="8"/>
  <c r="G126" i="8"/>
  <c r="H126" i="8"/>
  <c r="I126" i="8"/>
  <c r="F128" i="8"/>
  <c r="G128" i="8"/>
  <c r="H128" i="8"/>
  <c r="I128" i="8"/>
  <c r="F133" i="8"/>
  <c r="E108" i="8"/>
  <c r="E120" i="8"/>
  <c r="D76" i="8" l="1"/>
  <c r="E90" i="8"/>
  <c r="F90" i="8" s="1"/>
  <c r="G90" i="8" s="1"/>
  <c r="H90" i="8" s="1"/>
  <c r="I90" i="8" s="1"/>
  <c r="E133" i="8" l="1"/>
  <c r="D148" i="8"/>
  <c r="D52" i="1" l="1"/>
  <c r="E89" i="8" l="1"/>
  <c r="C154" i="8"/>
  <c r="D154" i="8"/>
  <c r="B154" i="8"/>
  <c r="C151" i="8" s="1"/>
  <c r="C152" i="8"/>
  <c r="D152" i="8"/>
  <c r="C43" i="8"/>
  <c r="D43" i="8"/>
  <c r="E43" i="8" s="1"/>
  <c r="B43" i="8"/>
  <c r="B152" i="8"/>
  <c r="E68" i="8"/>
  <c r="F68" i="8" s="1"/>
  <c r="G68" i="8" s="1"/>
  <c r="H68" i="8" s="1"/>
  <c r="I68" i="8" s="1"/>
  <c r="C52" i="8"/>
  <c r="D52" i="8"/>
  <c r="B52" i="8"/>
  <c r="B50" i="8"/>
  <c r="B59" i="8" s="1"/>
  <c r="C50" i="8"/>
  <c r="D50" i="8"/>
  <c r="C67" i="8"/>
  <c r="D67" i="8"/>
  <c r="E67" i="8" s="1"/>
  <c r="B67" i="8"/>
  <c r="C59" i="8" l="1"/>
  <c r="E52" i="8"/>
  <c r="F52" i="8" s="1"/>
  <c r="G52" i="8" s="1"/>
  <c r="C153" i="8"/>
  <c r="D59" i="8"/>
  <c r="D151" i="8"/>
  <c r="E151" i="8" s="1"/>
  <c r="F43" i="8"/>
  <c r="B153" i="8"/>
  <c r="F67" i="8"/>
  <c r="E77" i="8"/>
  <c r="C85" i="8"/>
  <c r="D85" i="8"/>
  <c r="E85" i="8" s="1"/>
  <c r="B85" i="8"/>
  <c r="C58" i="8"/>
  <c r="D58" i="8"/>
  <c r="B58" i="8"/>
  <c r="E65" i="8"/>
  <c r="D153" i="8" l="1"/>
  <c r="G43" i="8"/>
  <c r="H52" i="8"/>
  <c r="E58" i="8"/>
  <c r="F58" i="8" s="1"/>
  <c r="F85" i="8"/>
  <c r="G67" i="8"/>
  <c r="D55" i="8"/>
  <c r="D101" i="8"/>
  <c r="E101" i="8" s="1"/>
  <c r="F101" i="8" s="1"/>
  <c r="G101" i="8" s="1"/>
  <c r="H101" i="8" s="1"/>
  <c r="I101" i="8" s="1"/>
  <c r="D100" i="8"/>
  <c r="E100" i="8" s="1"/>
  <c r="F100" i="8" s="1"/>
  <c r="G100" i="8" s="1"/>
  <c r="H100" i="8" s="1"/>
  <c r="I100" i="8" s="1"/>
  <c r="F77" i="8"/>
  <c r="G77" i="8" s="1"/>
  <c r="H77" i="8" s="1"/>
  <c r="I77" i="8" s="1"/>
  <c r="H43" i="8" l="1"/>
  <c r="I52" i="8"/>
  <c r="G85" i="8"/>
  <c r="H67" i="8"/>
  <c r="G58" i="8"/>
  <c r="C158" i="8"/>
  <c r="D158" i="8"/>
  <c r="E158" i="8"/>
  <c r="F158" i="8"/>
  <c r="G158" i="8"/>
  <c r="H158" i="8"/>
  <c r="I158" i="8"/>
  <c r="B158" i="8"/>
  <c r="D157" i="8"/>
  <c r="E157" i="8"/>
  <c r="C157" i="8"/>
  <c r="I43" i="8" l="1"/>
  <c r="I67" i="8"/>
  <c r="H85" i="8"/>
  <c r="H58" i="8"/>
  <c r="F38" i="1"/>
  <c r="G38" i="1"/>
  <c r="E38" i="1"/>
  <c r="F22" i="1"/>
  <c r="G22" i="1"/>
  <c r="E22" i="1"/>
  <c r="F26" i="1"/>
  <c r="F33" i="1" s="1"/>
  <c r="G26" i="1"/>
  <c r="E26" i="1"/>
  <c r="D11" i="8"/>
  <c r="E11" i="8" s="1"/>
  <c r="F11" i="8" s="1"/>
  <c r="G11" i="8" s="1"/>
  <c r="H11" i="8" s="1"/>
  <c r="I11" i="8" s="1"/>
  <c r="I85" i="8" l="1"/>
  <c r="I58" i="8"/>
  <c r="E29" i="1"/>
  <c r="E31" i="1" s="1"/>
  <c r="G29" i="1"/>
  <c r="G31" i="1" s="1"/>
  <c r="G33" i="1"/>
  <c r="E33" i="1"/>
  <c r="F29" i="1"/>
  <c r="F31" i="1" s="1"/>
  <c r="F15" i="1"/>
  <c r="G15" i="1"/>
  <c r="E15" i="1"/>
  <c r="F8" i="1"/>
  <c r="G8" i="1"/>
  <c r="E8" i="1"/>
  <c r="F5" i="1"/>
  <c r="G5" i="1"/>
  <c r="E5" i="1"/>
  <c r="D64" i="8"/>
  <c r="D99" i="8"/>
  <c r="E99" i="8" s="1"/>
  <c r="F99" i="8" s="1"/>
  <c r="G99" i="8" s="1"/>
  <c r="H99" i="8" s="1"/>
  <c r="I99" i="8" s="1"/>
  <c r="D8" i="8" l="1"/>
  <c r="I46" i="8"/>
  <c r="I103" i="8" s="1"/>
  <c r="I140" i="8" s="1"/>
  <c r="B78" i="8" l="1"/>
  <c r="B87" i="8" s="1"/>
  <c r="C78" i="8"/>
  <c r="C87" i="8" s="1"/>
  <c r="B70" i="8"/>
  <c r="C70" i="8"/>
  <c r="B76" i="8"/>
  <c r="C76" i="8"/>
  <c r="B55" i="8"/>
  <c r="C55" i="8"/>
  <c r="B64" i="8"/>
  <c r="C64" i="8"/>
  <c r="E64" i="8" l="1"/>
  <c r="F64" i="8" s="1"/>
  <c r="E76" i="8"/>
  <c r="E55" i="8"/>
  <c r="F76" i="8" l="1"/>
  <c r="F55" i="8"/>
  <c r="G64" i="8"/>
  <c r="D37" i="8"/>
  <c r="E37" i="8" s="1"/>
  <c r="F65" i="8"/>
  <c r="E23" i="8"/>
  <c r="G65" i="8" l="1"/>
  <c r="F23" i="8"/>
  <c r="H38" i="1"/>
  <c r="G76" i="8"/>
  <c r="F37" i="8"/>
  <c r="G55" i="8"/>
  <c r="H64" i="8"/>
  <c r="I64" i="8" s="1"/>
  <c r="H65" i="8" l="1"/>
  <c r="G23" i="8"/>
  <c r="I38" i="1"/>
  <c r="H76" i="8"/>
  <c r="I76" i="8" s="1"/>
  <c r="H55" i="8"/>
  <c r="I55" i="8" s="1"/>
  <c r="G37" i="8"/>
  <c r="E83" i="8"/>
  <c r="F83" i="8" s="1"/>
  <c r="G83" i="8" s="1"/>
  <c r="H83" i="8" s="1"/>
  <c r="I83" i="8" s="1"/>
  <c r="I65" i="8" l="1"/>
  <c r="H23" i="8"/>
  <c r="J38" i="1"/>
  <c r="H37" i="8"/>
  <c r="I37" i="8" s="1"/>
  <c r="C142" i="8"/>
  <c r="B148" i="8" s="1"/>
  <c r="B143" i="8" s="1"/>
  <c r="F40" i="1"/>
  <c r="E34" i="8"/>
  <c r="F34" i="8" s="1"/>
  <c r="G34" i="8" s="1"/>
  <c r="H34" i="8" s="1"/>
  <c r="I34" i="8" s="1"/>
  <c r="E21" i="8"/>
  <c r="F21" i="8" s="1"/>
  <c r="G21" i="8" s="1"/>
  <c r="H21" i="8" s="1"/>
  <c r="I21" i="8" s="1"/>
  <c r="D16" i="5"/>
  <c r="C26" i="5"/>
  <c r="I23" i="8" l="1"/>
  <c r="L38" i="1" s="1"/>
  <c r="K38" i="1"/>
  <c r="B144" i="8"/>
  <c r="E35" i="1"/>
  <c r="E42" i="1" s="1"/>
  <c r="E33" i="8"/>
  <c r="D38" i="8"/>
  <c r="E36" i="1" l="1"/>
  <c r="F33" i="8"/>
  <c r="E38" i="8"/>
  <c r="G33" i="8" l="1"/>
  <c r="F38" i="8"/>
  <c r="B46" i="8"/>
  <c r="B103" i="8" s="1"/>
  <c r="B140" i="8" s="1"/>
  <c r="C8" i="8"/>
  <c r="B11" i="8"/>
  <c r="C46" i="8"/>
  <c r="C103" i="8" s="1"/>
  <c r="C140" i="8" s="1"/>
  <c r="D46" i="8"/>
  <c r="D103" i="8" s="1"/>
  <c r="D140" i="8" s="1"/>
  <c r="E46" i="8"/>
  <c r="E103" i="8" s="1"/>
  <c r="E140" i="8" s="1"/>
  <c r="F46" i="8"/>
  <c r="F103" i="8" s="1"/>
  <c r="F140" i="8" s="1"/>
  <c r="G46" i="8"/>
  <c r="G103" i="8" s="1"/>
  <c r="G140" i="8" s="1"/>
  <c r="H46" i="8"/>
  <c r="H103" i="8" s="1"/>
  <c r="H140" i="8" s="1"/>
  <c r="C99" i="8"/>
  <c r="D142" i="8"/>
  <c r="A137" i="8"/>
  <c r="B146" i="8"/>
  <c r="C148" i="8" l="1"/>
  <c r="C143" i="8" s="1"/>
  <c r="D143" i="8"/>
  <c r="F89" i="8"/>
  <c r="H33" i="8"/>
  <c r="G38" i="8"/>
  <c r="B101" i="8"/>
  <c r="B13" i="8"/>
  <c r="B93" i="8"/>
  <c r="C17" i="8"/>
  <c r="B99" i="8"/>
  <c r="B17" i="8"/>
  <c r="C146" i="8"/>
  <c r="C11" i="8"/>
  <c r="C13" i="8"/>
  <c r="C100" i="8"/>
  <c r="E7" i="8"/>
  <c r="E42" i="8" s="1"/>
  <c r="E152" i="8" s="1"/>
  <c r="B100" i="8"/>
  <c r="C93" i="8"/>
  <c r="C101" i="8"/>
  <c r="F35" i="1" l="1"/>
  <c r="F36" i="1" s="1"/>
  <c r="C144" i="8"/>
  <c r="D144" i="8" s="1"/>
  <c r="E144" i="8" s="1"/>
  <c r="E143" i="8" s="1"/>
  <c r="H35" i="1" s="1"/>
  <c r="E51" i="8"/>
  <c r="E50" i="8"/>
  <c r="E66" i="8"/>
  <c r="E154" i="8" s="1"/>
  <c r="E84" i="8"/>
  <c r="E126" i="8" s="1"/>
  <c r="E57" i="8"/>
  <c r="C14" i="8"/>
  <c r="F11" i="1"/>
  <c r="B14" i="8"/>
  <c r="E11" i="1"/>
  <c r="G35" i="1"/>
  <c r="H5" i="1"/>
  <c r="I17" i="8"/>
  <c r="H38" i="8"/>
  <c r="I33" i="8"/>
  <c r="I38" i="8" s="1"/>
  <c r="D146" i="8"/>
  <c r="E63" i="8"/>
  <c r="D17" i="8"/>
  <c r="D13" i="8"/>
  <c r="B95" i="8"/>
  <c r="B96" i="8" s="1"/>
  <c r="E10" i="8"/>
  <c r="B40" i="8"/>
  <c r="F17" i="8"/>
  <c r="C19" i="8"/>
  <c r="G17" i="8"/>
  <c r="H17" i="8"/>
  <c r="E17" i="8"/>
  <c r="E16" i="8" s="1"/>
  <c r="H15" i="1" s="1"/>
  <c r="H16" i="1" s="1"/>
  <c r="C95" i="8"/>
  <c r="F7" i="8"/>
  <c r="F42" i="8" s="1"/>
  <c r="F152" i="8" s="1"/>
  <c r="G89" i="8"/>
  <c r="F9" i="1"/>
  <c r="G9" i="1"/>
  <c r="E128" i="8" l="1"/>
  <c r="E110" i="8"/>
  <c r="E113" i="8"/>
  <c r="E153" i="8"/>
  <c r="E121" i="8" s="1"/>
  <c r="F151" i="8"/>
  <c r="F51" i="8"/>
  <c r="F50" i="8"/>
  <c r="F66" i="8"/>
  <c r="F154" i="8" s="1"/>
  <c r="F84" i="8"/>
  <c r="F57" i="8"/>
  <c r="G36" i="1"/>
  <c r="F13" i="1"/>
  <c r="D14" i="8"/>
  <c r="G11" i="1"/>
  <c r="G13" i="1" s="1"/>
  <c r="H6" i="1"/>
  <c r="H36" i="1"/>
  <c r="E13" i="8"/>
  <c r="H11" i="1" s="1"/>
  <c r="H8" i="1"/>
  <c r="I5" i="1"/>
  <c r="E54" i="8"/>
  <c r="E75" i="8"/>
  <c r="E115" i="8" s="1"/>
  <c r="E146" i="8"/>
  <c r="F63" i="8"/>
  <c r="E142" i="8"/>
  <c r="C96" i="8"/>
  <c r="C40" i="8"/>
  <c r="C25" i="8"/>
  <c r="C31" i="8" s="1"/>
  <c r="C32" i="8" s="1"/>
  <c r="B25" i="8"/>
  <c r="B31" i="8" s="1"/>
  <c r="B32" i="8" s="1"/>
  <c r="F10" i="8"/>
  <c r="I8" i="1" s="1"/>
  <c r="F16" i="8"/>
  <c r="I15" i="1" s="1"/>
  <c r="I16" i="1" s="1"/>
  <c r="G7" i="8"/>
  <c r="G42" i="8" s="1"/>
  <c r="G152" i="8" s="1"/>
  <c r="H89" i="8"/>
  <c r="E73" i="8"/>
  <c r="E114" i="8" s="1"/>
  <c r="E53" i="8"/>
  <c r="D19" i="8"/>
  <c r="E111" i="8" l="1"/>
  <c r="E122" i="8"/>
  <c r="E112" i="8"/>
  <c r="I89" i="8"/>
  <c r="G151" i="8"/>
  <c r="F153" i="8"/>
  <c r="G51" i="8"/>
  <c r="E19" i="8"/>
  <c r="E40" i="8" s="1"/>
  <c r="B82" i="8"/>
  <c r="G66" i="8"/>
  <c r="G57" i="8"/>
  <c r="G84" i="8"/>
  <c r="C82" i="8"/>
  <c r="E14" i="8"/>
  <c r="J5" i="1"/>
  <c r="I6" i="1"/>
  <c r="D78" i="8"/>
  <c r="D87" i="8" s="1"/>
  <c r="F54" i="8"/>
  <c r="F75" i="8"/>
  <c r="F146" i="8"/>
  <c r="E145" i="8"/>
  <c r="E148" i="8" s="1"/>
  <c r="E62" i="8" s="1"/>
  <c r="G63" i="8"/>
  <c r="C36" i="8"/>
  <c r="C35" i="8"/>
  <c r="G50" i="8"/>
  <c r="G10" i="8"/>
  <c r="G16" i="8"/>
  <c r="J15" i="1" s="1"/>
  <c r="J16" i="1" s="1"/>
  <c r="H7" i="8"/>
  <c r="H42" i="8" s="1"/>
  <c r="H152" i="8" s="1"/>
  <c r="D40" i="8"/>
  <c r="F73" i="8"/>
  <c r="F53" i="8"/>
  <c r="F13" i="8"/>
  <c r="I11" i="1" s="1"/>
  <c r="G154" i="8" l="1"/>
  <c r="G153" i="8" s="1"/>
  <c r="H51" i="8"/>
  <c r="K5" i="1"/>
  <c r="K6" i="1" s="1"/>
  <c r="H66" i="8"/>
  <c r="H154" i="8" s="1"/>
  <c r="H84" i="8"/>
  <c r="H57" i="8"/>
  <c r="G40" i="1"/>
  <c r="G13" i="8"/>
  <c r="J11" i="1" s="1"/>
  <c r="J8" i="1"/>
  <c r="J6" i="1"/>
  <c r="I7" i="8"/>
  <c r="I42" i="8" s="1"/>
  <c r="I152" i="8" s="1"/>
  <c r="F142" i="8"/>
  <c r="E41" i="8"/>
  <c r="E44" i="8" s="1"/>
  <c r="G146" i="8"/>
  <c r="F145" i="8"/>
  <c r="G54" i="8"/>
  <c r="G75" i="8"/>
  <c r="H63" i="8"/>
  <c r="F42" i="1"/>
  <c r="H50" i="8"/>
  <c r="H10" i="8"/>
  <c r="K8" i="1" s="1"/>
  <c r="H16" i="8"/>
  <c r="K15" i="1" s="1"/>
  <c r="K16" i="1" s="1"/>
  <c r="F14" i="8"/>
  <c r="F19" i="8"/>
  <c r="G53" i="8"/>
  <c r="G73" i="8"/>
  <c r="G19" i="1"/>
  <c r="H151" i="8" l="1"/>
  <c r="H153" i="8" s="1"/>
  <c r="I151" i="8"/>
  <c r="I51" i="8"/>
  <c r="L5" i="1"/>
  <c r="L6" i="1" s="1"/>
  <c r="I66" i="8"/>
  <c r="I154" i="8" s="1"/>
  <c r="I57" i="8"/>
  <c r="I84" i="8"/>
  <c r="G14" i="8"/>
  <c r="H22" i="1"/>
  <c r="H26" i="1"/>
  <c r="H33" i="1" s="1"/>
  <c r="G19" i="8"/>
  <c r="G40" i="8" s="1"/>
  <c r="I63" i="8"/>
  <c r="I50" i="8"/>
  <c r="I10" i="8"/>
  <c r="I16" i="8"/>
  <c r="L15" i="1" s="1"/>
  <c r="L16" i="1" s="1"/>
  <c r="H54" i="8"/>
  <c r="H75" i="8"/>
  <c r="H146" i="8"/>
  <c r="G145" i="8"/>
  <c r="F41" i="8"/>
  <c r="I26" i="1" s="1"/>
  <c r="I33" i="1" s="1"/>
  <c r="H73" i="8"/>
  <c r="H53" i="8"/>
  <c r="F40" i="8"/>
  <c r="H13" i="8"/>
  <c r="K11" i="1" s="1"/>
  <c r="D20" i="5"/>
  <c r="D21" i="5" s="1"/>
  <c r="N35" i="1"/>
  <c r="N31" i="1"/>
  <c r="N26" i="1"/>
  <c r="N15" i="1"/>
  <c r="N11" i="1"/>
  <c r="N8" i="1"/>
  <c r="D54" i="1"/>
  <c r="G17" i="1"/>
  <c r="F17" i="1"/>
  <c r="E17" i="1"/>
  <c r="E19" i="1"/>
  <c r="F19" i="1"/>
  <c r="G3" i="1"/>
  <c r="F3" i="1" s="1"/>
  <c r="G12" i="1"/>
  <c r="F12" i="1"/>
  <c r="E12" i="1"/>
  <c r="G16" i="1"/>
  <c r="F16" i="1"/>
  <c r="G27" i="1"/>
  <c r="F27" i="1"/>
  <c r="E27" i="1"/>
  <c r="F44" i="8" l="1"/>
  <c r="I22" i="1" s="1"/>
  <c r="I29" i="1" s="1"/>
  <c r="I31" i="1" s="1"/>
  <c r="H29" i="1"/>
  <c r="H31" i="1" s="1"/>
  <c r="I153" i="8"/>
  <c r="I13" i="8"/>
  <c r="L11" i="1" s="1"/>
  <c r="L8" i="1"/>
  <c r="I54" i="8"/>
  <c r="I75" i="8"/>
  <c r="I73" i="8"/>
  <c r="I53" i="8"/>
  <c r="H145" i="8"/>
  <c r="I146" i="8"/>
  <c r="I145" i="8" s="1"/>
  <c r="G41" i="8"/>
  <c r="G44" i="8" s="1"/>
  <c r="H14" i="8"/>
  <c r="H19" i="8"/>
  <c r="H50" i="1"/>
  <c r="O15" i="1"/>
  <c r="H3" i="1"/>
  <c r="I50" i="1" s="1"/>
  <c r="F20" i="1"/>
  <c r="G20" i="1"/>
  <c r="E3" i="1"/>
  <c r="D3" i="1" s="1"/>
  <c r="N3" i="1" s="1"/>
  <c r="N5" i="1"/>
  <c r="I45" i="1"/>
  <c r="G6" i="1"/>
  <c r="F6" i="1"/>
  <c r="I14" i="8" l="1"/>
  <c r="I19" i="8"/>
  <c r="I25" i="8" s="1"/>
  <c r="J22" i="1"/>
  <c r="J26" i="1"/>
  <c r="J33" i="1" s="1"/>
  <c r="H41" i="8"/>
  <c r="K26" i="1" s="1"/>
  <c r="K33" i="1" s="1"/>
  <c r="I41" i="8"/>
  <c r="L26" i="1" s="1"/>
  <c r="L33" i="1" s="1"/>
  <c r="H40" i="8"/>
  <c r="F24" i="1"/>
  <c r="G24" i="1"/>
  <c r="H17" i="1"/>
  <c r="J45" i="1"/>
  <c r="I3" i="1"/>
  <c r="H44" i="8" l="1"/>
  <c r="K22" i="1" s="1"/>
  <c r="K29" i="1" s="1"/>
  <c r="K31" i="1" s="1"/>
  <c r="I40" i="8"/>
  <c r="I44" i="8" s="1"/>
  <c r="J29" i="1"/>
  <c r="J31" i="1" s="1"/>
  <c r="I27" i="8"/>
  <c r="I31" i="8" s="1"/>
  <c r="I32" i="8" s="1"/>
  <c r="J3" i="1"/>
  <c r="J50" i="1"/>
  <c r="K45" i="1"/>
  <c r="I17" i="1"/>
  <c r="L22" i="1" l="1"/>
  <c r="L29" i="1" s="1"/>
  <c r="L31" i="1" s="1"/>
  <c r="I36" i="8"/>
  <c r="I35" i="8"/>
  <c r="J17" i="1"/>
  <c r="K3" i="1"/>
  <c r="K50" i="1"/>
  <c r="L45" i="1"/>
  <c r="D70" i="1" s="1"/>
  <c r="L40" i="1" l="1"/>
  <c r="K17" i="1"/>
  <c r="L3" i="1"/>
  <c r="O3" i="1" s="1"/>
  <c r="L50" i="1"/>
  <c r="L17" i="1" l="1"/>
  <c r="O5" i="1"/>
  <c r="O26" i="1" l="1"/>
  <c r="G23" i="1"/>
  <c r="F23" i="1"/>
  <c r="E23" i="1"/>
  <c r="N19" i="1" l="1"/>
  <c r="N22" i="1" l="1"/>
  <c r="N29" i="1"/>
  <c r="G25" i="8" l="1"/>
  <c r="G27" i="8" s="1"/>
  <c r="F25" i="8"/>
  <c r="F27" i="8" s="1"/>
  <c r="F31" i="8" s="1"/>
  <c r="F32" i="8" s="1"/>
  <c r="E25" i="8"/>
  <c r="E27" i="8" s="1"/>
  <c r="H25" i="8"/>
  <c r="F35" i="8" l="1"/>
  <c r="F36" i="8"/>
  <c r="E31" i="8"/>
  <c r="E32" i="8" s="1"/>
  <c r="H27" i="8"/>
  <c r="H31" i="8" s="1"/>
  <c r="H32" i="8" s="1"/>
  <c r="G31" i="8"/>
  <c r="G32" i="8" s="1"/>
  <c r="I40" i="1" l="1"/>
  <c r="E91" i="8"/>
  <c r="F91" i="8" s="1"/>
  <c r="G91" i="8" s="1"/>
  <c r="H91" i="8" s="1"/>
  <c r="I91" i="8" s="1"/>
  <c r="G35" i="8"/>
  <c r="G36" i="8"/>
  <c r="H36" i="8"/>
  <c r="H35" i="8"/>
  <c r="E36" i="8"/>
  <c r="E106" i="8"/>
  <c r="E117" i="8" s="1"/>
  <c r="E35" i="8"/>
  <c r="K40" i="1" l="1"/>
  <c r="J40" i="1"/>
  <c r="H40" i="1"/>
  <c r="D25" i="8"/>
  <c r="D31" i="8" l="1"/>
  <c r="D32" i="8" s="1"/>
  <c r="D93" i="8" l="1"/>
  <c r="H56" i="1" s="1"/>
  <c r="D82" i="8"/>
  <c r="E82" i="8" s="1"/>
  <c r="I93" i="8"/>
  <c r="D35" i="8"/>
  <c r="D36" i="8"/>
  <c r="F82" i="8" l="1"/>
  <c r="E81" i="8"/>
  <c r="E125" i="8" s="1"/>
  <c r="E159" i="8" s="1"/>
  <c r="E160" i="8" s="1"/>
  <c r="D95" i="8"/>
  <c r="F81" i="8" l="1"/>
  <c r="G82" i="8"/>
  <c r="E93" i="8"/>
  <c r="I56" i="1" s="1"/>
  <c r="D70" i="8" l="1"/>
  <c r="H54" i="1" s="1"/>
  <c r="G81" i="8"/>
  <c r="H82" i="8"/>
  <c r="G42" i="1"/>
  <c r="F93" i="8"/>
  <c r="J56" i="1" s="1"/>
  <c r="I82" i="8" l="1"/>
  <c r="I81" i="8" s="1"/>
  <c r="H81" i="8"/>
  <c r="D96" i="8"/>
  <c r="G93" i="8"/>
  <c r="K56" i="1" s="1"/>
  <c r="H93" i="8"/>
  <c r="L56" i="1" s="1"/>
  <c r="H42" i="1" l="1"/>
  <c r="J19" i="1" l="1"/>
  <c r="L19" i="1"/>
  <c r="I19" i="1"/>
  <c r="K19" i="1"/>
  <c r="O11" i="1"/>
  <c r="K13" i="1"/>
  <c r="K12" i="1"/>
  <c r="J12" i="1"/>
  <c r="I12" i="1"/>
  <c r="H13" i="1"/>
  <c r="H19" i="1"/>
  <c r="H20" i="1" s="1"/>
  <c r="K9" i="1"/>
  <c r="J9" i="1"/>
  <c r="I9" i="1"/>
  <c r="O8" i="1"/>
  <c r="H9" i="1"/>
  <c r="L9" i="1"/>
  <c r="O19" i="1" l="1"/>
  <c r="J23" i="1"/>
  <c r="J24" i="1"/>
  <c r="K23" i="1"/>
  <c r="K24" i="1"/>
  <c r="H23" i="1"/>
  <c r="H24" i="1"/>
  <c r="I24" i="1"/>
  <c r="I23" i="1"/>
  <c r="H12" i="1"/>
  <c r="J13" i="1"/>
  <c r="L13" i="1"/>
  <c r="K20" i="1"/>
  <c r="L20" i="1"/>
  <c r="J20" i="1"/>
  <c r="I13" i="1"/>
  <c r="L12" i="1"/>
  <c r="I20" i="1"/>
  <c r="O22" i="1" l="1"/>
  <c r="L23" i="1"/>
  <c r="D66" i="1"/>
  <c r="L24" i="1"/>
  <c r="O29" i="1" l="1"/>
  <c r="O31" i="1" l="1"/>
  <c r="F144" i="8" l="1"/>
  <c r="F143" i="8" s="1"/>
  <c r="G144" i="8" l="1"/>
  <c r="H144" i="8" s="1"/>
  <c r="F159" i="8"/>
  <c r="I35" i="1"/>
  <c r="F148" i="8"/>
  <c r="G143" i="8" l="1"/>
  <c r="G159" i="8" s="1"/>
  <c r="F62" i="8"/>
  <c r="G142" i="8"/>
  <c r="I36" i="1"/>
  <c r="I42" i="1"/>
  <c r="I144" i="8"/>
  <c r="H143" i="8"/>
  <c r="J35" i="1" l="1"/>
  <c r="J36" i="1" s="1"/>
  <c r="G148" i="8"/>
  <c r="H142" i="8" s="1"/>
  <c r="H148" i="8" s="1"/>
  <c r="K35" i="1"/>
  <c r="I143" i="8"/>
  <c r="L35" i="1" s="1"/>
  <c r="H159" i="8"/>
  <c r="J42" i="1" l="1"/>
  <c r="G62" i="8"/>
  <c r="I159" i="8"/>
  <c r="K36" i="1"/>
  <c r="K42" i="1"/>
  <c r="H62" i="8"/>
  <c r="I142" i="8"/>
  <c r="I148" i="8" s="1"/>
  <c r="I62" i="8" s="1"/>
  <c r="L36" i="1"/>
  <c r="O35" i="1"/>
  <c r="L42" i="1"/>
  <c r="D63" i="1" l="1"/>
  <c r="E74" i="8" l="1"/>
  <c r="E78" i="8" s="1"/>
  <c r="E127" i="8" l="1"/>
  <c r="E129" i="8" s="1"/>
  <c r="E132" i="8" s="1"/>
  <c r="E87" i="8"/>
  <c r="E95" i="8" s="1"/>
  <c r="E134" i="8" l="1"/>
  <c r="E49" i="8" l="1"/>
  <c r="F157" i="8" s="1"/>
  <c r="F160" i="8" s="1"/>
  <c r="E59" i="8" l="1"/>
  <c r="E70" i="8" s="1"/>
  <c r="E96" i="8" s="1"/>
  <c r="F74" i="8"/>
  <c r="F127" i="8" s="1"/>
  <c r="F129" i="8" s="1"/>
  <c r="F132" i="8" s="1"/>
  <c r="F134" i="8" s="1"/>
  <c r="I54" i="1" l="1"/>
  <c r="F78" i="8"/>
  <c r="F87" i="8" s="1"/>
  <c r="F95" i="8" s="1"/>
  <c r="F49" i="8" l="1"/>
  <c r="F59" i="8" l="1"/>
  <c r="F70" i="8" s="1"/>
  <c r="J54" i="1" s="1"/>
  <c r="G133" i="8"/>
  <c r="G157" i="8"/>
  <c r="F96" i="8" l="1"/>
  <c r="G160" i="8"/>
  <c r="G74" i="8" s="1"/>
  <c r="G78" i="8" l="1"/>
  <c r="G87" i="8" s="1"/>
  <c r="G95" i="8" s="1"/>
  <c r="G127" i="8"/>
  <c r="G129" i="8" s="1"/>
  <c r="G132" i="8" s="1"/>
  <c r="G134" i="8" s="1"/>
  <c r="G49" i="8" s="1"/>
  <c r="H157" i="8" l="1"/>
  <c r="H160" i="8" s="1"/>
  <c r="H74" i="8" s="1"/>
  <c r="H127" i="8" s="1"/>
  <c r="H129" i="8" s="1"/>
  <c r="H132" i="8" s="1"/>
  <c r="H134" i="8" s="1"/>
  <c r="H133" i="8"/>
  <c r="G59" i="8"/>
  <c r="G70" i="8" s="1"/>
  <c r="G96" i="8" s="1"/>
  <c r="H78" i="8" l="1"/>
  <c r="H87" i="8" s="1"/>
  <c r="H95" i="8" s="1"/>
  <c r="K54" i="1"/>
  <c r="H49" i="8" l="1"/>
  <c r="H59" i="8" l="1"/>
  <c r="H70" i="8" s="1"/>
  <c r="H96" i="8" s="1"/>
  <c r="I133" i="8"/>
  <c r="I157" i="8"/>
  <c r="L54" i="1" l="1"/>
  <c r="I160" i="8"/>
  <c r="I74" i="8" s="1"/>
  <c r="I127" i="8" s="1"/>
  <c r="I129" i="8" s="1"/>
  <c r="I132" i="8" s="1"/>
  <c r="I134" i="8" s="1"/>
  <c r="I78" i="8" l="1"/>
  <c r="I87" i="8" s="1"/>
  <c r="I95" i="8" s="1"/>
  <c r="I49" i="8"/>
  <c r="I59" i="8" s="1"/>
  <c r="I70" i="8" s="1"/>
  <c r="E26" i="5"/>
  <c r="D8" i="5" s="1"/>
  <c r="D7" i="5" s="1"/>
  <c r="D23" i="5" s="1"/>
  <c r="D9" i="5"/>
  <c r="I96" i="8" l="1"/>
  <c r="J44" i="1"/>
  <c r="J46" i="1" s="1"/>
  <c r="J47" i="1" s="1"/>
  <c r="D71" i="1"/>
  <c r="I44" i="1"/>
  <c r="I46" i="1" s="1"/>
  <c r="I47" i="1" s="1"/>
  <c r="K44" i="1"/>
  <c r="K46" i="1" s="1"/>
  <c r="K47" i="1" s="1"/>
  <c r="H44" i="1"/>
  <c r="H46" i="1" s="1"/>
  <c r="H47" i="1" s="1"/>
  <c r="D67" i="1"/>
  <c r="L44" i="1"/>
  <c r="L46" i="1" s="1"/>
  <c r="L47" i="1" s="1"/>
  <c r="D68" i="1" l="1"/>
  <c r="D73" i="1"/>
  <c r="D51" i="1" s="1"/>
  <c r="L55" i="1" l="1"/>
  <c r="I51" i="1"/>
  <c r="K57" i="1"/>
  <c r="H57" i="1"/>
  <c r="J57" i="1"/>
  <c r="I55" i="1"/>
  <c r="J55" i="1"/>
  <c r="H51" i="1"/>
  <c r="L57" i="1"/>
  <c r="D55" i="1"/>
  <c r="D57" i="1" s="1"/>
  <c r="L51" i="1"/>
  <c r="I57" i="1"/>
  <c r="H55" i="1"/>
  <c r="K55" i="1"/>
  <c r="J51" i="1"/>
  <c r="K51" i="1"/>
  <c r="D74" i="1"/>
  <c r="K53" i="1" l="1"/>
  <c r="J52" i="1"/>
  <c r="K52" i="1"/>
  <c r="H53" i="1"/>
  <c r="L52" i="1"/>
  <c r="L53" i="1"/>
  <c r="I52" i="1"/>
  <c r="H52" i="1"/>
  <c r="J53" i="1"/>
  <c r="I53" i="1"/>
</calcChain>
</file>

<file path=xl/sharedStrings.xml><?xml version="1.0" encoding="utf-8"?>
<sst xmlns="http://schemas.openxmlformats.org/spreadsheetml/2006/main" count="231" uniqueCount="192">
  <si>
    <t>EBITDA</t>
  </si>
  <si>
    <t>EBIT</t>
  </si>
  <si>
    <t>WACC</t>
  </si>
  <si>
    <t>Cost of Equity</t>
  </si>
  <si>
    <t>Actual</t>
  </si>
  <si>
    <t>Present value of free cash flow</t>
  </si>
  <si>
    <t>CAGR</t>
  </si>
  <si>
    <t>Forecast period</t>
  </si>
  <si>
    <t>Cost of Debt</t>
  </si>
  <si>
    <t>Debt to Total Capitalization</t>
  </si>
  <si>
    <t>Equity to Total Capitalization</t>
  </si>
  <si>
    <t>Wacc Calculation</t>
  </si>
  <si>
    <t>Discount Period</t>
  </si>
  <si>
    <t>Discount Factor</t>
  </si>
  <si>
    <t>Terminal Value</t>
  </si>
  <si>
    <t>Terminal Year EBITDA</t>
  </si>
  <si>
    <t>Perpetuity Growth Rate</t>
  </si>
  <si>
    <t>Terminal Year Free Cash Flow</t>
  </si>
  <si>
    <t>Increase/Decrease in NWC</t>
  </si>
  <si>
    <t>Unlevered Free Cash Flow</t>
  </si>
  <si>
    <t>Outstanding shares</t>
  </si>
  <si>
    <t>Input</t>
  </si>
  <si>
    <t>% of Enterprise Value</t>
  </si>
  <si>
    <t>Plus: Cash and Cash Equi.</t>
  </si>
  <si>
    <t>Less: Total debt</t>
  </si>
  <si>
    <t>Implied multiples</t>
  </si>
  <si>
    <t>Total costs</t>
  </si>
  <si>
    <t>Risk-free rate (2)</t>
  </si>
  <si>
    <t>Market risk Premium (3)</t>
  </si>
  <si>
    <t>Levered Beta (4)</t>
  </si>
  <si>
    <t>Size Premium (5)</t>
  </si>
  <si>
    <t>Company</t>
  </si>
  <si>
    <t>Present Value of Terminal Value</t>
  </si>
  <si>
    <t>Levered Beta (1)</t>
  </si>
  <si>
    <t>Market Value of Debt (2)</t>
  </si>
  <si>
    <t>Market Value of Equity (3)</t>
  </si>
  <si>
    <t>Unlevered Beta (4)</t>
  </si>
  <si>
    <t>Debt/ Equity</t>
  </si>
  <si>
    <t>Equity/ Total Assets</t>
  </si>
  <si>
    <t>Debt to Equity Ratio</t>
  </si>
  <si>
    <t>Tax Rate</t>
  </si>
  <si>
    <t>Net sales</t>
  </si>
  <si>
    <t>growth, %</t>
  </si>
  <si>
    <t>margin, %</t>
  </si>
  <si>
    <t>Gross profit</t>
  </si>
  <si>
    <t>OPEX</t>
  </si>
  <si>
    <t>in % of net sales</t>
  </si>
  <si>
    <t>COGS</t>
  </si>
  <si>
    <t>Implied Exit Multiple</t>
  </si>
  <si>
    <t>Corporate tax rate</t>
  </si>
  <si>
    <t>Last Fiscal Year</t>
  </si>
  <si>
    <t>Price per share</t>
  </si>
  <si>
    <t>DCF-valuation</t>
  </si>
  <si>
    <t>Net debt (negative number equals net cash position)</t>
  </si>
  <si>
    <t>Enterprise value ("EV")</t>
  </si>
  <si>
    <t>Equity value ("market cap")</t>
  </si>
  <si>
    <t>Comments</t>
  </si>
  <si>
    <t>After Tax Cost of Debt</t>
  </si>
  <si>
    <t>Obtained from Beta and Capital Structure tab</t>
  </si>
  <si>
    <t>Obtained from Input sheet</t>
  </si>
  <si>
    <t>Target Capital Structure</t>
  </si>
  <si>
    <t>Interpolated Yield on 10-year Treasury bond</t>
  </si>
  <si>
    <t>Low-Cap Decile size premium based on market capitalization, per Ibbotson</t>
  </si>
  <si>
    <t>End: PP&amp;E, Net of Accum. Depreciation</t>
  </si>
  <si>
    <t>Depreciation as % of Revenues</t>
  </si>
  <si>
    <t>Used To Project</t>
  </si>
  <si>
    <t>Less: Depreciation</t>
  </si>
  <si>
    <t>Plus: Capital Expenditures</t>
  </si>
  <si>
    <t>Beg: PP&amp;E, Net of Accum. Depreciation</t>
  </si>
  <si>
    <t>PP&amp;E SCHEDULE</t>
  </si>
  <si>
    <t>Interest Expense</t>
  </si>
  <si>
    <t>(000s)</t>
  </si>
  <si>
    <t>Supporting Schedules</t>
  </si>
  <si>
    <t>Ending Cash Balance</t>
  </si>
  <si>
    <t>Beginning Cash Balance</t>
  </si>
  <si>
    <t>Net Cash Flow</t>
  </si>
  <si>
    <t>Long Term Debt</t>
  </si>
  <si>
    <t>CASH FLOW FROM FINANCING ACTIVITIES</t>
  </si>
  <si>
    <t>Net Cash Used in Investing Activities</t>
  </si>
  <si>
    <t>CASH FLOW FROM INVESTING ACTIVITIES</t>
  </si>
  <si>
    <t>Net Cash Provided by Operating Activities</t>
  </si>
  <si>
    <t>Accounts Payable</t>
  </si>
  <si>
    <t>Inventory</t>
  </si>
  <si>
    <t>Accounts Receivable</t>
  </si>
  <si>
    <t>Amortization</t>
  </si>
  <si>
    <t xml:space="preserve">Depreciation </t>
  </si>
  <si>
    <t>Net Income</t>
  </si>
  <si>
    <t>CASH FLOW FROM OPERATING ACTIVITIES</t>
  </si>
  <si>
    <t>CASH FLOW STATEMENT</t>
  </si>
  <si>
    <t>AP Days</t>
  </si>
  <si>
    <t>Inventory Days</t>
  </si>
  <si>
    <t>AR Days</t>
  </si>
  <si>
    <t>BALANCE SHEET ASSUMPTIONS</t>
  </si>
  <si>
    <t>Check</t>
  </si>
  <si>
    <t>TOTAL LIABILITIES &amp; EQUITY</t>
  </si>
  <si>
    <t>TOTAL EQUITY</t>
  </si>
  <si>
    <t>Retained Earnings</t>
  </si>
  <si>
    <t>Additional Paid In Capital</t>
  </si>
  <si>
    <t>Common Stock</t>
  </si>
  <si>
    <t>TOTAL LIABILITIES</t>
  </si>
  <si>
    <t>Long Term Liabilities</t>
  </si>
  <si>
    <t>Total Current Liabilities</t>
  </si>
  <si>
    <t>Current Liabilities</t>
  </si>
  <si>
    <t>TOTAL ASSETS</t>
  </si>
  <si>
    <t>PP&amp;E, Net of Accum. Depreciation</t>
  </si>
  <si>
    <t>Fixed Assets</t>
  </si>
  <si>
    <t>Total Current Assets</t>
  </si>
  <si>
    <t>Prepaid Expenses</t>
  </si>
  <si>
    <t>Current Assets</t>
  </si>
  <si>
    <t>BALANCE SHEET</t>
  </si>
  <si>
    <t>Operating Income (EBIT)</t>
  </si>
  <si>
    <t>NM</t>
  </si>
  <si>
    <t>Income Tax Expense</t>
  </si>
  <si>
    <t>Pretax Income</t>
  </si>
  <si>
    <t>Operating Expenses (SG&amp;A)</t>
  </si>
  <si>
    <t>Gross Profit</t>
  </si>
  <si>
    <t>Growth (%)</t>
  </si>
  <si>
    <t>Revenue</t>
  </si>
  <si>
    <t>INCOME STATEMENT</t>
  </si>
  <si>
    <t>Projected</t>
  </si>
  <si>
    <t>Historical</t>
  </si>
  <si>
    <t>Integrated Financial Statements</t>
  </si>
  <si>
    <t>Other Expense</t>
  </si>
  <si>
    <t>Basic Shares Outstanding</t>
  </si>
  <si>
    <t>Diluted Shares Outstanding</t>
  </si>
  <si>
    <t>Basic EPS</t>
  </si>
  <si>
    <t>Diluted EPS</t>
  </si>
  <si>
    <t>Income From Discountinued Operations</t>
  </si>
  <si>
    <t>Cash &amp; Cash Equivalents</t>
  </si>
  <si>
    <t>Goodwill</t>
  </si>
  <si>
    <t>Other Assets</t>
  </si>
  <si>
    <t>Other Long-term obligations</t>
  </si>
  <si>
    <t>Deferred Income taxes</t>
  </si>
  <si>
    <t>Net Cash Provided by (Used in) Finance Activities</t>
  </si>
  <si>
    <t>Total Debt</t>
  </si>
  <si>
    <t>Total Equity (approximation)</t>
  </si>
  <si>
    <t>Obtained from KPMG MRP Summary 2019</t>
  </si>
  <si>
    <t>Beta</t>
  </si>
  <si>
    <t>Dividends per Share</t>
  </si>
  <si>
    <t>Total Dividends</t>
  </si>
  <si>
    <t>% of SG&amp;A</t>
  </si>
  <si>
    <t>CapEx as % of Revenues</t>
  </si>
  <si>
    <t>Hstorical</t>
  </si>
  <si>
    <t>US Foods - USFD</t>
  </si>
  <si>
    <t>Cost of Goods Sold (COGS)</t>
  </si>
  <si>
    <t>Inventories</t>
  </si>
  <si>
    <t>Other Current Assets</t>
  </si>
  <si>
    <t>Cash Overdraft Liabilities</t>
  </si>
  <si>
    <t>Depreciation &amp; Amortization</t>
  </si>
  <si>
    <t>Accumulated other comprehensive loss</t>
  </si>
  <si>
    <t>EBITDA &amp; Adjustments</t>
  </si>
  <si>
    <t>Less: Capex</t>
  </si>
  <si>
    <t>EBIT(!-T) : Tax (21%)</t>
  </si>
  <si>
    <t>Plus: Depreciation &amp; Amortization</t>
  </si>
  <si>
    <t>Less: Interest Expense</t>
  </si>
  <si>
    <t>P/E</t>
  </si>
  <si>
    <t>Debt Schedule</t>
  </si>
  <si>
    <t>Cash Balance Start of the year</t>
  </si>
  <si>
    <t>Minus estimated minimum cash balance</t>
  </si>
  <si>
    <t>% of Net Income</t>
  </si>
  <si>
    <t>% of Revenue</t>
  </si>
  <si>
    <t>% of Revenues</t>
  </si>
  <si>
    <t>Assets held for sale</t>
  </si>
  <si>
    <t>Deferred Tax Assets</t>
  </si>
  <si>
    <t>Other intangibles</t>
  </si>
  <si>
    <t>Other Accrued Expenses &amp; Other Current Liabilities</t>
  </si>
  <si>
    <t>Vendor Receivables</t>
  </si>
  <si>
    <t>Deferred Taxes</t>
  </si>
  <si>
    <t>Less: Ammortization</t>
  </si>
  <si>
    <t>Plus: New Purchases</t>
  </si>
  <si>
    <t>End: Intangibles</t>
  </si>
  <si>
    <t>% of revenues</t>
  </si>
  <si>
    <t>Beg: Intangibles &amp; Goodwill</t>
  </si>
  <si>
    <t>Intangibles &amp; Goodwill</t>
  </si>
  <si>
    <t>Short-term Debt/Revolver</t>
  </si>
  <si>
    <t>Cash Surplus/(Deficit)</t>
  </si>
  <si>
    <t>EV/Sales</t>
  </si>
  <si>
    <t>EV/EBITDA</t>
  </si>
  <si>
    <t>EV/EBIT</t>
  </si>
  <si>
    <t>Price/FCFF</t>
  </si>
  <si>
    <t>ROE</t>
  </si>
  <si>
    <t>ROA</t>
  </si>
  <si>
    <t>Changes in Working Capital</t>
  </si>
  <si>
    <t>Receivables</t>
  </si>
  <si>
    <t>Accrued Expenses &amp; Other current liabilities</t>
  </si>
  <si>
    <t>Other current assets &amp; Assets held for sale</t>
  </si>
  <si>
    <t>Capital Expenditures</t>
  </si>
  <si>
    <t>Purchases of Intangibles</t>
  </si>
  <si>
    <t>Long-term debt</t>
  </si>
  <si>
    <t>Additional Paid-In Capital</t>
  </si>
  <si>
    <t>CF from financing revolver drawdown</t>
  </si>
  <si>
    <t>Cash generated during the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</si>
</sst>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%"/>
    <numFmt numFmtId="166" formatCode="#,##0.0"/>
    <numFmt numFmtId="167" formatCode="#,##0.0\x"/>
    <numFmt numFmtId="168" formatCode="0.0\x"/>
    <numFmt numFmtId="169" formatCode="0\A"/>
    <numFmt numFmtId="170" formatCode="0&quot;E&quot;"/>
    <numFmt numFmtId="171" formatCode="_(* #,##0_);_(* \(#,##0\);_(* &quot;-&quot;??_);_(@_)"/>
    <numFmt numFmtId="172" formatCode="#,##0.0_);[Red]\(#,##0.0\)"/>
    <numFmt numFmtId="173" formatCode="#,##0.000000000_);[Red]\(#,##0.000000000\)"/>
  </numFmts>
  <fonts count="5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theme="0"/>
      <name val="Arial"/>
      <family val="2"/>
    </font>
    <font>
      <sz val="9"/>
      <color theme="3"/>
      <name val="Arial"/>
      <family val="2"/>
    </font>
    <font>
      <b/>
      <sz val="9"/>
      <color theme="3"/>
      <name val="Arial"/>
      <family val="2"/>
    </font>
    <font>
      <sz val="9"/>
      <color theme="0"/>
      <name val="Arial"/>
      <family val="2"/>
    </font>
    <font>
      <b/>
      <sz val="9"/>
      <color theme="2"/>
      <name val="Arial"/>
      <family val="2"/>
    </font>
    <font>
      <b/>
      <sz val="10"/>
      <color theme="1"/>
      <name val="Arial"/>
      <family val="2"/>
    </font>
    <font>
      <sz val="9"/>
      <color rgb="FF048EB0"/>
      <name val="Arial"/>
      <family val="2"/>
    </font>
    <font>
      <sz val="9"/>
      <color rgb="FF4D4D4D"/>
      <name val="Arial"/>
      <family val="2"/>
    </font>
    <font>
      <i/>
      <sz val="9"/>
      <color rgb="FF4D4D4D"/>
      <name val="Arial"/>
      <family val="2"/>
    </font>
    <font>
      <b/>
      <sz val="9"/>
      <color rgb="FF4D4D4D"/>
      <name val="Arial"/>
      <family val="2"/>
    </font>
    <font>
      <b/>
      <i/>
      <sz val="9"/>
      <color rgb="FF4D4D4D"/>
      <name val="Arial"/>
      <family val="2"/>
    </font>
    <font>
      <sz val="1"/>
      <color theme="1"/>
      <name val="Arial"/>
      <family val="2"/>
    </font>
    <font>
      <sz val="1"/>
      <color rgb="FF4D4D4D"/>
      <name val="Arial"/>
      <family val="2"/>
    </font>
    <font>
      <i/>
      <sz val="1"/>
      <color rgb="FF4D4D4D"/>
      <name val="Arial"/>
      <family val="2"/>
    </font>
    <font>
      <sz val="1"/>
      <color rgb="FF000000"/>
      <name val="Arial"/>
      <family val="2"/>
    </font>
    <font>
      <b/>
      <sz val="1"/>
      <color rgb="FF4D4D4D"/>
      <name val="Arial"/>
      <family val="2"/>
    </font>
    <font>
      <i/>
      <sz val="1"/>
      <color theme="1"/>
      <name val="Arial"/>
      <family val="2"/>
    </font>
    <font>
      <b/>
      <i/>
      <sz val="1"/>
      <color rgb="FF4D4D4D"/>
      <name val="Arial"/>
      <family val="2"/>
    </font>
    <font>
      <b/>
      <u/>
      <sz val="9"/>
      <color theme="0"/>
      <name val="Arial"/>
      <family val="2"/>
    </font>
    <font>
      <b/>
      <sz val="1"/>
      <color theme="1"/>
      <name val="Arial"/>
      <family val="2"/>
    </font>
    <font>
      <sz val="1"/>
      <color theme="0"/>
      <name val="Arial"/>
      <family val="2"/>
    </font>
    <font>
      <i/>
      <sz val="9"/>
      <color rgb="FF048EB0"/>
      <name val="Arial"/>
      <family val="2"/>
    </font>
    <font>
      <sz val="11"/>
      <color theme="1"/>
      <name val="Arial"/>
      <family val="2"/>
    </font>
    <font>
      <sz val="10"/>
      <color rgb="FF048EB0"/>
      <name val="Arial"/>
      <family val="2"/>
    </font>
    <font>
      <sz val="10"/>
      <color rgb="FF4D4D4D"/>
      <name val="Arial"/>
      <family val="2"/>
    </font>
    <font>
      <b/>
      <sz val="10"/>
      <color rgb="FF4D4D4D"/>
      <name val="Arial"/>
      <family val="2"/>
    </font>
    <font>
      <b/>
      <sz val="18"/>
      <color rgb="FF048EB0"/>
      <name val="Arial"/>
      <family val="2"/>
    </font>
    <font>
      <sz val="9"/>
      <color theme="1"/>
      <name val="Calibri"/>
      <family val="2"/>
      <scheme val="minor"/>
    </font>
    <font>
      <b/>
      <sz val="1"/>
      <color theme="0"/>
      <name val="Arial"/>
      <family val="2"/>
    </font>
    <font>
      <sz val="1"/>
      <color rgb="FF048EB0"/>
      <name val="Arial"/>
      <family val="2"/>
    </font>
    <font>
      <b/>
      <sz val="1"/>
      <color theme="3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4"/>
      <name val="Arial"/>
      <family val="2"/>
    </font>
    <font>
      <b/>
      <sz val="8"/>
      <color theme="0"/>
      <name val="Arial"/>
      <family val="2"/>
    </font>
    <font>
      <i/>
      <sz val="7"/>
      <color theme="1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  <font>
      <b/>
      <sz val="8"/>
      <color theme="4"/>
      <name val="Arial"/>
      <family val="2"/>
    </font>
    <font>
      <i/>
      <sz val="7"/>
      <name val="Arial"/>
      <family val="2"/>
    </font>
    <font>
      <b/>
      <sz val="8"/>
      <name val="Arial"/>
      <family val="2"/>
    </font>
    <font>
      <i/>
      <sz val="8"/>
      <color rgb="FF3333CC"/>
      <name val="Arial"/>
      <family val="2"/>
    </font>
    <font>
      <i/>
      <sz val="8"/>
      <name val="Arial"/>
      <family val="2"/>
    </font>
    <font>
      <i/>
      <sz val="6"/>
      <color theme="1"/>
      <name val="Arial"/>
      <family val="2"/>
    </font>
    <font>
      <b/>
      <sz val="10"/>
      <color rgb="FF3333CC"/>
      <name val="Arial"/>
      <family val="2"/>
    </font>
    <font>
      <i/>
      <sz val="8"/>
      <color rgb="FF0099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8EB0"/>
        <bgColor indexed="64"/>
      </patternFill>
    </fill>
    <fill>
      <patternFill patternType="solid">
        <fgColor rgb="FFE6F9F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 applyNumberFormat="0" applyFill="0" applyAlignment="0" applyProtection="0"/>
    <xf numFmtId="164" fontId="40" fillId="0" borderId="0" applyFont="0" applyFill="0" applyBorder="0" applyAlignment="0" applyProtection="0"/>
    <xf numFmtId="0" fontId="41" fillId="0" borderId="0"/>
    <xf numFmtId="9" fontId="40" fillId="0" borderId="0" applyFont="0" applyFill="0" applyBorder="0" applyAlignment="0" applyProtection="0"/>
  </cellStyleXfs>
  <cellXfs count="361">
    <xf numFmtId="0" fontId="0" fillId="0" borderId="0" xfId="0"/>
    <xf numFmtId="0" fontId="2" fillId="0" borderId="0" xfId="0" applyFont="1" applyAlignment="1">
      <alignment vertical="center" wrapText="1" readingOrder="1"/>
    </xf>
    <xf numFmtId="3" fontId="5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3" fillId="0" borderId="0" xfId="0" applyFont="1" applyAlignment="1">
      <alignment vertical="center" wrapText="1" readingOrder="1"/>
    </xf>
    <xf numFmtId="9" fontId="3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right" vertical="center" wrapText="1" readingOrder="1"/>
    </xf>
    <xf numFmtId="3" fontId="5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vertical="center" wrapText="1" readingOrder="1"/>
    </xf>
    <xf numFmtId="3" fontId="5" fillId="0" borderId="0" xfId="0" applyNumberFormat="1" applyFont="1" applyBorder="1" applyAlignment="1">
      <alignment horizontal="right" vertical="center" wrapText="1" readingOrder="1"/>
    </xf>
    <xf numFmtId="3" fontId="5" fillId="2" borderId="0" xfId="0" applyNumberFormat="1" applyFont="1" applyFill="1" applyBorder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169" fontId="4" fillId="3" borderId="0" xfId="0" applyNumberFormat="1" applyFont="1" applyFill="1" applyBorder="1" applyAlignment="1">
      <alignment horizontal="right" vertical="center" wrapText="1" readingOrder="1"/>
    </xf>
    <xf numFmtId="0" fontId="4" fillId="3" borderId="0" xfId="0" applyFont="1" applyFill="1" applyBorder="1" applyAlignment="1">
      <alignment horizontal="right" vertical="center" wrapText="1" readingOrder="1"/>
    </xf>
    <xf numFmtId="0" fontId="4" fillId="3" borderId="0" xfId="0" applyFont="1" applyFill="1" applyBorder="1" applyAlignment="1">
      <alignment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vertical="center" wrapText="1" readingOrder="1"/>
    </xf>
    <xf numFmtId="3" fontId="5" fillId="0" borderId="0" xfId="0" applyNumberFormat="1" applyFont="1" applyFill="1" applyBorder="1" applyAlignment="1">
      <alignment horizontal="right" vertical="center" wrapText="1" readingOrder="1"/>
    </xf>
    <xf numFmtId="165" fontId="6" fillId="0" borderId="0" xfId="0" applyNumberFormat="1" applyFont="1" applyFill="1" applyBorder="1" applyAlignment="1">
      <alignment horizontal="right" vertical="center" wrapText="1" readingOrder="1"/>
    </xf>
    <xf numFmtId="3" fontId="2" fillId="0" borderId="0" xfId="0" applyNumberFormat="1" applyFont="1" applyFill="1" applyBorder="1" applyAlignment="1">
      <alignment horizontal="right" vertical="center" wrapText="1" readingOrder="1"/>
    </xf>
    <xf numFmtId="166" fontId="5" fillId="0" borderId="0" xfId="0" applyNumberFormat="1" applyFont="1" applyFill="1" applyBorder="1" applyAlignment="1">
      <alignment horizontal="right" vertical="center" wrapText="1" readingOrder="1"/>
    </xf>
    <xf numFmtId="165" fontId="11" fillId="0" borderId="0" xfId="0" applyNumberFormat="1" applyFont="1" applyFill="1" applyBorder="1" applyAlignment="1">
      <alignment horizontal="right" vertical="center" wrapText="1" readingOrder="1"/>
    </xf>
    <xf numFmtId="0" fontId="4" fillId="0" borderId="0" xfId="0" applyFont="1" applyFill="1" applyBorder="1" applyAlignment="1">
      <alignment horizontal="right" vertical="center" wrapText="1" readingOrder="1"/>
    </xf>
    <xf numFmtId="0" fontId="12" fillId="0" borderId="0" xfId="0" applyFont="1" applyFill="1" applyBorder="1" applyAlignment="1">
      <alignment vertical="center" textRotation="90"/>
    </xf>
    <xf numFmtId="3" fontId="5" fillId="0" borderId="0" xfId="0" applyNumberFormat="1" applyFont="1" applyFill="1" applyBorder="1" applyAlignment="1">
      <alignment horizontal="left" vertical="center" readingOrder="1"/>
    </xf>
    <xf numFmtId="3" fontId="5" fillId="0" borderId="0" xfId="0" applyNumberFormat="1" applyFont="1" applyBorder="1" applyAlignment="1">
      <alignment horizontal="left" vertical="center" readingOrder="1"/>
    </xf>
    <xf numFmtId="9" fontId="5" fillId="0" borderId="0" xfId="0" applyNumberFormat="1" applyFont="1" applyFill="1" applyBorder="1" applyAlignment="1">
      <alignment horizontal="right" vertical="center" wrapText="1" readingOrder="1"/>
    </xf>
    <xf numFmtId="3" fontId="16" fillId="0" borderId="0" xfId="0" applyNumberFormat="1" applyFont="1" applyFill="1" applyBorder="1" applyAlignment="1">
      <alignment horizontal="right" vertical="center" wrapText="1" readingOrder="1"/>
    </xf>
    <xf numFmtId="0" fontId="16" fillId="0" borderId="0" xfId="0" applyFont="1" applyFill="1" applyBorder="1" applyAlignment="1">
      <alignment horizontal="left" vertical="center" wrapText="1" readingOrder="1"/>
    </xf>
    <xf numFmtId="165" fontId="17" fillId="0" borderId="0" xfId="0" applyNumberFormat="1" applyFont="1" applyFill="1" applyBorder="1" applyAlignment="1">
      <alignment horizontal="right" vertical="center" wrapText="1" readingOrder="1"/>
    </xf>
    <xf numFmtId="9" fontId="17" fillId="0" borderId="0" xfId="0" applyNumberFormat="1" applyFont="1" applyFill="1" applyBorder="1" applyAlignment="1">
      <alignment horizontal="right" vertical="center" wrapText="1" readingOrder="1"/>
    </xf>
    <xf numFmtId="165" fontId="19" fillId="0" borderId="0" xfId="0" applyNumberFormat="1" applyFont="1" applyFill="1" applyBorder="1" applyAlignment="1">
      <alignment horizontal="right" vertical="center" wrapText="1" readingOrder="1"/>
    </xf>
    <xf numFmtId="165" fontId="16" fillId="0" borderId="0" xfId="0" applyNumberFormat="1" applyFont="1" applyFill="1" applyBorder="1" applyAlignment="1">
      <alignment horizontal="right" vertical="center" wrapText="1" readingOrder="1"/>
    </xf>
    <xf numFmtId="3" fontId="18" fillId="0" borderId="0" xfId="0" applyNumberFormat="1" applyFont="1" applyFill="1" applyBorder="1" applyAlignment="1">
      <alignment horizontal="right" vertical="center" wrapText="1" readingOrder="1"/>
    </xf>
    <xf numFmtId="9" fontId="19" fillId="0" borderId="0" xfId="0" applyNumberFormat="1" applyFont="1" applyFill="1" applyBorder="1" applyAlignment="1">
      <alignment horizontal="right" vertical="center" wrapText="1" readingOrder="1"/>
    </xf>
    <xf numFmtId="165" fontId="18" fillId="0" borderId="0" xfId="0" applyNumberFormat="1" applyFont="1" applyFill="1" applyBorder="1" applyAlignment="1">
      <alignment horizontal="right" vertical="center" wrapText="1" readingOrder="1"/>
    </xf>
    <xf numFmtId="166" fontId="16" fillId="0" borderId="0" xfId="0" applyNumberFormat="1" applyFont="1" applyFill="1" applyBorder="1" applyAlignment="1">
      <alignment horizontal="right" vertical="center" wrapText="1" readingOrder="1"/>
    </xf>
    <xf numFmtId="4" fontId="16" fillId="0" borderId="0" xfId="0" applyNumberFormat="1" applyFont="1" applyFill="1" applyBorder="1" applyAlignment="1">
      <alignment horizontal="right" vertical="center" wrapText="1" readingOrder="1"/>
    </xf>
    <xf numFmtId="0" fontId="21" fillId="0" borderId="0" xfId="0" applyFont="1" applyFill="1" applyBorder="1" applyAlignment="1">
      <alignment horizontal="left" vertical="center" wrapText="1" readingOrder="1"/>
    </xf>
    <xf numFmtId="3" fontId="21" fillId="0" borderId="0" xfId="0" applyNumberFormat="1" applyFont="1" applyFill="1" applyBorder="1" applyAlignment="1">
      <alignment horizontal="right" vertical="center" wrapText="1" readingOrder="1"/>
    </xf>
    <xf numFmtId="3" fontId="23" fillId="0" borderId="0" xfId="0" applyNumberFormat="1" applyFont="1" applyFill="1" applyBorder="1" applyAlignment="1">
      <alignment horizontal="right" vertical="center" wrapText="1" readingOrder="1"/>
    </xf>
    <xf numFmtId="0" fontId="18" fillId="0" borderId="3" xfId="0" applyFont="1" applyFill="1" applyBorder="1" applyAlignment="1">
      <alignment horizontal="left" vertical="center" wrapText="1" readingOrder="1"/>
    </xf>
    <xf numFmtId="0" fontId="17" fillId="0" borderId="0" xfId="0" applyFont="1" applyFill="1" applyBorder="1" applyAlignment="1">
      <alignment horizontal="left" vertical="center" wrapText="1" indent="1" readingOrder="1"/>
    </xf>
    <xf numFmtId="0" fontId="17" fillId="0" borderId="0" xfId="0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165" fontId="21" fillId="0" borderId="0" xfId="0" applyNumberFormat="1" applyFont="1" applyFill="1" applyBorder="1" applyAlignment="1">
      <alignment horizontal="right" vertical="center" wrapText="1" readingOrder="1"/>
    </xf>
    <xf numFmtId="165" fontId="22" fillId="0" borderId="0" xfId="0" applyNumberFormat="1" applyFont="1" applyFill="1" applyBorder="1" applyAlignment="1">
      <alignment horizontal="right" vertical="center" wrapText="1" readingOrder="1"/>
    </xf>
    <xf numFmtId="3" fontId="18" fillId="0" borderId="3" xfId="0" applyNumberFormat="1" applyFont="1" applyFill="1" applyBorder="1" applyAlignment="1">
      <alignment horizontal="right"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170" fontId="4" fillId="3" borderId="0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7" fillId="0" borderId="0" xfId="0" applyFont="1" applyFill="1" applyBorder="1" applyAlignment="1">
      <alignment horizontal="left" vertical="center" wrapText="1" readingOrder="1"/>
    </xf>
    <xf numFmtId="165" fontId="18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left" vertical="center" wrapText="1" readingOrder="1"/>
    </xf>
    <xf numFmtId="165" fontId="21" fillId="0" borderId="0" xfId="0" applyNumberFormat="1" applyFont="1" applyFill="1" applyBorder="1" applyAlignment="1">
      <alignment vertical="center"/>
    </xf>
    <xf numFmtId="165" fontId="24" fillId="0" borderId="0" xfId="0" applyNumberFormat="1" applyFont="1" applyFill="1" applyBorder="1" applyAlignment="1">
      <alignment vertical="center"/>
    </xf>
    <xf numFmtId="165" fontId="20" fillId="0" borderId="0" xfId="0" applyNumberFormat="1" applyFont="1" applyFill="1" applyBorder="1" applyAlignment="1">
      <alignment vertical="center"/>
    </xf>
    <xf numFmtId="3" fontId="16" fillId="0" borderId="0" xfId="0" applyNumberFormat="1" applyFont="1" applyFill="1" applyBorder="1" applyAlignment="1">
      <alignment vertical="center"/>
    </xf>
    <xf numFmtId="3" fontId="21" fillId="0" borderId="0" xfId="0" applyNumberFormat="1" applyFont="1" applyFill="1" applyBorder="1" applyAlignment="1">
      <alignment vertical="center"/>
    </xf>
    <xf numFmtId="9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" fontId="16" fillId="0" borderId="0" xfId="0" applyNumberFormat="1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5" fontId="19" fillId="0" borderId="0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165" fontId="22" fillId="0" borderId="0" xfId="0" applyNumberFormat="1" applyFont="1" applyFill="1" applyBorder="1" applyAlignment="1">
      <alignment vertical="center"/>
    </xf>
    <xf numFmtId="165" fontId="26" fillId="0" borderId="0" xfId="0" applyNumberFormat="1" applyFont="1" applyFill="1" applyBorder="1" applyAlignment="1">
      <alignment vertical="center"/>
    </xf>
    <xf numFmtId="165" fontId="25" fillId="0" borderId="0" xfId="0" applyNumberFormat="1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7" fillId="3" borderId="0" xfId="0" applyFont="1" applyFill="1" applyBorder="1" applyAlignment="1">
      <alignment horizontal="centerContinuous" vertical="center" wrapText="1" readingOrder="1"/>
    </xf>
    <xf numFmtId="0" fontId="27" fillId="3" borderId="0" xfId="0" applyFont="1" applyFill="1" applyBorder="1" applyAlignment="1">
      <alignment horizontal="centerContinuous" vertical="center"/>
    </xf>
    <xf numFmtId="0" fontId="18" fillId="4" borderId="3" xfId="0" applyFont="1" applyFill="1" applyBorder="1" applyAlignment="1">
      <alignment horizontal="left" vertical="center" wrapText="1" readingOrder="1"/>
    </xf>
    <xf numFmtId="3" fontId="18" fillId="4" borderId="3" xfId="0" applyNumberFormat="1" applyFont="1" applyFill="1" applyBorder="1" applyAlignment="1">
      <alignment horizontal="right" vertical="center"/>
    </xf>
    <xf numFmtId="0" fontId="18" fillId="4" borderId="4" xfId="0" applyFont="1" applyFill="1" applyBorder="1" applyAlignment="1">
      <alignment horizontal="left" vertical="center" wrapText="1" readingOrder="1"/>
    </xf>
    <xf numFmtId="3" fontId="18" fillId="4" borderId="4" xfId="0" applyNumberFormat="1" applyFont="1" applyFill="1" applyBorder="1" applyAlignment="1">
      <alignment horizontal="right" vertical="center" wrapText="1" readingOrder="1"/>
    </xf>
    <xf numFmtId="9" fontId="21" fillId="0" borderId="0" xfId="0" applyNumberFormat="1" applyFont="1" applyFill="1" applyBorder="1" applyAlignment="1">
      <alignment horizontal="right" vertical="center" wrapText="1" readingOrder="1"/>
    </xf>
    <xf numFmtId="3" fontId="28" fillId="0" borderId="0" xfId="0" applyNumberFormat="1" applyFont="1" applyFill="1" applyBorder="1" applyAlignment="1">
      <alignment vertical="center"/>
    </xf>
    <xf numFmtId="0" fontId="29" fillId="0" borderId="0" xfId="0" applyFont="1" applyFill="1" applyBorder="1" applyAlignment="1">
      <alignment vertical="center" textRotation="90"/>
    </xf>
    <xf numFmtId="1" fontId="20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9" fontId="22" fillId="0" borderId="0" xfId="0" applyNumberFormat="1" applyFont="1" applyFill="1" applyBorder="1" applyAlignment="1">
      <alignment horizontal="right" vertical="center" wrapText="1" readingOrder="1"/>
    </xf>
    <xf numFmtId="165" fontId="19" fillId="4" borderId="3" xfId="0" applyNumberFormat="1" applyFont="1" applyFill="1" applyBorder="1" applyAlignment="1">
      <alignment horizontal="right" vertical="center" wrapText="1" readingOrder="1"/>
    </xf>
    <xf numFmtId="165" fontId="18" fillId="4" borderId="0" xfId="0" applyNumberFormat="1" applyFont="1" applyFill="1" applyBorder="1" applyAlignment="1">
      <alignment horizontal="right" vertical="center" wrapText="1" readingOrder="1"/>
    </xf>
    <xf numFmtId="165" fontId="7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 wrapText="1" readingOrder="1"/>
    </xf>
    <xf numFmtId="9" fontId="21" fillId="0" borderId="0" xfId="0" applyNumberFormat="1" applyFont="1" applyFill="1" applyBorder="1" applyAlignment="1">
      <alignment vertical="center"/>
    </xf>
    <xf numFmtId="9" fontId="20" fillId="0" borderId="0" xfId="0" applyNumberFormat="1" applyFont="1" applyFill="1" applyBorder="1" applyAlignment="1">
      <alignment vertical="center"/>
    </xf>
    <xf numFmtId="1" fontId="28" fillId="0" borderId="0" xfId="0" applyNumberFormat="1" applyFont="1" applyFill="1" applyBorder="1" applyAlignment="1">
      <alignment vertical="center"/>
    </xf>
    <xf numFmtId="165" fontId="19" fillId="0" borderId="3" xfId="0" applyNumberFormat="1" applyFont="1" applyFill="1" applyBorder="1" applyAlignment="1">
      <alignment horizontal="right" vertical="center" wrapText="1" readingOrder="1"/>
    </xf>
    <xf numFmtId="3" fontId="18" fillId="0" borderId="0" xfId="0" applyNumberFormat="1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165" fontId="18" fillId="0" borderId="3" xfId="0" applyNumberFormat="1" applyFont="1" applyFill="1" applyBorder="1" applyAlignment="1">
      <alignment horizontal="right" vertical="center" wrapText="1" readingOrder="1"/>
    </xf>
    <xf numFmtId="166" fontId="15" fillId="0" borderId="0" xfId="0" applyNumberFormat="1" applyFont="1" applyFill="1" applyBorder="1" applyAlignment="1">
      <alignment horizontal="right" vertical="center" wrapText="1" readingOrder="1"/>
    </xf>
    <xf numFmtId="0" fontId="18" fillId="4" borderId="0" xfId="0" applyFont="1" applyFill="1" applyBorder="1" applyAlignment="1">
      <alignment horizontal="left" vertical="center" wrapText="1" readingOrder="1"/>
    </xf>
    <xf numFmtId="3" fontId="16" fillId="4" borderId="0" xfId="0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horizontal="left" vertical="center" wrapText="1" readingOrder="1"/>
    </xf>
    <xf numFmtId="0" fontId="18" fillId="0" borderId="2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3" fontId="18" fillId="4" borderId="0" xfId="0" applyNumberFormat="1" applyFont="1" applyFill="1" applyBorder="1" applyAlignment="1">
      <alignment vertical="center"/>
    </xf>
    <xf numFmtId="165" fontId="18" fillId="4" borderId="0" xfId="0" applyNumberFormat="1" applyFont="1" applyFill="1" applyBorder="1" applyAlignment="1">
      <alignment vertical="center"/>
    </xf>
    <xf numFmtId="3" fontId="18" fillId="4" borderId="3" xfId="0" applyNumberFormat="1" applyFont="1" applyFill="1" applyBorder="1" applyAlignment="1">
      <alignment horizontal="right" vertical="center" wrapText="1" readingOrder="1"/>
    </xf>
    <xf numFmtId="4" fontId="18" fillId="0" borderId="0" xfId="0" applyNumberFormat="1" applyFont="1" applyFill="1" applyBorder="1" applyAlignment="1">
      <alignment horizontal="right" vertical="center" wrapText="1" readingOrder="1"/>
    </xf>
    <xf numFmtId="166" fontId="21" fillId="0" borderId="0" xfId="0" applyNumberFormat="1" applyFont="1" applyFill="1" applyBorder="1" applyAlignment="1">
      <alignment horizontal="right" vertical="center" wrapText="1" readingOrder="1"/>
    </xf>
    <xf numFmtId="165" fontId="15" fillId="0" borderId="0" xfId="0" applyNumberFormat="1" applyFont="1" applyFill="1" applyBorder="1" applyAlignment="1">
      <alignment horizontal="right" vertical="center" wrapText="1" readingOrder="1"/>
    </xf>
    <xf numFmtId="3" fontId="16" fillId="0" borderId="2" xfId="0" applyNumberFormat="1" applyFont="1" applyFill="1" applyBorder="1" applyAlignment="1">
      <alignment horizontal="right" vertical="center" wrapText="1" readingOrder="1"/>
    </xf>
    <xf numFmtId="0" fontId="16" fillId="3" borderId="0" xfId="0" applyFont="1" applyFill="1" applyBorder="1" applyAlignment="1">
      <alignment horizontal="left" vertical="center" wrapText="1" readingOrder="1"/>
    </xf>
    <xf numFmtId="165" fontId="18" fillId="3" borderId="0" xfId="0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170" fontId="18" fillId="0" borderId="2" xfId="0" applyNumberFormat="1" applyFont="1" applyFill="1" applyBorder="1" applyAlignment="1">
      <alignment vertical="center"/>
    </xf>
    <xf numFmtId="169" fontId="18" fillId="0" borderId="2" xfId="0" applyNumberFormat="1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2" xfId="0" applyFont="1" applyBorder="1" applyAlignment="1">
      <alignment horizontal="right" vertical="center"/>
    </xf>
    <xf numFmtId="0" fontId="31" fillId="3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9" fontId="32" fillId="0" borderId="2" xfId="0" applyNumberFormat="1" applyFont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right" vertical="center" wrapText="1" readingOrder="1"/>
    </xf>
    <xf numFmtId="0" fontId="18" fillId="0" borderId="2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vertical="center"/>
    </xf>
    <xf numFmtId="165" fontId="34" fillId="0" borderId="0" xfId="0" applyNumberFormat="1" applyFont="1" applyFill="1" applyBorder="1" applyAlignment="1">
      <alignment horizontal="right" vertical="center" wrapText="1" readingOrder="1"/>
    </xf>
    <xf numFmtId="165" fontId="33" fillId="0" borderId="0" xfId="0" applyNumberFormat="1" applyFont="1" applyFill="1" applyBorder="1" applyAlignment="1">
      <alignment horizontal="right" vertical="center" wrapText="1" readingOrder="1"/>
    </xf>
    <xf numFmtId="3" fontId="15" fillId="0" borderId="0" xfId="0" applyNumberFormat="1" applyFont="1" applyFill="1" applyBorder="1" applyAlignment="1">
      <alignment vertical="center"/>
    </xf>
    <xf numFmtId="3" fontId="13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 textRotation="90"/>
    </xf>
    <xf numFmtId="0" fontId="16" fillId="4" borderId="0" xfId="0" applyFont="1" applyFill="1" applyBorder="1" applyAlignment="1">
      <alignment vertical="center"/>
    </xf>
    <xf numFmtId="3" fontId="16" fillId="4" borderId="0" xfId="0" applyNumberFormat="1" applyFont="1" applyFill="1" applyBorder="1" applyAlignment="1">
      <alignment vertical="center"/>
    </xf>
    <xf numFmtId="0" fontId="16" fillId="4" borderId="0" xfId="0" applyFont="1" applyFill="1" applyBorder="1" applyAlignment="1">
      <alignment horizontal="left" vertical="center" wrapText="1" readingOrder="1"/>
    </xf>
    <xf numFmtId="3" fontId="15" fillId="4" borderId="0" xfId="0" applyNumberFormat="1" applyFont="1" applyFill="1" applyBorder="1" applyAlignment="1">
      <alignment horizontal="right" vertical="center" wrapText="1" readingOrder="1"/>
    </xf>
    <xf numFmtId="0" fontId="16" fillId="4" borderId="2" xfId="0" applyFont="1" applyFill="1" applyBorder="1" applyAlignment="1">
      <alignment vertical="center"/>
    </xf>
    <xf numFmtId="4" fontId="16" fillId="4" borderId="2" xfId="0" applyNumberFormat="1" applyFont="1" applyFill="1" applyBorder="1" applyAlignment="1">
      <alignment vertical="center"/>
    </xf>
    <xf numFmtId="168" fontId="16" fillId="4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68" fontId="16" fillId="4" borderId="2" xfId="0" applyNumberFormat="1" applyFont="1" applyFill="1" applyBorder="1" applyAlignment="1">
      <alignment vertical="center"/>
    </xf>
    <xf numFmtId="167" fontId="17" fillId="0" borderId="0" xfId="0" applyNumberFormat="1" applyFont="1" applyFill="1" applyBorder="1" applyAlignment="1">
      <alignment horizontal="right" vertical="center" wrapText="1" readingOrder="1"/>
    </xf>
    <xf numFmtId="3" fontId="17" fillId="0" borderId="0" xfId="0" applyNumberFormat="1" applyFont="1" applyFill="1" applyBorder="1" applyAlignment="1">
      <alignment horizontal="left" vertical="center" indent="1"/>
    </xf>
    <xf numFmtId="0" fontId="16" fillId="4" borderId="0" xfId="0" applyFont="1" applyFill="1" applyBorder="1" applyAlignment="1">
      <alignment horizontal="left" vertical="center" wrapText="1" indent="1" readingOrder="1"/>
    </xf>
    <xf numFmtId="0" fontId="16" fillId="4" borderId="0" xfId="0" applyFont="1" applyFill="1" applyBorder="1" applyAlignment="1">
      <alignment horizontal="left" vertical="center" indent="1"/>
    </xf>
    <xf numFmtId="0" fontId="3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textRotation="90"/>
    </xf>
    <xf numFmtId="165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readingOrder="1"/>
    </xf>
    <xf numFmtId="0" fontId="18" fillId="0" borderId="0" xfId="0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textRotation="90"/>
    </xf>
    <xf numFmtId="3" fontId="16" fillId="0" borderId="0" xfId="0" applyNumberFormat="1" applyFont="1" applyBorder="1" applyAlignment="1">
      <alignment horizontal="right" vertical="center" wrapText="1" readingOrder="1"/>
    </xf>
    <xf numFmtId="3" fontId="16" fillId="0" borderId="0" xfId="0" applyNumberFormat="1" applyFont="1" applyBorder="1" applyAlignment="1">
      <alignment horizontal="left" vertical="center" readingOrder="1"/>
    </xf>
    <xf numFmtId="3" fontId="16" fillId="0" borderId="0" xfId="0" applyNumberFormat="1" applyFont="1" applyAlignment="1">
      <alignment horizontal="right" vertical="center" wrapText="1" readingOrder="1"/>
    </xf>
    <xf numFmtId="3" fontId="16" fillId="2" borderId="0" xfId="0" applyNumberFormat="1" applyFont="1" applyFill="1" applyBorder="1" applyAlignment="1">
      <alignment horizontal="right" vertical="center" wrapText="1" readingOrder="1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3" fontId="16" fillId="2" borderId="0" xfId="0" applyNumberFormat="1" applyFont="1" applyFill="1" applyAlignment="1">
      <alignment horizontal="right" vertical="center" wrapText="1" readingOrder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3" fontId="16" fillId="0" borderId="2" xfId="0" applyNumberFormat="1" applyFont="1" applyFill="1" applyBorder="1" applyAlignment="1">
      <alignment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horizontal="right" vertical="center"/>
    </xf>
    <xf numFmtId="3" fontId="16" fillId="0" borderId="2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165" fontId="16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 vertical="center"/>
    </xf>
    <xf numFmtId="9" fontId="16" fillId="0" borderId="0" xfId="0" applyNumberFormat="1" applyFont="1" applyFill="1" applyBorder="1" applyAlignment="1">
      <alignment horizontal="right" vertical="center"/>
    </xf>
    <xf numFmtId="3" fontId="16" fillId="0" borderId="3" xfId="0" applyNumberFormat="1" applyFont="1" applyBorder="1" applyAlignment="1">
      <alignment horizontal="right" vertical="center" wrapText="1" readingOrder="1"/>
    </xf>
    <xf numFmtId="165" fontId="18" fillId="0" borderId="3" xfId="0" applyNumberFormat="1" applyFont="1" applyFill="1" applyBorder="1" applyAlignment="1">
      <alignment horizontal="right" vertical="center"/>
    </xf>
    <xf numFmtId="0" fontId="14" fillId="4" borderId="4" xfId="1" applyFill="1" applyBorder="1" applyAlignment="1">
      <alignment horizontal="left" vertical="center"/>
    </xf>
    <xf numFmtId="165" fontId="14" fillId="4" borderId="4" xfId="1" applyNumberFormat="1" applyFill="1" applyBorder="1" applyAlignment="1">
      <alignment horizontal="right" vertical="center" wrapText="1" readingOrder="1"/>
    </xf>
    <xf numFmtId="3" fontId="14" fillId="4" borderId="4" xfId="1" applyNumberFormat="1" applyFill="1" applyBorder="1" applyAlignment="1">
      <alignment horizontal="right" vertical="center" wrapText="1" readingOrder="1"/>
    </xf>
    <xf numFmtId="0" fontId="34" fillId="4" borderId="4" xfId="1" applyFont="1" applyFill="1" applyBorder="1" applyAlignment="1">
      <alignment horizontal="left" vertical="center"/>
    </xf>
    <xf numFmtId="165" fontId="34" fillId="4" borderId="4" xfId="1" applyNumberFormat="1" applyFont="1" applyFill="1" applyBorder="1" applyAlignment="1">
      <alignment horizontal="right" vertical="center" wrapText="1" readingOrder="1"/>
    </xf>
    <xf numFmtId="0" fontId="18" fillId="0" borderId="2" xfId="0" applyFont="1" applyFill="1" applyBorder="1" applyAlignment="1">
      <alignment horizontal="right" vertical="center" wrapText="1"/>
    </xf>
    <xf numFmtId="165" fontId="16" fillId="2" borderId="0" xfId="0" applyNumberFormat="1" applyFont="1" applyFill="1" applyAlignment="1">
      <alignment horizontal="right" vertical="center"/>
    </xf>
    <xf numFmtId="2" fontId="16" fillId="2" borderId="0" xfId="0" applyNumberFormat="1" applyFont="1" applyFill="1" applyAlignment="1">
      <alignment horizontal="right" vertical="center"/>
    </xf>
    <xf numFmtId="0" fontId="36" fillId="3" borderId="0" xfId="0" applyFont="1" applyFill="1" applyAlignment="1">
      <alignment vertical="center"/>
    </xf>
    <xf numFmtId="9" fontId="15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165" fontId="30" fillId="0" borderId="0" xfId="0" applyNumberFormat="1" applyFont="1" applyFill="1" applyBorder="1" applyAlignment="1">
      <alignment horizontal="right" vertical="center" wrapText="1" readingOrder="1"/>
    </xf>
    <xf numFmtId="3" fontId="24" fillId="0" borderId="0" xfId="0" applyNumberFormat="1" applyFont="1" applyFill="1" applyBorder="1" applyAlignment="1">
      <alignment horizontal="left" vertical="center"/>
    </xf>
    <xf numFmtId="3" fontId="22" fillId="0" borderId="0" xfId="0" applyNumberFormat="1" applyFont="1" applyFill="1" applyBorder="1" applyAlignment="1">
      <alignment horizontal="left" vertical="center" indent="1"/>
    </xf>
    <xf numFmtId="167" fontId="22" fillId="0" borderId="0" xfId="0" applyNumberFormat="1" applyFont="1" applyFill="1" applyBorder="1" applyAlignment="1">
      <alignment horizontal="right" vertical="center" wrapText="1" readingOrder="1"/>
    </xf>
    <xf numFmtId="0" fontId="37" fillId="0" borderId="0" xfId="0" applyFont="1" applyFill="1" applyBorder="1" applyAlignment="1">
      <alignment vertical="center" textRotation="90"/>
    </xf>
    <xf numFmtId="165" fontId="28" fillId="0" borderId="0" xfId="0" applyNumberFormat="1" applyFont="1" applyFill="1" applyBorder="1" applyAlignment="1">
      <alignment vertical="center"/>
    </xf>
    <xf numFmtId="3" fontId="20" fillId="0" borderId="0" xfId="0" applyNumberFormat="1" applyFont="1" applyFill="1" applyBorder="1" applyAlignment="1">
      <alignment vertical="center"/>
    </xf>
    <xf numFmtId="165" fontId="38" fillId="0" borderId="0" xfId="0" applyNumberFormat="1" applyFont="1" applyFill="1" applyBorder="1" applyAlignment="1">
      <alignment horizontal="right" vertical="center" wrapText="1" readingOrder="1"/>
    </xf>
    <xf numFmtId="0" fontId="37" fillId="0" borderId="0" xfId="0" applyFont="1" applyFill="1" applyBorder="1" applyAlignment="1">
      <alignment horizontal="center" vertical="center"/>
    </xf>
    <xf numFmtId="165" fontId="39" fillId="0" borderId="0" xfId="0" applyNumberFormat="1" applyFont="1" applyFill="1" applyBorder="1" applyAlignment="1">
      <alignment horizontal="right" vertical="center" wrapText="1" readingOrder="1"/>
    </xf>
    <xf numFmtId="165" fontId="39" fillId="0" borderId="0" xfId="0" applyNumberFormat="1" applyFont="1" applyFill="1" applyBorder="1" applyAlignment="1">
      <alignment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0" xfId="0" applyFont="1" applyFill="1" applyBorder="1" applyAlignment="1">
      <alignment vertical="center"/>
    </xf>
    <xf numFmtId="171" fontId="3" fillId="0" borderId="0" xfId="2" applyNumberFormat="1" applyFont="1" applyFill="1" applyBorder="1" applyAlignment="1">
      <alignment vertical="center"/>
    </xf>
    <xf numFmtId="0" fontId="41" fillId="0" borderId="0" xfId="3"/>
    <xf numFmtId="38" fontId="42" fillId="0" borderId="5" xfId="3" applyNumberFormat="1" applyFont="1" applyBorder="1"/>
    <xf numFmtId="0" fontId="41" fillId="0" borderId="5" xfId="3" applyBorder="1"/>
    <xf numFmtId="38" fontId="42" fillId="0" borderId="0" xfId="3" applyNumberFormat="1" applyFont="1"/>
    <xf numFmtId="0" fontId="43" fillId="0" borderId="0" xfId="3" applyFont="1" applyAlignment="1">
      <alignment horizontal="left" indent="1"/>
    </xf>
    <xf numFmtId="38" fontId="44" fillId="0" borderId="0" xfId="3" applyNumberFormat="1" applyFont="1"/>
    <xf numFmtId="38" fontId="41" fillId="0" borderId="0" xfId="3" applyNumberFormat="1"/>
    <xf numFmtId="0" fontId="41" fillId="0" borderId="0" xfId="3" applyAlignment="1">
      <alignment horizontal="left"/>
    </xf>
    <xf numFmtId="0" fontId="42" fillId="0" borderId="0" xfId="3" applyFont="1" applyAlignment="1">
      <alignment horizontal="center"/>
    </xf>
    <xf numFmtId="0" fontId="42" fillId="0" borderId="0" xfId="3" applyFont="1"/>
    <xf numFmtId="0" fontId="45" fillId="6" borderId="0" xfId="3" applyFont="1" applyFill="1" applyAlignment="1">
      <alignment horizontal="center"/>
    </xf>
    <xf numFmtId="0" fontId="45" fillId="6" borderId="0" xfId="3" applyFont="1" applyFill="1"/>
    <xf numFmtId="0" fontId="41" fillId="0" borderId="0" xfId="3" applyAlignment="1">
      <alignment horizontal="left" indent="1"/>
    </xf>
    <xf numFmtId="0" fontId="42" fillId="0" borderId="0" xfId="3" applyFont="1" applyAlignment="1">
      <alignment horizontal="left" indent="1"/>
    </xf>
    <xf numFmtId="0" fontId="46" fillId="0" borderId="0" xfId="3" applyFont="1"/>
    <xf numFmtId="0" fontId="47" fillId="0" borderId="0" xfId="3" applyFont="1"/>
    <xf numFmtId="0" fontId="14" fillId="0" borderId="0" xfId="3" applyFont="1"/>
    <xf numFmtId="0" fontId="48" fillId="0" borderId="0" xfId="3" applyFont="1"/>
    <xf numFmtId="38" fontId="42" fillId="0" borderId="7" xfId="3" applyNumberFormat="1" applyFont="1" applyBorder="1"/>
    <xf numFmtId="0" fontId="42" fillId="0" borderId="7" xfId="3" applyFont="1" applyBorder="1" applyAlignment="1">
      <alignment horizontal="left" indent="3"/>
    </xf>
    <xf numFmtId="0" fontId="41" fillId="0" borderId="0" xfId="3" applyAlignment="1">
      <alignment horizontal="left" indent="2"/>
    </xf>
    <xf numFmtId="0" fontId="42" fillId="0" borderId="0" xfId="3" applyFont="1" applyAlignment="1">
      <alignment horizontal="left" indent="3"/>
    </xf>
    <xf numFmtId="0" fontId="41" fillId="0" borderId="8" xfId="3" applyBorder="1"/>
    <xf numFmtId="38" fontId="41" fillId="7" borderId="0" xfId="3" applyNumberFormat="1" applyFill="1"/>
    <xf numFmtId="38" fontId="49" fillId="7" borderId="8" xfId="3" applyNumberFormat="1" applyFont="1" applyFill="1" applyBorder="1"/>
    <xf numFmtId="38" fontId="49" fillId="7" borderId="0" xfId="3" applyNumberFormat="1" applyFont="1" applyFill="1"/>
    <xf numFmtId="0" fontId="41" fillId="7" borderId="0" xfId="3" applyFill="1" applyAlignment="1">
      <alignment horizontal="left" indent="1"/>
    </xf>
    <xf numFmtId="0" fontId="41" fillId="7" borderId="0" xfId="3" applyFill="1"/>
    <xf numFmtId="38" fontId="50" fillId="7" borderId="8" xfId="3" applyNumberFormat="1" applyFont="1" applyFill="1" applyBorder="1"/>
    <xf numFmtId="38" fontId="50" fillId="7" borderId="0" xfId="3" applyNumberFormat="1" applyFont="1" applyFill="1"/>
    <xf numFmtId="0" fontId="42" fillId="7" borderId="0" xfId="3" applyFont="1" applyFill="1"/>
    <xf numFmtId="38" fontId="50" fillId="0" borderId="8" xfId="3" applyNumberFormat="1" applyFont="1" applyBorder="1"/>
    <xf numFmtId="38" fontId="50" fillId="0" borderId="0" xfId="3" applyNumberFormat="1" applyFont="1"/>
    <xf numFmtId="172" fontId="51" fillId="0" borderId="0" xfId="3" applyNumberFormat="1" applyFont="1"/>
    <xf numFmtId="172" fontId="51" fillId="0" borderId="8" xfId="3" applyNumberFormat="1" applyFont="1" applyBorder="1"/>
    <xf numFmtId="0" fontId="46" fillId="0" borderId="0" xfId="3" applyFont="1" applyAlignment="1">
      <alignment horizontal="left" indent="1"/>
    </xf>
    <xf numFmtId="38" fontId="52" fillId="0" borderId="0" xfId="3" applyNumberFormat="1" applyFont="1"/>
    <xf numFmtId="38" fontId="52" fillId="0" borderId="8" xfId="3" applyNumberFormat="1" applyFont="1" applyBorder="1"/>
    <xf numFmtId="38" fontId="52" fillId="0" borderId="7" xfId="3" applyNumberFormat="1" applyFont="1" applyBorder="1"/>
    <xf numFmtId="38" fontId="52" fillId="0" borderId="9" xfId="3" applyNumberFormat="1" applyFont="1" applyBorder="1"/>
    <xf numFmtId="0" fontId="42" fillId="0" borderId="7" xfId="3" applyFont="1" applyBorder="1"/>
    <xf numFmtId="38" fontId="49" fillId="0" borderId="8" xfId="3" applyNumberFormat="1" applyFont="1" applyBorder="1"/>
    <xf numFmtId="38" fontId="49" fillId="0" borderId="0" xfId="3" applyNumberFormat="1" applyFont="1"/>
    <xf numFmtId="0" fontId="42" fillId="0" borderId="7" xfId="3" applyFont="1" applyBorder="1" applyAlignment="1">
      <alignment horizontal="left" indent="1"/>
    </xf>
    <xf numFmtId="172" fontId="52" fillId="0" borderId="0" xfId="3" applyNumberFormat="1" applyFont="1"/>
    <xf numFmtId="38" fontId="52" fillId="7" borderId="7" xfId="3" applyNumberFormat="1" applyFont="1" applyFill="1" applyBorder="1"/>
    <xf numFmtId="38" fontId="52" fillId="7" borderId="9" xfId="3" applyNumberFormat="1" applyFont="1" applyFill="1" applyBorder="1"/>
    <xf numFmtId="0" fontId="42" fillId="7" borderId="7" xfId="3" applyFont="1" applyFill="1" applyBorder="1"/>
    <xf numFmtId="38" fontId="44" fillId="0" borderId="8" xfId="3" applyNumberFormat="1" applyFont="1" applyBorder="1"/>
    <xf numFmtId="165" fontId="53" fillId="0" borderId="0" xfId="3" applyNumberFormat="1" applyFont="1"/>
    <xf numFmtId="9" fontId="54" fillId="0" borderId="8" xfId="3" applyNumberFormat="1" applyFont="1" applyBorder="1" applyAlignment="1">
      <alignment horizontal="right"/>
    </xf>
    <xf numFmtId="9" fontId="54" fillId="0" borderId="0" xfId="3" applyNumberFormat="1" applyFont="1" applyAlignment="1">
      <alignment horizontal="right"/>
    </xf>
    <xf numFmtId="165" fontId="43" fillId="0" borderId="0" xfId="3" applyNumberFormat="1" applyFont="1"/>
    <xf numFmtId="165" fontId="54" fillId="0" borderId="8" xfId="3" applyNumberFormat="1" applyFont="1" applyBorder="1"/>
    <xf numFmtId="165" fontId="54" fillId="0" borderId="0" xfId="3" applyNumberFormat="1" applyFont="1"/>
    <xf numFmtId="0" fontId="42" fillId="0" borderId="8" xfId="3" applyFont="1" applyBorder="1" applyAlignment="1">
      <alignment horizontal="center"/>
    </xf>
    <xf numFmtId="0" fontId="55" fillId="0" borderId="0" xfId="3" applyFont="1" applyAlignment="1">
      <alignment horizontal="center"/>
    </xf>
    <xf numFmtId="0" fontId="56" fillId="0" borderId="0" xfId="3" applyFont="1"/>
    <xf numFmtId="0" fontId="41" fillId="0" borderId="0" xfId="3" applyFont="1"/>
    <xf numFmtId="40" fontId="52" fillId="0" borderId="0" xfId="3" applyNumberFormat="1" applyFont="1"/>
    <xf numFmtId="38" fontId="41" fillId="0" borderId="0" xfId="3" applyNumberFormat="1" applyFont="1"/>
    <xf numFmtId="38" fontId="41" fillId="0" borderId="7" xfId="3" applyNumberFormat="1" applyBorder="1"/>
    <xf numFmtId="165" fontId="15" fillId="8" borderId="0" xfId="0" applyNumberFormat="1" applyFont="1" applyFill="1" applyBorder="1" applyAlignment="1">
      <alignment horizontal="right" vertical="center" wrapText="1" readingOrder="1"/>
    </xf>
    <xf numFmtId="3" fontId="15" fillId="2" borderId="0" xfId="0" applyNumberFormat="1" applyFont="1" applyFill="1" applyAlignment="1">
      <alignment horizontal="right" vertical="center"/>
    </xf>
    <xf numFmtId="38" fontId="31" fillId="0" borderId="0" xfId="0" applyNumberFormat="1" applyFont="1" applyAlignment="1">
      <alignment vertical="center"/>
    </xf>
    <xf numFmtId="38" fontId="42" fillId="0" borderId="0" xfId="3" applyNumberFormat="1" applyFont="1" applyBorder="1"/>
    <xf numFmtId="0" fontId="41" fillId="0" borderId="0" xfId="3" applyBorder="1" applyAlignment="1">
      <alignment horizontal="left" indent="1"/>
    </xf>
    <xf numFmtId="38" fontId="41" fillId="0" borderId="0" xfId="3" applyNumberFormat="1" applyBorder="1"/>
    <xf numFmtId="38" fontId="41" fillId="0" borderId="0" xfId="3" applyNumberFormat="1" applyFont="1" applyFill="1"/>
    <xf numFmtId="9" fontId="41" fillId="0" borderId="0" xfId="4" applyFont="1"/>
    <xf numFmtId="9" fontId="41" fillId="0" borderId="0" xfId="4" applyNumberFormat="1" applyFont="1"/>
    <xf numFmtId="0" fontId="43" fillId="0" borderId="0" xfId="3" applyFont="1" applyAlignment="1">
      <alignment horizontal="left" indent="5"/>
    </xf>
    <xf numFmtId="9" fontId="43" fillId="0" borderId="0" xfId="4" applyFont="1" applyAlignment="1"/>
    <xf numFmtId="38" fontId="49" fillId="0" borderId="0" xfId="3" applyNumberFormat="1" applyFont="1" applyFill="1"/>
    <xf numFmtId="38" fontId="41" fillId="0" borderId="0" xfId="3" applyNumberFormat="1" applyFill="1"/>
    <xf numFmtId="165" fontId="53" fillId="0" borderId="0" xfId="3" applyNumberFormat="1" applyFont="1" applyFill="1"/>
    <xf numFmtId="0" fontId="41" fillId="0" borderId="0" xfId="3" applyFill="1"/>
    <xf numFmtId="165" fontId="54" fillId="0" borderId="0" xfId="4" applyNumberFormat="1" applyFont="1"/>
    <xf numFmtId="165" fontId="53" fillId="0" borderId="0" xfId="4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9" fontId="16" fillId="0" borderId="0" xfId="0" applyNumberFormat="1" applyFont="1" applyFill="1" applyBorder="1" applyAlignment="1">
      <alignment horizontal="right" vertical="center" wrapText="1" readingOrder="1"/>
    </xf>
    <xf numFmtId="38" fontId="41" fillId="0" borderId="10" xfId="3" applyNumberFormat="1" applyBorder="1"/>
    <xf numFmtId="0" fontId="41" fillId="0" borderId="7" xfId="3" applyBorder="1"/>
    <xf numFmtId="173" fontId="42" fillId="0" borderId="0" xfId="3" applyNumberFormat="1" applyFont="1"/>
    <xf numFmtId="0" fontId="41" fillId="0" borderId="0" xfId="3" applyFill="1" applyAlignment="1">
      <alignment horizontal="left" indent="2"/>
    </xf>
    <xf numFmtId="38" fontId="49" fillId="0" borderId="8" xfId="3" applyNumberFormat="1" applyFont="1" applyFill="1" applyBorder="1"/>
    <xf numFmtId="0" fontId="43" fillId="0" borderId="0" xfId="3" applyFont="1" applyAlignment="1">
      <alignment horizontal="left" indent="3"/>
    </xf>
    <xf numFmtId="0" fontId="43" fillId="7" borderId="0" xfId="3" applyFont="1" applyFill="1" applyAlignment="1">
      <alignment horizontal="left" indent="5"/>
    </xf>
    <xf numFmtId="9" fontId="43" fillId="7" borderId="0" xfId="4" applyFont="1" applyFill="1" applyAlignment="1"/>
    <xf numFmtId="165" fontId="53" fillId="7" borderId="0" xfId="3" applyNumberFormat="1" applyFont="1" applyFill="1"/>
    <xf numFmtId="165" fontId="54" fillId="0" borderId="0" xfId="3" applyNumberFormat="1" applyFont="1" applyBorder="1"/>
    <xf numFmtId="0" fontId="41" fillId="0" borderId="0" xfId="3" applyBorder="1"/>
    <xf numFmtId="0" fontId="55" fillId="0" borderId="0" xfId="3" applyFont="1" applyBorder="1" applyAlignment="1">
      <alignment horizontal="center"/>
    </xf>
    <xf numFmtId="0" fontId="45" fillId="6" borderId="0" xfId="3" applyFont="1" applyFill="1" applyBorder="1" applyAlignment="1">
      <alignment horizontal="center"/>
    </xf>
    <xf numFmtId="0" fontId="42" fillId="0" borderId="0" xfId="3" applyFont="1" applyBorder="1" applyAlignment="1">
      <alignment horizontal="center"/>
    </xf>
    <xf numFmtId="38" fontId="52" fillId="0" borderId="0" xfId="3" applyNumberFormat="1" applyFont="1" applyBorder="1"/>
    <xf numFmtId="38" fontId="44" fillId="0" borderId="0" xfId="3" applyNumberFormat="1" applyFont="1" applyBorder="1"/>
    <xf numFmtId="38" fontId="49" fillId="0" borderId="0" xfId="3" applyNumberFormat="1" applyFont="1" applyBorder="1"/>
    <xf numFmtId="9" fontId="54" fillId="0" borderId="0" xfId="3" applyNumberFormat="1" applyFont="1" applyBorder="1" applyAlignment="1">
      <alignment horizontal="right"/>
    </xf>
    <xf numFmtId="40" fontId="52" fillId="0" borderId="0" xfId="3" applyNumberFormat="1" applyFont="1" applyBorder="1"/>
    <xf numFmtId="38" fontId="49" fillId="7" borderId="0" xfId="3" applyNumberFormat="1" applyFont="1" applyFill="1" applyBorder="1"/>
    <xf numFmtId="9" fontId="43" fillId="7" borderId="0" xfId="4" applyFont="1" applyFill="1" applyBorder="1" applyAlignment="1"/>
    <xf numFmtId="38" fontId="52" fillId="7" borderId="0" xfId="3" applyNumberFormat="1" applyFont="1" applyFill="1" applyBorder="1"/>
    <xf numFmtId="38" fontId="50" fillId="0" borderId="0" xfId="3" applyNumberFormat="1" applyFont="1" applyBorder="1"/>
    <xf numFmtId="9" fontId="43" fillId="0" borderId="0" xfId="4" applyFont="1" applyBorder="1" applyAlignment="1"/>
    <xf numFmtId="38" fontId="49" fillId="0" borderId="0" xfId="3" applyNumberFormat="1" applyFont="1" applyFill="1" applyBorder="1"/>
    <xf numFmtId="165" fontId="54" fillId="0" borderId="0" xfId="4" applyNumberFormat="1" applyFont="1" applyBorder="1"/>
    <xf numFmtId="172" fontId="51" fillId="0" borderId="0" xfId="3" applyNumberFormat="1" applyFont="1" applyBorder="1"/>
    <xf numFmtId="38" fontId="50" fillId="7" borderId="0" xfId="3" applyNumberFormat="1" applyFont="1" applyFill="1" applyBorder="1"/>
    <xf numFmtId="0" fontId="47" fillId="0" borderId="0" xfId="3" applyFont="1" applyBorder="1"/>
    <xf numFmtId="165" fontId="43" fillId="0" borderId="0" xfId="3" applyNumberFormat="1" applyFont="1" applyBorder="1"/>
    <xf numFmtId="9" fontId="43" fillId="0" borderId="10" xfId="4" applyFont="1" applyBorder="1" applyAlignment="1"/>
    <xf numFmtId="38" fontId="50" fillId="0" borderId="10" xfId="3" applyNumberFormat="1" applyFont="1" applyBorder="1"/>
    <xf numFmtId="38" fontId="49" fillId="0" borderId="10" xfId="3" applyNumberFormat="1" applyFont="1" applyBorder="1"/>
    <xf numFmtId="0" fontId="42" fillId="0" borderId="10" xfId="3" applyFont="1" applyBorder="1"/>
    <xf numFmtId="38" fontId="42" fillId="0" borderId="10" xfId="3" applyNumberFormat="1" applyFont="1" applyBorder="1"/>
    <xf numFmtId="38" fontId="42" fillId="0" borderId="6" xfId="3" applyNumberFormat="1" applyFont="1" applyBorder="1"/>
    <xf numFmtId="38" fontId="57" fillId="0" borderId="0" xfId="3" applyNumberFormat="1" applyFont="1"/>
    <xf numFmtId="0" fontId="55" fillId="0" borderId="8" xfId="3" applyFont="1" applyBorder="1" applyAlignment="1">
      <alignment horizontal="center"/>
    </xf>
    <xf numFmtId="0" fontId="45" fillId="6" borderId="8" xfId="3" applyFont="1" applyFill="1" applyBorder="1" applyAlignment="1">
      <alignment horizontal="center"/>
    </xf>
    <xf numFmtId="40" fontId="52" fillId="0" borderId="8" xfId="3" applyNumberFormat="1" applyFont="1" applyBorder="1"/>
    <xf numFmtId="9" fontId="43" fillId="7" borderId="8" xfId="4" applyFont="1" applyFill="1" applyBorder="1" applyAlignment="1"/>
    <xf numFmtId="9" fontId="43" fillId="0" borderId="8" xfId="4" applyFont="1" applyBorder="1" applyAlignment="1"/>
    <xf numFmtId="165" fontId="54" fillId="0" borderId="8" xfId="4" applyNumberFormat="1" applyFont="1" applyBorder="1"/>
    <xf numFmtId="38" fontId="41" fillId="0" borderId="8" xfId="3" applyNumberFormat="1" applyBorder="1"/>
    <xf numFmtId="0" fontId="42" fillId="0" borderId="8" xfId="3" applyFont="1" applyBorder="1"/>
    <xf numFmtId="38" fontId="42" fillId="0" borderId="9" xfId="3" applyNumberFormat="1" applyFont="1" applyBorder="1"/>
    <xf numFmtId="38" fontId="41" fillId="0" borderId="9" xfId="3" applyNumberFormat="1" applyBorder="1"/>
    <xf numFmtId="0" fontId="47" fillId="0" borderId="8" xfId="3" applyFont="1" applyBorder="1"/>
    <xf numFmtId="165" fontId="43" fillId="0" borderId="8" xfId="3" applyNumberFormat="1" applyFont="1" applyBorder="1"/>
    <xf numFmtId="38" fontId="42" fillId="0" borderId="8" xfId="3" applyNumberFormat="1" applyFont="1" applyBorder="1"/>
    <xf numFmtId="38" fontId="42" fillId="0" borderId="11" xfId="3" applyNumberFormat="1" applyFont="1" applyBorder="1"/>
    <xf numFmtId="0" fontId="41" fillId="0" borderId="10" xfId="3" applyBorder="1"/>
    <xf numFmtId="0" fontId="42" fillId="0" borderId="0" xfId="3" applyFont="1" applyBorder="1" applyAlignment="1">
      <alignment horizontal="left" indent="1"/>
    </xf>
    <xf numFmtId="0" fontId="41" fillId="0" borderId="0" xfId="3" applyFont="1" applyBorder="1" applyAlignment="1">
      <alignment horizontal="left"/>
    </xf>
    <xf numFmtId="38" fontId="42" fillId="5" borderId="0" xfId="3" applyNumberFormat="1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3" xr:uid="{75B397CA-55A9-094A-84F1-CF2C33627CCD}"/>
    <cellStyle name="Percent" xfId="4" builtinId="5"/>
    <cellStyle name="Total" xfId="1" builtinId="25"/>
  </cellStyles>
  <dxfs count="0"/>
  <tableStyles count="0" defaultTableStyle="TableStyleMedium9" defaultPivotStyle="PivotStyleLight16"/>
  <colors>
    <mruColors>
      <color rgb="FF0099FF"/>
      <color rgb="FF048EB0"/>
      <color rgb="FF4D4D4D"/>
      <color rgb="FFE6F9FE"/>
      <color rgb="FFBBF0FD"/>
      <color rgb="FF108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48EB0"/>
  </sheetPr>
  <dimension ref="B2:E18"/>
  <sheetViews>
    <sheetView showGridLines="0" zoomScale="115" zoomScaleNormal="115" workbookViewId="0">
      <selection activeCell="C5" sqref="C5"/>
    </sheetView>
  </sheetViews>
  <sheetFormatPr defaultColWidth="9.140625" defaultRowHeight="14.25" x14ac:dyDescent="0.25"/>
  <cols>
    <col min="1" max="1" width="4.140625" style="134" customWidth="1"/>
    <col min="2" max="2" width="19.42578125" style="134" customWidth="1"/>
    <col min="3" max="16384" width="9.140625" style="134"/>
  </cols>
  <sheetData>
    <row r="2" spans="2:3" x14ac:dyDescent="0.25">
      <c r="B2" s="138"/>
      <c r="C2" s="138"/>
    </row>
    <row r="3" spans="2:3" x14ac:dyDescent="0.25">
      <c r="B3" s="135"/>
      <c r="C3" s="137" t="s">
        <v>21</v>
      </c>
    </row>
    <row r="4" spans="2:3" x14ac:dyDescent="0.25">
      <c r="B4" s="136" t="s">
        <v>50</v>
      </c>
      <c r="C4" s="139">
        <v>2019</v>
      </c>
    </row>
    <row r="5" spans="2:3" x14ac:dyDescent="0.25">
      <c r="B5" s="135" t="s">
        <v>49</v>
      </c>
      <c r="C5" s="140">
        <v>0.21</v>
      </c>
    </row>
    <row r="18" spans="5:5" x14ac:dyDescent="0.25">
      <c r="E18" s="28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501-663A-7F45-A327-4607E5EE7703}">
  <sheetPr>
    <tabColor rgb="FF048EB0"/>
    <pageSetUpPr fitToPage="1"/>
  </sheetPr>
  <dimension ref="A1:XFC167"/>
  <sheetViews>
    <sheetView tabSelected="1" topLeftCell="A112" zoomScaleNormal="100" workbookViewId="0">
      <selection activeCell="I92" sqref="I92"/>
    </sheetView>
  </sheetViews>
  <sheetFormatPr defaultColWidth="5.85546875" defaultRowHeight="11.25" x14ac:dyDescent="0.2"/>
  <cols>
    <col min="1" max="1" width="36.85546875" style="221" customWidth="1"/>
    <col min="2" max="2" width="11.42578125" style="221" customWidth="1"/>
    <col min="3" max="3" width="9.42578125" style="313" customWidth="1"/>
    <col min="4" max="4" width="9.42578125" style="243" customWidth="1"/>
    <col min="5" max="9" width="8.42578125" style="221" bestFit="1" customWidth="1"/>
    <col min="10" max="10" width="6.7109375" style="221" bestFit="1" customWidth="1"/>
    <col min="11" max="11" width="12" style="221" bestFit="1" customWidth="1"/>
    <col min="12" max="12" width="6.85546875" style="221" bestFit="1" customWidth="1"/>
    <col min="13" max="13" width="11.140625" style="221" bestFit="1" customWidth="1"/>
    <col min="14" max="15" width="6.7109375" style="221" bestFit="1" customWidth="1"/>
    <col min="16" max="16384" width="5.85546875" style="221"/>
  </cols>
  <sheetData>
    <row r="1" spans="1:9" ht="18" x14ac:dyDescent="0.25">
      <c r="A1" s="238" t="s">
        <v>121</v>
      </c>
    </row>
    <row r="2" spans="1:9" ht="12.75" x14ac:dyDescent="0.2">
      <c r="A2" s="278" t="s">
        <v>143</v>
      </c>
      <c r="G2" s="224"/>
    </row>
    <row r="3" spans="1:9" x14ac:dyDescent="0.2">
      <c r="A3" s="230" t="s">
        <v>71</v>
      </c>
    </row>
    <row r="4" spans="1:9" ht="9.9499999999999993" customHeight="1" x14ac:dyDescent="0.2">
      <c r="A4" s="230"/>
      <c r="B4" s="277" t="s">
        <v>120</v>
      </c>
      <c r="C4" s="314" t="s">
        <v>120</v>
      </c>
      <c r="D4" s="340" t="s">
        <v>142</v>
      </c>
      <c r="E4" s="277" t="s">
        <v>119</v>
      </c>
      <c r="F4" s="277" t="s">
        <v>119</v>
      </c>
      <c r="G4" s="277" t="s">
        <v>119</v>
      </c>
      <c r="H4" s="277" t="s">
        <v>119</v>
      </c>
      <c r="I4" s="277" t="s">
        <v>119</v>
      </c>
    </row>
    <row r="5" spans="1:9" x14ac:dyDescent="0.2">
      <c r="A5" s="232" t="s">
        <v>118</v>
      </c>
      <c r="B5" s="231">
        <v>2017</v>
      </c>
      <c r="C5" s="315">
        <v>2018</v>
      </c>
      <c r="D5" s="341">
        <v>2019</v>
      </c>
      <c r="E5" s="231">
        <v>2020</v>
      </c>
      <c r="F5" s="231">
        <v>2021</v>
      </c>
      <c r="G5" s="231">
        <v>2022</v>
      </c>
      <c r="H5" s="231">
        <v>2023</v>
      </c>
      <c r="I5" s="231">
        <v>2024</v>
      </c>
    </row>
    <row r="6" spans="1:9" ht="3" customHeight="1" x14ac:dyDescent="0.2">
      <c r="A6" s="235"/>
      <c r="B6" s="229"/>
      <c r="C6" s="316"/>
      <c r="D6" s="276"/>
    </row>
    <row r="7" spans="1:9" x14ac:dyDescent="0.2">
      <c r="A7" s="230" t="s">
        <v>117</v>
      </c>
      <c r="B7" s="257">
        <v>24147</v>
      </c>
      <c r="C7" s="317">
        <v>24175</v>
      </c>
      <c r="D7" s="258">
        <v>25939</v>
      </c>
      <c r="E7" s="224">
        <f>D7*(1+E8)</f>
        <v>24642.05</v>
      </c>
      <c r="F7" s="224">
        <f>E7*(1+F8)</f>
        <v>26366.9935</v>
      </c>
      <c r="G7" s="224">
        <f>F7*(1+G8)</f>
        <v>27685.343175000002</v>
      </c>
      <c r="H7" s="224">
        <f>G7*(1+H8)</f>
        <v>28515.903470250003</v>
      </c>
      <c r="I7" s="224">
        <f>H7*(1+I8)</f>
        <v>29371.380574357503</v>
      </c>
    </row>
    <row r="8" spans="1:9" x14ac:dyDescent="0.2">
      <c r="A8" s="225" t="s">
        <v>116</v>
      </c>
      <c r="B8" s="312"/>
      <c r="C8" s="312">
        <f>C7/B7-1</f>
        <v>1.1595643351141049E-3</v>
      </c>
      <c r="D8" s="274">
        <f>D7/C7-1</f>
        <v>7.2967942088934867E-2</v>
      </c>
      <c r="E8" s="270">
        <v>-0.05</v>
      </c>
      <c r="F8" s="270">
        <v>7.0000000000000007E-2</v>
      </c>
      <c r="G8" s="270">
        <v>0.05</v>
      </c>
      <c r="H8" s="270">
        <v>0.03</v>
      </c>
      <c r="I8" s="270">
        <v>0.03</v>
      </c>
    </row>
    <row r="9" spans="1:9" ht="3" customHeight="1" x14ac:dyDescent="0.2">
      <c r="B9" s="226"/>
      <c r="C9" s="318">
        <v>77982</v>
      </c>
      <c r="D9" s="269"/>
    </row>
    <row r="10" spans="1:9" x14ac:dyDescent="0.2">
      <c r="A10" s="230" t="s">
        <v>144</v>
      </c>
      <c r="B10" s="257">
        <v>19929</v>
      </c>
      <c r="C10" s="317">
        <v>19869</v>
      </c>
      <c r="D10" s="258">
        <v>21352</v>
      </c>
      <c r="E10" s="224">
        <f>E7*E11</f>
        <v>20284.399999999998</v>
      </c>
      <c r="F10" s="224">
        <f>F7*F11</f>
        <v>21704.308000000001</v>
      </c>
      <c r="G10" s="224">
        <f>G7*G11</f>
        <v>22789.523400000002</v>
      </c>
      <c r="H10" s="224">
        <f>H7*H11</f>
        <v>23473.209102000001</v>
      </c>
      <c r="I10" s="224">
        <f>I7*I11</f>
        <v>24177.405375060003</v>
      </c>
    </row>
    <row r="11" spans="1:9" x14ac:dyDescent="0.2">
      <c r="A11" s="225" t="s">
        <v>161</v>
      </c>
      <c r="B11" s="275">
        <f>B10/B7</f>
        <v>0.82531991551745554</v>
      </c>
      <c r="C11" s="312">
        <f>C10/C7</f>
        <v>0.82188210961737329</v>
      </c>
      <c r="D11" s="274">
        <f>D10/D7</f>
        <v>0.82316203400285282</v>
      </c>
      <c r="E11" s="270">
        <f>D11</f>
        <v>0.82316203400285282</v>
      </c>
      <c r="F11" s="270">
        <f t="shared" ref="F11:H11" si="0">E11</f>
        <v>0.82316203400285282</v>
      </c>
      <c r="G11" s="270">
        <f t="shared" si="0"/>
        <v>0.82316203400285282</v>
      </c>
      <c r="H11" s="270">
        <f t="shared" si="0"/>
        <v>0.82316203400285282</v>
      </c>
      <c r="I11" s="270">
        <f>H11</f>
        <v>0.82316203400285282</v>
      </c>
    </row>
    <row r="12" spans="1:9" ht="3" customHeight="1" x14ac:dyDescent="0.2">
      <c r="B12" s="226"/>
      <c r="C12" s="318"/>
      <c r="D12" s="269"/>
    </row>
    <row r="13" spans="1:9" x14ac:dyDescent="0.2">
      <c r="A13" s="230" t="s">
        <v>115</v>
      </c>
      <c r="B13" s="257">
        <f t="shared" ref="B13:H13" si="1">B7-B10</f>
        <v>4218</v>
      </c>
      <c r="C13" s="317">
        <f t="shared" si="1"/>
        <v>4306</v>
      </c>
      <c r="D13" s="258">
        <f t="shared" si="1"/>
        <v>4587</v>
      </c>
      <c r="E13" s="257">
        <f t="shared" si="1"/>
        <v>4357.6500000000015</v>
      </c>
      <c r="F13" s="257">
        <f t="shared" si="1"/>
        <v>4662.6854999999996</v>
      </c>
      <c r="G13" s="257">
        <f t="shared" si="1"/>
        <v>4895.8197749999999</v>
      </c>
      <c r="H13" s="257">
        <f t="shared" si="1"/>
        <v>5042.6943682500023</v>
      </c>
      <c r="I13" s="257">
        <f t="shared" ref="I13" si="2">I7-I10</f>
        <v>5193.9751992974998</v>
      </c>
    </row>
    <row r="14" spans="1:9" x14ac:dyDescent="0.2">
      <c r="A14" s="225" t="s">
        <v>161</v>
      </c>
      <c r="B14" s="275">
        <f t="shared" ref="B14:H14" si="3">B13/B7</f>
        <v>0.17468008448254441</v>
      </c>
      <c r="C14" s="312">
        <f t="shared" si="3"/>
        <v>0.17811789038262668</v>
      </c>
      <c r="D14" s="274">
        <f>D13/D7</f>
        <v>0.17683796599714716</v>
      </c>
      <c r="E14" s="275">
        <f t="shared" si="3"/>
        <v>0.17683796599714721</v>
      </c>
      <c r="F14" s="275">
        <f t="shared" si="3"/>
        <v>0.17683796599714713</v>
      </c>
      <c r="G14" s="275">
        <f t="shared" si="3"/>
        <v>0.17683796599714713</v>
      </c>
      <c r="H14" s="275">
        <f t="shared" si="3"/>
        <v>0.17683796599714721</v>
      </c>
      <c r="I14" s="275">
        <f t="shared" ref="I14" si="4">I13/I7</f>
        <v>0.17683796599714713</v>
      </c>
    </row>
    <row r="15" spans="1:9" ht="3" customHeight="1" x14ac:dyDescent="0.2">
      <c r="B15" s="226"/>
      <c r="C15" s="318"/>
      <c r="D15" s="269"/>
    </row>
    <row r="16" spans="1:9" x14ac:dyDescent="0.2">
      <c r="A16" s="230" t="s">
        <v>114</v>
      </c>
      <c r="B16" s="257">
        <v>3631</v>
      </c>
      <c r="C16" s="317">
        <v>3648</v>
      </c>
      <c r="D16" s="258">
        <v>3888</v>
      </c>
      <c r="E16" s="257">
        <f t="shared" ref="E16:I16" si="5">E7*E17</f>
        <v>3711.9593443160038</v>
      </c>
      <c r="F16" s="257">
        <f t="shared" si="5"/>
        <v>3971.7964984181244</v>
      </c>
      <c r="G16" s="257">
        <f t="shared" si="5"/>
        <v>4170.3863233390312</v>
      </c>
      <c r="H16" s="257">
        <f t="shared" si="5"/>
        <v>4295.4979130392021</v>
      </c>
      <c r="I16" s="257">
        <f t="shared" si="5"/>
        <v>4424.3628504303779</v>
      </c>
    </row>
    <row r="17" spans="1:11" x14ac:dyDescent="0.2">
      <c r="A17" s="225" t="s">
        <v>161</v>
      </c>
      <c r="B17" s="275">
        <f>B16/B7</f>
        <v>0.15037064645711681</v>
      </c>
      <c r="C17" s="312">
        <f>C16/C7</f>
        <v>0.15089968976215098</v>
      </c>
      <c r="D17" s="274">
        <f t="shared" ref="D17:I17" si="6">AVERAGE($B$17:$C$17)</f>
        <v>0.1506351681096339</v>
      </c>
      <c r="E17" s="273">
        <f t="shared" si="6"/>
        <v>0.1506351681096339</v>
      </c>
      <c r="F17" s="273">
        <f t="shared" si="6"/>
        <v>0.1506351681096339</v>
      </c>
      <c r="G17" s="273">
        <f t="shared" si="6"/>
        <v>0.1506351681096339</v>
      </c>
      <c r="H17" s="273">
        <f t="shared" si="6"/>
        <v>0.1506351681096339</v>
      </c>
      <c r="I17" s="273">
        <f t="shared" si="6"/>
        <v>0.1506351681096339</v>
      </c>
    </row>
    <row r="18" spans="1:11" ht="3" customHeight="1" x14ac:dyDescent="0.2">
      <c r="B18" s="226"/>
      <c r="C18" s="318"/>
      <c r="D18" s="269"/>
    </row>
    <row r="19" spans="1:11" x14ac:dyDescent="0.2">
      <c r="A19" s="230" t="s">
        <v>110</v>
      </c>
      <c r="B19" s="257">
        <v>588</v>
      </c>
      <c r="C19" s="317">
        <f t="shared" ref="C19:H19" si="7">C13-C16</f>
        <v>658</v>
      </c>
      <c r="D19" s="258">
        <f t="shared" si="7"/>
        <v>699</v>
      </c>
      <c r="E19" s="257">
        <f t="shared" si="7"/>
        <v>645.69065568399765</v>
      </c>
      <c r="F19" s="257">
        <f t="shared" si="7"/>
        <v>690.88900158187516</v>
      </c>
      <c r="G19" s="257">
        <f t="shared" si="7"/>
        <v>725.43345166096879</v>
      </c>
      <c r="H19" s="257">
        <f t="shared" si="7"/>
        <v>747.1964552108002</v>
      </c>
      <c r="I19" s="257">
        <f t="shared" ref="I19" si="8">I13-I16</f>
        <v>769.61234886712191</v>
      </c>
    </row>
    <row r="20" spans="1:11" ht="0.95" customHeight="1" x14ac:dyDescent="0.2">
      <c r="B20" s="226"/>
      <c r="C20" s="318"/>
      <c r="D20" s="269"/>
    </row>
    <row r="21" spans="1:11" s="279" customFormat="1" x14ac:dyDescent="0.2">
      <c r="A21" s="279" t="s">
        <v>122</v>
      </c>
      <c r="B21" s="263">
        <v>14</v>
      </c>
      <c r="C21" s="319">
        <v>-13</v>
      </c>
      <c r="D21" s="262">
        <v>4</v>
      </c>
      <c r="E21" s="281">
        <f>D21</f>
        <v>4</v>
      </c>
      <c r="F21" s="281">
        <f t="shared" ref="F21:I21" si="9">E21</f>
        <v>4</v>
      </c>
      <c r="G21" s="281">
        <f t="shared" si="9"/>
        <v>4</v>
      </c>
      <c r="H21" s="281">
        <f t="shared" si="9"/>
        <v>4</v>
      </c>
      <c r="I21" s="281">
        <f t="shared" si="9"/>
        <v>4</v>
      </c>
    </row>
    <row r="22" spans="1:11" ht="3" customHeight="1" x14ac:dyDescent="0.2">
      <c r="B22" s="226"/>
      <c r="C22" s="318"/>
      <c r="D22" s="269"/>
    </row>
    <row r="23" spans="1:11" s="279" customFormat="1" x14ac:dyDescent="0.2">
      <c r="A23" s="279" t="s">
        <v>70</v>
      </c>
      <c r="B23" s="263">
        <v>170</v>
      </c>
      <c r="C23" s="319">
        <v>175</v>
      </c>
      <c r="D23" s="262">
        <v>184</v>
      </c>
      <c r="E23" s="289">
        <f>D23</f>
        <v>184</v>
      </c>
      <c r="F23" s="289">
        <f t="shared" ref="F23:I23" si="10">E23</f>
        <v>184</v>
      </c>
      <c r="G23" s="289">
        <f t="shared" si="10"/>
        <v>184</v>
      </c>
      <c r="H23" s="289">
        <f t="shared" si="10"/>
        <v>184</v>
      </c>
      <c r="I23" s="289">
        <f t="shared" si="10"/>
        <v>184</v>
      </c>
    </row>
    <row r="24" spans="1:11" ht="3" customHeight="1" x14ac:dyDescent="0.2">
      <c r="B24" s="226"/>
      <c r="C24" s="317"/>
      <c r="D24" s="258"/>
    </row>
    <row r="25" spans="1:11" x14ac:dyDescent="0.2">
      <c r="A25" s="230" t="s">
        <v>113</v>
      </c>
      <c r="B25" s="257">
        <f t="shared" ref="B25:I25" si="11">B19-B23-B21</f>
        <v>404</v>
      </c>
      <c r="C25" s="317">
        <f t="shared" si="11"/>
        <v>496</v>
      </c>
      <c r="D25" s="258">
        <f t="shared" si="11"/>
        <v>511</v>
      </c>
      <c r="E25" s="258">
        <f t="shared" si="11"/>
        <v>457.69065568399765</v>
      </c>
      <c r="F25" s="258">
        <f t="shared" si="11"/>
        <v>502.88900158187516</v>
      </c>
      <c r="G25" s="258">
        <f t="shared" si="11"/>
        <v>537.43345166096879</v>
      </c>
      <c r="H25" s="258">
        <f t="shared" si="11"/>
        <v>559.1964552108002</v>
      </c>
      <c r="I25" s="258">
        <f t="shared" si="11"/>
        <v>581.61234886712191</v>
      </c>
    </row>
    <row r="26" spans="1:11" ht="3" customHeight="1" x14ac:dyDescent="0.2">
      <c r="B26" s="226"/>
      <c r="C26" s="317"/>
      <c r="D26" s="258"/>
    </row>
    <row r="27" spans="1:11" x14ac:dyDescent="0.2">
      <c r="A27" s="221" t="s">
        <v>112</v>
      </c>
      <c r="B27" s="263">
        <v>-40</v>
      </c>
      <c r="C27" s="319">
        <v>89</v>
      </c>
      <c r="D27" s="262">
        <v>126</v>
      </c>
      <c r="E27" s="263">
        <f t="shared" ref="E27:I27" si="12">E25*E28</f>
        <v>96.115037693639508</v>
      </c>
      <c r="F27" s="263">
        <f t="shared" si="12"/>
        <v>105.60669033219378</v>
      </c>
      <c r="G27" s="263">
        <f t="shared" si="12"/>
        <v>112.86102484880344</v>
      </c>
      <c r="H27" s="263">
        <f t="shared" si="12"/>
        <v>117.43125559426804</v>
      </c>
      <c r="I27" s="263">
        <f t="shared" si="12"/>
        <v>122.1385932620956</v>
      </c>
    </row>
    <row r="28" spans="1:11" x14ac:dyDescent="0.2">
      <c r="A28" s="221" t="s">
        <v>40</v>
      </c>
      <c r="B28" s="272" t="s">
        <v>111</v>
      </c>
      <c r="C28" s="320" t="s">
        <v>111</v>
      </c>
      <c r="D28" s="271">
        <v>0.21</v>
      </c>
      <c r="E28" s="270">
        <v>0.21</v>
      </c>
      <c r="F28" s="270">
        <v>0.21</v>
      </c>
      <c r="G28" s="270">
        <v>0.21</v>
      </c>
      <c r="H28" s="270">
        <v>0.21</v>
      </c>
      <c r="I28" s="270">
        <v>0.21</v>
      </c>
    </row>
    <row r="29" spans="1:11" x14ac:dyDescent="0.2">
      <c r="A29" s="221" t="s">
        <v>127</v>
      </c>
      <c r="B29" s="263">
        <v>0</v>
      </c>
      <c r="C29" s="319">
        <v>0</v>
      </c>
      <c r="D29" s="262">
        <v>0</v>
      </c>
      <c r="E29" s="263">
        <v>0</v>
      </c>
      <c r="F29" s="263">
        <v>0</v>
      </c>
      <c r="G29" s="263">
        <v>0</v>
      </c>
      <c r="H29" s="263">
        <v>0</v>
      </c>
      <c r="I29" s="263">
        <v>0</v>
      </c>
    </row>
    <row r="30" spans="1:11" ht="3" customHeight="1" x14ac:dyDescent="0.2">
      <c r="B30" s="226"/>
      <c r="C30" s="318"/>
      <c r="D30" s="269"/>
    </row>
    <row r="31" spans="1:11" x14ac:dyDescent="0.2">
      <c r="A31" s="230" t="s">
        <v>86</v>
      </c>
      <c r="B31" s="257">
        <f t="shared" ref="B31:H31" si="13">B25-(B27-B29)</f>
        <v>444</v>
      </c>
      <c r="C31" s="317">
        <f t="shared" si="13"/>
        <v>407</v>
      </c>
      <c r="D31" s="258">
        <f>D25-(D27-D29)</f>
        <v>385</v>
      </c>
      <c r="E31" s="257">
        <f>E25-(E27-E29)</f>
        <v>361.57561799035813</v>
      </c>
      <c r="F31" s="257">
        <f t="shared" si="13"/>
        <v>397.28231124968136</v>
      </c>
      <c r="G31" s="257">
        <f t="shared" si="13"/>
        <v>424.57242681216536</v>
      </c>
      <c r="H31" s="257">
        <f t="shared" si="13"/>
        <v>441.76519961653219</v>
      </c>
      <c r="I31" s="257">
        <f t="shared" ref="I31" si="14">I25-(I27-I29)</f>
        <v>459.47375560502633</v>
      </c>
      <c r="K31" s="227"/>
    </row>
    <row r="32" spans="1:11" x14ac:dyDescent="0.2">
      <c r="A32" s="225" t="s">
        <v>161</v>
      </c>
      <c r="B32" s="275">
        <f>B31/B7</f>
        <v>1.8387377313952045E-2</v>
      </c>
      <c r="C32" s="275">
        <f t="shared" ref="C32:I32" si="15">C31/C7</f>
        <v>1.6835573940020682E-2</v>
      </c>
      <c r="D32" s="275">
        <f t="shared" si="15"/>
        <v>1.4842515131655036E-2</v>
      </c>
      <c r="E32" s="275">
        <f t="shared" si="15"/>
        <v>1.4673114371180894E-2</v>
      </c>
      <c r="F32" s="275">
        <f t="shared" si="15"/>
        <v>1.5067410368561032E-2</v>
      </c>
      <c r="G32" s="275">
        <f t="shared" si="15"/>
        <v>1.5335638938207431E-2</v>
      </c>
      <c r="H32" s="275">
        <f t="shared" si="15"/>
        <v>1.54918885904287E-2</v>
      </c>
      <c r="I32" s="275">
        <f t="shared" si="15"/>
        <v>1.5643587281905534E-2</v>
      </c>
    </row>
    <row r="33" spans="1:16383" x14ac:dyDescent="0.2">
      <c r="A33" s="279" t="s">
        <v>123</v>
      </c>
      <c r="B33" s="263">
        <v>223</v>
      </c>
      <c r="C33" s="319">
        <v>216</v>
      </c>
      <c r="D33" s="262">
        <v>218</v>
      </c>
      <c r="E33" s="257">
        <f t="shared" ref="E33:I33" si="16">D33</f>
        <v>218</v>
      </c>
      <c r="F33" s="257">
        <f t="shared" si="16"/>
        <v>218</v>
      </c>
      <c r="G33" s="257">
        <f t="shared" si="16"/>
        <v>218</v>
      </c>
      <c r="H33" s="257">
        <f t="shared" si="16"/>
        <v>218</v>
      </c>
      <c r="I33" s="257">
        <f t="shared" si="16"/>
        <v>218</v>
      </c>
    </row>
    <row r="34" spans="1:16383" x14ac:dyDescent="0.2">
      <c r="A34" s="279" t="s">
        <v>124</v>
      </c>
      <c r="B34" s="263">
        <v>226</v>
      </c>
      <c r="C34" s="319">
        <v>218</v>
      </c>
      <c r="D34" s="262">
        <v>220</v>
      </c>
      <c r="E34" s="257">
        <f t="shared" ref="E34:I34" si="17">D34</f>
        <v>220</v>
      </c>
      <c r="F34" s="257">
        <f t="shared" si="17"/>
        <v>220</v>
      </c>
      <c r="G34" s="257">
        <f t="shared" si="17"/>
        <v>220</v>
      </c>
      <c r="H34" s="257">
        <f t="shared" si="17"/>
        <v>220</v>
      </c>
      <c r="I34" s="257">
        <f t="shared" si="17"/>
        <v>220</v>
      </c>
    </row>
    <row r="35" spans="1:16383" x14ac:dyDescent="0.2">
      <c r="A35" s="230" t="s">
        <v>125</v>
      </c>
      <c r="B35" s="280">
        <v>2</v>
      </c>
      <c r="C35" s="321">
        <f t="shared" ref="C35:H35" si="18">C31/C33</f>
        <v>1.8842592592592593</v>
      </c>
      <c r="D35" s="342">
        <f t="shared" si="18"/>
        <v>1.7660550458715596</v>
      </c>
      <c r="E35" s="280">
        <f t="shared" si="18"/>
        <v>1.6586037522493493</v>
      </c>
      <c r="F35" s="280">
        <f t="shared" si="18"/>
        <v>1.8223959231636759</v>
      </c>
      <c r="G35" s="280">
        <f t="shared" si="18"/>
        <v>1.9475799395053457</v>
      </c>
      <c r="H35" s="280">
        <f t="shared" si="18"/>
        <v>2.0264458698006065</v>
      </c>
      <c r="I35" s="280">
        <f t="shared" ref="I35" si="19">I31/I33</f>
        <v>2.107677778004708</v>
      </c>
    </row>
    <row r="36" spans="1:16383" x14ac:dyDescent="0.2">
      <c r="A36" s="230" t="s">
        <v>126</v>
      </c>
      <c r="B36" s="280">
        <v>1.97</v>
      </c>
      <c r="C36" s="321">
        <f t="shared" ref="C36:H36" si="20">C31/C34</f>
        <v>1.8669724770642202</v>
      </c>
      <c r="D36" s="342">
        <f t="shared" si="20"/>
        <v>1.75</v>
      </c>
      <c r="E36" s="280">
        <f t="shared" si="20"/>
        <v>1.6435255363198096</v>
      </c>
      <c r="F36" s="280">
        <f t="shared" si="20"/>
        <v>1.8058286874985516</v>
      </c>
      <c r="G36" s="280">
        <f t="shared" si="20"/>
        <v>1.9298746673280243</v>
      </c>
      <c r="H36" s="280">
        <f t="shared" si="20"/>
        <v>2.0080236346206006</v>
      </c>
      <c r="I36" s="280">
        <f t="shared" ref="I36" si="21">I31/I34</f>
        <v>2.0885170709319381</v>
      </c>
    </row>
    <row r="37" spans="1:16383" x14ac:dyDescent="0.2">
      <c r="A37" s="230" t="s">
        <v>138</v>
      </c>
      <c r="B37" s="280">
        <v>0</v>
      </c>
      <c r="C37" s="321">
        <v>0</v>
      </c>
      <c r="D37" s="342">
        <f>C37</f>
        <v>0</v>
      </c>
      <c r="E37" s="280">
        <f t="shared" ref="E37:I37" si="22">D37</f>
        <v>0</v>
      </c>
      <c r="F37" s="280">
        <f t="shared" si="22"/>
        <v>0</v>
      </c>
      <c r="G37" s="280">
        <f t="shared" si="22"/>
        <v>0</v>
      </c>
      <c r="H37" s="280">
        <f t="shared" si="22"/>
        <v>0</v>
      </c>
      <c r="I37" s="280">
        <f t="shared" si="22"/>
        <v>0</v>
      </c>
    </row>
    <row r="38" spans="1:16383" x14ac:dyDescent="0.2">
      <c r="A38" s="230" t="s">
        <v>139</v>
      </c>
      <c r="B38" s="280">
        <v>0</v>
      </c>
      <c r="C38" s="321">
        <v>0</v>
      </c>
      <c r="D38" s="342">
        <f>D37*D33</f>
        <v>0</v>
      </c>
      <c r="E38" s="280">
        <f t="shared" ref="E38:H38" si="23">E37*E33</f>
        <v>0</v>
      </c>
      <c r="F38" s="280">
        <f t="shared" si="23"/>
        <v>0</v>
      </c>
      <c r="G38" s="280">
        <f t="shared" si="23"/>
        <v>0</v>
      </c>
      <c r="H38" s="280">
        <f t="shared" si="23"/>
        <v>0</v>
      </c>
      <c r="I38" s="280">
        <f t="shared" ref="I38" si="24">I37*I33</f>
        <v>0</v>
      </c>
    </row>
    <row r="39" spans="1:16383" ht="3" customHeight="1" x14ac:dyDescent="0.2">
      <c r="B39" s="226"/>
      <c r="C39" s="318"/>
      <c r="D39" s="269"/>
    </row>
    <row r="40" spans="1:16383" ht="11.25" customHeight="1" x14ac:dyDescent="0.2">
      <c r="A40" s="248" t="s">
        <v>110</v>
      </c>
      <c r="B40" s="246">
        <f t="shared" ref="B40:I40" si="25">B19</f>
        <v>588</v>
      </c>
      <c r="C40" s="322">
        <f t="shared" si="25"/>
        <v>658</v>
      </c>
      <c r="D40" s="245">
        <f t="shared" si="25"/>
        <v>699</v>
      </c>
      <c r="E40" s="244">
        <f t="shared" si="25"/>
        <v>645.69065568399765</v>
      </c>
      <c r="F40" s="244">
        <f t="shared" si="25"/>
        <v>690.88900158187516</v>
      </c>
      <c r="G40" s="244">
        <f t="shared" si="25"/>
        <v>725.43345166096879</v>
      </c>
      <c r="H40" s="244">
        <f t="shared" si="25"/>
        <v>747.1964552108002</v>
      </c>
      <c r="I40" s="244">
        <f t="shared" si="25"/>
        <v>769.61234886712191</v>
      </c>
    </row>
    <row r="41" spans="1:16383" x14ac:dyDescent="0.2">
      <c r="A41" s="248" t="s">
        <v>85</v>
      </c>
      <c r="B41" s="246">
        <v>283</v>
      </c>
      <c r="C41" s="322">
        <v>300</v>
      </c>
      <c r="D41" s="245">
        <v>311</v>
      </c>
      <c r="E41" s="244">
        <f t="shared" ref="E41:I41" si="26">E145</f>
        <v>297.29889563552678</v>
      </c>
      <c r="F41" s="244">
        <f t="shared" si="26"/>
        <v>318.10981833001364</v>
      </c>
      <c r="G41" s="244">
        <f t="shared" si="26"/>
        <v>334.01530924651433</v>
      </c>
      <c r="H41" s="244">
        <f t="shared" si="26"/>
        <v>344.03576852390978</v>
      </c>
      <c r="I41" s="244">
        <f t="shared" si="26"/>
        <v>354.35684157962709</v>
      </c>
    </row>
    <row r="42" spans="1:16383" x14ac:dyDescent="0.2">
      <c r="A42" s="248" t="s">
        <v>84</v>
      </c>
      <c r="B42" s="246">
        <v>95</v>
      </c>
      <c r="C42" s="322">
        <v>40</v>
      </c>
      <c r="D42" s="245">
        <v>51</v>
      </c>
      <c r="E42" s="244">
        <f>E43*E7</f>
        <v>48.45</v>
      </c>
      <c r="F42" s="244">
        <f t="shared" ref="F42:I42" si="27">F43*F7</f>
        <v>51.841500000000003</v>
      </c>
      <c r="G42" s="244">
        <f t="shared" si="27"/>
        <v>54.433575000000005</v>
      </c>
      <c r="H42" s="244">
        <f t="shared" si="27"/>
        <v>56.06658225000001</v>
      </c>
      <c r="I42" s="244">
        <f t="shared" si="27"/>
        <v>57.748579717500007</v>
      </c>
    </row>
    <row r="43" spans="1:16383" s="248" customFormat="1" x14ac:dyDescent="0.2">
      <c r="A43" s="309" t="s">
        <v>171</v>
      </c>
      <c r="B43" s="310">
        <f>B42/B7</f>
        <v>3.9342361369942439E-3</v>
      </c>
      <c r="C43" s="323">
        <f t="shared" ref="C43:D43" si="28">C42/C7</f>
        <v>1.6546018614270941E-3</v>
      </c>
      <c r="D43" s="343">
        <f t="shared" si="28"/>
        <v>1.9661513551023557E-3</v>
      </c>
      <c r="E43" s="311">
        <f>D43</f>
        <v>1.9661513551023557E-3</v>
      </c>
      <c r="F43" s="311">
        <f>E43</f>
        <v>1.9661513551023557E-3</v>
      </c>
      <c r="G43" s="311">
        <f t="shared" ref="G43:I43" si="29">F43</f>
        <v>1.9661513551023557E-3</v>
      </c>
      <c r="H43" s="311">
        <f t="shared" si="29"/>
        <v>1.9661513551023557E-3</v>
      </c>
      <c r="I43" s="311">
        <f t="shared" si="29"/>
        <v>1.9661513551023557E-3</v>
      </c>
      <c r="J43" s="221"/>
      <c r="K43" s="221"/>
      <c r="L43" s="221"/>
      <c r="M43" s="309"/>
      <c r="N43" s="309"/>
      <c r="O43" s="309"/>
      <c r="P43" s="309"/>
      <c r="Q43" s="309"/>
      <c r="R43" s="309"/>
      <c r="S43" s="309"/>
      <c r="T43" s="309"/>
      <c r="U43" s="309"/>
      <c r="V43" s="309"/>
      <c r="W43" s="309"/>
      <c r="X43" s="309"/>
      <c r="Y43" s="309"/>
      <c r="Z43" s="309"/>
      <c r="AA43" s="309"/>
      <c r="AB43" s="309"/>
      <c r="AC43" s="309"/>
      <c r="AD43" s="309"/>
      <c r="AE43" s="309"/>
      <c r="AF43" s="309"/>
      <c r="AG43" s="309"/>
      <c r="AH43" s="309"/>
      <c r="AI43" s="309"/>
      <c r="AJ43" s="309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Q43" s="309"/>
      <c r="BR43" s="309"/>
      <c r="BS43" s="309"/>
      <c r="BT43" s="309"/>
      <c r="BU43" s="309"/>
      <c r="BV43" s="309"/>
      <c r="BW43" s="309"/>
      <c r="BX43" s="309"/>
      <c r="BY43" s="309"/>
      <c r="BZ43" s="309"/>
      <c r="CA43" s="309"/>
      <c r="CB43" s="309"/>
      <c r="CC43" s="309"/>
      <c r="CD43" s="309"/>
      <c r="CE43" s="309"/>
      <c r="CF43" s="309"/>
      <c r="CG43" s="309"/>
      <c r="CH43" s="309"/>
      <c r="CI43" s="309"/>
      <c r="CJ43" s="309"/>
      <c r="CK43" s="309"/>
      <c r="CL43" s="309"/>
      <c r="CM43" s="309"/>
      <c r="CN43" s="309"/>
      <c r="CO43" s="309"/>
      <c r="CP43" s="309"/>
      <c r="CQ43" s="309"/>
      <c r="CR43" s="309"/>
      <c r="CS43" s="309"/>
      <c r="CT43" s="309"/>
      <c r="CU43" s="309"/>
      <c r="CV43" s="309"/>
      <c r="CW43" s="309"/>
      <c r="CX43" s="309"/>
      <c r="CY43" s="309"/>
      <c r="CZ43" s="309"/>
      <c r="DA43" s="309"/>
      <c r="DB43" s="309"/>
      <c r="DC43" s="309"/>
      <c r="DD43" s="309"/>
      <c r="DE43" s="309"/>
      <c r="DF43" s="309"/>
      <c r="DG43" s="309"/>
      <c r="DH43" s="309"/>
      <c r="DI43" s="309"/>
      <c r="DJ43" s="309"/>
      <c r="DK43" s="309"/>
      <c r="DL43" s="309"/>
      <c r="DM43" s="309"/>
      <c r="DN43" s="309"/>
      <c r="DO43" s="309"/>
      <c r="DP43" s="309"/>
      <c r="DQ43" s="309"/>
      <c r="DR43" s="309"/>
      <c r="DS43" s="309"/>
      <c r="DT43" s="309"/>
      <c r="DU43" s="309"/>
      <c r="DV43" s="309"/>
      <c r="DW43" s="309"/>
      <c r="DX43" s="309"/>
      <c r="DY43" s="309"/>
      <c r="DZ43" s="309"/>
      <c r="EA43" s="309"/>
      <c r="EB43" s="309"/>
      <c r="EC43" s="309"/>
      <c r="ED43" s="309"/>
      <c r="EE43" s="309"/>
      <c r="EF43" s="309"/>
      <c r="EG43" s="309"/>
      <c r="EH43" s="309"/>
      <c r="EI43" s="309"/>
      <c r="EJ43" s="309"/>
      <c r="EK43" s="309"/>
      <c r="EL43" s="309"/>
      <c r="EM43" s="309"/>
      <c r="EN43" s="309"/>
      <c r="EO43" s="309"/>
      <c r="EP43" s="309"/>
      <c r="EQ43" s="309"/>
      <c r="ER43" s="309"/>
      <c r="ES43" s="309"/>
      <c r="ET43" s="309"/>
      <c r="EU43" s="309"/>
      <c r="EV43" s="309"/>
      <c r="EW43" s="309"/>
      <c r="EX43" s="309"/>
      <c r="EY43" s="309"/>
      <c r="EZ43" s="309"/>
      <c r="FA43" s="309"/>
      <c r="FB43" s="309"/>
      <c r="FC43" s="309"/>
      <c r="FD43" s="309"/>
      <c r="FE43" s="309"/>
      <c r="FF43" s="309"/>
      <c r="FG43" s="309"/>
      <c r="FH43" s="309"/>
      <c r="FI43" s="309"/>
      <c r="FJ43" s="309"/>
      <c r="FK43" s="309"/>
      <c r="FL43" s="309"/>
      <c r="FM43" s="309"/>
      <c r="FN43" s="309"/>
      <c r="FO43" s="309"/>
      <c r="FP43" s="309"/>
      <c r="FQ43" s="309"/>
      <c r="FR43" s="309"/>
      <c r="FS43" s="309"/>
      <c r="FT43" s="309"/>
      <c r="FU43" s="309"/>
      <c r="FV43" s="309"/>
      <c r="FW43" s="309"/>
      <c r="FX43" s="309"/>
      <c r="FY43" s="309"/>
      <c r="FZ43" s="309"/>
      <c r="GA43" s="309"/>
      <c r="GB43" s="309"/>
      <c r="GC43" s="309"/>
      <c r="GD43" s="309"/>
      <c r="GE43" s="309"/>
      <c r="GF43" s="309"/>
      <c r="GG43" s="309"/>
      <c r="GH43" s="309"/>
      <c r="GI43" s="309"/>
      <c r="GJ43" s="309"/>
      <c r="GK43" s="309"/>
      <c r="GL43" s="309"/>
      <c r="GM43" s="309"/>
      <c r="GN43" s="309"/>
      <c r="GO43" s="309"/>
      <c r="GP43" s="309"/>
      <c r="GQ43" s="309"/>
      <c r="GR43" s="309"/>
      <c r="GS43" s="309"/>
      <c r="GT43" s="309"/>
      <c r="GU43" s="309"/>
      <c r="GV43" s="309"/>
      <c r="GW43" s="309"/>
      <c r="GX43" s="309"/>
      <c r="GY43" s="309"/>
      <c r="GZ43" s="309"/>
      <c r="HA43" s="309"/>
      <c r="HB43" s="309"/>
      <c r="HC43" s="309"/>
      <c r="HD43" s="309"/>
      <c r="HE43" s="309"/>
      <c r="HF43" s="309"/>
      <c r="HG43" s="309"/>
      <c r="HH43" s="309"/>
      <c r="HI43" s="309"/>
      <c r="HJ43" s="309"/>
      <c r="HK43" s="309"/>
      <c r="HL43" s="309"/>
      <c r="HM43" s="309"/>
      <c r="HN43" s="309"/>
      <c r="HO43" s="309"/>
      <c r="HP43" s="309"/>
      <c r="HQ43" s="309"/>
      <c r="HR43" s="309"/>
      <c r="HS43" s="309"/>
      <c r="HT43" s="309"/>
      <c r="HU43" s="309"/>
      <c r="HV43" s="309"/>
      <c r="HW43" s="309"/>
      <c r="HX43" s="309"/>
      <c r="HY43" s="309"/>
      <c r="HZ43" s="309"/>
      <c r="IA43" s="309"/>
      <c r="IB43" s="309"/>
      <c r="IC43" s="309"/>
      <c r="ID43" s="309"/>
      <c r="IE43" s="309"/>
      <c r="IF43" s="309"/>
      <c r="IG43" s="309"/>
      <c r="IH43" s="309"/>
      <c r="II43" s="309"/>
      <c r="IJ43" s="309"/>
      <c r="IK43" s="309"/>
      <c r="IL43" s="309"/>
      <c r="IM43" s="309"/>
      <c r="IN43" s="309"/>
      <c r="IO43" s="309"/>
      <c r="IP43" s="309"/>
      <c r="IQ43" s="309"/>
      <c r="IR43" s="309"/>
      <c r="IS43" s="309"/>
      <c r="IT43" s="309"/>
      <c r="IU43" s="309"/>
      <c r="IV43" s="309"/>
      <c r="IW43" s="309"/>
      <c r="IX43" s="309"/>
      <c r="IY43" s="309"/>
      <c r="IZ43" s="309"/>
      <c r="JA43" s="309"/>
      <c r="JB43" s="309"/>
      <c r="JC43" s="309"/>
      <c r="JD43" s="309"/>
      <c r="JE43" s="309"/>
      <c r="JF43" s="309"/>
      <c r="JG43" s="309"/>
      <c r="JH43" s="309"/>
      <c r="JI43" s="309"/>
      <c r="JJ43" s="309"/>
      <c r="JK43" s="309"/>
      <c r="JL43" s="309"/>
      <c r="JM43" s="309"/>
      <c r="JN43" s="309"/>
      <c r="JO43" s="309"/>
      <c r="JP43" s="309"/>
      <c r="JQ43" s="309"/>
      <c r="JR43" s="309"/>
      <c r="JS43" s="309"/>
      <c r="JT43" s="309"/>
      <c r="JU43" s="309"/>
      <c r="JV43" s="309"/>
      <c r="JW43" s="309"/>
      <c r="JX43" s="309"/>
      <c r="JY43" s="309"/>
      <c r="JZ43" s="309"/>
      <c r="KA43" s="309"/>
      <c r="KB43" s="309"/>
      <c r="KC43" s="309"/>
      <c r="KD43" s="309"/>
      <c r="KE43" s="309"/>
      <c r="KF43" s="309"/>
      <c r="KG43" s="309"/>
      <c r="KH43" s="309"/>
      <c r="KI43" s="309"/>
      <c r="KJ43" s="309"/>
      <c r="KK43" s="309"/>
      <c r="KL43" s="309"/>
      <c r="KM43" s="309"/>
      <c r="KN43" s="309"/>
      <c r="KO43" s="309"/>
      <c r="KP43" s="309"/>
      <c r="KQ43" s="309"/>
      <c r="KR43" s="309"/>
      <c r="KS43" s="309"/>
      <c r="KT43" s="309"/>
      <c r="KU43" s="309"/>
      <c r="KV43" s="309"/>
      <c r="KW43" s="309"/>
      <c r="KX43" s="309"/>
      <c r="KY43" s="309"/>
      <c r="KZ43" s="309"/>
      <c r="LA43" s="309"/>
      <c r="LB43" s="309"/>
      <c r="LC43" s="309"/>
      <c r="LD43" s="309"/>
      <c r="LE43" s="309"/>
      <c r="LF43" s="309"/>
      <c r="LG43" s="309"/>
      <c r="LH43" s="309"/>
      <c r="LI43" s="309"/>
      <c r="LJ43" s="309"/>
      <c r="LK43" s="309"/>
      <c r="LL43" s="309"/>
      <c r="LM43" s="309"/>
      <c r="LN43" s="309"/>
      <c r="LO43" s="309"/>
      <c r="LP43" s="309"/>
      <c r="LQ43" s="309"/>
      <c r="LR43" s="309"/>
      <c r="LS43" s="309"/>
      <c r="LT43" s="309"/>
      <c r="LU43" s="309"/>
      <c r="LV43" s="309"/>
      <c r="LW43" s="309"/>
      <c r="LX43" s="309"/>
      <c r="LY43" s="309"/>
      <c r="LZ43" s="309"/>
      <c r="MA43" s="309"/>
      <c r="MB43" s="309"/>
      <c r="MC43" s="309"/>
      <c r="MD43" s="309"/>
      <c r="ME43" s="309"/>
      <c r="MF43" s="309"/>
      <c r="MG43" s="309"/>
      <c r="MH43" s="309"/>
      <c r="MI43" s="309"/>
      <c r="MJ43" s="309"/>
      <c r="MK43" s="309"/>
      <c r="ML43" s="309"/>
      <c r="MM43" s="309"/>
      <c r="MN43" s="309"/>
      <c r="MO43" s="309"/>
      <c r="MP43" s="309"/>
      <c r="MQ43" s="309"/>
      <c r="MR43" s="309"/>
      <c r="MS43" s="309"/>
      <c r="MT43" s="309"/>
      <c r="MU43" s="309"/>
      <c r="MV43" s="309"/>
      <c r="MW43" s="309"/>
      <c r="MX43" s="309"/>
      <c r="MY43" s="309"/>
      <c r="MZ43" s="309"/>
      <c r="NA43" s="309"/>
      <c r="NB43" s="309"/>
      <c r="NC43" s="309"/>
      <c r="ND43" s="309"/>
      <c r="NE43" s="309"/>
      <c r="NF43" s="309"/>
      <c r="NG43" s="309"/>
      <c r="NH43" s="309"/>
      <c r="NI43" s="309"/>
      <c r="NJ43" s="309"/>
      <c r="NK43" s="309"/>
      <c r="NL43" s="309"/>
      <c r="NM43" s="309"/>
      <c r="NN43" s="309"/>
      <c r="NO43" s="309"/>
      <c r="NP43" s="309"/>
      <c r="NQ43" s="309"/>
      <c r="NR43" s="309"/>
      <c r="NS43" s="309"/>
      <c r="NT43" s="309"/>
      <c r="NU43" s="309"/>
      <c r="NV43" s="309"/>
      <c r="NW43" s="309"/>
      <c r="NX43" s="309"/>
      <c r="NY43" s="309"/>
      <c r="NZ43" s="309"/>
      <c r="OA43" s="309"/>
      <c r="OB43" s="309"/>
      <c r="OC43" s="309"/>
      <c r="OD43" s="309"/>
      <c r="OE43" s="309"/>
      <c r="OF43" s="309"/>
      <c r="OG43" s="309"/>
      <c r="OH43" s="309"/>
      <c r="OI43" s="309"/>
      <c r="OJ43" s="309"/>
      <c r="OK43" s="309"/>
      <c r="OL43" s="309"/>
      <c r="OM43" s="309"/>
      <c r="ON43" s="309"/>
      <c r="OO43" s="309"/>
      <c r="OP43" s="309"/>
      <c r="OQ43" s="309"/>
      <c r="OR43" s="309"/>
      <c r="OS43" s="309"/>
      <c r="OT43" s="309"/>
      <c r="OU43" s="309"/>
      <c r="OV43" s="309"/>
      <c r="OW43" s="309"/>
      <c r="OX43" s="309"/>
      <c r="OY43" s="309"/>
      <c r="OZ43" s="309"/>
      <c r="PA43" s="309"/>
      <c r="PB43" s="309"/>
      <c r="PC43" s="309"/>
      <c r="PD43" s="309"/>
      <c r="PE43" s="309"/>
      <c r="PF43" s="309"/>
      <c r="PG43" s="309"/>
      <c r="PH43" s="309"/>
      <c r="PI43" s="309"/>
      <c r="PJ43" s="309"/>
      <c r="PK43" s="309"/>
      <c r="PL43" s="309"/>
      <c r="PM43" s="309"/>
      <c r="PN43" s="309"/>
      <c r="PO43" s="309"/>
      <c r="PP43" s="309"/>
      <c r="PQ43" s="309"/>
      <c r="PR43" s="309"/>
      <c r="PS43" s="309"/>
      <c r="PT43" s="309"/>
      <c r="PU43" s="309"/>
      <c r="PV43" s="309"/>
      <c r="PW43" s="309"/>
      <c r="PX43" s="309"/>
      <c r="PY43" s="309"/>
      <c r="PZ43" s="309"/>
      <c r="QA43" s="309"/>
      <c r="QB43" s="309"/>
      <c r="QC43" s="309"/>
      <c r="QD43" s="309"/>
      <c r="QE43" s="309"/>
      <c r="QF43" s="309"/>
      <c r="QG43" s="309"/>
      <c r="QH43" s="309"/>
      <c r="QI43" s="309"/>
      <c r="QJ43" s="309"/>
      <c r="QK43" s="309"/>
      <c r="QL43" s="309"/>
      <c r="QM43" s="309"/>
      <c r="QN43" s="309"/>
      <c r="QO43" s="309"/>
      <c r="QP43" s="309"/>
      <c r="QQ43" s="309"/>
      <c r="QR43" s="309"/>
      <c r="QS43" s="309"/>
      <c r="QT43" s="309"/>
      <c r="QU43" s="309"/>
      <c r="QV43" s="309"/>
      <c r="QW43" s="309"/>
      <c r="QX43" s="309"/>
      <c r="QY43" s="309"/>
      <c r="QZ43" s="309"/>
      <c r="RA43" s="309"/>
      <c r="RB43" s="309"/>
      <c r="RC43" s="309"/>
      <c r="RD43" s="309"/>
      <c r="RE43" s="309"/>
      <c r="RF43" s="309"/>
      <c r="RG43" s="309"/>
      <c r="RH43" s="309"/>
      <c r="RI43" s="309"/>
      <c r="RJ43" s="309"/>
      <c r="RK43" s="309"/>
      <c r="RL43" s="309"/>
      <c r="RM43" s="309"/>
      <c r="RN43" s="309"/>
      <c r="RO43" s="309"/>
      <c r="RP43" s="309"/>
      <c r="RQ43" s="309"/>
      <c r="RR43" s="309"/>
      <c r="RS43" s="309"/>
      <c r="RT43" s="309"/>
      <c r="RU43" s="309"/>
      <c r="RV43" s="309"/>
      <c r="RW43" s="309"/>
      <c r="RX43" s="309"/>
      <c r="RY43" s="309"/>
      <c r="RZ43" s="309"/>
      <c r="SA43" s="309"/>
      <c r="SB43" s="309"/>
      <c r="SC43" s="309"/>
      <c r="SD43" s="309"/>
      <c r="SE43" s="309"/>
      <c r="SF43" s="309"/>
      <c r="SG43" s="309"/>
      <c r="SH43" s="309"/>
      <c r="SI43" s="309"/>
      <c r="SJ43" s="309"/>
      <c r="SK43" s="309"/>
      <c r="SL43" s="309"/>
      <c r="SM43" s="309"/>
      <c r="SN43" s="309"/>
      <c r="SO43" s="309"/>
      <c r="SP43" s="309"/>
      <c r="SQ43" s="309"/>
      <c r="SR43" s="309"/>
      <c r="SS43" s="309"/>
      <c r="ST43" s="309"/>
      <c r="SU43" s="309"/>
      <c r="SV43" s="309"/>
      <c r="SW43" s="309"/>
      <c r="SX43" s="309"/>
      <c r="SY43" s="309"/>
      <c r="SZ43" s="309"/>
      <c r="TA43" s="309"/>
      <c r="TB43" s="309"/>
      <c r="TC43" s="309"/>
      <c r="TD43" s="309"/>
      <c r="TE43" s="309"/>
      <c r="TF43" s="309"/>
      <c r="TG43" s="309"/>
      <c r="TH43" s="309"/>
      <c r="TI43" s="309"/>
      <c r="TJ43" s="309"/>
      <c r="TK43" s="309"/>
      <c r="TL43" s="309"/>
      <c r="TM43" s="309"/>
      <c r="TN43" s="309"/>
      <c r="TO43" s="309"/>
      <c r="TP43" s="309"/>
      <c r="TQ43" s="309"/>
      <c r="TR43" s="309"/>
      <c r="TS43" s="309"/>
      <c r="TT43" s="309"/>
      <c r="TU43" s="309"/>
      <c r="TV43" s="309"/>
      <c r="TW43" s="309"/>
      <c r="TX43" s="309"/>
      <c r="TY43" s="309"/>
      <c r="TZ43" s="309"/>
      <c r="UA43" s="309"/>
      <c r="UB43" s="309"/>
      <c r="UC43" s="309"/>
      <c r="UD43" s="309"/>
      <c r="UE43" s="309"/>
      <c r="UF43" s="309"/>
      <c r="UG43" s="309"/>
      <c r="UH43" s="309"/>
      <c r="UI43" s="309"/>
      <c r="UJ43" s="309"/>
      <c r="UK43" s="309"/>
      <c r="UL43" s="309"/>
      <c r="UM43" s="309"/>
      <c r="UN43" s="309"/>
      <c r="UO43" s="309"/>
      <c r="UP43" s="309"/>
      <c r="UQ43" s="309"/>
      <c r="UR43" s="309"/>
      <c r="US43" s="309"/>
      <c r="UT43" s="309"/>
      <c r="UU43" s="309"/>
      <c r="UV43" s="309"/>
      <c r="UW43" s="309"/>
      <c r="UX43" s="309"/>
      <c r="UY43" s="309"/>
      <c r="UZ43" s="309"/>
      <c r="VA43" s="309"/>
      <c r="VB43" s="309"/>
      <c r="VC43" s="309"/>
      <c r="VD43" s="309"/>
      <c r="VE43" s="309"/>
      <c r="VF43" s="309"/>
      <c r="VG43" s="309"/>
      <c r="VH43" s="309"/>
      <c r="VI43" s="309"/>
      <c r="VJ43" s="309"/>
      <c r="VK43" s="309"/>
      <c r="VL43" s="309"/>
      <c r="VM43" s="309"/>
      <c r="VN43" s="309"/>
      <c r="VO43" s="309"/>
      <c r="VP43" s="309"/>
      <c r="VQ43" s="309"/>
      <c r="VR43" s="309"/>
      <c r="VS43" s="309"/>
      <c r="VT43" s="309"/>
      <c r="VU43" s="309"/>
      <c r="VV43" s="309"/>
      <c r="VW43" s="309"/>
      <c r="VX43" s="309"/>
      <c r="VY43" s="309"/>
      <c r="VZ43" s="309"/>
      <c r="WA43" s="309"/>
      <c r="WB43" s="309"/>
      <c r="WC43" s="309"/>
      <c r="WD43" s="309"/>
      <c r="WE43" s="309"/>
      <c r="WF43" s="309"/>
      <c r="WG43" s="309"/>
      <c r="WH43" s="309"/>
      <c r="WI43" s="309"/>
      <c r="WJ43" s="309"/>
      <c r="WK43" s="309"/>
      <c r="WL43" s="309"/>
      <c r="WM43" s="309"/>
      <c r="WN43" s="309"/>
      <c r="WO43" s="309"/>
      <c r="WP43" s="309"/>
      <c r="WQ43" s="309"/>
      <c r="WR43" s="309"/>
      <c r="WS43" s="309"/>
      <c r="WT43" s="309"/>
      <c r="WU43" s="309"/>
      <c r="WV43" s="309"/>
      <c r="WW43" s="309"/>
      <c r="WX43" s="309"/>
      <c r="WY43" s="309"/>
      <c r="WZ43" s="309"/>
      <c r="XA43" s="309"/>
      <c r="XB43" s="309"/>
      <c r="XC43" s="309"/>
      <c r="XD43" s="309"/>
      <c r="XE43" s="309"/>
      <c r="XF43" s="309"/>
      <c r="XG43" s="309"/>
      <c r="XH43" s="309"/>
      <c r="XI43" s="309"/>
      <c r="XJ43" s="309"/>
      <c r="XK43" s="309"/>
      <c r="XL43" s="309"/>
      <c r="XM43" s="309"/>
      <c r="XN43" s="309"/>
      <c r="XO43" s="309"/>
      <c r="XP43" s="309"/>
      <c r="XQ43" s="309"/>
      <c r="XR43" s="309"/>
      <c r="XS43" s="309"/>
      <c r="XT43" s="309"/>
      <c r="XU43" s="309"/>
      <c r="XV43" s="309"/>
      <c r="XW43" s="309"/>
      <c r="XX43" s="309"/>
      <c r="XY43" s="309"/>
      <c r="XZ43" s="309"/>
      <c r="YA43" s="309"/>
      <c r="YB43" s="309"/>
      <c r="YC43" s="309"/>
      <c r="YD43" s="309"/>
      <c r="YE43" s="309"/>
      <c r="YF43" s="309"/>
      <c r="YG43" s="309"/>
      <c r="YH43" s="309"/>
      <c r="YI43" s="309"/>
      <c r="YJ43" s="309"/>
      <c r="YK43" s="309"/>
      <c r="YL43" s="309"/>
      <c r="YM43" s="309"/>
      <c r="YN43" s="309"/>
      <c r="YO43" s="309"/>
      <c r="YP43" s="309"/>
      <c r="YQ43" s="309"/>
      <c r="YR43" s="309"/>
      <c r="YS43" s="309"/>
      <c r="YT43" s="309"/>
      <c r="YU43" s="309"/>
      <c r="YV43" s="309"/>
      <c r="YW43" s="309"/>
      <c r="YX43" s="309"/>
      <c r="YY43" s="309"/>
      <c r="YZ43" s="309"/>
      <c r="ZA43" s="309"/>
      <c r="ZB43" s="309"/>
      <c r="ZC43" s="309"/>
      <c r="ZD43" s="309"/>
      <c r="ZE43" s="309"/>
      <c r="ZF43" s="309"/>
      <c r="ZG43" s="309"/>
      <c r="ZH43" s="309"/>
      <c r="ZI43" s="309"/>
      <c r="ZJ43" s="309"/>
      <c r="ZK43" s="309"/>
      <c r="ZL43" s="309"/>
      <c r="ZM43" s="309"/>
      <c r="ZN43" s="309"/>
      <c r="ZO43" s="309"/>
      <c r="ZP43" s="309"/>
      <c r="ZQ43" s="309"/>
      <c r="ZR43" s="309"/>
      <c r="ZS43" s="309"/>
      <c r="ZT43" s="309"/>
      <c r="ZU43" s="309"/>
      <c r="ZV43" s="309"/>
      <c r="ZW43" s="309"/>
      <c r="ZX43" s="309"/>
      <c r="ZY43" s="309"/>
      <c r="ZZ43" s="309"/>
      <c r="AAA43" s="309"/>
      <c r="AAB43" s="309"/>
      <c r="AAC43" s="309"/>
      <c r="AAD43" s="309"/>
      <c r="AAE43" s="309"/>
      <c r="AAF43" s="309"/>
      <c r="AAG43" s="309"/>
      <c r="AAH43" s="309"/>
      <c r="AAI43" s="309"/>
      <c r="AAJ43" s="309"/>
      <c r="AAK43" s="309"/>
      <c r="AAL43" s="309"/>
      <c r="AAM43" s="309"/>
      <c r="AAN43" s="309"/>
      <c r="AAO43" s="309"/>
      <c r="AAP43" s="309"/>
      <c r="AAQ43" s="309"/>
      <c r="AAR43" s="309"/>
      <c r="AAS43" s="309"/>
      <c r="AAT43" s="309"/>
      <c r="AAU43" s="309"/>
      <c r="AAV43" s="309"/>
      <c r="AAW43" s="309"/>
      <c r="AAX43" s="309"/>
      <c r="AAY43" s="309"/>
      <c r="AAZ43" s="309"/>
      <c r="ABA43" s="309"/>
      <c r="ABB43" s="309"/>
      <c r="ABC43" s="309"/>
      <c r="ABD43" s="309"/>
      <c r="ABE43" s="309"/>
      <c r="ABF43" s="309"/>
      <c r="ABG43" s="309"/>
      <c r="ABH43" s="309"/>
      <c r="ABI43" s="309"/>
      <c r="ABJ43" s="309"/>
      <c r="ABK43" s="309"/>
      <c r="ABL43" s="309"/>
      <c r="ABM43" s="309"/>
      <c r="ABN43" s="309"/>
      <c r="ABO43" s="309"/>
      <c r="ABP43" s="309"/>
      <c r="ABQ43" s="309"/>
      <c r="ABR43" s="309"/>
      <c r="ABS43" s="309"/>
      <c r="ABT43" s="309"/>
      <c r="ABU43" s="309"/>
      <c r="ABV43" s="309"/>
      <c r="ABW43" s="309"/>
      <c r="ABX43" s="309"/>
      <c r="ABY43" s="309"/>
      <c r="ABZ43" s="309"/>
      <c r="ACA43" s="309"/>
      <c r="ACB43" s="309"/>
      <c r="ACC43" s="309"/>
      <c r="ACD43" s="309"/>
      <c r="ACE43" s="309"/>
      <c r="ACF43" s="309"/>
      <c r="ACG43" s="309"/>
      <c r="ACH43" s="309"/>
      <c r="ACI43" s="309"/>
      <c r="ACJ43" s="309"/>
      <c r="ACK43" s="309"/>
      <c r="ACL43" s="309"/>
      <c r="ACM43" s="309"/>
      <c r="ACN43" s="309"/>
      <c r="ACO43" s="309"/>
      <c r="ACP43" s="309"/>
      <c r="ACQ43" s="309"/>
      <c r="ACR43" s="309"/>
      <c r="ACS43" s="309"/>
      <c r="ACT43" s="309"/>
      <c r="ACU43" s="309"/>
      <c r="ACV43" s="309"/>
      <c r="ACW43" s="309"/>
      <c r="ACX43" s="309"/>
      <c r="ACY43" s="309"/>
      <c r="ACZ43" s="309"/>
      <c r="ADA43" s="309"/>
      <c r="ADB43" s="309"/>
      <c r="ADC43" s="309"/>
      <c r="ADD43" s="309"/>
      <c r="ADE43" s="309"/>
      <c r="ADF43" s="309"/>
      <c r="ADG43" s="309"/>
      <c r="ADH43" s="309"/>
      <c r="ADI43" s="309"/>
      <c r="ADJ43" s="309"/>
      <c r="ADK43" s="309"/>
      <c r="ADL43" s="309"/>
      <c r="ADM43" s="309"/>
      <c r="ADN43" s="309"/>
      <c r="ADO43" s="309"/>
      <c r="ADP43" s="309"/>
      <c r="ADQ43" s="309"/>
      <c r="ADR43" s="309"/>
      <c r="ADS43" s="309"/>
      <c r="ADT43" s="309"/>
      <c r="ADU43" s="309"/>
      <c r="ADV43" s="309"/>
      <c r="ADW43" s="309"/>
      <c r="ADX43" s="309"/>
      <c r="ADY43" s="309"/>
      <c r="ADZ43" s="309"/>
      <c r="AEA43" s="309"/>
      <c r="AEB43" s="309"/>
      <c r="AEC43" s="309"/>
      <c r="AED43" s="309"/>
      <c r="AEE43" s="309"/>
      <c r="AEF43" s="309"/>
      <c r="AEG43" s="309"/>
      <c r="AEH43" s="309"/>
      <c r="AEI43" s="309"/>
      <c r="AEJ43" s="309"/>
      <c r="AEK43" s="309"/>
      <c r="AEL43" s="309"/>
      <c r="AEM43" s="309"/>
      <c r="AEN43" s="309"/>
      <c r="AEO43" s="309"/>
      <c r="AEP43" s="309"/>
      <c r="AEQ43" s="309"/>
      <c r="AER43" s="309"/>
      <c r="AES43" s="309"/>
      <c r="AET43" s="309"/>
      <c r="AEU43" s="309"/>
      <c r="AEV43" s="309"/>
      <c r="AEW43" s="309"/>
      <c r="AEX43" s="309"/>
      <c r="AEY43" s="309"/>
      <c r="AEZ43" s="309"/>
      <c r="AFA43" s="309"/>
      <c r="AFB43" s="309"/>
      <c r="AFC43" s="309"/>
      <c r="AFD43" s="309"/>
      <c r="AFE43" s="309"/>
      <c r="AFF43" s="309"/>
      <c r="AFG43" s="309"/>
      <c r="AFH43" s="309"/>
      <c r="AFI43" s="309"/>
      <c r="AFJ43" s="309"/>
      <c r="AFK43" s="309"/>
      <c r="AFL43" s="309"/>
      <c r="AFM43" s="309"/>
      <c r="AFN43" s="309"/>
      <c r="AFO43" s="309"/>
      <c r="AFP43" s="309"/>
      <c r="AFQ43" s="309"/>
      <c r="AFR43" s="309"/>
      <c r="AFS43" s="309"/>
      <c r="AFT43" s="309"/>
      <c r="AFU43" s="309"/>
      <c r="AFV43" s="309"/>
      <c r="AFW43" s="309"/>
      <c r="AFX43" s="309"/>
      <c r="AFY43" s="309"/>
      <c r="AFZ43" s="309"/>
      <c r="AGA43" s="309"/>
      <c r="AGB43" s="309"/>
      <c r="AGC43" s="309"/>
      <c r="AGD43" s="309"/>
      <c r="AGE43" s="309"/>
      <c r="AGF43" s="309"/>
      <c r="AGG43" s="309"/>
      <c r="AGH43" s="309"/>
      <c r="AGI43" s="309"/>
      <c r="AGJ43" s="309"/>
      <c r="AGK43" s="309"/>
      <c r="AGL43" s="309"/>
      <c r="AGM43" s="309"/>
      <c r="AGN43" s="309"/>
      <c r="AGO43" s="309"/>
      <c r="AGP43" s="309"/>
      <c r="AGQ43" s="309"/>
      <c r="AGR43" s="309"/>
      <c r="AGS43" s="309"/>
      <c r="AGT43" s="309"/>
      <c r="AGU43" s="309"/>
      <c r="AGV43" s="309"/>
      <c r="AGW43" s="309"/>
      <c r="AGX43" s="309"/>
      <c r="AGY43" s="309"/>
      <c r="AGZ43" s="309"/>
      <c r="AHA43" s="309"/>
      <c r="AHB43" s="309"/>
      <c r="AHC43" s="309"/>
      <c r="AHD43" s="309"/>
      <c r="AHE43" s="309"/>
      <c r="AHF43" s="309"/>
      <c r="AHG43" s="309"/>
      <c r="AHH43" s="309"/>
      <c r="AHI43" s="309"/>
      <c r="AHJ43" s="309"/>
      <c r="AHK43" s="309"/>
      <c r="AHL43" s="309"/>
      <c r="AHM43" s="309"/>
      <c r="AHN43" s="309"/>
      <c r="AHO43" s="309"/>
      <c r="AHP43" s="309"/>
      <c r="AHQ43" s="309"/>
      <c r="AHR43" s="309"/>
      <c r="AHS43" s="309"/>
      <c r="AHT43" s="309"/>
      <c r="AHU43" s="309"/>
      <c r="AHV43" s="309"/>
      <c r="AHW43" s="309"/>
      <c r="AHX43" s="309"/>
      <c r="AHY43" s="309"/>
      <c r="AHZ43" s="309"/>
      <c r="AIA43" s="309"/>
      <c r="AIB43" s="309"/>
      <c r="AIC43" s="309"/>
      <c r="AID43" s="309"/>
      <c r="AIE43" s="309"/>
      <c r="AIF43" s="309"/>
      <c r="AIG43" s="309"/>
      <c r="AIH43" s="309"/>
      <c r="AII43" s="309"/>
      <c r="AIJ43" s="309"/>
      <c r="AIK43" s="309"/>
      <c r="AIL43" s="309"/>
      <c r="AIM43" s="309"/>
      <c r="AIN43" s="309"/>
      <c r="AIO43" s="309"/>
      <c r="AIP43" s="309"/>
      <c r="AIQ43" s="309"/>
      <c r="AIR43" s="309"/>
      <c r="AIS43" s="309"/>
      <c r="AIT43" s="309"/>
      <c r="AIU43" s="309"/>
      <c r="AIV43" s="309"/>
      <c r="AIW43" s="309"/>
      <c r="AIX43" s="309"/>
      <c r="AIY43" s="309"/>
      <c r="AIZ43" s="309"/>
      <c r="AJA43" s="309"/>
      <c r="AJB43" s="309"/>
      <c r="AJC43" s="309"/>
      <c r="AJD43" s="309"/>
      <c r="AJE43" s="309"/>
      <c r="AJF43" s="309"/>
      <c r="AJG43" s="309"/>
      <c r="AJH43" s="309"/>
      <c r="AJI43" s="309"/>
      <c r="AJJ43" s="309"/>
      <c r="AJK43" s="309"/>
      <c r="AJL43" s="309"/>
      <c r="AJM43" s="309"/>
      <c r="AJN43" s="309"/>
      <c r="AJO43" s="309"/>
      <c r="AJP43" s="309"/>
      <c r="AJQ43" s="309"/>
      <c r="AJR43" s="309"/>
      <c r="AJS43" s="309"/>
      <c r="AJT43" s="309"/>
      <c r="AJU43" s="309"/>
      <c r="AJV43" s="309"/>
      <c r="AJW43" s="309"/>
      <c r="AJX43" s="309"/>
      <c r="AJY43" s="309"/>
      <c r="AJZ43" s="309"/>
      <c r="AKA43" s="309"/>
      <c r="AKB43" s="309"/>
      <c r="AKC43" s="309"/>
      <c r="AKD43" s="309"/>
      <c r="AKE43" s="309"/>
      <c r="AKF43" s="309"/>
      <c r="AKG43" s="309"/>
      <c r="AKH43" s="309"/>
      <c r="AKI43" s="309"/>
      <c r="AKJ43" s="309"/>
      <c r="AKK43" s="309"/>
      <c r="AKL43" s="309"/>
      <c r="AKM43" s="309"/>
      <c r="AKN43" s="309"/>
      <c r="AKO43" s="309"/>
      <c r="AKP43" s="309"/>
      <c r="AKQ43" s="309"/>
      <c r="AKR43" s="309"/>
      <c r="AKS43" s="309"/>
      <c r="AKT43" s="309"/>
      <c r="AKU43" s="309"/>
      <c r="AKV43" s="309"/>
      <c r="AKW43" s="309"/>
      <c r="AKX43" s="309"/>
      <c r="AKY43" s="309"/>
      <c r="AKZ43" s="309"/>
      <c r="ALA43" s="309"/>
      <c r="ALB43" s="309"/>
      <c r="ALC43" s="309"/>
      <c r="ALD43" s="309"/>
      <c r="ALE43" s="309"/>
      <c r="ALF43" s="309"/>
      <c r="ALG43" s="309"/>
      <c r="ALH43" s="309"/>
      <c r="ALI43" s="309"/>
      <c r="ALJ43" s="309"/>
      <c r="ALK43" s="309"/>
      <c r="ALL43" s="309"/>
      <c r="ALM43" s="309"/>
      <c r="ALN43" s="309"/>
      <c r="ALO43" s="309"/>
      <c r="ALP43" s="309"/>
      <c r="ALQ43" s="309"/>
      <c r="ALR43" s="309"/>
      <c r="ALS43" s="309"/>
      <c r="ALT43" s="309"/>
      <c r="ALU43" s="309"/>
      <c r="ALV43" s="309"/>
      <c r="ALW43" s="309"/>
      <c r="ALX43" s="309"/>
      <c r="ALY43" s="309"/>
      <c r="ALZ43" s="309"/>
      <c r="AMA43" s="309"/>
      <c r="AMB43" s="309"/>
      <c r="AMC43" s="309"/>
      <c r="AMD43" s="309"/>
      <c r="AME43" s="309"/>
      <c r="AMF43" s="309"/>
      <c r="AMG43" s="309"/>
      <c r="AMH43" s="309"/>
      <c r="AMI43" s="309"/>
      <c r="AMJ43" s="309"/>
      <c r="AMK43" s="309"/>
      <c r="AML43" s="309"/>
      <c r="AMM43" s="309"/>
      <c r="AMN43" s="309"/>
      <c r="AMO43" s="309"/>
      <c r="AMP43" s="309"/>
      <c r="AMQ43" s="309"/>
      <c r="AMR43" s="309"/>
      <c r="AMS43" s="309"/>
      <c r="AMT43" s="309"/>
      <c r="AMU43" s="309"/>
      <c r="AMV43" s="309"/>
      <c r="AMW43" s="309"/>
      <c r="AMX43" s="309"/>
      <c r="AMY43" s="309"/>
      <c r="AMZ43" s="309"/>
      <c r="ANA43" s="309"/>
      <c r="ANB43" s="309"/>
      <c r="ANC43" s="309"/>
      <c r="AND43" s="309"/>
      <c r="ANE43" s="309"/>
      <c r="ANF43" s="309"/>
      <c r="ANG43" s="309"/>
      <c r="ANH43" s="309"/>
      <c r="ANI43" s="309"/>
      <c r="ANJ43" s="309"/>
      <c r="ANK43" s="309"/>
      <c r="ANL43" s="309"/>
      <c r="ANM43" s="309"/>
      <c r="ANN43" s="309"/>
      <c r="ANO43" s="309"/>
      <c r="ANP43" s="309"/>
      <c r="ANQ43" s="309"/>
      <c r="ANR43" s="309"/>
      <c r="ANS43" s="309"/>
      <c r="ANT43" s="309"/>
      <c r="ANU43" s="309"/>
      <c r="ANV43" s="309"/>
      <c r="ANW43" s="309"/>
      <c r="ANX43" s="309"/>
      <c r="ANY43" s="309"/>
      <c r="ANZ43" s="309"/>
      <c r="AOA43" s="309"/>
      <c r="AOB43" s="309"/>
      <c r="AOC43" s="309"/>
      <c r="AOD43" s="309"/>
      <c r="AOE43" s="309"/>
      <c r="AOF43" s="309"/>
      <c r="AOG43" s="309"/>
      <c r="AOH43" s="309"/>
      <c r="AOI43" s="309"/>
      <c r="AOJ43" s="309"/>
      <c r="AOK43" s="309"/>
      <c r="AOL43" s="309"/>
      <c r="AOM43" s="309"/>
      <c r="AON43" s="309"/>
      <c r="AOO43" s="309"/>
      <c r="AOP43" s="309"/>
      <c r="AOQ43" s="309"/>
      <c r="AOR43" s="309"/>
      <c r="AOS43" s="309"/>
      <c r="AOT43" s="309"/>
      <c r="AOU43" s="309"/>
      <c r="AOV43" s="309"/>
      <c r="AOW43" s="309"/>
      <c r="AOX43" s="309"/>
      <c r="AOY43" s="309"/>
      <c r="AOZ43" s="309"/>
      <c r="APA43" s="309"/>
      <c r="APB43" s="309"/>
      <c r="APC43" s="309"/>
      <c r="APD43" s="309"/>
      <c r="APE43" s="309"/>
      <c r="APF43" s="309"/>
      <c r="APG43" s="309"/>
      <c r="APH43" s="309"/>
      <c r="API43" s="309"/>
      <c r="APJ43" s="309"/>
      <c r="APK43" s="309"/>
      <c r="APL43" s="309"/>
      <c r="APM43" s="309"/>
      <c r="APN43" s="309"/>
      <c r="APO43" s="309"/>
      <c r="APP43" s="309"/>
      <c r="APQ43" s="309"/>
      <c r="APR43" s="309"/>
      <c r="APS43" s="309"/>
      <c r="APT43" s="309"/>
      <c r="APU43" s="309"/>
      <c r="APV43" s="309"/>
      <c r="APW43" s="309"/>
      <c r="APX43" s="309"/>
      <c r="APY43" s="309"/>
      <c r="APZ43" s="309"/>
      <c r="AQA43" s="309"/>
      <c r="AQB43" s="309"/>
      <c r="AQC43" s="309"/>
      <c r="AQD43" s="309"/>
      <c r="AQE43" s="309"/>
      <c r="AQF43" s="309"/>
      <c r="AQG43" s="309"/>
      <c r="AQH43" s="309"/>
      <c r="AQI43" s="309"/>
      <c r="AQJ43" s="309"/>
      <c r="AQK43" s="309"/>
      <c r="AQL43" s="309"/>
      <c r="AQM43" s="309"/>
      <c r="AQN43" s="309"/>
      <c r="AQO43" s="309"/>
      <c r="AQP43" s="309"/>
      <c r="AQQ43" s="309"/>
      <c r="AQR43" s="309"/>
      <c r="AQS43" s="309"/>
      <c r="AQT43" s="309"/>
      <c r="AQU43" s="309"/>
      <c r="AQV43" s="309"/>
      <c r="AQW43" s="309"/>
      <c r="AQX43" s="309"/>
      <c r="AQY43" s="309"/>
      <c r="AQZ43" s="309"/>
      <c r="ARA43" s="309"/>
      <c r="ARB43" s="309"/>
      <c r="ARC43" s="309"/>
      <c r="ARD43" s="309"/>
      <c r="ARE43" s="309"/>
      <c r="ARF43" s="309"/>
      <c r="ARG43" s="309"/>
      <c r="ARH43" s="309"/>
      <c r="ARI43" s="309"/>
      <c r="ARJ43" s="309"/>
      <c r="ARK43" s="309"/>
      <c r="ARL43" s="309"/>
      <c r="ARM43" s="309"/>
      <c r="ARN43" s="309"/>
      <c r="ARO43" s="309"/>
      <c r="ARP43" s="309"/>
      <c r="ARQ43" s="309"/>
      <c r="ARR43" s="309"/>
      <c r="ARS43" s="309"/>
      <c r="ART43" s="309"/>
      <c r="ARU43" s="309"/>
      <c r="ARV43" s="309"/>
      <c r="ARW43" s="309"/>
      <c r="ARX43" s="309"/>
      <c r="ARY43" s="309"/>
      <c r="ARZ43" s="309"/>
      <c r="ASA43" s="309"/>
      <c r="ASB43" s="309"/>
      <c r="ASC43" s="309"/>
      <c r="ASD43" s="309"/>
      <c r="ASE43" s="309"/>
      <c r="ASF43" s="309"/>
      <c r="ASG43" s="309"/>
      <c r="ASH43" s="309"/>
      <c r="ASI43" s="309"/>
      <c r="ASJ43" s="309"/>
      <c r="ASK43" s="309"/>
      <c r="ASL43" s="309"/>
      <c r="ASM43" s="309"/>
      <c r="ASN43" s="309"/>
      <c r="ASO43" s="309"/>
      <c r="ASP43" s="309"/>
      <c r="ASQ43" s="309"/>
      <c r="ASR43" s="309"/>
      <c r="ASS43" s="309"/>
      <c r="AST43" s="309"/>
      <c r="ASU43" s="309"/>
      <c r="ASV43" s="309"/>
      <c r="ASW43" s="309"/>
      <c r="ASX43" s="309"/>
      <c r="ASY43" s="309"/>
      <c r="ASZ43" s="309"/>
      <c r="ATA43" s="309"/>
      <c r="ATB43" s="309"/>
      <c r="ATC43" s="309"/>
      <c r="ATD43" s="309"/>
      <c r="ATE43" s="309"/>
      <c r="ATF43" s="309"/>
      <c r="ATG43" s="309"/>
      <c r="ATH43" s="309"/>
      <c r="ATI43" s="309"/>
      <c r="ATJ43" s="309"/>
      <c r="ATK43" s="309"/>
      <c r="ATL43" s="309"/>
      <c r="ATM43" s="309"/>
      <c r="ATN43" s="309"/>
      <c r="ATO43" s="309"/>
      <c r="ATP43" s="309"/>
      <c r="ATQ43" s="309"/>
      <c r="ATR43" s="309"/>
      <c r="ATS43" s="309"/>
      <c r="ATT43" s="309"/>
      <c r="ATU43" s="309"/>
      <c r="ATV43" s="309"/>
      <c r="ATW43" s="309"/>
      <c r="ATX43" s="309"/>
      <c r="ATY43" s="309"/>
      <c r="ATZ43" s="309"/>
      <c r="AUA43" s="309"/>
      <c r="AUB43" s="309"/>
      <c r="AUC43" s="309"/>
      <c r="AUD43" s="309"/>
      <c r="AUE43" s="309"/>
      <c r="AUF43" s="309"/>
      <c r="AUG43" s="309"/>
      <c r="AUH43" s="309"/>
      <c r="AUI43" s="309"/>
      <c r="AUJ43" s="309"/>
      <c r="AUK43" s="309"/>
      <c r="AUL43" s="309"/>
      <c r="AUM43" s="309"/>
      <c r="AUN43" s="309"/>
      <c r="AUO43" s="309"/>
      <c r="AUP43" s="309"/>
      <c r="AUQ43" s="309"/>
      <c r="AUR43" s="309"/>
      <c r="AUS43" s="309"/>
      <c r="AUT43" s="309"/>
      <c r="AUU43" s="309"/>
      <c r="AUV43" s="309"/>
      <c r="AUW43" s="309"/>
      <c r="AUX43" s="309"/>
      <c r="AUY43" s="309"/>
      <c r="AUZ43" s="309"/>
      <c r="AVA43" s="309"/>
      <c r="AVB43" s="309"/>
      <c r="AVC43" s="309"/>
      <c r="AVD43" s="309"/>
      <c r="AVE43" s="309"/>
      <c r="AVF43" s="309"/>
      <c r="AVG43" s="309"/>
      <c r="AVH43" s="309"/>
      <c r="AVI43" s="309"/>
      <c r="AVJ43" s="309"/>
      <c r="AVK43" s="309"/>
      <c r="AVL43" s="309"/>
      <c r="AVM43" s="309"/>
      <c r="AVN43" s="309"/>
      <c r="AVO43" s="309"/>
      <c r="AVP43" s="309"/>
      <c r="AVQ43" s="309"/>
      <c r="AVR43" s="309"/>
      <c r="AVS43" s="309"/>
      <c r="AVT43" s="309"/>
      <c r="AVU43" s="309"/>
      <c r="AVV43" s="309"/>
      <c r="AVW43" s="309"/>
      <c r="AVX43" s="309"/>
      <c r="AVY43" s="309"/>
      <c r="AVZ43" s="309"/>
      <c r="AWA43" s="309"/>
      <c r="AWB43" s="309"/>
      <c r="AWC43" s="309"/>
      <c r="AWD43" s="309"/>
      <c r="AWE43" s="309"/>
      <c r="AWF43" s="309"/>
      <c r="AWG43" s="309"/>
      <c r="AWH43" s="309"/>
      <c r="AWI43" s="309"/>
      <c r="AWJ43" s="309"/>
      <c r="AWK43" s="309"/>
      <c r="AWL43" s="309"/>
      <c r="AWM43" s="309"/>
      <c r="AWN43" s="309"/>
      <c r="AWO43" s="309"/>
      <c r="AWP43" s="309"/>
      <c r="AWQ43" s="309"/>
      <c r="AWR43" s="309"/>
      <c r="AWS43" s="309"/>
      <c r="AWT43" s="309"/>
      <c r="AWU43" s="309"/>
      <c r="AWV43" s="309"/>
      <c r="AWW43" s="309"/>
      <c r="AWX43" s="309"/>
      <c r="AWY43" s="309"/>
      <c r="AWZ43" s="309"/>
      <c r="AXA43" s="309"/>
      <c r="AXB43" s="309"/>
      <c r="AXC43" s="309"/>
      <c r="AXD43" s="309"/>
      <c r="AXE43" s="309"/>
      <c r="AXF43" s="309"/>
      <c r="AXG43" s="309"/>
      <c r="AXH43" s="309"/>
      <c r="AXI43" s="309"/>
      <c r="AXJ43" s="309"/>
      <c r="AXK43" s="309"/>
      <c r="AXL43" s="309"/>
      <c r="AXM43" s="309"/>
      <c r="AXN43" s="309"/>
      <c r="AXO43" s="309"/>
      <c r="AXP43" s="309"/>
      <c r="AXQ43" s="309"/>
      <c r="AXR43" s="309"/>
      <c r="AXS43" s="309"/>
      <c r="AXT43" s="309"/>
      <c r="AXU43" s="309"/>
      <c r="AXV43" s="309"/>
      <c r="AXW43" s="309"/>
      <c r="AXX43" s="309"/>
      <c r="AXY43" s="309"/>
      <c r="AXZ43" s="309"/>
      <c r="AYA43" s="309"/>
      <c r="AYB43" s="309"/>
      <c r="AYC43" s="309"/>
      <c r="AYD43" s="309"/>
      <c r="AYE43" s="309"/>
      <c r="AYF43" s="309"/>
      <c r="AYG43" s="309"/>
      <c r="AYH43" s="309"/>
      <c r="AYI43" s="309"/>
      <c r="AYJ43" s="309"/>
      <c r="AYK43" s="309"/>
      <c r="AYL43" s="309"/>
      <c r="AYM43" s="309"/>
      <c r="AYN43" s="309"/>
      <c r="AYO43" s="309"/>
      <c r="AYP43" s="309"/>
      <c r="AYQ43" s="309"/>
      <c r="AYR43" s="309"/>
      <c r="AYS43" s="309"/>
      <c r="AYT43" s="309"/>
      <c r="AYU43" s="309"/>
      <c r="AYV43" s="309"/>
      <c r="AYW43" s="309"/>
      <c r="AYX43" s="309"/>
      <c r="AYY43" s="309"/>
      <c r="AYZ43" s="309"/>
      <c r="AZA43" s="309"/>
      <c r="AZB43" s="309"/>
      <c r="AZC43" s="309"/>
      <c r="AZD43" s="309"/>
      <c r="AZE43" s="309"/>
      <c r="AZF43" s="309"/>
      <c r="AZG43" s="309"/>
      <c r="AZH43" s="309"/>
      <c r="AZI43" s="309"/>
      <c r="AZJ43" s="309"/>
      <c r="AZK43" s="309"/>
      <c r="AZL43" s="309"/>
      <c r="AZM43" s="309"/>
      <c r="AZN43" s="309"/>
      <c r="AZO43" s="309"/>
      <c r="AZP43" s="309"/>
      <c r="AZQ43" s="309"/>
      <c r="AZR43" s="309"/>
      <c r="AZS43" s="309"/>
      <c r="AZT43" s="309"/>
      <c r="AZU43" s="309"/>
      <c r="AZV43" s="309"/>
      <c r="AZW43" s="309"/>
      <c r="AZX43" s="309"/>
      <c r="AZY43" s="309"/>
      <c r="AZZ43" s="309"/>
      <c r="BAA43" s="309"/>
      <c r="BAB43" s="309"/>
      <c r="BAC43" s="309"/>
      <c r="BAD43" s="309"/>
      <c r="BAE43" s="309"/>
      <c r="BAF43" s="309"/>
      <c r="BAG43" s="309"/>
      <c r="BAH43" s="309"/>
      <c r="BAI43" s="309"/>
      <c r="BAJ43" s="309"/>
      <c r="BAK43" s="309"/>
      <c r="BAL43" s="309"/>
      <c r="BAM43" s="309"/>
      <c r="BAN43" s="309"/>
      <c r="BAO43" s="309"/>
      <c r="BAP43" s="309"/>
      <c r="BAQ43" s="309"/>
      <c r="BAR43" s="309"/>
      <c r="BAS43" s="309"/>
      <c r="BAT43" s="309"/>
      <c r="BAU43" s="309"/>
      <c r="BAV43" s="309"/>
      <c r="BAW43" s="309"/>
      <c r="BAX43" s="309"/>
      <c r="BAY43" s="309"/>
      <c r="BAZ43" s="309"/>
      <c r="BBA43" s="309"/>
      <c r="BBB43" s="309"/>
      <c r="BBC43" s="309"/>
      <c r="BBD43" s="309"/>
      <c r="BBE43" s="309"/>
      <c r="BBF43" s="309"/>
      <c r="BBG43" s="309"/>
      <c r="BBH43" s="309"/>
      <c r="BBI43" s="309"/>
      <c r="BBJ43" s="309"/>
      <c r="BBK43" s="309"/>
      <c r="BBL43" s="309"/>
      <c r="BBM43" s="309"/>
      <c r="BBN43" s="309"/>
      <c r="BBO43" s="309"/>
      <c r="BBP43" s="309"/>
      <c r="BBQ43" s="309"/>
      <c r="BBR43" s="309"/>
      <c r="BBS43" s="309"/>
      <c r="BBT43" s="309"/>
      <c r="BBU43" s="309"/>
      <c r="BBV43" s="309"/>
      <c r="BBW43" s="309"/>
      <c r="BBX43" s="309"/>
      <c r="BBY43" s="309"/>
      <c r="BBZ43" s="309"/>
      <c r="BCA43" s="309"/>
      <c r="BCB43" s="309"/>
      <c r="BCC43" s="309"/>
      <c r="BCD43" s="309"/>
      <c r="BCE43" s="309"/>
      <c r="BCF43" s="309"/>
      <c r="BCG43" s="309"/>
      <c r="BCH43" s="309"/>
      <c r="BCI43" s="309"/>
      <c r="BCJ43" s="309"/>
      <c r="BCK43" s="309"/>
      <c r="BCL43" s="309"/>
      <c r="BCM43" s="309"/>
      <c r="BCN43" s="309"/>
      <c r="BCO43" s="309"/>
      <c r="BCP43" s="309"/>
      <c r="BCQ43" s="309"/>
      <c r="BCR43" s="309"/>
      <c r="BCS43" s="309"/>
      <c r="BCT43" s="309"/>
      <c r="BCU43" s="309"/>
      <c r="BCV43" s="309"/>
      <c r="BCW43" s="309"/>
      <c r="BCX43" s="309"/>
      <c r="BCY43" s="309"/>
      <c r="BCZ43" s="309"/>
      <c r="BDA43" s="309"/>
      <c r="BDB43" s="309"/>
      <c r="BDC43" s="309"/>
      <c r="BDD43" s="309"/>
      <c r="BDE43" s="309"/>
      <c r="BDF43" s="309"/>
      <c r="BDG43" s="309"/>
      <c r="BDH43" s="309"/>
      <c r="BDI43" s="309"/>
      <c r="BDJ43" s="309"/>
      <c r="BDK43" s="309"/>
      <c r="BDL43" s="309"/>
      <c r="BDM43" s="309"/>
      <c r="BDN43" s="309"/>
      <c r="BDO43" s="309"/>
      <c r="BDP43" s="309"/>
      <c r="BDQ43" s="309"/>
      <c r="BDR43" s="309"/>
      <c r="BDS43" s="309"/>
      <c r="BDT43" s="309"/>
      <c r="BDU43" s="309"/>
      <c r="BDV43" s="309"/>
      <c r="BDW43" s="309"/>
      <c r="BDX43" s="309"/>
      <c r="BDY43" s="309"/>
      <c r="BDZ43" s="309"/>
      <c r="BEA43" s="309"/>
      <c r="BEB43" s="309"/>
      <c r="BEC43" s="309"/>
      <c r="BED43" s="309"/>
      <c r="BEE43" s="309"/>
      <c r="BEF43" s="309"/>
      <c r="BEG43" s="309"/>
      <c r="BEH43" s="309"/>
      <c r="BEI43" s="309"/>
      <c r="BEJ43" s="309"/>
      <c r="BEK43" s="309"/>
      <c r="BEL43" s="309"/>
      <c r="BEM43" s="309"/>
      <c r="BEN43" s="309"/>
      <c r="BEO43" s="309"/>
      <c r="BEP43" s="309"/>
      <c r="BEQ43" s="309"/>
      <c r="BER43" s="309"/>
      <c r="BES43" s="309"/>
      <c r="BET43" s="309"/>
      <c r="BEU43" s="309"/>
      <c r="BEV43" s="309"/>
      <c r="BEW43" s="309"/>
      <c r="BEX43" s="309"/>
      <c r="BEY43" s="309"/>
      <c r="BEZ43" s="309"/>
      <c r="BFA43" s="309"/>
      <c r="BFB43" s="309"/>
      <c r="BFC43" s="309"/>
      <c r="BFD43" s="309"/>
      <c r="BFE43" s="309"/>
      <c r="BFF43" s="309"/>
      <c r="BFG43" s="309"/>
      <c r="BFH43" s="309"/>
      <c r="BFI43" s="309"/>
      <c r="BFJ43" s="309"/>
      <c r="BFK43" s="309"/>
      <c r="BFL43" s="309"/>
      <c r="BFM43" s="309"/>
      <c r="BFN43" s="309"/>
      <c r="BFO43" s="309"/>
      <c r="BFP43" s="309"/>
      <c r="BFQ43" s="309"/>
      <c r="BFR43" s="309"/>
      <c r="BFS43" s="309"/>
      <c r="BFT43" s="309"/>
      <c r="BFU43" s="309"/>
      <c r="BFV43" s="309"/>
      <c r="BFW43" s="309"/>
      <c r="BFX43" s="309"/>
      <c r="BFY43" s="309"/>
      <c r="BFZ43" s="309"/>
      <c r="BGA43" s="309"/>
      <c r="BGB43" s="309"/>
      <c r="BGC43" s="309"/>
      <c r="BGD43" s="309"/>
      <c r="BGE43" s="309"/>
      <c r="BGF43" s="309"/>
      <c r="BGG43" s="309"/>
      <c r="BGH43" s="309"/>
      <c r="BGI43" s="309"/>
      <c r="BGJ43" s="309"/>
      <c r="BGK43" s="309"/>
      <c r="BGL43" s="309"/>
      <c r="BGM43" s="309"/>
      <c r="BGN43" s="309"/>
      <c r="BGO43" s="309"/>
      <c r="BGP43" s="309"/>
      <c r="BGQ43" s="309"/>
      <c r="BGR43" s="309"/>
      <c r="BGS43" s="309"/>
      <c r="BGT43" s="309"/>
      <c r="BGU43" s="309"/>
      <c r="BGV43" s="309"/>
      <c r="BGW43" s="309"/>
      <c r="BGX43" s="309"/>
      <c r="BGY43" s="309"/>
      <c r="BGZ43" s="309"/>
      <c r="BHA43" s="309"/>
      <c r="BHB43" s="309"/>
      <c r="BHC43" s="309"/>
      <c r="BHD43" s="309"/>
      <c r="BHE43" s="309"/>
      <c r="BHF43" s="309"/>
      <c r="BHG43" s="309"/>
      <c r="BHH43" s="309"/>
      <c r="BHI43" s="309"/>
      <c r="BHJ43" s="309"/>
      <c r="BHK43" s="309"/>
      <c r="BHL43" s="309"/>
      <c r="BHM43" s="309"/>
      <c r="BHN43" s="309"/>
      <c r="BHO43" s="309"/>
      <c r="BHP43" s="309"/>
      <c r="BHQ43" s="309"/>
      <c r="BHR43" s="309"/>
      <c r="BHS43" s="309"/>
      <c r="BHT43" s="309"/>
      <c r="BHU43" s="309"/>
      <c r="BHV43" s="309"/>
      <c r="BHW43" s="309"/>
      <c r="BHX43" s="309"/>
      <c r="BHY43" s="309"/>
      <c r="BHZ43" s="309"/>
      <c r="BIA43" s="309"/>
      <c r="BIB43" s="309"/>
      <c r="BIC43" s="309"/>
      <c r="BID43" s="309"/>
      <c r="BIE43" s="309"/>
      <c r="BIF43" s="309"/>
      <c r="BIG43" s="309"/>
      <c r="BIH43" s="309"/>
      <c r="BII43" s="309"/>
      <c r="BIJ43" s="309"/>
      <c r="BIK43" s="309"/>
      <c r="BIL43" s="309"/>
      <c r="BIM43" s="309"/>
      <c r="BIN43" s="309"/>
      <c r="BIO43" s="309"/>
      <c r="BIP43" s="309"/>
      <c r="BIQ43" s="309"/>
      <c r="BIR43" s="309"/>
      <c r="BIS43" s="309"/>
      <c r="BIT43" s="309"/>
      <c r="BIU43" s="309"/>
      <c r="BIV43" s="309"/>
      <c r="BIW43" s="309"/>
      <c r="BIX43" s="309"/>
      <c r="BIY43" s="309"/>
      <c r="BIZ43" s="309"/>
      <c r="BJA43" s="309"/>
      <c r="BJB43" s="309"/>
      <c r="BJC43" s="309"/>
      <c r="BJD43" s="309"/>
      <c r="BJE43" s="309"/>
      <c r="BJF43" s="309"/>
      <c r="BJG43" s="309"/>
      <c r="BJH43" s="309"/>
      <c r="BJI43" s="309"/>
      <c r="BJJ43" s="309"/>
      <c r="BJK43" s="309"/>
      <c r="BJL43" s="309"/>
      <c r="BJM43" s="309"/>
      <c r="BJN43" s="309"/>
      <c r="BJO43" s="309"/>
      <c r="BJP43" s="309"/>
      <c r="BJQ43" s="309"/>
      <c r="BJR43" s="309"/>
      <c r="BJS43" s="309"/>
      <c r="BJT43" s="309"/>
      <c r="BJU43" s="309"/>
      <c r="BJV43" s="309"/>
      <c r="BJW43" s="309"/>
      <c r="BJX43" s="309"/>
      <c r="BJY43" s="309"/>
      <c r="BJZ43" s="309"/>
      <c r="BKA43" s="309"/>
      <c r="BKB43" s="309"/>
      <c r="BKC43" s="309"/>
      <c r="BKD43" s="309"/>
      <c r="BKE43" s="309"/>
      <c r="BKF43" s="309"/>
      <c r="BKG43" s="309"/>
      <c r="BKH43" s="309"/>
      <c r="BKI43" s="309"/>
      <c r="BKJ43" s="309"/>
      <c r="BKK43" s="309"/>
      <c r="BKL43" s="309"/>
      <c r="BKM43" s="309"/>
      <c r="BKN43" s="309"/>
      <c r="BKO43" s="309"/>
      <c r="BKP43" s="309"/>
      <c r="BKQ43" s="309"/>
      <c r="BKR43" s="309"/>
      <c r="BKS43" s="309"/>
      <c r="BKT43" s="309"/>
      <c r="BKU43" s="309"/>
      <c r="BKV43" s="309"/>
      <c r="BKW43" s="309"/>
      <c r="BKX43" s="309"/>
      <c r="BKY43" s="309"/>
      <c r="BKZ43" s="309"/>
      <c r="BLA43" s="309"/>
      <c r="BLB43" s="309"/>
      <c r="BLC43" s="309"/>
      <c r="BLD43" s="309"/>
      <c r="BLE43" s="309"/>
      <c r="BLF43" s="309"/>
      <c r="BLG43" s="309"/>
      <c r="BLH43" s="309"/>
      <c r="BLI43" s="309"/>
      <c r="BLJ43" s="309"/>
      <c r="BLK43" s="309"/>
      <c r="BLL43" s="309"/>
      <c r="BLM43" s="309"/>
      <c r="BLN43" s="309"/>
      <c r="BLO43" s="309"/>
      <c r="BLP43" s="309"/>
      <c r="BLQ43" s="309"/>
      <c r="BLR43" s="309"/>
      <c r="BLS43" s="309"/>
      <c r="BLT43" s="309"/>
      <c r="BLU43" s="309"/>
      <c r="BLV43" s="309"/>
      <c r="BLW43" s="309"/>
      <c r="BLX43" s="309"/>
      <c r="BLY43" s="309"/>
      <c r="BLZ43" s="309"/>
      <c r="BMA43" s="309"/>
      <c r="BMB43" s="309"/>
      <c r="BMC43" s="309"/>
      <c r="BMD43" s="309"/>
      <c r="BME43" s="309"/>
      <c r="BMF43" s="309"/>
      <c r="BMG43" s="309"/>
      <c r="BMH43" s="309"/>
      <c r="BMI43" s="309"/>
      <c r="BMJ43" s="309"/>
      <c r="BMK43" s="309"/>
      <c r="BML43" s="309"/>
      <c r="BMM43" s="309"/>
      <c r="BMN43" s="309"/>
      <c r="BMO43" s="309"/>
      <c r="BMP43" s="309"/>
      <c r="BMQ43" s="309"/>
      <c r="BMR43" s="309"/>
      <c r="BMS43" s="309"/>
      <c r="BMT43" s="309"/>
      <c r="BMU43" s="309"/>
      <c r="BMV43" s="309"/>
      <c r="BMW43" s="309"/>
      <c r="BMX43" s="309"/>
      <c r="BMY43" s="309"/>
      <c r="BMZ43" s="309"/>
      <c r="BNA43" s="309"/>
      <c r="BNB43" s="309"/>
      <c r="BNC43" s="309"/>
      <c r="BND43" s="309"/>
      <c r="BNE43" s="309"/>
      <c r="BNF43" s="309"/>
      <c r="BNG43" s="309"/>
      <c r="BNH43" s="309"/>
      <c r="BNI43" s="309"/>
      <c r="BNJ43" s="309"/>
      <c r="BNK43" s="309"/>
      <c r="BNL43" s="309"/>
      <c r="BNM43" s="309"/>
      <c r="BNN43" s="309"/>
      <c r="BNO43" s="309"/>
      <c r="BNP43" s="309"/>
      <c r="BNQ43" s="309"/>
      <c r="BNR43" s="309"/>
      <c r="BNS43" s="309"/>
      <c r="BNT43" s="309"/>
      <c r="BNU43" s="309"/>
      <c r="BNV43" s="309"/>
      <c r="BNW43" s="309"/>
      <c r="BNX43" s="309"/>
      <c r="BNY43" s="309"/>
      <c r="BNZ43" s="309"/>
      <c r="BOA43" s="309"/>
      <c r="BOB43" s="309"/>
      <c r="BOC43" s="309"/>
      <c r="BOD43" s="309"/>
      <c r="BOE43" s="309"/>
      <c r="BOF43" s="309"/>
      <c r="BOG43" s="309"/>
      <c r="BOH43" s="309"/>
      <c r="BOI43" s="309"/>
      <c r="BOJ43" s="309"/>
      <c r="BOK43" s="309"/>
      <c r="BOL43" s="309"/>
      <c r="BOM43" s="309"/>
      <c r="BON43" s="309"/>
      <c r="BOO43" s="309"/>
      <c r="BOP43" s="309"/>
      <c r="BOQ43" s="309"/>
      <c r="BOR43" s="309"/>
      <c r="BOS43" s="309"/>
      <c r="BOT43" s="309"/>
      <c r="BOU43" s="309"/>
      <c r="BOV43" s="309"/>
      <c r="BOW43" s="309"/>
      <c r="BOX43" s="309"/>
      <c r="BOY43" s="309"/>
      <c r="BOZ43" s="309"/>
      <c r="BPA43" s="309"/>
      <c r="BPB43" s="309"/>
      <c r="BPC43" s="309"/>
      <c r="BPD43" s="309"/>
      <c r="BPE43" s="309"/>
      <c r="BPF43" s="309"/>
      <c r="BPG43" s="309"/>
      <c r="BPH43" s="309"/>
      <c r="BPI43" s="309"/>
      <c r="BPJ43" s="309"/>
      <c r="BPK43" s="309"/>
      <c r="BPL43" s="309"/>
      <c r="BPM43" s="309"/>
      <c r="BPN43" s="309"/>
      <c r="BPO43" s="309"/>
      <c r="BPP43" s="309"/>
      <c r="BPQ43" s="309"/>
      <c r="BPR43" s="309"/>
      <c r="BPS43" s="309"/>
      <c r="BPT43" s="309"/>
      <c r="BPU43" s="309"/>
      <c r="BPV43" s="309"/>
      <c r="BPW43" s="309"/>
      <c r="BPX43" s="309"/>
      <c r="BPY43" s="309"/>
      <c r="BPZ43" s="309"/>
      <c r="BQA43" s="309"/>
      <c r="BQB43" s="309"/>
      <c r="BQC43" s="309"/>
      <c r="BQD43" s="309"/>
      <c r="BQE43" s="309"/>
      <c r="BQF43" s="309"/>
      <c r="BQG43" s="309"/>
      <c r="BQH43" s="309"/>
      <c r="BQI43" s="309"/>
      <c r="BQJ43" s="309"/>
      <c r="BQK43" s="309"/>
      <c r="BQL43" s="309"/>
      <c r="BQM43" s="309"/>
      <c r="BQN43" s="309"/>
      <c r="BQO43" s="309"/>
      <c r="BQP43" s="309"/>
      <c r="BQQ43" s="309"/>
      <c r="BQR43" s="309"/>
      <c r="BQS43" s="309"/>
      <c r="BQT43" s="309"/>
      <c r="BQU43" s="309"/>
      <c r="BQV43" s="309"/>
      <c r="BQW43" s="309"/>
      <c r="BQX43" s="309"/>
      <c r="BQY43" s="309"/>
      <c r="BQZ43" s="309"/>
      <c r="BRA43" s="309"/>
      <c r="BRB43" s="309"/>
      <c r="BRC43" s="309"/>
      <c r="BRD43" s="309"/>
      <c r="BRE43" s="309"/>
      <c r="BRF43" s="309"/>
      <c r="BRG43" s="309"/>
      <c r="BRH43" s="309"/>
      <c r="BRI43" s="309"/>
      <c r="BRJ43" s="309"/>
      <c r="BRK43" s="309"/>
      <c r="BRL43" s="309"/>
      <c r="BRM43" s="309"/>
      <c r="BRN43" s="309"/>
      <c r="BRO43" s="309"/>
      <c r="BRP43" s="309"/>
      <c r="BRQ43" s="309"/>
      <c r="BRR43" s="309"/>
      <c r="BRS43" s="309"/>
      <c r="BRT43" s="309"/>
      <c r="BRU43" s="309"/>
      <c r="BRV43" s="309"/>
      <c r="BRW43" s="309"/>
      <c r="BRX43" s="309"/>
      <c r="BRY43" s="309"/>
      <c r="BRZ43" s="309"/>
      <c r="BSA43" s="309"/>
      <c r="BSB43" s="309"/>
      <c r="BSC43" s="309"/>
      <c r="BSD43" s="309"/>
      <c r="BSE43" s="309"/>
      <c r="BSF43" s="309"/>
      <c r="BSG43" s="309"/>
      <c r="BSH43" s="309"/>
      <c r="BSI43" s="309"/>
      <c r="BSJ43" s="309"/>
      <c r="BSK43" s="309"/>
      <c r="BSL43" s="309"/>
      <c r="BSM43" s="309"/>
      <c r="BSN43" s="309"/>
      <c r="BSO43" s="309"/>
      <c r="BSP43" s="309"/>
      <c r="BSQ43" s="309"/>
      <c r="BSR43" s="309"/>
      <c r="BSS43" s="309"/>
      <c r="BST43" s="309"/>
      <c r="BSU43" s="309"/>
      <c r="BSV43" s="309"/>
      <c r="BSW43" s="309"/>
      <c r="BSX43" s="309"/>
      <c r="BSY43" s="309"/>
      <c r="BSZ43" s="309"/>
      <c r="BTA43" s="309"/>
      <c r="BTB43" s="309"/>
      <c r="BTC43" s="309"/>
      <c r="BTD43" s="309"/>
      <c r="BTE43" s="309"/>
      <c r="BTF43" s="309"/>
      <c r="BTG43" s="309"/>
      <c r="BTH43" s="309"/>
      <c r="BTI43" s="309"/>
      <c r="BTJ43" s="309"/>
      <c r="BTK43" s="309"/>
      <c r="BTL43" s="309"/>
      <c r="BTM43" s="309"/>
      <c r="BTN43" s="309"/>
      <c r="BTO43" s="309"/>
      <c r="BTP43" s="309"/>
      <c r="BTQ43" s="309"/>
      <c r="BTR43" s="309"/>
      <c r="BTS43" s="309"/>
      <c r="BTT43" s="309"/>
      <c r="BTU43" s="309"/>
      <c r="BTV43" s="309"/>
      <c r="BTW43" s="309"/>
      <c r="BTX43" s="309"/>
      <c r="BTY43" s="309"/>
      <c r="BTZ43" s="309"/>
      <c r="BUA43" s="309"/>
      <c r="BUB43" s="309"/>
      <c r="BUC43" s="309"/>
      <c r="BUD43" s="309"/>
      <c r="BUE43" s="309"/>
      <c r="BUF43" s="309"/>
      <c r="BUG43" s="309"/>
      <c r="BUH43" s="309"/>
      <c r="BUI43" s="309"/>
      <c r="BUJ43" s="309"/>
      <c r="BUK43" s="309"/>
      <c r="BUL43" s="309"/>
      <c r="BUM43" s="309"/>
      <c r="BUN43" s="309"/>
      <c r="BUO43" s="309"/>
      <c r="BUP43" s="309"/>
      <c r="BUQ43" s="309"/>
      <c r="BUR43" s="309"/>
      <c r="BUS43" s="309"/>
      <c r="BUT43" s="309"/>
      <c r="BUU43" s="309"/>
      <c r="BUV43" s="309"/>
      <c r="BUW43" s="309"/>
      <c r="BUX43" s="309"/>
      <c r="BUY43" s="309"/>
      <c r="BUZ43" s="309"/>
      <c r="BVA43" s="309"/>
      <c r="BVB43" s="309"/>
      <c r="BVC43" s="309"/>
      <c r="BVD43" s="309"/>
      <c r="BVE43" s="309"/>
      <c r="BVF43" s="309"/>
      <c r="BVG43" s="309"/>
      <c r="BVH43" s="309"/>
      <c r="BVI43" s="309"/>
      <c r="BVJ43" s="309"/>
      <c r="BVK43" s="309"/>
      <c r="BVL43" s="309"/>
      <c r="BVM43" s="309"/>
      <c r="BVN43" s="309"/>
      <c r="BVO43" s="309"/>
      <c r="BVP43" s="309"/>
      <c r="BVQ43" s="309"/>
      <c r="BVR43" s="309"/>
      <c r="BVS43" s="309"/>
      <c r="BVT43" s="309"/>
      <c r="BVU43" s="309"/>
      <c r="BVV43" s="309"/>
      <c r="BVW43" s="309"/>
      <c r="BVX43" s="309"/>
      <c r="BVY43" s="309"/>
      <c r="BVZ43" s="309"/>
      <c r="BWA43" s="309"/>
      <c r="BWB43" s="309"/>
      <c r="BWC43" s="309"/>
      <c r="BWD43" s="309"/>
      <c r="BWE43" s="309"/>
      <c r="BWF43" s="309"/>
      <c r="BWG43" s="309"/>
      <c r="BWH43" s="309"/>
      <c r="BWI43" s="309"/>
      <c r="BWJ43" s="309"/>
      <c r="BWK43" s="309"/>
      <c r="BWL43" s="309"/>
      <c r="BWM43" s="309"/>
      <c r="BWN43" s="309"/>
      <c r="BWO43" s="309"/>
      <c r="BWP43" s="309"/>
      <c r="BWQ43" s="309"/>
      <c r="BWR43" s="309"/>
      <c r="BWS43" s="309"/>
      <c r="BWT43" s="309"/>
      <c r="BWU43" s="309"/>
      <c r="BWV43" s="309"/>
      <c r="BWW43" s="309"/>
      <c r="BWX43" s="309"/>
      <c r="BWY43" s="309"/>
      <c r="BWZ43" s="309"/>
      <c r="BXA43" s="309"/>
      <c r="BXB43" s="309"/>
      <c r="BXC43" s="309"/>
      <c r="BXD43" s="309"/>
      <c r="BXE43" s="309"/>
      <c r="BXF43" s="309"/>
      <c r="BXG43" s="309"/>
      <c r="BXH43" s="309"/>
      <c r="BXI43" s="309"/>
      <c r="BXJ43" s="309"/>
      <c r="BXK43" s="309"/>
      <c r="BXL43" s="309"/>
      <c r="BXM43" s="309"/>
      <c r="BXN43" s="309"/>
      <c r="BXO43" s="309"/>
      <c r="BXP43" s="309"/>
      <c r="BXQ43" s="309"/>
      <c r="BXR43" s="309"/>
      <c r="BXS43" s="309"/>
      <c r="BXT43" s="309"/>
      <c r="BXU43" s="309"/>
      <c r="BXV43" s="309"/>
      <c r="BXW43" s="309"/>
      <c r="BXX43" s="309"/>
      <c r="BXY43" s="309"/>
      <c r="BXZ43" s="309"/>
      <c r="BYA43" s="309"/>
      <c r="BYB43" s="309"/>
      <c r="BYC43" s="309"/>
      <c r="BYD43" s="309"/>
      <c r="BYE43" s="309"/>
      <c r="BYF43" s="309"/>
      <c r="BYG43" s="309"/>
      <c r="BYH43" s="309"/>
      <c r="BYI43" s="309"/>
      <c r="BYJ43" s="309"/>
      <c r="BYK43" s="309"/>
      <c r="BYL43" s="309"/>
      <c r="BYM43" s="309"/>
      <c r="BYN43" s="309"/>
      <c r="BYO43" s="309"/>
      <c r="BYP43" s="309"/>
      <c r="BYQ43" s="309"/>
      <c r="BYR43" s="309"/>
      <c r="BYS43" s="309"/>
      <c r="BYT43" s="309"/>
      <c r="BYU43" s="309"/>
      <c r="BYV43" s="309"/>
      <c r="BYW43" s="309"/>
      <c r="BYX43" s="309"/>
      <c r="BYY43" s="309"/>
      <c r="BYZ43" s="309"/>
      <c r="BZA43" s="309"/>
      <c r="BZB43" s="309"/>
      <c r="BZC43" s="309"/>
      <c r="BZD43" s="309"/>
      <c r="BZE43" s="309"/>
      <c r="BZF43" s="309"/>
      <c r="BZG43" s="309"/>
      <c r="BZH43" s="309"/>
      <c r="BZI43" s="309"/>
      <c r="BZJ43" s="309"/>
      <c r="BZK43" s="309"/>
      <c r="BZL43" s="309"/>
      <c r="BZM43" s="309"/>
      <c r="BZN43" s="309"/>
      <c r="BZO43" s="309"/>
      <c r="BZP43" s="309"/>
      <c r="BZQ43" s="309"/>
      <c r="BZR43" s="309"/>
      <c r="BZS43" s="309"/>
      <c r="BZT43" s="309"/>
      <c r="BZU43" s="309"/>
      <c r="BZV43" s="309"/>
      <c r="BZW43" s="309"/>
      <c r="BZX43" s="309"/>
      <c r="BZY43" s="309"/>
      <c r="BZZ43" s="309"/>
      <c r="CAA43" s="309"/>
      <c r="CAB43" s="309"/>
      <c r="CAC43" s="309"/>
      <c r="CAD43" s="309"/>
      <c r="CAE43" s="309"/>
      <c r="CAF43" s="309"/>
      <c r="CAG43" s="309"/>
      <c r="CAH43" s="309"/>
      <c r="CAI43" s="309"/>
      <c r="CAJ43" s="309"/>
      <c r="CAK43" s="309"/>
      <c r="CAL43" s="309"/>
      <c r="CAM43" s="309"/>
      <c r="CAN43" s="309"/>
      <c r="CAO43" s="309"/>
      <c r="CAP43" s="309"/>
      <c r="CAQ43" s="309"/>
      <c r="CAR43" s="309"/>
      <c r="CAS43" s="309"/>
      <c r="CAT43" s="309"/>
      <c r="CAU43" s="309"/>
      <c r="CAV43" s="309"/>
      <c r="CAW43" s="309"/>
      <c r="CAX43" s="309"/>
      <c r="CAY43" s="309"/>
      <c r="CAZ43" s="309"/>
      <c r="CBA43" s="309"/>
      <c r="CBB43" s="309"/>
      <c r="CBC43" s="309"/>
      <c r="CBD43" s="309"/>
      <c r="CBE43" s="309"/>
      <c r="CBF43" s="309"/>
      <c r="CBG43" s="309"/>
      <c r="CBH43" s="309"/>
      <c r="CBI43" s="309"/>
      <c r="CBJ43" s="309"/>
      <c r="CBK43" s="309"/>
      <c r="CBL43" s="309"/>
      <c r="CBM43" s="309"/>
      <c r="CBN43" s="309"/>
      <c r="CBO43" s="309"/>
      <c r="CBP43" s="309"/>
      <c r="CBQ43" s="309"/>
      <c r="CBR43" s="309"/>
      <c r="CBS43" s="309"/>
      <c r="CBT43" s="309"/>
      <c r="CBU43" s="309"/>
      <c r="CBV43" s="309"/>
      <c r="CBW43" s="309"/>
      <c r="CBX43" s="309"/>
      <c r="CBY43" s="309"/>
      <c r="CBZ43" s="309"/>
      <c r="CCA43" s="309"/>
      <c r="CCB43" s="309"/>
      <c r="CCC43" s="309"/>
      <c r="CCD43" s="309"/>
      <c r="CCE43" s="309"/>
      <c r="CCF43" s="309"/>
      <c r="CCG43" s="309"/>
      <c r="CCH43" s="309"/>
      <c r="CCI43" s="309"/>
      <c r="CCJ43" s="309"/>
      <c r="CCK43" s="309"/>
      <c r="CCL43" s="309"/>
      <c r="CCM43" s="309"/>
      <c r="CCN43" s="309"/>
      <c r="CCO43" s="309"/>
      <c r="CCP43" s="309"/>
      <c r="CCQ43" s="309"/>
      <c r="CCR43" s="309"/>
      <c r="CCS43" s="309"/>
      <c r="CCT43" s="309"/>
      <c r="CCU43" s="309"/>
      <c r="CCV43" s="309"/>
      <c r="CCW43" s="309"/>
      <c r="CCX43" s="309"/>
      <c r="CCY43" s="309"/>
      <c r="CCZ43" s="309"/>
      <c r="CDA43" s="309"/>
      <c r="CDB43" s="309"/>
      <c r="CDC43" s="309"/>
      <c r="CDD43" s="309"/>
      <c r="CDE43" s="309"/>
      <c r="CDF43" s="309"/>
      <c r="CDG43" s="309"/>
      <c r="CDH43" s="309"/>
      <c r="CDI43" s="309"/>
      <c r="CDJ43" s="309"/>
      <c r="CDK43" s="309"/>
      <c r="CDL43" s="309"/>
      <c r="CDM43" s="309"/>
      <c r="CDN43" s="309"/>
      <c r="CDO43" s="309"/>
      <c r="CDP43" s="309"/>
      <c r="CDQ43" s="309"/>
      <c r="CDR43" s="309"/>
      <c r="CDS43" s="309"/>
      <c r="CDT43" s="309"/>
      <c r="CDU43" s="309"/>
      <c r="CDV43" s="309"/>
      <c r="CDW43" s="309"/>
      <c r="CDX43" s="309"/>
      <c r="CDY43" s="309"/>
      <c r="CDZ43" s="309"/>
      <c r="CEA43" s="309"/>
      <c r="CEB43" s="309"/>
      <c r="CEC43" s="309"/>
      <c r="CED43" s="309"/>
      <c r="CEE43" s="309"/>
      <c r="CEF43" s="309"/>
      <c r="CEG43" s="309"/>
      <c r="CEH43" s="309"/>
      <c r="CEI43" s="309"/>
      <c r="CEJ43" s="309"/>
      <c r="CEK43" s="309"/>
      <c r="CEL43" s="309"/>
      <c r="CEM43" s="309"/>
      <c r="CEN43" s="309"/>
      <c r="CEO43" s="309"/>
      <c r="CEP43" s="309"/>
      <c r="CEQ43" s="309"/>
      <c r="CER43" s="309"/>
      <c r="CES43" s="309"/>
      <c r="CET43" s="309"/>
      <c r="CEU43" s="309"/>
      <c r="CEV43" s="309"/>
      <c r="CEW43" s="309"/>
      <c r="CEX43" s="309"/>
      <c r="CEY43" s="309"/>
      <c r="CEZ43" s="309"/>
      <c r="CFA43" s="309"/>
      <c r="CFB43" s="309"/>
      <c r="CFC43" s="309"/>
      <c r="CFD43" s="309"/>
      <c r="CFE43" s="309"/>
      <c r="CFF43" s="309"/>
      <c r="CFG43" s="309"/>
      <c r="CFH43" s="309"/>
      <c r="CFI43" s="309"/>
      <c r="CFJ43" s="309"/>
      <c r="CFK43" s="309"/>
      <c r="CFL43" s="309"/>
      <c r="CFM43" s="309"/>
      <c r="CFN43" s="309"/>
      <c r="CFO43" s="309"/>
      <c r="CFP43" s="309"/>
      <c r="CFQ43" s="309"/>
      <c r="CFR43" s="309"/>
      <c r="CFS43" s="309"/>
      <c r="CFT43" s="309"/>
      <c r="CFU43" s="309"/>
      <c r="CFV43" s="309"/>
      <c r="CFW43" s="309"/>
      <c r="CFX43" s="309"/>
      <c r="CFY43" s="309"/>
      <c r="CFZ43" s="309"/>
      <c r="CGA43" s="309"/>
      <c r="CGB43" s="309"/>
      <c r="CGC43" s="309"/>
      <c r="CGD43" s="309"/>
      <c r="CGE43" s="309"/>
      <c r="CGF43" s="309"/>
      <c r="CGG43" s="309"/>
      <c r="CGH43" s="309"/>
      <c r="CGI43" s="309"/>
      <c r="CGJ43" s="309"/>
      <c r="CGK43" s="309"/>
      <c r="CGL43" s="309"/>
      <c r="CGM43" s="309"/>
      <c r="CGN43" s="309"/>
      <c r="CGO43" s="309"/>
      <c r="CGP43" s="309"/>
      <c r="CGQ43" s="309"/>
      <c r="CGR43" s="309"/>
      <c r="CGS43" s="309"/>
      <c r="CGT43" s="309"/>
      <c r="CGU43" s="309"/>
      <c r="CGV43" s="309"/>
      <c r="CGW43" s="309"/>
      <c r="CGX43" s="309"/>
      <c r="CGY43" s="309"/>
      <c r="CGZ43" s="309"/>
      <c r="CHA43" s="309"/>
      <c r="CHB43" s="309"/>
      <c r="CHC43" s="309"/>
      <c r="CHD43" s="309"/>
      <c r="CHE43" s="309"/>
      <c r="CHF43" s="309"/>
      <c r="CHG43" s="309"/>
      <c r="CHH43" s="309"/>
      <c r="CHI43" s="309"/>
      <c r="CHJ43" s="309"/>
      <c r="CHK43" s="309"/>
      <c r="CHL43" s="309"/>
      <c r="CHM43" s="309"/>
      <c r="CHN43" s="309"/>
      <c r="CHO43" s="309"/>
      <c r="CHP43" s="309"/>
      <c r="CHQ43" s="309"/>
      <c r="CHR43" s="309"/>
      <c r="CHS43" s="309"/>
      <c r="CHT43" s="309"/>
      <c r="CHU43" s="309"/>
      <c r="CHV43" s="309"/>
      <c r="CHW43" s="309"/>
      <c r="CHX43" s="309"/>
      <c r="CHY43" s="309"/>
      <c r="CHZ43" s="309"/>
      <c r="CIA43" s="309"/>
      <c r="CIB43" s="309"/>
      <c r="CIC43" s="309"/>
      <c r="CID43" s="309"/>
      <c r="CIE43" s="309"/>
      <c r="CIF43" s="309"/>
      <c r="CIG43" s="309"/>
      <c r="CIH43" s="309"/>
      <c r="CII43" s="309"/>
      <c r="CIJ43" s="309"/>
      <c r="CIK43" s="309"/>
      <c r="CIL43" s="309"/>
      <c r="CIM43" s="309"/>
      <c r="CIN43" s="309"/>
      <c r="CIO43" s="309"/>
      <c r="CIP43" s="309"/>
      <c r="CIQ43" s="309"/>
      <c r="CIR43" s="309"/>
      <c r="CIS43" s="309"/>
      <c r="CIT43" s="309"/>
      <c r="CIU43" s="309"/>
      <c r="CIV43" s="309"/>
      <c r="CIW43" s="309"/>
      <c r="CIX43" s="309"/>
      <c r="CIY43" s="309"/>
      <c r="CIZ43" s="309"/>
      <c r="CJA43" s="309"/>
      <c r="CJB43" s="309"/>
      <c r="CJC43" s="309"/>
      <c r="CJD43" s="309"/>
      <c r="CJE43" s="309"/>
      <c r="CJF43" s="309"/>
      <c r="CJG43" s="309"/>
      <c r="CJH43" s="309"/>
      <c r="CJI43" s="309"/>
      <c r="CJJ43" s="309"/>
      <c r="CJK43" s="309"/>
      <c r="CJL43" s="309"/>
      <c r="CJM43" s="309"/>
      <c r="CJN43" s="309"/>
      <c r="CJO43" s="309"/>
      <c r="CJP43" s="309"/>
      <c r="CJQ43" s="309"/>
      <c r="CJR43" s="309"/>
      <c r="CJS43" s="309"/>
      <c r="CJT43" s="309"/>
      <c r="CJU43" s="309"/>
      <c r="CJV43" s="309"/>
      <c r="CJW43" s="309"/>
      <c r="CJX43" s="309"/>
      <c r="CJY43" s="309"/>
      <c r="CJZ43" s="309"/>
      <c r="CKA43" s="309"/>
      <c r="CKB43" s="309"/>
      <c r="CKC43" s="309"/>
      <c r="CKD43" s="309"/>
      <c r="CKE43" s="309"/>
      <c r="CKF43" s="309"/>
      <c r="CKG43" s="309"/>
      <c r="CKH43" s="309"/>
      <c r="CKI43" s="309"/>
      <c r="CKJ43" s="309"/>
      <c r="CKK43" s="309"/>
      <c r="CKL43" s="309"/>
      <c r="CKM43" s="309"/>
      <c r="CKN43" s="309"/>
      <c r="CKO43" s="309"/>
      <c r="CKP43" s="309"/>
      <c r="CKQ43" s="309"/>
      <c r="CKR43" s="309"/>
      <c r="CKS43" s="309"/>
      <c r="CKT43" s="309"/>
      <c r="CKU43" s="309"/>
      <c r="CKV43" s="309"/>
      <c r="CKW43" s="309"/>
      <c r="CKX43" s="309"/>
      <c r="CKY43" s="309"/>
      <c r="CKZ43" s="309"/>
      <c r="CLA43" s="309"/>
      <c r="CLB43" s="309"/>
      <c r="CLC43" s="309"/>
      <c r="CLD43" s="309"/>
      <c r="CLE43" s="309"/>
      <c r="CLF43" s="309"/>
      <c r="CLG43" s="309"/>
      <c r="CLH43" s="309"/>
      <c r="CLI43" s="309"/>
      <c r="CLJ43" s="309"/>
      <c r="CLK43" s="309"/>
      <c r="CLL43" s="309"/>
      <c r="CLM43" s="309"/>
      <c r="CLN43" s="309"/>
      <c r="CLO43" s="309"/>
      <c r="CLP43" s="309"/>
      <c r="CLQ43" s="309"/>
      <c r="CLR43" s="309"/>
      <c r="CLS43" s="309"/>
      <c r="CLT43" s="309"/>
      <c r="CLU43" s="309"/>
      <c r="CLV43" s="309"/>
      <c r="CLW43" s="309"/>
      <c r="CLX43" s="309"/>
      <c r="CLY43" s="309"/>
      <c r="CLZ43" s="309"/>
      <c r="CMA43" s="309"/>
      <c r="CMB43" s="309"/>
      <c r="CMC43" s="309"/>
      <c r="CMD43" s="309"/>
      <c r="CME43" s="309"/>
      <c r="CMF43" s="309"/>
      <c r="CMG43" s="309"/>
      <c r="CMH43" s="309"/>
      <c r="CMI43" s="309"/>
      <c r="CMJ43" s="309"/>
      <c r="CMK43" s="309"/>
      <c r="CML43" s="309"/>
      <c r="CMM43" s="309"/>
      <c r="CMN43" s="309"/>
      <c r="CMO43" s="309"/>
      <c r="CMP43" s="309"/>
      <c r="CMQ43" s="309"/>
      <c r="CMR43" s="309"/>
      <c r="CMS43" s="309"/>
      <c r="CMT43" s="309"/>
      <c r="CMU43" s="309"/>
      <c r="CMV43" s="309"/>
      <c r="CMW43" s="309"/>
      <c r="CMX43" s="309"/>
      <c r="CMY43" s="309"/>
      <c r="CMZ43" s="309"/>
      <c r="CNA43" s="309"/>
      <c r="CNB43" s="309"/>
      <c r="CNC43" s="309"/>
      <c r="CND43" s="309"/>
      <c r="CNE43" s="309"/>
      <c r="CNF43" s="309"/>
      <c r="CNG43" s="309"/>
      <c r="CNH43" s="309"/>
      <c r="CNI43" s="309"/>
      <c r="CNJ43" s="309"/>
      <c r="CNK43" s="309"/>
      <c r="CNL43" s="309"/>
      <c r="CNM43" s="309"/>
      <c r="CNN43" s="309"/>
      <c r="CNO43" s="309"/>
      <c r="CNP43" s="309"/>
      <c r="CNQ43" s="309"/>
      <c r="CNR43" s="309"/>
      <c r="CNS43" s="309"/>
      <c r="CNT43" s="309"/>
      <c r="CNU43" s="309"/>
      <c r="CNV43" s="309"/>
      <c r="CNW43" s="309"/>
      <c r="CNX43" s="309"/>
      <c r="CNY43" s="309"/>
      <c r="CNZ43" s="309"/>
      <c r="COA43" s="309"/>
      <c r="COB43" s="309"/>
      <c r="COC43" s="309"/>
      <c r="COD43" s="309"/>
      <c r="COE43" s="309"/>
      <c r="COF43" s="309"/>
      <c r="COG43" s="309"/>
      <c r="COH43" s="309"/>
      <c r="COI43" s="309"/>
      <c r="COJ43" s="309"/>
      <c r="COK43" s="309"/>
      <c r="COL43" s="309"/>
      <c r="COM43" s="309"/>
      <c r="CON43" s="309"/>
      <c r="COO43" s="309"/>
      <c r="COP43" s="309"/>
      <c r="COQ43" s="309"/>
      <c r="COR43" s="309"/>
      <c r="COS43" s="309"/>
      <c r="COT43" s="309"/>
      <c r="COU43" s="309"/>
      <c r="COV43" s="309"/>
      <c r="COW43" s="309"/>
      <c r="COX43" s="309"/>
      <c r="COY43" s="309"/>
      <c r="COZ43" s="309"/>
      <c r="CPA43" s="309"/>
      <c r="CPB43" s="309"/>
      <c r="CPC43" s="309"/>
      <c r="CPD43" s="309"/>
      <c r="CPE43" s="309"/>
      <c r="CPF43" s="309"/>
      <c r="CPG43" s="309"/>
      <c r="CPH43" s="309"/>
      <c r="CPI43" s="309"/>
      <c r="CPJ43" s="309"/>
      <c r="CPK43" s="309"/>
      <c r="CPL43" s="309"/>
      <c r="CPM43" s="309"/>
      <c r="CPN43" s="309"/>
      <c r="CPO43" s="309"/>
      <c r="CPP43" s="309"/>
      <c r="CPQ43" s="309"/>
      <c r="CPR43" s="309"/>
      <c r="CPS43" s="309"/>
      <c r="CPT43" s="309"/>
      <c r="CPU43" s="309"/>
      <c r="CPV43" s="309"/>
      <c r="CPW43" s="309"/>
      <c r="CPX43" s="309"/>
      <c r="CPY43" s="309"/>
      <c r="CPZ43" s="309"/>
      <c r="CQA43" s="309"/>
      <c r="CQB43" s="309"/>
      <c r="CQC43" s="309"/>
      <c r="CQD43" s="309"/>
      <c r="CQE43" s="309"/>
      <c r="CQF43" s="309"/>
      <c r="CQG43" s="309"/>
      <c r="CQH43" s="309"/>
      <c r="CQI43" s="309"/>
      <c r="CQJ43" s="309"/>
      <c r="CQK43" s="309"/>
      <c r="CQL43" s="309"/>
      <c r="CQM43" s="309"/>
      <c r="CQN43" s="309"/>
      <c r="CQO43" s="309"/>
      <c r="CQP43" s="309"/>
      <c r="CQQ43" s="309"/>
      <c r="CQR43" s="309"/>
      <c r="CQS43" s="309"/>
      <c r="CQT43" s="309"/>
      <c r="CQU43" s="309"/>
      <c r="CQV43" s="309"/>
      <c r="CQW43" s="309"/>
      <c r="CQX43" s="309"/>
      <c r="CQY43" s="309"/>
      <c r="CQZ43" s="309"/>
      <c r="CRA43" s="309"/>
      <c r="CRB43" s="309"/>
      <c r="CRC43" s="309"/>
      <c r="CRD43" s="309"/>
      <c r="CRE43" s="309"/>
      <c r="CRF43" s="309"/>
      <c r="CRG43" s="309"/>
      <c r="CRH43" s="309"/>
      <c r="CRI43" s="309"/>
      <c r="CRJ43" s="309"/>
      <c r="CRK43" s="309"/>
      <c r="CRL43" s="309"/>
      <c r="CRM43" s="309"/>
      <c r="CRN43" s="309"/>
      <c r="CRO43" s="309"/>
      <c r="CRP43" s="309"/>
      <c r="CRQ43" s="309"/>
      <c r="CRR43" s="309"/>
      <c r="CRS43" s="309"/>
      <c r="CRT43" s="309"/>
      <c r="CRU43" s="309"/>
      <c r="CRV43" s="309"/>
      <c r="CRW43" s="309"/>
      <c r="CRX43" s="309"/>
      <c r="CRY43" s="309"/>
      <c r="CRZ43" s="309"/>
      <c r="CSA43" s="309"/>
      <c r="CSB43" s="309"/>
      <c r="CSC43" s="309"/>
      <c r="CSD43" s="309"/>
      <c r="CSE43" s="309"/>
      <c r="CSF43" s="309"/>
      <c r="CSG43" s="309"/>
      <c r="CSH43" s="309"/>
      <c r="CSI43" s="309"/>
      <c r="CSJ43" s="309"/>
      <c r="CSK43" s="309"/>
      <c r="CSL43" s="309"/>
      <c r="CSM43" s="309"/>
      <c r="CSN43" s="309"/>
      <c r="CSO43" s="309"/>
      <c r="CSP43" s="309"/>
      <c r="CSQ43" s="309"/>
      <c r="CSR43" s="309"/>
      <c r="CSS43" s="309"/>
      <c r="CST43" s="309"/>
      <c r="CSU43" s="309"/>
      <c r="CSV43" s="309"/>
      <c r="CSW43" s="309"/>
      <c r="CSX43" s="309"/>
      <c r="CSY43" s="309"/>
      <c r="CSZ43" s="309"/>
      <c r="CTA43" s="309"/>
      <c r="CTB43" s="309"/>
      <c r="CTC43" s="309"/>
      <c r="CTD43" s="309"/>
      <c r="CTE43" s="309"/>
      <c r="CTF43" s="309"/>
      <c r="CTG43" s="309"/>
      <c r="CTH43" s="309"/>
      <c r="CTI43" s="309"/>
      <c r="CTJ43" s="309"/>
      <c r="CTK43" s="309"/>
      <c r="CTL43" s="309"/>
      <c r="CTM43" s="309"/>
      <c r="CTN43" s="309"/>
      <c r="CTO43" s="309"/>
      <c r="CTP43" s="309"/>
      <c r="CTQ43" s="309"/>
      <c r="CTR43" s="309"/>
      <c r="CTS43" s="309"/>
      <c r="CTT43" s="309"/>
      <c r="CTU43" s="309"/>
      <c r="CTV43" s="309"/>
      <c r="CTW43" s="309"/>
      <c r="CTX43" s="309"/>
      <c r="CTY43" s="309"/>
      <c r="CTZ43" s="309"/>
      <c r="CUA43" s="309"/>
      <c r="CUB43" s="309"/>
      <c r="CUC43" s="309"/>
      <c r="CUD43" s="309"/>
      <c r="CUE43" s="309"/>
      <c r="CUF43" s="309"/>
      <c r="CUG43" s="309"/>
      <c r="CUH43" s="309"/>
      <c r="CUI43" s="309"/>
      <c r="CUJ43" s="309"/>
      <c r="CUK43" s="309"/>
      <c r="CUL43" s="309"/>
      <c r="CUM43" s="309"/>
      <c r="CUN43" s="309"/>
      <c r="CUO43" s="309"/>
      <c r="CUP43" s="309"/>
      <c r="CUQ43" s="309"/>
      <c r="CUR43" s="309"/>
      <c r="CUS43" s="309"/>
      <c r="CUT43" s="309"/>
      <c r="CUU43" s="309"/>
      <c r="CUV43" s="309"/>
      <c r="CUW43" s="309"/>
      <c r="CUX43" s="309"/>
      <c r="CUY43" s="309"/>
      <c r="CUZ43" s="309"/>
      <c r="CVA43" s="309"/>
      <c r="CVB43" s="309"/>
      <c r="CVC43" s="309"/>
      <c r="CVD43" s="309"/>
      <c r="CVE43" s="309"/>
      <c r="CVF43" s="309"/>
      <c r="CVG43" s="309"/>
      <c r="CVH43" s="309"/>
      <c r="CVI43" s="309"/>
      <c r="CVJ43" s="309"/>
      <c r="CVK43" s="309"/>
      <c r="CVL43" s="309"/>
      <c r="CVM43" s="309"/>
      <c r="CVN43" s="309"/>
      <c r="CVO43" s="309"/>
      <c r="CVP43" s="309"/>
      <c r="CVQ43" s="309"/>
      <c r="CVR43" s="309"/>
      <c r="CVS43" s="309"/>
      <c r="CVT43" s="309"/>
      <c r="CVU43" s="309"/>
      <c r="CVV43" s="309"/>
      <c r="CVW43" s="309"/>
      <c r="CVX43" s="309"/>
      <c r="CVY43" s="309"/>
      <c r="CVZ43" s="309"/>
      <c r="CWA43" s="309"/>
      <c r="CWB43" s="309"/>
      <c r="CWC43" s="309"/>
      <c r="CWD43" s="309"/>
      <c r="CWE43" s="309"/>
      <c r="CWF43" s="309"/>
      <c r="CWG43" s="309"/>
      <c r="CWH43" s="309"/>
      <c r="CWI43" s="309"/>
      <c r="CWJ43" s="309"/>
      <c r="CWK43" s="309"/>
      <c r="CWL43" s="309"/>
      <c r="CWM43" s="309"/>
      <c r="CWN43" s="309"/>
      <c r="CWO43" s="309"/>
      <c r="CWP43" s="309"/>
      <c r="CWQ43" s="309"/>
      <c r="CWR43" s="309"/>
      <c r="CWS43" s="309"/>
      <c r="CWT43" s="309"/>
      <c r="CWU43" s="309"/>
      <c r="CWV43" s="309"/>
      <c r="CWW43" s="309"/>
      <c r="CWX43" s="309"/>
      <c r="CWY43" s="309"/>
      <c r="CWZ43" s="309"/>
      <c r="CXA43" s="309"/>
      <c r="CXB43" s="309"/>
      <c r="CXC43" s="309"/>
      <c r="CXD43" s="309"/>
      <c r="CXE43" s="309"/>
      <c r="CXF43" s="309"/>
      <c r="CXG43" s="309"/>
      <c r="CXH43" s="309"/>
      <c r="CXI43" s="309"/>
      <c r="CXJ43" s="309"/>
      <c r="CXK43" s="309"/>
      <c r="CXL43" s="309"/>
      <c r="CXM43" s="309"/>
      <c r="CXN43" s="309"/>
      <c r="CXO43" s="309"/>
      <c r="CXP43" s="309"/>
      <c r="CXQ43" s="309"/>
      <c r="CXR43" s="309"/>
      <c r="CXS43" s="309"/>
      <c r="CXT43" s="309"/>
      <c r="CXU43" s="309"/>
      <c r="CXV43" s="309"/>
      <c r="CXW43" s="309"/>
      <c r="CXX43" s="309"/>
      <c r="CXY43" s="309"/>
      <c r="CXZ43" s="309"/>
      <c r="CYA43" s="309"/>
      <c r="CYB43" s="309"/>
      <c r="CYC43" s="309"/>
      <c r="CYD43" s="309"/>
      <c r="CYE43" s="309"/>
      <c r="CYF43" s="309"/>
      <c r="CYG43" s="309"/>
      <c r="CYH43" s="309"/>
      <c r="CYI43" s="309"/>
      <c r="CYJ43" s="309"/>
      <c r="CYK43" s="309"/>
      <c r="CYL43" s="309"/>
      <c r="CYM43" s="309"/>
      <c r="CYN43" s="309"/>
      <c r="CYO43" s="309"/>
      <c r="CYP43" s="309"/>
      <c r="CYQ43" s="309"/>
      <c r="CYR43" s="309"/>
      <c r="CYS43" s="309"/>
      <c r="CYT43" s="309"/>
      <c r="CYU43" s="309"/>
      <c r="CYV43" s="309"/>
      <c r="CYW43" s="309"/>
      <c r="CYX43" s="309"/>
      <c r="CYY43" s="309"/>
      <c r="CYZ43" s="309"/>
      <c r="CZA43" s="309"/>
      <c r="CZB43" s="309"/>
      <c r="CZC43" s="309"/>
      <c r="CZD43" s="309"/>
      <c r="CZE43" s="309"/>
      <c r="CZF43" s="309"/>
      <c r="CZG43" s="309"/>
      <c r="CZH43" s="309"/>
      <c r="CZI43" s="309"/>
      <c r="CZJ43" s="309"/>
      <c r="CZK43" s="309"/>
      <c r="CZL43" s="309"/>
      <c r="CZM43" s="309"/>
      <c r="CZN43" s="309"/>
      <c r="CZO43" s="309"/>
      <c r="CZP43" s="309"/>
      <c r="CZQ43" s="309"/>
      <c r="CZR43" s="309"/>
      <c r="CZS43" s="309"/>
      <c r="CZT43" s="309"/>
      <c r="CZU43" s="309"/>
      <c r="CZV43" s="309"/>
      <c r="CZW43" s="309"/>
      <c r="CZX43" s="309"/>
      <c r="CZY43" s="309"/>
      <c r="CZZ43" s="309"/>
      <c r="DAA43" s="309"/>
      <c r="DAB43" s="309"/>
      <c r="DAC43" s="309"/>
      <c r="DAD43" s="309"/>
      <c r="DAE43" s="309"/>
      <c r="DAF43" s="309"/>
      <c r="DAG43" s="309"/>
      <c r="DAH43" s="309"/>
      <c r="DAI43" s="309"/>
      <c r="DAJ43" s="309"/>
      <c r="DAK43" s="309"/>
      <c r="DAL43" s="309"/>
      <c r="DAM43" s="309"/>
      <c r="DAN43" s="309"/>
      <c r="DAO43" s="309"/>
      <c r="DAP43" s="309"/>
      <c r="DAQ43" s="309"/>
      <c r="DAR43" s="309"/>
      <c r="DAS43" s="309"/>
      <c r="DAT43" s="309"/>
      <c r="DAU43" s="309"/>
      <c r="DAV43" s="309"/>
      <c r="DAW43" s="309"/>
      <c r="DAX43" s="309"/>
      <c r="DAY43" s="309"/>
      <c r="DAZ43" s="309"/>
      <c r="DBA43" s="309"/>
      <c r="DBB43" s="309"/>
      <c r="DBC43" s="309"/>
      <c r="DBD43" s="309"/>
      <c r="DBE43" s="309"/>
      <c r="DBF43" s="309"/>
      <c r="DBG43" s="309"/>
      <c r="DBH43" s="309"/>
      <c r="DBI43" s="309"/>
      <c r="DBJ43" s="309"/>
      <c r="DBK43" s="309"/>
      <c r="DBL43" s="309"/>
      <c r="DBM43" s="309"/>
      <c r="DBN43" s="309"/>
      <c r="DBO43" s="309"/>
      <c r="DBP43" s="309"/>
      <c r="DBQ43" s="309"/>
      <c r="DBR43" s="309"/>
      <c r="DBS43" s="309"/>
      <c r="DBT43" s="309"/>
      <c r="DBU43" s="309"/>
      <c r="DBV43" s="309"/>
      <c r="DBW43" s="309"/>
      <c r="DBX43" s="309"/>
      <c r="DBY43" s="309"/>
      <c r="DBZ43" s="309"/>
      <c r="DCA43" s="309"/>
      <c r="DCB43" s="309"/>
      <c r="DCC43" s="309"/>
      <c r="DCD43" s="309"/>
      <c r="DCE43" s="309"/>
      <c r="DCF43" s="309"/>
      <c r="DCG43" s="309"/>
      <c r="DCH43" s="309"/>
      <c r="DCI43" s="309"/>
      <c r="DCJ43" s="309"/>
      <c r="DCK43" s="309"/>
      <c r="DCL43" s="309"/>
      <c r="DCM43" s="309"/>
      <c r="DCN43" s="309"/>
      <c r="DCO43" s="309"/>
      <c r="DCP43" s="309"/>
      <c r="DCQ43" s="309"/>
      <c r="DCR43" s="309"/>
      <c r="DCS43" s="309"/>
      <c r="DCT43" s="309"/>
      <c r="DCU43" s="309"/>
      <c r="DCV43" s="309"/>
      <c r="DCW43" s="309"/>
      <c r="DCX43" s="309"/>
      <c r="DCY43" s="309"/>
      <c r="DCZ43" s="309"/>
      <c r="DDA43" s="309"/>
      <c r="DDB43" s="309"/>
      <c r="DDC43" s="309"/>
      <c r="DDD43" s="309"/>
      <c r="DDE43" s="309"/>
      <c r="DDF43" s="309"/>
      <c r="DDG43" s="309"/>
      <c r="DDH43" s="309"/>
      <c r="DDI43" s="309"/>
      <c r="DDJ43" s="309"/>
      <c r="DDK43" s="309"/>
      <c r="DDL43" s="309"/>
      <c r="DDM43" s="309"/>
      <c r="DDN43" s="309"/>
      <c r="DDO43" s="309"/>
      <c r="DDP43" s="309"/>
      <c r="DDQ43" s="309"/>
      <c r="DDR43" s="309"/>
      <c r="DDS43" s="309"/>
      <c r="DDT43" s="309"/>
      <c r="DDU43" s="309"/>
      <c r="DDV43" s="309"/>
      <c r="DDW43" s="309"/>
      <c r="DDX43" s="309"/>
      <c r="DDY43" s="309"/>
      <c r="DDZ43" s="309"/>
      <c r="DEA43" s="309"/>
      <c r="DEB43" s="309"/>
      <c r="DEC43" s="309"/>
      <c r="DED43" s="309"/>
      <c r="DEE43" s="309"/>
      <c r="DEF43" s="309"/>
      <c r="DEG43" s="309"/>
      <c r="DEH43" s="309"/>
      <c r="DEI43" s="309"/>
      <c r="DEJ43" s="309"/>
      <c r="DEK43" s="309"/>
      <c r="DEL43" s="309"/>
      <c r="DEM43" s="309"/>
      <c r="DEN43" s="309"/>
      <c r="DEO43" s="309"/>
      <c r="DEP43" s="309"/>
      <c r="DEQ43" s="309"/>
      <c r="DER43" s="309"/>
      <c r="DES43" s="309"/>
      <c r="DET43" s="309"/>
      <c r="DEU43" s="309"/>
      <c r="DEV43" s="309"/>
      <c r="DEW43" s="309"/>
      <c r="DEX43" s="309"/>
      <c r="DEY43" s="309"/>
      <c r="DEZ43" s="309"/>
      <c r="DFA43" s="309"/>
      <c r="DFB43" s="309"/>
      <c r="DFC43" s="309"/>
      <c r="DFD43" s="309"/>
      <c r="DFE43" s="309"/>
      <c r="DFF43" s="309"/>
      <c r="DFG43" s="309"/>
      <c r="DFH43" s="309"/>
      <c r="DFI43" s="309"/>
      <c r="DFJ43" s="309"/>
      <c r="DFK43" s="309"/>
      <c r="DFL43" s="309"/>
      <c r="DFM43" s="309"/>
      <c r="DFN43" s="309"/>
      <c r="DFO43" s="309"/>
      <c r="DFP43" s="309"/>
      <c r="DFQ43" s="309"/>
      <c r="DFR43" s="309"/>
      <c r="DFS43" s="309"/>
      <c r="DFT43" s="309"/>
      <c r="DFU43" s="309"/>
      <c r="DFV43" s="309"/>
      <c r="DFW43" s="309"/>
      <c r="DFX43" s="309"/>
      <c r="DFY43" s="309"/>
      <c r="DFZ43" s="309"/>
      <c r="DGA43" s="309"/>
      <c r="DGB43" s="309"/>
      <c r="DGC43" s="309"/>
      <c r="DGD43" s="309"/>
      <c r="DGE43" s="309"/>
      <c r="DGF43" s="309"/>
      <c r="DGG43" s="309"/>
      <c r="DGH43" s="309"/>
      <c r="DGI43" s="309"/>
      <c r="DGJ43" s="309"/>
      <c r="DGK43" s="309"/>
      <c r="DGL43" s="309"/>
      <c r="DGM43" s="309"/>
      <c r="DGN43" s="309"/>
      <c r="DGO43" s="309"/>
      <c r="DGP43" s="309"/>
      <c r="DGQ43" s="309"/>
      <c r="DGR43" s="309"/>
      <c r="DGS43" s="309"/>
      <c r="DGT43" s="309"/>
      <c r="DGU43" s="309"/>
      <c r="DGV43" s="309"/>
      <c r="DGW43" s="309"/>
      <c r="DGX43" s="309"/>
      <c r="DGY43" s="309"/>
      <c r="DGZ43" s="309"/>
      <c r="DHA43" s="309"/>
      <c r="DHB43" s="309"/>
      <c r="DHC43" s="309"/>
      <c r="DHD43" s="309"/>
      <c r="DHE43" s="309"/>
      <c r="DHF43" s="309"/>
      <c r="DHG43" s="309"/>
      <c r="DHH43" s="309"/>
      <c r="DHI43" s="309"/>
      <c r="DHJ43" s="309"/>
      <c r="DHK43" s="309"/>
      <c r="DHL43" s="309"/>
      <c r="DHM43" s="309"/>
      <c r="DHN43" s="309"/>
      <c r="DHO43" s="309"/>
      <c r="DHP43" s="309"/>
      <c r="DHQ43" s="309"/>
      <c r="DHR43" s="309"/>
      <c r="DHS43" s="309"/>
      <c r="DHT43" s="309"/>
      <c r="DHU43" s="309"/>
      <c r="DHV43" s="309"/>
      <c r="DHW43" s="309"/>
      <c r="DHX43" s="309"/>
      <c r="DHY43" s="309"/>
      <c r="DHZ43" s="309"/>
      <c r="DIA43" s="309"/>
      <c r="DIB43" s="309"/>
      <c r="DIC43" s="309"/>
      <c r="DID43" s="309"/>
      <c r="DIE43" s="309"/>
      <c r="DIF43" s="309"/>
      <c r="DIG43" s="309"/>
      <c r="DIH43" s="309"/>
      <c r="DII43" s="309"/>
      <c r="DIJ43" s="309"/>
      <c r="DIK43" s="309"/>
      <c r="DIL43" s="309"/>
      <c r="DIM43" s="309"/>
      <c r="DIN43" s="309"/>
      <c r="DIO43" s="309"/>
      <c r="DIP43" s="309"/>
      <c r="DIQ43" s="309"/>
      <c r="DIR43" s="309"/>
      <c r="DIS43" s="309"/>
      <c r="DIT43" s="309"/>
      <c r="DIU43" s="309"/>
      <c r="DIV43" s="309"/>
      <c r="DIW43" s="309"/>
      <c r="DIX43" s="309"/>
      <c r="DIY43" s="309"/>
      <c r="DIZ43" s="309"/>
      <c r="DJA43" s="309"/>
      <c r="DJB43" s="309"/>
      <c r="DJC43" s="309"/>
      <c r="DJD43" s="309"/>
      <c r="DJE43" s="309"/>
      <c r="DJF43" s="309"/>
      <c r="DJG43" s="309"/>
      <c r="DJH43" s="309"/>
      <c r="DJI43" s="309"/>
      <c r="DJJ43" s="309"/>
      <c r="DJK43" s="309"/>
      <c r="DJL43" s="309"/>
      <c r="DJM43" s="309"/>
      <c r="DJN43" s="309"/>
      <c r="DJO43" s="309"/>
      <c r="DJP43" s="309"/>
      <c r="DJQ43" s="309"/>
      <c r="DJR43" s="309"/>
      <c r="DJS43" s="309"/>
      <c r="DJT43" s="309"/>
      <c r="DJU43" s="309"/>
      <c r="DJV43" s="309"/>
      <c r="DJW43" s="309"/>
      <c r="DJX43" s="309"/>
      <c r="DJY43" s="309"/>
      <c r="DJZ43" s="309"/>
      <c r="DKA43" s="309"/>
      <c r="DKB43" s="309"/>
      <c r="DKC43" s="309"/>
      <c r="DKD43" s="309"/>
      <c r="DKE43" s="309"/>
      <c r="DKF43" s="309"/>
      <c r="DKG43" s="309"/>
      <c r="DKH43" s="309"/>
      <c r="DKI43" s="309"/>
      <c r="DKJ43" s="309"/>
      <c r="DKK43" s="309"/>
      <c r="DKL43" s="309"/>
      <c r="DKM43" s="309"/>
      <c r="DKN43" s="309"/>
      <c r="DKO43" s="309"/>
      <c r="DKP43" s="309"/>
      <c r="DKQ43" s="309"/>
      <c r="DKR43" s="309"/>
      <c r="DKS43" s="309"/>
      <c r="DKT43" s="309"/>
      <c r="DKU43" s="309"/>
      <c r="DKV43" s="309"/>
      <c r="DKW43" s="309"/>
      <c r="DKX43" s="309"/>
      <c r="DKY43" s="309"/>
      <c r="DKZ43" s="309"/>
      <c r="DLA43" s="309"/>
      <c r="DLB43" s="309"/>
      <c r="DLC43" s="309"/>
      <c r="DLD43" s="309"/>
      <c r="DLE43" s="309"/>
      <c r="DLF43" s="309"/>
      <c r="DLG43" s="309"/>
      <c r="DLH43" s="309"/>
      <c r="DLI43" s="309"/>
      <c r="DLJ43" s="309"/>
      <c r="DLK43" s="309"/>
      <c r="DLL43" s="309"/>
      <c r="DLM43" s="309"/>
      <c r="DLN43" s="309"/>
      <c r="DLO43" s="309"/>
      <c r="DLP43" s="309"/>
      <c r="DLQ43" s="309"/>
      <c r="DLR43" s="309"/>
      <c r="DLS43" s="309"/>
      <c r="DLT43" s="309"/>
      <c r="DLU43" s="309"/>
      <c r="DLV43" s="309"/>
      <c r="DLW43" s="309"/>
      <c r="DLX43" s="309"/>
      <c r="DLY43" s="309"/>
      <c r="DLZ43" s="309"/>
      <c r="DMA43" s="309"/>
      <c r="DMB43" s="309"/>
      <c r="DMC43" s="309"/>
      <c r="DMD43" s="309"/>
      <c r="DME43" s="309"/>
      <c r="DMF43" s="309"/>
      <c r="DMG43" s="309"/>
      <c r="DMH43" s="309"/>
      <c r="DMI43" s="309"/>
      <c r="DMJ43" s="309"/>
      <c r="DMK43" s="309"/>
      <c r="DML43" s="309"/>
      <c r="DMM43" s="309"/>
      <c r="DMN43" s="309"/>
      <c r="DMO43" s="309"/>
      <c r="DMP43" s="309"/>
      <c r="DMQ43" s="309"/>
      <c r="DMR43" s="309"/>
      <c r="DMS43" s="309"/>
      <c r="DMT43" s="309"/>
      <c r="DMU43" s="309"/>
      <c r="DMV43" s="309"/>
      <c r="DMW43" s="309"/>
      <c r="DMX43" s="309"/>
      <c r="DMY43" s="309"/>
      <c r="DMZ43" s="309"/>
      <c r="DNA43" s="309"/>
      <c r="DNB43" s="309"/>
      <c r="DNC43" s="309"/>
      <c r="DND43" s="309"/>
      <c r="DNE43" s="309"/>
      <c r="DNF43" s="309"/>
      <c r="DNG43" s="309"/>
      <c r="DNH43" s="309"/>
      <c r="DNI43" s="309"/>
      <c r="DNJ43" s="309"/>
      <c r="DNK43" s="309"/>
      <c r="DNL43" s="309"/>
      <c r="DNM43" s="309"/>
      <c r="DNN43" s="309"/>
      <c r="DNO43" s="309"/>
      <c r="DNP43" s="309"/>
      <c r="DNQ43" s="309"/>
      <c r="DNR43" s="309"/>
      <c r="DNS43" s="309"/>
      <c r="DNT43" s="309"/>
      <c r="DNU43" s="309"/>
      <c r="DNV43" s="309"/>
      <c r="DNW43" s="309"/>
      <c r="DNX43" s="309"/>
      <c r="DNY43" s="309"/>
      <c r="DNZ43" s="309"/>
      <c r="DOA43" s="309"/>
      <c r="DOB43" s="309"/>
      <c r="DOC43" s="309"/>
      <c r="DOD43" s="309"/>
      <c r="DOE43" s="309"/>
      <c r="DOF43" s="309"/>
      <c r="DOG43" s="309"/>
      <c r="DOH43" s="309"/>
      <c r="DOI43" s="309"/>
      <c r="DOJ43" s="309"/>
      <c r="DOK43" s="309"/>
      <c r="DOL43" s="309"/>
      <c r="DOM43" s="309"/>
      <c r="DON43" s="309"/>
      <c r="DOO43" s="309"/>
      <c r="DOP43" s="309"/>
      <c r="DOQ43" s="309"/>
      <c r="DOR43" s="309"/>
      <c r="DOS43" s="309"/>
      <c r="DOT43" s="309"/>
      <c r="DOU43" s="309"/>
      <c r="DOV43" s="309"/>
      <c r="DOW43" s="309"/>
      <c r="DOX43" s="309"/>
      <c r="DOY43" s="309"/>
      <c r="DOZ43" s="309"/>
      <c r="DPA43" s="309"/>
      <c r="DPB43" s="309"/>
      <c r="DPC43" s="309"/>
      <c r="DPD43" s="309"/>
      <c r="DPE43" s="309"/>
      <c r="DPF43" s="309"/>
      <c r="DPG43" s="309"/>
      <c r="DPH43" s="309"/>
      <c r="DPI43" s="309"/>
      <c r="DPJ43" s="309"/>
      <c r="DPK43" s="309"/>
      <c r="DPL43" s="309"/>
      <c r="DPM43" s="309"/>
      <c r="DPN43" s="309"/>
      <c r="DPO43" s="309"/>
      <c r="DPP43" s="309"/>
      <c r="DPQ43" s="309"/>
      <c r="DPR43" s="309"/>
      <c r="DPS43" s="309"/>
      <c r="DPT43" s="309"/>
      <c r="DPU43" s="309"/>
      <c r="DPV43" s="309"/>
      <c r="DPW43" s="309"/>
      <c r="DPX43" s="309"/>
      <c r="DPY43" s="309"/>
      <c r="DPZ43" s="309"/>
      <c r="DQA43" s="309"/>
      <c r="DQB43" s="309"/>
      <c r="DQC43" s="309"/>
      <c r="DQD43" s="309"/>
      <c r="DQE43" s="309"/>
      <c r="DQF43" s="309"/>
      <c r="DQG43" s="309"/>
      <c r="DQH43" s="309"/>
      <c r="DQI43" s="309"/>
      <c r="DQJ43" s="309"/>
      <c r="DQK43" s="309"/>
      <c r="DQL43" s="309"/>
      <c r="DQM43" s="309"/>
      <c r="DQN43" s="309"/>
      <c r="DQO43" s="309"/>
      <c r="DQP43" s="309"/>
      <c r="DQQ43" s="309"/>
      <c r="DQR43" s="309"/>
      <c r="DQS43" s="309"/>
      <c r="DQT43" s="309"/>
      <c r="DQU43" s="309"/>
      <c r="DQV43" s="309"/>
      <c r="DQW43" s="309"/>
      <c r="DQX43" s="309"/>
      <c r="DQY43" s="309"/>
      <c r="DQZ43" s="309"/>
      <c r="DRA43" s="309"/>
      <c r="DRB43" s="309"/>
      <c r="DRC43" s="309"/>
      <c r="DRD43" s="309"/>
      <c r="DRE43" s="309"/>
      <c r="DRF43" s="309"/>
      <c r="DRG43" s="309"/>
      <c r="DRH43" s="309"/>
      <c r="DRI43" s="309"/>
      <c r="DRJ43" s="309"/>
      <c r="DRK43" s="309"/>
      <c r="DRL43" s="309"/>
      <c r="DRM43" s="309"/>
      <c r="DRN43" s="309"/>
      <c r="DRO43" s="309"/>
      <c r="DRP43" s="309"/>
      <c r="DRQ43" s="309"/>
      <c r="DRR43" s="309"/>
      <c r="DRS43" s="309"/>
      <c r="DRT43" s="309"/>
      <c r="DRU43" s="309"/>
      <c r="DRV43" s="309"/>
      <c r="DRW43" s="309"/>
      <c r="DRX43" s="309"/>
      <c r="DRY43" s="309"/>
      <c r="DRZ43" s="309"/>
      <c r="DSA43" s="309"/>
      <c r="DSB43" s="309"/>
      <c r="DSC43" s="309"/>
      <c r="DSD43" s="309"/>
      <c r="DSE43" s="309"/>
      <c r="DSF43" s="309"/>
      <c r="DSG43" s="309"/>
      <c r="DSH43" s="309"/>
      <c r="DSI43" s="309"/>
      <c r="DSJ43" s="309"/>
      <c r="DSK43" s="309"/>
      <c r="DSL43" s="309"/>
      <c r="DSM43" s="309"/>
      <c r="DSN43" s="309"/>
      <c r="DSO43" s="309"/>
      <c r="DSP43" s="309"/>
      <c r="DSQ43" s="309"/>
      <c r="DSR43" s="309"/>
      <c r="DSS43" s="309"/>
      <c r="DST43" s="309"/>
      <c r="DSU43" s="309"/>
      <c r="DSV43" s="309"/>
      <c r="DSW43" s="309"/>
      <c r="DSX43" s="309"/>
      <c r="DSY43" s="309"/>
      <c r="DSZ43" s="309"/>
      <c r="DTA43" s="309"/>
      <c r="DTB43" s="309"/>
      <c r="DTC43" s="309"/>
      <c r="DTD43" s="309"/>
      <c r="DTE43" s="309"/>
      <c r="DTF43" s="309"/>
      <c r="DTG43" s="309"/>
      <c r="DTH43" s="309"/>
      <c r="DTI43" s="309"/>
      <c r="DTJ43" s="309"/>
      <c r="DTK43" s="309"/>
      <c r="DTL43" s="309"/>
      <c r="DTM43" s="309"/>
      <c r="DTN43" s="309"/>
      <c r="DTO43" s="309"/>
      <c r="DTP43" s="309"/>
      <c r="DTQ43" s="309"/>
      <c r="DTR43" s="309"/>
      <c r="DTS43" s="309"/>
      <c r="DTT43" s="309"/>
      <c r="DTU43" s="309"/>
      <c r="DTV43" s="309"/>
      <c r="DTW43" s="309"/>
      <c r="DTX43" s="309"/>
      <c r="DTY43" s="309"/>
      <c r="DTZ43" s="309"/>
      <c r="DUA43" s="309"/>
      <c r="DUB43" s="309"/>
      <c r="DUC43" s="309"/>
      <c r="DUD43" s="309"/>
      <c r="DUE43" s="309"/>
      <c r="DUF43" s="309"/>
      <c r="DUG43" s="309"/>
      <c r="DUH43" s="309"/>
      <c r="DUI43" s="309"/>
      <c r="DUJ43" s="309"/>
      <c r="DUK43" s="309"/>
      <c r="DUL43" s="309"/>
      <c r="DUM43" s="309"/>
      <c r="DUN43" s="309"/>
      <c r="DUO43" s="309"/>
      <c r="DUP43" s="309"/>
      <c r="DUQ43" s="309"/>
      <c r="DUR43" s="309"/>
      <c r="DUS43" s="309"/>
      <c r="DUT43" s="309"/>
      <c r="DUU43" s="309"/>
      <c r="DUV43" s="309"/>
      <c r="DUW43" s="309"/>
      <c r="DUX43" s="309"/>
      <c r="DUY43" s="309"/>
      <c r="DUZ43" s="309"/>
      <c r="DVA43" s="309"/>
      <c r="DVB43" s="309"/>
      <c r="DVC43" s="309"/>
      <c r="DVD43" s="309"/>
      <c r="DVE43" s="309"/>
      <c r="DVF43" s="309"/>
      <c r="DVG43" s="309"/>
      <c r="DVH43" s="309"/>
      <c r="DVI43" s="309"/>
      <c r="DVJ43" s="309"/>
      <c r="DVK43" s="309"/>
      <c r="DVL43" s="309"/>
      <c r="DVM43" s="309"/>
      <c r="DVN43" s="309"/>
      <c r="DVO43" s="309"/>
      <c r="DVP43" s="309"/>
      <c r="DVQ43" s="309"/>
      <c r="DVR43" s="309"/>
      <c r="DVS43" s="309"/>
      <c r="DVT43" s="309"/>
      <c r="DVU43" s="309"/>
      <c r="DVV43" s="309"/>
      <c r="DVW43" s="309"/>
      <c r="DVX43" s="309"/>
      <c r="DVY43" s="309"/>
      <c r="DVZ43" s="309"/>
      <c r="DWA43" s="309"/>
      <c r="DWB43" s="309"/>
      <c r="DWC43" s="309"/>
      <c r="DWD43" s="309"/>
      <c r="DWE43" s="309"/>
      <c r="DWF43" s="309"/>
      <c r="DWG43" s="309"/>
      <c r="DWH43" s="309"/>
      <c r="DWI43" s="309"/>
      <c r="DWJ43" s="309"/>
      <c r="DWK43" s="309"/>
      <c r="DWL43" s="309"/>
      <c r="DWM43" s="309"/>
      <c r="DWN43" s="309"/>
      <c r="DWO43" s="309"/>
      <c r="DWP43" s="309"/>
      <c r="DWQ43" s="309"/>
      <c r="DWR43" s="309"/>
      <c r="DWS43" s="309"/>
      <c r="DWT43" s="309"/>
      <c r="DWU43" s="309"/>
      <c r="DWV43" s="309"/>
      <c r="DWW43" s="309"/>
      <c r="DWX43" s="309"/>
      <c r="DWY43" s="309"/>
      <c r="DWZ43" s="309"/>
      <c r="DXA43" s="309"/>
      <c r="DXB43" s="309"/>
      <c r="DXC43" s="309"/>
      <c r="DXD43" s="309"/>
      <c r="DXE43" s="309"/>
      <c r="DXF43" s="309"/>
      <c r="DXG43" s="309"/>
      <c r="DXH43" s="309"/>
      <c r="DXI43" s="309"/>
      <c r="DXJ43" s="309"/>
      <c r="DXK43" s="309"/>
      <c r="DXL43" s="309"/>
      <c r="DXM43" s="309"/>
      <c r="DXN43" s="309"/>
      <c r="DXO43" s="309"/>
      <c r="DXP43" s="309"/>
      <c r="DXQ43" s="309"/>
      <c r="DXR43" s="309"/>
      <c r="DXS43" s="309"/>
      <c r="DXT43" s="309"/>
      <c r="DXU43" s="309"/>
      <c r="DXV43" s="309"/>
      <c r="DXW43" s="309"/>
      <c r="DXX43" s="309"/>
      <c r="DXY43" s="309"/>
      <c r="DXZ43" s="309"/>
      <c r="DYA43" s="309"/>
      <c r="DYB43" s="309"/>
      <c r="DYC43" s="309"/>
      <c r="DYD43" s="309"/>
      <c r="DYE43" s="309"/>
      <c r="DYF43" s="309"/>
      <c r="DYG43" s="309"/>
      <c r="DYH43" s="309"/>
      <c r="DYI43" s="309"/>
      <c r="DYJ43" s="309"/>
      <c r="DYK43" s="309"/>
      <c r="DYL43" s="309"/>
      <c r="DYM43" s="309"/>
      <c r="DYN43" s="309"/>
      <c r="DYO43" s="309"/>
      <c r="DYP43" s="309"/>
      <c r="DYQ43" s="309"/>
      <c r="DYR43" s="309"/>
      <c r="DYS43" s="309"/>
      <c r="DYT43" s="309"/>
      <c r="DYU43" s="309"/>
      <c r="DYV43" s="309"/>
      <c r="DYW43" s="309"/>
      <c r="DYX43" s="309"/>
      <c r="DYY43" s="309"/>
      <c r="DYZ43" s="309"/>
      <c r="DZA43" s="309"/>
      <c r="DZB43" s="309"/>
      <c r="DZC43" s="309"/>
      <c r="DZD43" s="309"/>
      <c r="DZE43" s="309"/>
      <c r="DZF43" s="309"/>
      <c r="DZG43" s="309"/>
      <c r="DZH43" s="309"/>
      <c r="DZI43" s="309"/>
      <c r="DZJ43" s="309"/>
      <c r="DZK43" s="309"/>
      <c r="DZL43" s="309"/>
      <c r="DZM43" s="309"/>
      <c r="DZN43" s="309"/>
      <c r="DZO43" s="309"/>
      <c r="DZP43" s="309"/>
      <c r="DZQ43" s="309"/>
      <c r="DZR43" s="309"/>
      <c r="DZS43" s="309"/>
      <c r="DZT43" s="309"/>
      <c r="DZU43" s="309"/>
      <c r="DZV43" s="309"/>
      <c r="DZW43" s="309"/>
      <c r="DZX43" s="309"/>
      <c r="DZY43" s="309"/>
      <c r="DZZ43" s="309"/>
      <c r="EAA43" s="309"/>
      <c r="EAB43" s="309"/>
      <c r="EAC43" s="309"/>
      <c r="EAD43" s="309"/>
      <c r="EAE43" s="309"/>
      <c r="EAF43" s="309"/>
      <c r="EAG43" s="309"/>
      <c r="EAH43" s="309"/>
      <c r="EAI43" s="309"/>
      <c r="EAJ43" s="309"/>
      <c r="EAK43" s="309"/>
      <c r="EAL43" s="309"/>
      <c r="EAM43" s="309"/>
      <c r="EAN43" s="309"/>
      <c r="EAO43" s="309"/>
      <c r="EAP43" s="309"/>
      <c r="EAQ43" s="309"/>
      <c r="EAR43" s="309"/>
      <c r="EAS43" s="309"/>
      <c r="EAT43" s="309"/>
      <c r="EAU43" s="309"/>
      <c r="EAV43" s="309"/>
      <c r="EAW43" s="309"/>
      <c r="EAX43" s="309"/>
      <c r="EAY43" s="309"/>
      <c r="EAZ43" s="309"/>
      <c r="EBA43" s="309"/>
      <c r="EBB43" s="309"/>
      <c r="EBC43" s="309"/>
      <c r="EBD43" s="309"/>
      <c r="EBE43" s="309"/>
      <c r="EBF43" s="309"/>
      <c r="EBG43" s="309"/>
      <c r="EBH43" s="309"/>
      <c r="EBI43" s="309"/>
      <c r="EBJ43" s="309"/>
      <c r="EBK43" s="309"/>
      <c r="EBL43" s="309"/>
      <c r="EBM43" s="309"/>
      <c r="EBN43" s="309"/>
      <c r="EBO43" s="309"/>
      <c r="EBP43" s="309"/>
      <c r="EBQ43" s="309"/>
      <c r="EBR43" s="309"/>
      <c r="EBS43" s="309"/>
      <c r="EBT43" s="309"/>
      <c r="EBU43" s="309"/>
      <c r="EBV43" s="309"/>
      <c r="EBW43" s="309"/>
      <c r="EBX43" s="309"/>
      <c r="EBY43" s="309"/>
      <c r="EBZ43" s="309"/>
      <c r="ECA43" s="309"/>
      <c r="ECB43" s="309"/>
      <c r="ECC43" s="309"/>
      <c r="ECD43" s="309"/>
      <c r="ECE43" s="309"/>
      <c r="ECF43" s="309"/>
      <c r="ECG43" s="309"/>
      <c r="ECH43" s="309"/>
      <c r="ECI43" s="309"/>
      <c r="ECJ43" s="309"/>
      <c r="ECK43" s="309"/>
      <c r="ECL43" s="309"/>
      <c r="ECM43" s="309"/>
      <c r="ECN43" s="309"/>
      <c r="ECO43" s="309"/>
      <c r="ECP43" s="309"/>
      <c r="ECQ43" s="309"/>
      <c r="ECR43" s="309"/>
      <c r="ECS43" s="309"/>
      <c r="ECT43" s="309"/>
      <c r="ECU43" s="309"/>
      <c r="ECV43" s="309"/>
      <c r="ECW43" s="309"/>
      <c r="ECX43" s="309"/>
      <c r="ECY43" s="309"/>
      <c r="ECZ43" s="309"/>
      <c r="EDA43" s="309"/>
      <c r="EDB43" s="309"/>
      <c r="EDC43" s="309"/>
      <c r="EDD43" s="309"/>
      <c r="EDE43" s="309"/>
      <c r="EDF43" s="309"/>
      <c r="EDG43" s="309"/>
      <c r="EDH43" s="309"/>
      <c r="EDI43" s="309"/>
      <c r="EDJ43" s="309"/>
      <c r="EDK43" s="309"/>
      <c r="EDL43" s="309"/>
      <c r="EDM43" s="309"/>
      <c r="EDN43" s="309"/>
      <c r="EDO43" s="309"/>
      <c r="EDP43" s="309"/>
      <c r="EDQ43" s="309"/>
      <c r="EDR43" s="309"/>
      <c r="EDS43" s="309"/>
      <c r="EDT43" s="309"/>
      <c r="EDU43" s="309"/>
      <c r="EDV43" s="309"/>
      <c r="EDW43" s="309"/>
      <c r="EDX43" s="309"/>
      <c r="EDY43" s="309"/>
      <c r="EDZ43" s="309"/>
      <c r="EEA43" s="309"/>
      <c r="EEB43" s="309"/>
      <c r="EEC43" s="309"/>
      <c r="EED43" s="309"/>
      <c r="EEE43" s="309"/>
      <c r="EEF43" s="309"/>
      <c r="EEG43" s="309"/>
      <c r="EEH43" s="309"/>
      <c r="EEI43" s="309"/>
      <c r="EEJ43" s="309"/>
      <c r="EEK43" s="309"/>
      <c r="EEL43" s="309"/>
      <c r="EEM43" s="309"/>
      <c r="EEN43" s="309"/>
      <c r="EEO43" s="309"/>
      <c r="EEP43" s="309"/>
      <c r="EEQ43" s="309"/>
      <c r="EER43" s="309"/>
      <c r="EES43" s="309"/>
      <c r="EET43" s="309"/>
      <c r="EEU43" s="309"/>
      <c r="EEV43" s="309"/>
      <c r="EEW43" s="309"/>
      <c r="EEX43" s="309"/>
      <c r="EEY43" s="309"/>
      <c r="EEZ43" s="309"/>
      <c r="EFA43" s="309"/>
      <c r="EFB43" s="309"/>
      <c r="EFC43" s="309"/>
      <c r="EFD43" s="309"/>
      <c r="EFE43" s="309"/>
      <c r="EFF43" s="309"/>
      <c r="EFG43" s="309"/>
      <c r="EFH43" s="309"/>
      <c r="EFI43" s="309"/>
      <c r="EFJ43" s="309"/>
      <c r="EFK43" s="309"/>
      <c r="EFL43" s="309"/>
      <c r="EFM43" s="309"/>
      <c r="EFN43" s="309"/>
      <c r="EFO43" s="309"/>
      <c r="EFP43" s="309"/>
      <c r="EFQ43" s="309"/>
      <c r="EFR43" s="309"/>
      <c r="EFS43" s="309"/>
      <c r="EFT43" s="309"/>
      <c r="EFU43" s="309"/>
      <c r="EFV43" s="309"/>
      <c r="EFW43" s="309"/>
      <c r="EFX43" s="309"/>
      <c r="EFY43" s="309"/>
      <c r="EFZ43" s="309"/>
      <c r="EGA43" s="309"/>
      <c r="EGB43" s="309"/>
      <c r="EGC43" s="309"/>
      <c r="EGD43" s="309"/>
      <c r="EGE43" s="309"/>
      <c r="EGF43" s="309"/>
      <c r="EGG43" s="309"/>
      <c r="EGH43" s="309"/>
      <c r="EGI43" s="309"/>
      <c r="EGJ43" s="309"/>
      <c r="EGK43" s="309"/>
      <c r="EGL43" s="309"/>
      <c r="EGM43" s="309"/>
      <c r="EGN43" s="309"/>
      <c r="EGO43" s="309"/>
      <c r="EGP43" s="309"/>
      <c r="EGQ43" s="309"/>
      <c r="EGR43" s="309"/>
      <c r="EGS43" s="309"/>
      <c r="EGT43" s="309"/>
      <c r="EGU43" s="309"/>
      <c r="EGV43" s="309"/>
      <c r="EGW43" s="309"/>
      <c r="EGX43" s="309"/>
      <c r="EGY43" s="309"/>
      <c r="EGZ43" s="309"/>
      <c r="EHA43" s="309"/>
      <c r="EHB43" s="309"/>
      <c r="EHC43" s="309"/>
      <c r="EHD43" s="309"/>
      <c r="EHE43" s="309"/>
      <c r="EHF43" s="309"/>
      <c r="EHG43" s="309"/>
      <c r="EHH43" s="309"/>
      <c r="EHI43" s="309"/>
      <c r="EHJ43" s="309"/>
      <c r="EHK43" s="309"/>
      <c r="EHL43" s="309"/>
      <c r="EHM43" s="309"/>
      <c r="EHN43" s="309"/>
      <c r="EHO43" s="309"/>
      <c r="EHP43" s="309"/>
      <c r="EHQ43" s="309"/>
      <c r="EHR43" s="309"/>
      <c r="EHS43" s="309"/>
      <c r="EHT43" s="309"/>
      <c r="EHU43" s="309"/>
      <c r="EHV43" s="309"/>
      <c r="EHW43" s="309"/>
      <c r="EHX43" s="309"/>
      <c r="EHY43" s="309"/>
      <c r="EHZ43" s="309"/>
      <c r="EIA43" s="309"/>
      <c r="EIB43" s="309"/>
      <c r="EIC43" s="309"/>
      <c r="EID43" s="309"/>
      <c r="EIE43" s="309"/>
      <c r="EIF43" s="309"/>
      <c r="EIG43" s="309"/>
      <c r="EIH43" s="309"/>
      <c r="EII43" s="309"/>
      <c r="EIJ43" s="309"/>
      <c r="EIK43" s="309"/>
      <c r="EIL43" s="309"/>
      <c r="EIM43" s="309"/>
      <c r="EIN43" s="309"/>
      <c r="EIO43" s="309"/>
      <c r="EIP43" s="309"/>
      <c r="EIQ43" s="309"/>
      <c r="EIR43" s="309"/>
      <c r="EIS43" s="309"/>
      <c r="EIT43" s="309"/>
      <c r="EIU43" s="309"/>
      <c r="EIV43" s="309"/>
      <c r="EIW43" s="309"/>
      <c r="EIX43" s="309"/>
      <c r="EIY43" s="309"/>
      <c r="EIZ43" s="309"/>
      <c r="EJA43" s="309"/>
      <c r="EJB43" s="309"/>
      <c r="EJC43" s="309"/>
      <c r="EJD43" s="309"/>
      <c r="EJE43" s="309"/>
      <c r="EJF43" s="309"/>
      <c r="EJG43" s="309"/>
      <c r="EJH43" s="309"/>
      <c r="EJI43" s="309"/>
      <c r="EJJ43" s="309"/>
      <c r="EJK43" s="309"/>
      <c r="EJL43" s="309"/>
      <c r="EJM43" s="309"/>
      <c r="EJN43" s="309"/>
      <c r="EJO43" s="309"/>
      <c r="EJP43" s="309"/>
      <c r="EJQ43" s="309"/>
      <c r="EJR43" s="309"/>
      <c r="EJS43" s="309"/>
      <c r="EJT43" s="309"/>
      <c r="EJU43" s="309"/>
      <c r="EJV43" s="309"/>
      <c r="EJW43" s="309"/>
      <c r="EJX43" s="309"/>
      <c r="EJY43" s="309"/>
      <c r="EJZ43" s="309"/>
      <c r="EKA43" s="309"/>
      <c r="EKB43" s="309"/>
      <c r="EKC43" s="309"/>
      <c r="EKD43" s="309"/>
      <c r="EKE43" s="309"/>
      <c r="EKF43" s="309"/>
      <c r="EKG43" s="309"/>
      <c r="EKH43" s="309"/>
      <c r="EKI43" s="309"/>
      <c r="EKJ43" s="309"/>
      <c r="EKK43" s="309"/>
      <c r="EKL43" s="309"/>
      <c r="EKM43" s="309"/>
      <c r="EKN43" s="309"/>
      <c r="EKO43" s="309"/>
      <c r="EKP43" s="309"/>
      <c r="EKQ43" s="309"/>
      <c r="EKR43" s="309"/>
      <c r="EKS43" s="309"/>
      <c r="EKT43" s="309"/>
      <c r="EKU43" s="309"/>
      <c r="EKV43" s="309"/>
      <c r="EKW43" s="309"/>
      <c r="EKX43" s="309"/>
      <c r="EKY43" s="309"/>
      <c r="EKZ43" s="309"/>
      <c r="ELA43" s="309"/>
      <c r="ELB43" s="309"/>
      <c r="ELC43" s="309"/>
      <c r="ELD43" s="309"/>
      <c r="ELE43" s="309"/>
      <c r="ELF43" s="309"/>
      <c r="ELG43" s="309"/>
      <c r="ELH43" s="309"/>
      <c r="ELI43" s="309"/>
      <c r="ELJ43" s="309"/>
      <c r="ELK43" s="309"/>
      <c r="ELL43" s="309"/>
      <c r="ELM43" s="309"/>
      <c r="ELN43" s="309"/>
      <c r="ELO43" s="309"/>
      <c r="ELP43" s="309"/>
      <c r="ELQ43" s="309"/>
      <c r="ELR43" s="309"/>
      <c r="ELS43" s="309"/>
      <c r="ELT43" s="309"/>
      <c r="ELU43" s="309"/>
      <c r="ELV43" s="309"/>
      <c r="ELW43" s="309"/>
      <c r="ELX43" s="309"/>
      <c r="ELY43" s="309"/>
      <c r="ELZ43" s="309"/>
      <c r="EMA43" s="309"/>
      <c r="EMB43" s="309"/>
      <c r="EMC43" s="309"/>
      <c r="EMD43" s="309"/>
      <c r="EME43" s="309"/>
      <c r="EMF43" s="309"/>
      <c r="EMG43" s="309"/>
      <c r="EMH43" s="309"/>
      <c r="EMI43" s="309"/>
      <c r="EMJ43" s="309"/>
      <c r="EMK43" s="309"/>
      <c r="EML43" s="309"/>
      <c r="EMM43" s="309"/>
      <c r="EMN43" s="309"/>
      <c r="EMO43" s="309"/>
      <c r="EMP43" s="309"/>
      <c r="EMQ43" s="309"/>
      <c r="EMR43" s="309"/>
      <c r="EMS43" s="309"/>
      <c r="EMT43" s="309"/>
      <c r="EMU43" s="309"/>
      <c r="EMV43" s="309"/>
      <c r="EMW43" s="309"/>
      <c r="EMX43" s="309"/>
      <c r="EMY43" s="309"/>
      <c r="EMZ43" s="309"/>
      <c r="ENA43" s="309"/>
      <c r="ENB43" s="309"/>
      <c r="ENC43" s="309"/>
      <c r="END43" s="309"/>
      <c r="ENE43" s="309"/>
      <c r="ENF43" s="309"/>
      <c r="ENG43" s="309"/>
      <c r="ENH43" s="309"/>
      <c r="ENI43" s="309"/>
      <c r="ENJ43" s="309"/>
      <c r="ENK43" s="309"/>
      <c r="ENL43" s="309"/>
      <c r="ENM43" s="309"/>
      <c r="ENN43" s="309"/>
      <c r="ENO43" s="309"/>
      <c r="ENP43" s="309"/>
      <c r="ENQ43" s="309"/>
      <c r="ENR43" s="309"/>
      <c r="ENS43" s="309"/>
      <c r="ENT43" s="309"/>
      <c r="ENU43" s="309"/>
      <c r="ENV43" s="309"/>
      <c r="ENW43" s="309"/>
      <c r="ENX43" s="309"/>
      <c r="ENY43" s="309"/>
      <c r="ENZ43" s="309"/>
      <c r="EOA43" s="309"/>
      <c r="EOB43" s="309"/>
      <c r="EOC43" s="309"/>
      <c r="EOD43" s="309"/>
      <c r="EOE43" s="309"/>
      <c r="EOF43" s="309"/>
      <c r="EOG43" s="309"/>
      <c r="EOH43" s="309"/>
      <c r="EOI43" s="309"/>
      <c r="EOJ43" s="309"/>
      <c r="EOK43" s="309"/>
      <c r="EOL43" s="309"/>
      <c r="EOM43" s="309"/>
      <c r="EON43" s="309"/>
      <c r="EOO43" s="309"/>
      <c r="EOP43" s="309"/>
      <c r="EOQ43" s="309"/>
      <c r="EOR43" s="309"/>
      <c r="EOS43" s="309"/>
      <c r="EOT43" s="309"/>
      <c r="EOU43" s="309"/>
      <c r="EOV43" s="309"/>
      <c r="EOW43" s="309"/>
      <c r="EOX43" s="309"/>
      <c r="EOY43" s="309"/>
      <c r="EOZ43" s="309"/>
      <c r="EPA43" s="309"/>
      <c r="EPB43" s="309"/>
      <c r="EPC43" s="309"/>
      <c r="EPD43" s="309"/>
      <c r="EPE43" s="309"/>
      <c r="EPF43" s="309"/>
      <c r="EPG43" s="309"/>
      <c r="EPH43" s="309"/>
      <c r="EPI43" s="309"/>
      <c r="EPJ43" s="309"/>
      <c r="EPK43" s="309"/>
      <c r="EPL43" s="309"/>
      <c r="EPM43" s="309"/>
      <c r="EPN43" s="309"/>
      <c r="EPO43" s="309"/>
      <c r="EPP43" s="309"/>
      <c r="EPQ43" s="309"/>
      <c r="EPR43" s="309"/>
      <c r="EPS43" s="309"/>
      <c r="EPT43" s="309"/>
      <c r="EPU43" s="309"/>
      <c r="EPV43" s="309"/>
      <c r="EPW43" s="309"/>
      <c r="EPX43" s="309"/>
      <c r="EPY43" s="309"/>
      <c r="EPZ43" s="309"/>
      <c r="EQA43" s="309"/>
      <c r="EQB43" s="309"/>
      <c r="EQC43" s="309"/>
      <c r="EQD43" s="309"/>
      <c r="EQE43" s="309"/>
      <c r="EQF43" s="309"/>
      <c r="EQG43" s="309"/>
      <c r="EQH43" s="309"/>
      <c r="EQI43" s="309"/>
      <c r="EQJ43" s="309"/>
      <c r="EQK43" s="309"/>
      <c r="EQL43" s="309"/>
      <c r="EQM43" s="309"/>
      <c r="EQN43" s="309"/>
      <c r="EQO43" s="309"/>
      <c r="EQP43" s="309"/>
      <c r="EQQ43" s="309"/>
      <c r="EQR43" s="309"/>
      <c r="EQS43" s="309"/>
      <c r="EQT43" s="309"/>
      <c r="EQU43" s="309"/>
      <c r="EQV43" s="309"/>
      <c r="EQW43" s="309"/>
      <c r="EQX43" s="309"/>
      <c r="EQY43" s="309"/>
      <c r="EQZ43" s="309"/>
      <c r="ERA43" s="309"/>
      <c r="ERB43" s="309"/>
      <c r="ERC43" s="309"/>
      <c r="ERD43" s="309"/>
      <c r="ERE43" s="309"/>
      <c r="ERF43" s="309"/>
      <c r="ERG43" s="309"/>
      <c r="ERH43" s="309"/>
      <c r="ERI43" s="309"/>
      <c r="ERJ43" s="309"/>
      <c r="ERK43" s="309"/>
      <c r="ERL43" s="309"/>
      <c r="ERM43" s="309"/>
      <c r="ERN43" s="309"/>
      <c r="ERO43" s="309"/>
      <c r="ERP43" s="309"/>
      <c r="ERQ43" s="309"/>
      <c r="ERR43" s="309"/>
      <c r="ERS43" s="309"/>
      <c r="ERT43" s="309"/>
      <c r="ERU43" s="309"/>
      <c r="ERV43" s="309"/>
      <c r="ERW43" s="309"/>
      <c r="ERX43" s="309"/>
      <c r="ERY43" s="309"/>
      <c r="ERZ43" s="309"/>
      <c r="ESA43" s="309"/>
      <c r="ESB43" s="309"/>
      <c r="ESC43" s="309"/>
      <c r="ESD43" s="309"/>
      <c r="ESE43" s="309"/>
      <c r="ESF43" s="309"/>
      <c r="ESG43" s="309"/>
      <c r="ESH43" s="309"/>
      <c r="ESI43" s="309"/>
      <c r="ESJ43" s="309"/>
      <c r="ESK43" s="309"/>
      <c r="ESL43" s="309"/>
      <c r="ESM43" s="309"/>
      <c r="ESN43" s="309"/>
      <c r="ESO43" s="309"/>
      <c r="ESP43" s="309"/>
      <c r="ESQ43" s="309"/>
      <c r="ESR43" s="309"/>
      <c r="ESS43" s="309"/>
      <c r="EST43" s="309"/>
      <c r="ESU43" s="309"/>
      <c r="ESV43" s="309"/>
      <c r="ESW43" s="309"/>
      <c r="ESX43" s="309"/>
      <c r="ESY43" s="309"/>
      <c r="ESZ43" s="309"/>
      <c r="ETA43" s="309"/>
      <c r="ETB43" s="309"/>
      <c r="ETC43" s="309"/>
      <c r="ETD43" s="309"/>
      <c r="ETE43" s="309"/>
      <c r="ETF43" s="309"/>
      <c r="ETG43" s="309"/>
      <c r="ETH43" s="309"/>
      <c r="ETI43" s="309"/>
      <c r="ETJ43" s="309"/>
      <c r="ETK43" s="309"/>
      <c r="ETL43" s="309"/>
      <c r="ETM43" s="309"/>
      <c r="ETN43" s="309"/>
      <c r="ETO43" s="309"/>
      <c r="ETP43" s="309"/>
      <c r="ETQ43" s="309"/>
      <c r="ETR43" s="309"/>
      <c r="ETS43" s="309"/>
      <c r="ETT43" s="309"/>
      <c r="ETU43" s="309"/>
      <c r="ETV43" s="309"/>
      <c r="ETW43" s="309"/>
      <c r="ETX43" s="309"/>
      <c r="ETY43" s="309"/>
      <c r="ETZ43" s="309"/>
      <c r="EUA43" s="309"/>
      <c r="EUB43" s="309"/>
      <c r="EUC43" s="309"/>
      <c r="EUD43" s="309"/>
      <c r="EUE43" s="309"/>
      <c r="EUF43" s="309"/>
      <c r="EUG43" s="309"/>
      <c r="EUH43" s="309"/>
      <c r="EUI43" s="309"/>
      <c r="EUJ43" s="309"/>
      <c r="EUK43" s="309"/>
      <c r="EUL43" s="309"/>
      <c r="EUM43" s="309"/>
      <c r="EUN43" s="309"/>
      <c r="EUO43" s="309"/>
      <c r="EUP43" s="309"/>
      <c r="EUQ43" s="309"/>
      <c r="EUR43" s="309"/>
      <c r="EUS43" s="309"/>
      <c r="EUT43" s="309"/>
      <c r="EUU43" s="309"/>
      <c r="EUV43" s="309"/>
      <c r="EUW43" s="309"/>
      <c r="EUX43" s="309"/>
      <c r="EUY43" s="309"/>
      <c r="EUZ43" s="309"/>
      <c r="EVA43" s="309"/>
      <c r="EVB43" s="309"/>
      <c r="EVC43" s="309"/>
      <c r="EVD43" s="309"/>
      <c r="EVE43" s="309"/>
      <c r="EVF43" s="309"/>
      <c r="EVG43" s="309"/>
      <c r="EVH43" s="309"/>
      <c r="EVI43" s="309"/>
      <c r="EVJ43" s="309"/>
      <c r="EVK43" s="309"/>
      <c r="EVL43" s="309"/>
      <c r="EVM43" s="309"/>
      <c r="EVN43" s="309"/>
      <c r="EVO43" s="309"/>
      <c r="EVP43" s="309"/>
      <c r="EVQ43" s="309"/>
      <c r="EVR43" s="309"/>
      <c r="EVS43" s="309"/>
      <c r="EVT43" s="309"/>
      <c r="EVU43" s="309"/>
      <c r="EVV43" s="309"/>
      <c r="EVW43" s="309"/>
      <c r="EVX43" s="309"/>
      <c r="EVY43" s="309"/>
      <c r="EVZ43" s="309"/>
      <c r="EWA43" s="309"/>
      <c r="EWB43" s="309"/>
      <c r="EWC43" s="309"/>
      <c r="EWD43" s="309"/>
      <c r="EWE43" s="309"/>
      <c r="EWF43" s="309"/>
      <c r="EWG43" s="309"/>
      <c r="EWH43" s="309"/>
      <c r="EWI43" s="309"/>
      <c r="EWJ43" s="309"/>
      <c r="EWK43" s="309"/>
      <c r="EWL43" s="309"/>
      <c r="EWM43" s="309"/>
      <c r="EWN43" s="309"/>
      <c r="EWO43" s="309"/>
      <c r="EWP43" s="309"/>
      <c r="EWQ43" s="309"/>
      <c r="EWR43" s="309"/>
      <c r="EWS43" s="309"/>
      <c r="EWT43" s="309"/>
      <c r="EWU43" s="309"/>
      <c r="EWV43" s="309"/>
      <c r="EWW43" s="309"/>
      <c r="EWX43" s="309"/>
      <c r="EWY43" s="309"/>
      <c r="EWZ43" s="309"/>
      <c r="EXA43" s="309"/>
      <c r="EXB43" s="309"/>
      <c r="EXC43" s="309"/>
      <c r="EXD43" s="309"/>
      <c r="EXE43" s="309"/>
      <c r="EXF43" s="309"/>
      <c r="EXG43" s="309"/>
      <c r="EXH43" s="309"/>
      <c r="EXI43" s="309"/>
      <c r="EXJ43" s="309"/>
      <c r="EXK43" s="309"/>
      <c r="EXL43" s="309"/>
      <c r="EXM43" s="309"/>
      <c r="EXN43" s="309"/>
      <c r="EXO43" s="309"/>
      <c r="EXP43" s="309"/>
      <c r="EXQ43" s="309"/>
      <c r="EXR43" s="309"/>
      <c r="EXS43" s="309"/>
      <c r="EXT43" s="309"/>
      <c r="EXU43" s="309"/>
      <c r="EXV43" s="309"/>
      <c r="EXW43" s="309"/>
      <c r="EXX43" s="309"/>
      <c r="EXY43" s="309"/>
      <c r="EXZ43" s="309"/>
      <c r="EYA43" s="309"/>
      <c r="EYB43" s="309"/>
      <c r="EYC43" s="309"/>
      <c r="EYD43" s="309"/>
      <c r="EYE43" s="309"/>
      <c r="EYF43" s="309"/>
      <c r="EYG43" s="309"/>
      <c r="EYH43" s="309"/>
      <c r="EYI43" s="309"/>
      <c r="EYJ43" s="309"/>
      <c r="EYK43" s="309"/>
      <c r="EYL43" s="309"/>
      <c r="EYM43" s="309"/>
      <c r="EYN43" s="309"/>
      <c r="EYO43" s="309"/>
      <c r="EYP43" s="309"/>
      <c r="EYQ43" s="309"/>
      <c r="EYR43" s="309"/>
      <c r="EYS43" s="309"/>
      <c r="EYT43" s="309"/>
      <c r="EYU43" s="309"/>
      <c r="EYV43" s="309"/>
      <c r="EYW43" s="309"/>
      <c r="EYX43" s="309"/>
      <c r="EYY43" s="309"/>
      <c r="EYZ43" s="309"/>
      <c r="EZA43" s="309"/>
      <c r="EZB43" s="309"/>
      <c r="EZC43" s="309"/>
      <c r="EZD43" s="309"/>
      <c r="EZE43" s="309"/>
      <c r="EZF43" s="309"/>
      <c r="EZG43" s="309"/>
      <c r="EZH43" s="309"/>
      <c r="EZI43" s="309"/>
      <c r="EZJ43" s="309"/>
      <c r="EZK43" s="309"/>
      <c r="EZL43" s="309"/>
      <c r="EZM43" s="309"/>
      <c r="EZN43" s="309"/>
      <c r="EZO43" s="309"/>
      <c r="EZP43" s="309"/>
      <c r="EZQ43" s="309"/>
      <c r="EZR43" s="309"/>
      <c r="EZS43" s="309"/>
      <c r="EZT43" s="309"/>
      <c r="EZU43" s="309"/>
      <c r="EZV43" s="309"/>
      <c r="EZW43" s="309"/>
      <c r="EZX43" s="309"/>
      <c r="EZY43" s="309"/>
      <c r="EZZ43" s="309"/>
      <c r="FAA43" s="309"/>
      <c r="FAB43" s="309"/>
      <c r="FAC43" s="309"/>
      <c r="FAD43" s="309"/>
      <c r="FAE43" s="309"/>
      <c r="FAF43" s="309"/>
      <c r="FAG43" s="309"/>
      <c r="FAH43" s="309"/>
      <c r="FAI43" s="309"/>
      <c r="FAJ43" s="309"/>
      <c r="FAK43" s="309"/>
      <c r="FAL43" s="309"/>
      <c r="FAM43" s="309"/>
      <c r="FAN43" s="309"/>
      <c r="FAO43" s="309"/>
      <c r="FAP43" s="309"/>
      <c r="FAQ43" s="309"/>
      <c r="FAR43" s="309"/>
      <c r="FAS43" s="309"/>
      <c r="FAT43" s="309"/>
      <c r="FAU43" s="309"/>
      <c r="FAV43" s="309"/>
      <c r="FAW43" s="309"/>
      <c r="FAX43" s="309"/>
      <c r="FAY43" s="309"/>
      <c r="FAZ43" s="309"/>
      <c r="FBA43" s="309"/>
      <c r="FBB43" s="309"/>
      <c r="FBC43" s="309"/>
      <c r="FBD43" s="309"/>
      <c r="FBE43" s="309"/>
      <c r="FBF43" s="309"/>
      <c r="FBG43" s="309"/>
      <c r="FBH43" s="309"/>
      <c r="FBI43" s="309"/>
      <c r="FBJ43" s="309"/>
      <c r="FBK43" s="309"/>
      <c r="FBL43" s="309"/>
      <c r="FBM43" s="309"/>
      <c r="FBN43" s="309"/>
      <c r="FBO43" s="309"/>
      <c r="FBP43" s="309"/>
      <c r="FBQ43" s="309"/>
      <c r="FBR43" s="309"/>
      <c r="FBS43" s="309"/>
      <c r="FBT43" s="309"/>
      <c r="FBU43" s="309"/>
      <c r="FBV43" s="309"/>
      <c r="FBW43" s="309"/>
      <c r="FBX43" s="309"/>
      <c r="FBY43" s="309"/>
      <c r="FBZ43" s="309"/>
      <c r="FCA43" s="309"/>
      <c r="FCB43" s="309"/>
      <c r="FCC43" s="309"/>
      <c r="FCD43" s="309"/>
      <c r="FCE43" s="309"/>
      <c r="FCF43" s="309"/>
      <c r="FCG43" s="309"/>
      <c r="FCH43" s="309"/>
      <c r="FCI43" s="309"/>
      <c r="FCJ43" s="309"/>
      <c r="FCK43" s="309"/>
      <c r="FCL43" s="309"/>
      <c r="FCM43" s="309"/>
      <c r="FCN43" s="309"/>
      <c r="FCO43" s="309"/>
      <c r="FCP43" s="309"/>
      <c r="FCQ43" s="309"/>
      <c r="FCR43" s="309"/>
      <c r="FCS43" s="309"/>
      <c r="FCT43" s="309"/>
      <c r="FCU43" s="309"/>
      <c r="FCV43" s="309"/>
      <c r="FCW43" s="309"/>
      <c r="FCX43" s="309"/>
      <c r="FCY43" s="309"/>
      <c r="FCZ43" s="309"/>
      <c r="FDA43" s="309"/>
      <c r="FDB43" s="309"/>
      <c r="FDC43" s="309"/>
      <c r="FDD43" s="309"/>
      <c r="FDE43" s="309"/>
      <c r="FDF43" s="309"/>
      <c r="FDG43" s="309"/>
      <c r="FDH43" s="309"/>
      <c r="FDI43" s="309"/>
      <c r="FDJ43" s="309"/>
      <c r="FDK43" s="309"/>
      <c r="FDL43" s="309"/>
      <c r="FDM43" s="309"/>
      <c r="FDN43" s="309"/>
      <c r="FDO43" s="309"/>
      <c r="FDP43" s="309"/>
      <c r="FDQ43" s="309"/>
      <c r="FDR43" s="309"/>
      <c r="FDS43" s="309"/>
      <c r="FDT43" s="309"/>
      <c r="FDU43" s="309"/>
      <c r="FDV43" s="309"/>
      <c r="FDW43" s="309"/>
      <c r="FDX43" s="309"/>
      <c r="FDY43" s="309"/>
      <c r="FDZ43" s="309"/>
      <c r="FEA43" s="309"/>
      <c r="FEB43" s="309"/>
      <c r="FEC43" s="309"/>
      <c r="FED43" s="309"/>
      <c r="FEE43" s="309"/>
      <c r="FEF43" s="309"/>
      <c r="FEG43" s="309"/>
      <c r="FEH43" s="309"/>
      <c r="FEI43" s="309"/>
      <c r="FEJ43" s="309"/>
      <c r="FEK43" s="309"/>
      <c r="FEL43" s="309"/>
      <c r="FEM43" s="309"/>
      <c r="FEN43" s="309"/>
      <c r="FEO43" s="309"/>
      <c r="FEP43" s="309"/>
      <c r="FEQ43" s="309"/>
      <c r="FER43" s="309"/>
      <c r="FES43" s="309"/>
      <c r="FET43" s="309"/>
      <c r="FEU43" s="309"/>
      <c r="FEV43" s="309"/>
      <c r="FEW43" s="309"/>
      <c r="FEX43" s="309"/>
      <c r="FEY43" s="309"/>
      <c r="FEZ43" s="309"/>
      <c r="FFA43" s="309"/>
      <c r="FFB43" s="309"/>
      <c r="FFC43" s="309"/>
      <c r="FFD43" s="309"/>
      <c r="FFE43" s="309"/>
      <c r="FFF43" s="309"/>
      <c r="FFG43" s="309"/>
      <c r="FFH43" s="309"/>
      <c r="FFI43" s="309"/>
      <c r="FFJ43" s="309"/>
      <c r="FFK43" s="309"/>
      <c r="FFL43" s="309"/>
      <c r="FFM43" s="309"/>
      <c r="FFN43" s="309"/>
      <c r="FFO43" s="309"/>
      <c r="FFP43" s="309"/>
      <c r="FFQ43" s="309"/>
      <c r="FFR43" s="309"/>
      <c r="FFS43" s="309"/>
      <c r="FFT43" s="309"/>
      <c r="FFU43" s="309"/>
      <c r="FFV43" s="309"/>
      <c r="FFW43" s="309"/>
      <c r="FFX43" s="309"/>
      <c r="FFY43" s="309"/>
      <c r="FFZ43" s="309"/>
      <c r="FGA43" s="309"/>
      <c r="FGB43" s="309"/>
      <c r="FGC43" s="309"/>
      <c r="FGD43" s="309"/>
      <c r="FGE43" s="309"/>
      <c r="FGF43" s="309"/>
      <c r="FGG43" s="309"/>
      <c r="FGH43" s="309"/>
      <c r="FGI43" s="309"/>
      <c r="FGJ43" s="309"/>
      <c r="FGK43" s="309"/>
      <c r="FGL43" s="309"/>
      <c r="FGM43" s="309"/>
      <c r="FGN43" s="309"/>
      <c r="FGO43" s="309"/>
      <c r="FGP43" s="309"/>
      <c r="FGQ43" s="309"/>
      <c r="FGR43" s="309"/>
      <c r="FGS43" s="309"/>
      <c r="FGT43" s="309"/>
      <c r="FGU43" s="309"/>
      <c r="FGV43" s="309"/>
      <c r="FGW43" s="309"/>
      <c r="FGX43" s="309"/>
      <c r="FGY43" s="309"/>
      <c r="FGZ43" s="309"/>
      <c r="FHA43" s="309"/>
      <c r="FHB43" s="309"/>
      <c r="FHC43" s="309"/>
      <c r="FHD43" s="309"/>
      <c r="FHE43" s="309"/>
      <c r="FHF43" s="309"/>
      <c r="FHG43" s="309"/>
      <c r="FHH43" s="309"/>
      <c r="FHI43" s="309"/>
      <c r="FHJ43" s="309"/>
      <c r="FHK43" s="309"/>
      <c r="FHL43" s="309"/>
      <c r="FHM43" s="309"/>
      <c r="FHN43" s="309"/>
      <c r="FHO43" s="309"/>
      <c r="FHP43" s="309"/>
      <c r="FHQ43" s="309"/>
      <c r="FHR43" s="309"/>
      <c r="FHS43" s="309"/>
      <c r="FHT43" s="309"/>
      <c r="FHU43" s="309"/>
      <c r="FHV43" s="309"/>
      <c r="FHW43" s="309"/>
      <c r="FHX43" s="309"/>
      <c r="FHY43" s="309"/>
      <c r="FHZ43" s="309"/>
      <c r="FIA43" s="309"/>
      <c r="FIB43" s="309"/>
      <c r="FIC43" s="309"/>
      <c r="FID43" s="309"/>
      <c r="FIE43" s="309"/>
      <c r="FIF43" s="309"/>
      <c r="FIG43" s="309"/>
      <c r="FIH43" s="309"/>
      <c r="FII43" s="309"/>
      <c r="FIJ43" s="309"/>
      <c r="FIK43" s="309"/>
      <c r="FIL43" s="309"/>
      <c r="FIM43" s="309"/>
      <c r="FIN43" s="309"/>
      <c r="FIO43" s="309"/>
      <c r="FIP43" s="309"/>
      <c r="FIQ43" s="309"/>
      <c r="FIR43" s="309"/>
      <c r="FIS43" s="309"/>
      <c r="FIT43" s="309"/>
      <c r="FIU43" s="309"/>
      <c r="FIV43" s="309"/>
      <c r="FIW43" s="309"/>
      <c r="FIX43" s="309"/>
      <c r="FIY43" s="309"/>
      <c r="FIZ43" s="309"/>
      <c r="FJA43" s="309"/>
      <c r="FJB43" s="309"/>
      <c r="FJC43" s="309"/>
      <c r="FJD43" s="309"/>
      <c r="FJE43" s="309"/>
      <c r="FJF43" s="309"/>
      <c r="FJG43" s="309"/>
      <c r="FJH43" s="309"/>
      <c r="FJI43" s="309"/>
      <c r="FJJ43" s="309"/>
      <c r="FJK43" s="309"/>
      <c r="FJL43" s="309"/>
      <c r="FJM43" s="309"/>
      <c r="FJN43" s="309"/>
      <c r="FJO43" s="309"/>
      <c r="FJP43" s="309"/>
      <c r="FJQ43" s="309"/>
      <c r="FJR43" s="309"/>
      <c r="FJS43" s="309"/>
      <c r="FJT43" s="309"/>
      <c r="FJU43" s="309"/>
      <c r="FJV43" s="309"/>
      <c r="FJW43" s="309"/>
      <c r="FJX43" s="309"/>
      <c r="FJY43" s="309"/>
      <c r="FJZ43" s="309"/>
      <c r="FKA43" s="309"/>
      <c r="FKB43" s="309"/>
      <c r="FKC43" s="309"/>
      <c r="FKD43" s="309"/>
      <c r="FKE43" s="309"/>
      <c r="FKF43" s="309"/>
      <c r="FKG43" s="309"/>
      <c r="FKH43" s="309"/>
      <c r="FKI43" s="309"/>
      <c r="FKJ43" s="309"/>
      <c r="FKK43" s="309"/>
      <c r="FKL43" s="309"/>
      <c r="FKM43" s="309"/>
      <c r="FKN43" s="309"/>
      <c r="FKO43" s="309"/>
      <c r="FKP43" s="309"/>
      <c r="FKQ43" s="309"/>
      <c r="FKR43" s="309"/>
      <c r="FKS43" s="309"/>
      <c r="FKT43" s="309"/>
      <c r="FKU43" s="309"/>
      <c r="FKV43" s="309"/>
      <c r="FKW43" s="309"/>
      <c r="FKX43" s="309"/>
      <c r="FKY43" s="309"/>
      <c r="FKZ43" s="309"/>
      <c r="FLA43" s="309"/>
      <c r="FLB43" s="309"/>
      <c r="FLC43" s="309"/>
      <c r="FLD43" s="309"/>
      <c r="FLE43" s="309"/>
      <c r="FLF43" s="309"/>
      <c r="FLG43" s="309"/>
      <c r="FLH43" s="309"/>
      <c r="FLI43" s="309"/>
      <c r="FLJ43" s="309"/>
      <c r="FLK43" s="309"/>
      <c r="FLL43" s="309"/>
      <c r="FLM43" s="309"/>
      <c r="FLN43" s="309"/>
      <c r="FLO43" s="309"/>
      <c r="FLP43" s="309"/>
      <c r="FLQ43" s="309"/>
      <c r="FLR43" s="309"/>
      <c r="FLS43" s="309"/>
      <c r="FLT43" s="309"/>
      <c r="FLU43" s="309"/>
      <c r="FLV43" s="309"/>
      <c r="FLW43" s="309"/>
      <c r="FLX43" s="309"/>
      <c r="FLY43" s="309"/>
      <c r="FLZ43" s="309"/>
      <c r="FMA43" s="309"/>
      <c r="FMB43" s="309"/>
      <c r="FMC43" s="309"/>
      <c r="FMD43" s="309"/>
      <c r="FME43" s="309"/>
      <c r="FMF43" s="309"/>
      <c r="FMG43" s="309"/>
      <c r="FMH43" s="309"/>
      <c r="FMI43" s="309"/>
      <c r="FMJ43" s="309"/>
      <c r="FMK43" s="309"/>
      <c r="FML43" s="309"/>
      <c r="FMM43" s="309"/>
      <c r="FMN43" s="309"/>
      <c r="FMO43" s="309"/>
      <c r="FMP43" s="309"/>
      <c r="FMQ43" s="309"/>
      <c r="FMR43" s="309"/>
      <c r="FMS43" s="309"/>
      <c r="FMT43" s="309"/>
      <c r="FMU43" s="309"/>
      <c r="FMV43" s="309"/>
      <c r="FMW43" s="309"/>
      <c r="FMX43" s="309"/>
      <c r="FMY43" s="309"/>
      <c r="FMZ43" s="309"/>
      <c r="FNA43" s="309"/>
      <c r="FNB43" s="309"/>
      <c r="FNC43" s="309"/>
      <c r="FND43" s="309"/>
      <c r="FNE43" s="309"/>
      <c r="FNF43" s="309"/>
      <c r="FNG43" s="309"/>
      <c r="FNH43" s="309"/>
      <c r="FNI43" s="309"/>
      <c r="FNJ43" s="309"/>
      <c r="FNK43" s="309"/>
      <c r="FNL43" s="309"/>
      <c r="FNM43" s="309"/>
      <c r="FNN43" s="309"/>
      <c r="FNO43" s="309"/>
      <c r="FNP43" s="309"/>
      <c r="FNQ43" s="309"/>
      <c r="FNR43" s="309"/>
      <c r="FNS43" s="309"/>
      <c r="FNT43" s="309"/>
      <c r="FNU43" s="309"/>
      <c r="FNV43" s="309"/>
      <c r="FNW43" s="309"/>
      <c r="FNX43" s="309"/>
      <c r="FNY43" s="309"/>
      <c r="FNZ43" s="309"/>
      <c r="FOA43" s="309"/>
      <c r="FOB43" s="309"/>
      <c r="FOC43" s="309"/>
      <c r="FOD43" s="309"/>
      <c r="FOE43" s="309"/>
      <c r="FOF43" s="309"/>
      <c r="FOG43" s="309"/>
      <c r="FOH43" s="309"/>
      <c r="FOI43" s="309"/>
      <c r="FOJ43" s="309"/>
      <c r="FOK43" s="309"/>
      <c r="FOL43" s="309"/>
      <c r="FOM43" s="309"/>
      <c r="FON43" s="309"/>
      <c r="FOO43" s="309"/>
      <c r="FOP43" s="309"/>
      <c r="FOQ43" s="309"/>
      <c r="FOR43" s="309"/>
      <c r="FOS43" s="309"/>
      <c r="FOT43" s="309"/>
      <c r="FOU43" s="309"/>
      <c r="FOV43" s="309"/>
      <c r="FOW43" s="309"/>
      <c r="FOX43" s="309"/>
      <c r="FOY43" s="309"/>
      <c r="FOZ43" s="309"/>
      <c r="FPA43" s="309"/>
      <c r="FPB43" s="309"/>
      <c r="FPC43" s="309"/>
      <c r="FPD43" s="309"/>
      <c r="FPE43" s="309"/>
      <c r="FPF43" s="309"/>
      <c r="FPG43" s="309"/>
      <c r="FPH43" s="309"/>
      <c r="FPI43" s="309"/>
      <c r="FPJ43" s="309"/>
      <c r="FPK43" s="309"/>
      <c r="FPL43" s="309"/>
      <c r="FPM43" s="309"/>
      <c r="FPN43" s="309"/>
      <c r="FPO43" s="309"/>
      <c r="FPP43" s="309"/>
      <c r="FPQ43" s="309"/>
      <c r="FPR43" s="309"/>
      <c r="FPS43" s="309"/>
      <c r="FPT43" s="309"/>
      <c r="FPU43" s="309"/>
      <c r="FPV43" s="309"/>
      <c r="FPW43" s="309"/>
      <c r="FPX43" s="309"/>
      <c r="FPY43" s="309"/>
      <c r="FPZ43" s="309"/>
      <c r="FQA43" s="309"/>
      <c r="FQB43" s="309"/>
      <c r="FQC43" s="309"/>
      <c r="FQD43" s="309"/>
      <c r="FQE43" s="309"/>
      <c r="FQF43" s="309"/>
      <c r="FQG43" s="309"/>
      <c r="FQH43" s="309"/>
      <c r="FQI43" s="309"/>
      <c r="FQJ43" s="309"/>
      <c r="FQK43" s="309"/>
      <c r="FQL43" s="309"/>
      <c r="FQM43" s="309"/>
      <c r="FQN43" s="309"/>
      <c r="FQO43" s="309"/>
      <c r="FQP43" s="309"/>
      <c r="FQQ43" s="309"/>
      <c r="FQR43" s="309"/>
      <c r="FQS43" s="309"/>
      <c r="FQT43" s="309"/>
      <c r="FQU43" s="309"/>
      <c r="FQV43" s="309"/>
      <c r="FQW43" s="309"/>
      <c r="FQX43" s="309"/>
      <c r="FQY43" s="309"/>
      <c r="FQZ43" s="309"/>
      <c r="FRA43" s="309"/>
      <c r="FRB43" s="309"/>
      <c r="FRC43" s="309"/>
      <c r="FRD43" s="309"/>
      <c r="FRE43" s="309"/>
      <c r="FRF43" s="309"/>
      <c r="FRG43" s="309"/>
      <c r="FRH43" s="309"/>
      <c r="FRI43" s="309"/>
      <c r="FRJ43" s="309"/>
      <c r="FRK43" s="309"/>
      <c r="FRL43" s="309"/>
      <c r="FRM43" s="309"/>
      <c r="FRN43" s="309"/>
      <c r="FRO43" s="309"/>
      <c r="FRP43" s="309"/>
      <c r="FRQ43" s="309"/>
      <c r="FRR43" s="309"/>
      <c r="FRS43" s="309"/>
      <c r="FRT43" s="309"/>
      <c r="FRU43" s="309"/>
      <c r="FRV43" s="309"/>
      <c r="FRW43" s="309"/>
      <c r="FRX43" s="309"/>
      <c r="FRY43" s="309"/>
      <c r="FRZ43" s="309"/>
      <c r="FSA43" s="309"/>
      <c r="FSB43" s="309"/>
      <c r="FSC43" s="309"/>
      <c r="FSD43" s="309"/>
      <c r="FSE43" s="309"/>
      <c r="FSF43" s="309"/>
      <c r="FSG43" s="309"/>
      <c r="FSH43" s="309"/>
      <c r="FSI43" s="309"/>
      <c r="FSJ43" s="309"/>
      <c r="FSK43" s="309"/>
      <c r="FSL43" s="309"/>
      <c r="FSM43" s="309"/>
      <c r="FSN43" s="309"/>
      <c r="FSO43" s="309"/>
      <c r="FSP43" s="309"/>
      <c r="FSQ43" s="309"/>
      <c r="FSR43" s="309"/>
      <c r="FSS43" s="309"/>
      <c r="FST43" s="309"/>
      <c r="FSU43" s="309"/>
      <c r="FSV43" s="309"/>
      <c r="FSW43" s="309"/>
      <c r="FSX43" s="309"/>
      <c r="FSY43" s="309"/>
      <c r="FSZ43" s="309"/>
      <c r="FTA43" s="309"/>
      <c r="FTB43" s="309"/>
      <c r="FTC43" s="309"/>
      <c r="FTD43" s="309"/>
      <c r="FTE43" s="309"/>
      <c r="FTF43" s="309"/>
      <c r="FTG43" s="309"/>
      <c r="FTH43" s="309"/>
      <c r="FTI43" s="309"/>
      <c r="FTJ43" s="309"/>
      <c r="FTK43" s="309"/>
      <c r="FTL43" s="309"/>
      <c r="FTM43" s="309"/>
      <c r="FTN43" s="309"/>
      <c r="FTO43" s="309"/>
      <c r="FTP43" s="309"/>
      <c r="FTQ43" s="309"/>
      <c r="FTR43" s="309"/>
      <c r="FTS43" s="309"/>
      <c r="FTT43" s="309"/>
      <c r="FTU43" s="309"/>
      <c r="FTV43" s="309"/>
      <c r="FTW43" s="309"/>
      <c r="FTX43" s="309"/>
      <c r="FTY43" s="309"/>
      <c r="FTZ43" s="309"/>
      <c r="FUA43" s="309"/>
      <c r="FUB43" s="309"/>
      <c r="FUC43" s="309"/>
      <c r="FUD43" s="309"/>
      <c r="FUE43" s="309"/>
      <c r="FUF43" s="309"/>
      <c r="FUG43" s="309"/>
      <c r="FUH43" s="309"/>
      <c r="FUI43" s="309"/>
      <c r="FUJ43" s="309"/>
      <c r="FUK43" s="309"/>
      <c r="FUL43" s="309"/>
      <c r="FUM43" s="309"/>
      <c r="FUN43" s="309"/>
      <c r="FUO43" s="309"/>
      <c r="FUP43" s="309"/>
      <c r="FUQ43" s="309"/>
      <c r="FUR43" s="309"/>
      <c r="FUS43" s="309"/>
      <c r="FUT43" s="309"/>
      <c r="FUU43" s="309"/>
      <c r="FUV43" s="309"/>
      <c r="FUW43" s="309"/>
      <c r="FUX43" s="309"/>
      <c r="FUY43" s="309"/>
      <c r="FUZ43" s="309"/>
      <c r="FVA43" s="309"/>
      <c r="FVB43" s="309"/>
      <c r="FVC43" s="309"/>
      <c r="FVD43" s="309"/>
      <c r="FVE43" s="309"/>
      <c r="FVF43" s="309"/>
      <c r="FVG43" s="309"/>
      <c r="FVH43" s="309"/>
      <c r="FVI43" s="309"/>
      <c r="FVJ43" s="309"/>
      <c r="FVK43" s="309"/>
      <c r="FVL43" s="309"/>
      <c r="FVM43" s="309"/>
      <c r="FVN43" s="309"/>
      <c r="FVO43" s="309"/>
      <c r="FVP43" s="309"/>
      <c r="FVQ43" s="309"/>
      <c r="FVR43" s="309"/>
      <c r="FVS43" s="309"/>
      <c r="FVT43" s="309"/>
      <c r="FVU43" s="309"/>
      <c r="FVV43" s="309"/>
      <c r="FVW43" s="309"/>
      <c r="FVX43" s="309"/>
      <c r="FVY43" s="309"/>
      <c r="FVZ43" s="309"/>
      <c r="FWA43" s="309"/>
      <c r="FWB43" s="309"/>
      <c r="FWC43" s="309"/>
      <c r="FWD43" s="309"/>
      <c r="FWE43" s="309"/>
      <c r="FWF43" s="309"/>
      <c r="FWG43" s="309"/>
      <c r="FWH43" s="309"/>
      <c r="FWI43" s="309"/>
      <c r="FWJ43" s="309"/>
      <c r="FWK43" s="309"/>
      <c r="FWL43" s="309"/>
      <c r="FWM43" s="309"/>
      <c r="FWN43" s="309"/>
      <c r="FWO43" s="309"/>
      <c r="FWP43" s="309"/>
      <c r="FWQ43" s="309"/>
      <c r="FWR43" s="309"/>
      <c r="FWS43" s="309"/>
      <c r="FWT43" s="309"/>
      <c r="FWU43" s="309"/>
      <c r="FWV43" s="309"/>
      <c r="FWW43" s="309"/>
      <c r="FWX43" s="309"/>
      <c r="FWY43" s="309"/>
      <c r="FWZ43" s="309"/>
      <c r="FXA43" s="309"/>
      <c r="FXB43" s="309"/>
      <c r="FXC43" s="309"/>
      <c r="FXD43" s="309"/>
      <c r="FXE43" s="309"/>
      <c r="FXF43" s="309"/>
      <c r="FXG43" s="309"/>
      <c r="FXH43" s="309"/>
      <c r="FXI43" s="309"/>
      <c r="FXJ43" s="309"/>
      <c r="FXK43" s="309"/>
      <c r="FXL43" s="309"/>
      <c r="FXM43" s="309"/>
      <c r="FXN43" s="309"/>
      <c r="FXO43" s="309"/>
      <c r="FXP43" s="309"/>
      <c r="FXQ43" s="309"/>
      <c r="FXR43" s="309"/>
      <c r="FXS43" s="309"/>
      <c r="FXT43" s="309"/>
      <c r="FXU43" s="309"/>
      <c r="FXV43" s="309"/>
      <c r="FXW43" s="309"/>
      <c r="FXX43" s="309"/>
      <c r="FXY43" s="309"/>
      <c r="FXZ43" s="309"/>
      <c r="FYA43" s="309"/>
      <c r="FYB43" s="309"/>
      <c r="FYC43" s="309"/>
      <c r="FYD43" s="309"/>
      <c r="FYE43" s="309"/>
      <c r="FYF43" s="309"/>
      <c r="FYG43" s="309"/>
      <c r="FYH43" s="309"/>
      <c r="FYI43" s="309"/>
      <c r="FYJ43" s="309"/>
      <c r="FYK43" s="309"/>
      <c r="FYL43" s="309"/>
      <c r="FYM43" s="309"/>
      <c r="FYN43" s="309"/>
      <c r="FYO43" s="309"/>
      <c r="FYP43" s="309"/>
      <c r="FYQ43" s="309"/>
      <c r="FYR43" s="309"/>
      <c r="FYS43" s="309"/>
      <c r="FYT43" s="309"/>
      <c r="FYU43" s="309"/>
      <c r="FYV43" s="309"/>
      <c r="FYW43" s="309"/>
      <c r="FYX43" s="309"/>
      <c r="FYY43" s="309"/>
      <c r="FYZ43" s="309"/>
      <c r="FZA43" s="309"/>
      <c r="FZB43" s="309"/>
      <c r="FZC43" s="309"/>
      <c r="FZD43" s="309"/>
      <c r="FZE43" s="309"/>
      <c r="FZF43" s="309"/>
      <c r="FZG43" s="309"/>
      <c r="FZH43" s="309"/>
      <c r="FZI43" s="309"/>
      <c r="FZJ43" s="309"/>
      <c r="FZK43" s="309"/>
      <c r="FZL43" s="309"/>
      <c r="FZM43" s="309"/>
      <c r="FZN43" s="309"/>
      <c r="FZO43" s="309"/>
      <c r="FZP43" s="309"/>
      <c r="FZQ43" s="309"/>
      <c r="FZR43" s="309"/>
      <c r="FZS43" s="309"/>
      <c r="FZT43" s="309"/>
      <c r="FZU43" s="309"/>
      <c r="FZV43" s="309"/>
      <c r="FZW43" s="309"/>
      <c r="FZX43" s="309"/>
      <c r="FZY43" s="309"/>
      <c r="FZZ43" s="309"/>
      <c r="GAA43" s="309"/>
      <c r="GAB43" s="309"/>
      <c r="GAC43" s="309"/>
      <c r="GAD43" s="309"/>
      <c r="GAE43" s="309"/>
      <c r="GAF43" s="309"/>
      <c r="GAG43" s="309"/>
      <c r="GAH43" s="309"/>
      <c r="GAI43" s="309"/>
      <c r="GAJ43" s="309"/>
      <c r="GAK43" s="309"/>
      <c r="GAL43" s="309"/>
      <c r="GAM43" s="309"/>
      <c r="GAN43" s="309"/>
      <c r="GAO43" s="309"/>
      <c r="GAP43" s="309"/>
      <c r="GAQ43" s="309"/>
      <c r="GAR43" s="309"/>
      <c r="GAS43" s="309"/>
      <c r="GAT43" s="309"/>
      <c r="GAU43" s="309"/>
      <c r="GAV43" s="309"/>
      <c r="GAW43" s="309"/>
      <c r="GAX43" s="309"/>
      <c r="GAY43" s="309"/>
      <c r="GAZ43" s="309"/>
      <c r="GBA43" s="309"/>
      <c r="GBB43" s="309"/>
      <c r="GBC43" s="309"/>
      <c r="GBD43" s="309"/>
      <c r="GBE43" s="309"/>
      <c r="GBF43" s="309"/>
      <c r="GBG43" s="309"/>
      <c r="GBH43" s="309"/>
      <c r="GBI43" s="309"/>
      <c r="GBJ43" s="309"/>
      <c r="GBK43" s="309"/>
      <c r="GBL43" s="309"/>
      <c r="GBM43" s="309"/>
      <c r="GBN43" s="309"/>
      <c r="GBO43" s="309"/>
      <c r="GBP43" s="309"/>
      <c r="GBQ43" s="309"/>
      <c r="GBR43" s="309"/>
      <c r="GBS43" s="309"/>
      <c r="GBT43" s="309"/>
      <c r="GBU43" s="309"/>
      <c r="GBV43" s="309"/>
      <c r="GBW43" s="309"/>
      <c r="GBX43" s="309"/>
      <c r="GBY43" s="309"/>
      <c r="GBZ43" s="309"/>
      <c r="GCA43" s="309"/>
      <c r="GCB43" s="309"/>
      <c r="GCC43" s="309"/>
      <c r="GCD43" s="309"/>
      <c r="GCE43" s="309"/>
      <c r="GCF43" s="309"/>
      <c r="GCG43" s="309"/>
      <c r="GCH43" s="309"/>
      <c r="GCI43" s="309"/>
      <c r="GCJ43" s="309"/>
      <c r="GCK43" s="309"/>
      <c r="GCL43" s="309"/>
      <c r="GCM43" s="309"/>
      <c r="GCN43" s="309"/>
      <c r="GCO43" s="309"/>
      <c r="GCP43" s="309"/>
      <c r="GCQ43" s="309"/>
      <c r="GCR43" s="309"/>
      <c r="GCS43" s="309"/>
      <c r="GCT43" s="309"/>
      <c r="GCU43" s="309"/>
      <c r="GCV43" s="309"/>
      <c r="GCW43" s="309"/>
      <c r="GCX43" s="309"/>
      <c r="GCY43" s="309"/>
      <c r="GCZ43" s="309"/>
      <c r="GDA43" s="309"/>
      <c r="GDB43" s="309"/>
      <c r="GDC43" s="309"/>
      <c r="GDD43" s="309"/>
      <c r="GDE43" s="309"/>
      <c r="GDF43" s="309"/>
      <c r="GDG43" s="309"/>
      <c r="GDH43" s="309"/>
      <c r="GDI43" s="309"/>
      <c r="GDJ43" s="309"/>
      <c r="GDK43" s="309"/>
      <c r="GDL43" s="309"/>
      <c r="GDM43" s="309"/>
      <c r="GDN43" s="309"/>
      <c r="GDO43" s="309"/>
      <c r="GDP43" s="309"/>
      <c r="GDQ43" s="309"/>
      <c r="GDR43" s="309"/>
      <c r="GDS43" s="309"/>
      <c r="GDT43" s="309"/>
      <c r="GDU43" s="309"/>
      <c r="GDV43" s="309"/>
      <c r="GDW43" s="309"/>
      <c r="GDX43" s="309"/>
      <c r="GDY43" s="309"/>
      <c r="GDZ43" s="309"/>
      <c r="GEA43" s="309"/>
      <c r="GEB43" s="309"/>
      <c r="GEC43" s="309"/>
      <c r="GED43" s="309"/>
      <c r="GEE43" s="309"/>
      <c r="GEF43" s="309"/>
      <c r="GEG43" s="309"/>
      <c r="GEH43" s="309"/>
      <c r="GEI43" s="309"/>
      <c r="GEJ43" s="309"/>
      <c r="GEK43" s="309"/>
      <c r="GEL43" s="309"/>
      <c r="GEM43" s="309"/>
      <c r="GEN43" s="309"/>
      <c r="GEO43" s="309"/>
      <c r="GEP43" s="309"/>
      <c r="GEQ43" s="309"/>
      <c r="GER43" s="309"/>
      <c r="GES43" s="309"/>
      <c r="GET43" s="309"/>
      <c r="GEU43" s="309"/>
      <c r="GEV43" s="309"/>
      <c r="GEW43" s="309"/>
      <c r="GEX43" s="309"/>
      <c r="GEY43" s="309"/>
      <c r="GEZ43" s="309"/>
      <c r="GFA43" s="309"/>
      <c r="GFB43" s="309"/>
      <c r="GFC43" s="309"/>
      <c r="GFD43" s="309"/>
      <c r="GFE43" s="309"/>
      <c r="GFF43" s="309"/>
      <c r="GFG43" s="309"/>
      <c r="GFH43" s="309"/>
      <c r="GFI43" s="309"/>
      <c r="GFJ43" s="309"/>
      <c r="GFK43" s="309"/>
      <c r="GFL43" s="309"/>
      <c r="GFM43" s="309"/>
      <c r="GFN43" s="309"/>
      <c r="GFO43" s="309"/>
      <c r="GFP43" s="309"/>
      <c r="GFQ43" s="309"/>
      <c r="GFR43" s="309"/>
      <c r="GFS43" s="309"/>
      <c r="GFT43" s="309"/>
      <c r="GFU43" s="309"/>
      <c r="GFV43" s="309"/>
      <c r="GFW43" s="309"/>
      <c r="GFX43" s="309"/>
      <c r="GFY43" s="309"/>
      <c r="GFZ43" s="309"/>
      <c r="GGA43" s="309"/>
      <c r="GGB43" s="309"/>
      <c r="GGC43" s="309"/>
      <c r="GGD43" s="309"/>
      <c r="GGE43" s="309"/>
      <c r="GGF43" s="309"/>
      <c r="GGG43" s="309"/>
      <c r="GGH43" s="309"/>
      <c r="GGI43" s="309"/>
      <c r="GGJ43" s="309"/>
      <c r="GGK43" s="309"/>
      <c r="GGL43" s="309"/>
      <c r="GGM43" s="309"/>
      <c r="GGN43" s="309"/>
      <c r="GGO43" s="309"/>
      <c r="GGP43" s="309"/>
      <c r="GGQ43" s="309"/>
      <c r="GGR43" s="309"/>
      <c r="GGS43" s="309"/>
      <c r="GGT43" s="309"/>
      <c r="GGU43" s="309"/>
      <c r="GGV43" s="309"/>
      <c r="GGW43" s="309"/>
      <c r="GGX43" s="309"/>
      <c r="GGY43" s="309"/>
      <c r="GGZ43" s="309"/>
      <c r="GHA43" s="309"/>
      <c r="GHB43" s="309"/>
      <c r="GHC43" s="309"/>
      <c r="GHD43" s="309"/>
      <c r="GHE43" s="309"/>
      <c r="GHF43" s="309"/>
      <c r="GHG43" s="309"/>
      <c r="GHH43" s="309"/>
      <c r="GHI43" s="309"/>
      <c r="GHJ43" s="309"/>
      <c r="GHK43" s="309"/>
      <c r="GHL43" s="309"/>
      <c r="GHM43" s="309"/>
      <c r="GHN43" s="309"/>
      <c r="GHO43" s="309"/>
      <c r="GHP43" s="309"/>
      <c r="GHQ43" s="309"/>
      <c r="GHR43" s="309"/>
      <c r="GHS43" s="309"/>
      <c r="GHT43" s="309"/>
      <c r="GHU43" s="309"/>
      <c r="GHV43" s="309"/>
      <c r="GHW43" s="309"/>
      <c r="GHX43" s="309"/>
      <c r="GHY43" s="309"/>
      <c r="GHZ43" s="309"/>
      <c r="GIA43" s="309"/>
      <c r="GIB43" s="309"/>
      <c r="GIC43" s="309"/>
      <c r="GID43" s="309"/>
      <c r="GIE43" s="309"/>
      <c r="GIF43" s="309"/>
      <c r="GIG43" s="309"/>
      <c r="GIH43" s="309"/>
      <c r="GII43" s="309"/>
      <c r="GIJ43" s="309"/>
      <c r="GIK43" s="309"/>
      <c r="GIL43" s="309"/>
      <c r="GIM43" s="309"/>
      <c r="GIN43" s="309"/>
      <c r="GIO43" s="309"/>
      <c r="GIP43" s="309"/>
      <c r="GIQ43" s="309"/>
      <c r="GIR43" s="309"/>
      <c r="GIS43" s="309"/>
      <c r="GIT43" s="309"/>
      <c r="GIU43" s="309"/>
      <c r="GIV43" s="309"/>
      <c r="GIW43" s="309"/>
      <c r="GIX43" s="309"/>
      <c r="GIY43" s="309"/>
      <c r="GIZ43" s="309"/>
      <c r="GJA43" s="309"/>
      <c r="GJB43" s="309"/>
      <c r="GJC43" s="309"/>
      <c r="GJD43" s="309"/>
      <c r="GJE43" s="309"/>
      <c r="GJF43" s="309"/>
      <c r="GJG43" s="309"/>
      <c r="GJH43" s="309"/>
      <c r="GJI43" s="309"/>
      <c r="GJJ43" s="309"/>
      <c r="GJK43" s="309"/>
      <c r="GJL43" s="309"/>
      <c r="GJM43" s="309"/>
      <c r="GJN43" s="309"/>
      <c r="GJO43" s="309"/>
      <c r="GJP43" s="309"/>
      <c r="GJQ43" s="309"/>
      <c r="GJR43" s="309"/>
      <c r="GJS43" s="309"/>
      <c r="GJT43" s="309"/>
      <c r="GJU43" s="309"/>
      <c r="GJV43" s="309"/>
      <c r="GJW43" s="309"/>
      <c r="GJX43" s="309"/>
      <c r="GJY43" s="309"/>
      <c r="GJZ43" s="309"/>
      <c r="GKA43" s="309"/>
      <c r="GKB43" s="309"/>
      <c r="GKC43" s="309"/>
      <c r="GKD43" s="309"/>
      <c r="GKE43" s="309"/>
      <c r="GKF43" s="309"/>
      <c r="GKG43" s="309"/>
      <c r="GKH43" s="309"/>
      <c r="GKI43" s="309"/>
      <c r="GKJ43" s="309"/>
      <c r="GKK43" s="309"/>
      <c r="GKL43" s="309"/>
      <c r="GKM43" s="309"/>
      <c r="GKN43" s="309"/>
      <c r="GKO43" s="309"/>
      <c r="GKP43" s="309"/>
      <c r="GKQ43" s="309"/>
      <c r="GKR43" s="309"/>
      <c r="GKS43" s="309"/>
      <c r="GKT43" s="309"/>
      <c r="GKU43" s="309"/>
      <c r="GKV43" s="309"/>
      <c r="GKW43" s="309"/>
      <c r="GKX43" s="309"/>
      <c r="GKY43" s="309"/>
      <c r="GKZ43" s="309"/>
      <c r="GLA43" s="309"/>
      <c r="GLB43" s="309"/>
      <c r="GLC43" s="309"/>
      <c r="GLD43" s="309"/>
      <c r="GLE43" s="309"/>
      <c r="GLF43" s="309"/>
      <c r="GLG43" s="309"/>
      <c r="GLH43" s="309"/>
      <c r="GLI43" s="309"/>
      <c r="GLJ43" s="309"/>
      <c r="GLK43" s="309"/>
      <c r="GLL43" s="309"/>
      <c r="GLM43" s="309"/>
      <c r="GLN43" s="309"/>
      <c r="GLO43" s="309"/>
      <c r="GLP43" s="309"/>
      <c r="GLQ43" s="309"/>
      <c r="GLR43" s="309"/>
      <c r="GLS43" s="309"/>
      <c r="GLT43" s="309"/>
      <c r="GLU43" s="309"/>
      <c r="GLV43" s="309"/>
      <c r="GLW43" s="309"/>
      <c r="GLX43" s="309"/>
      <c r="GLY43" s="309"/>
      <c r="GLZ43" s="309"/>
      <c r="GMA43" s="309"/>
      <c r="GMB43" s="309"/>
      <c r="GMC43" s="309"/>
      <c r="GMD43" s="309"/>
      <c r="GME43" s="309"/>
      <c r="GMF43" s="309"/>
      <c r="GMG43" s="309"/>
      <c r="GMH43" s="309"/>
      <c r="GMI43" s="309"/>
      <c r="GMJ43" s="309"/>
      <c r="GMK43" s="309"/>
      <c r="GML43" s="309"/>
      <c r="GMM43" s="309"/>
      <c r="GMN43" s="309"/>
      <c r="GMO43" s="309"/>
      <c r="GMP43" s="309"/>
      <c r="GMQ43" s="309"/>
      <c r="GMR43" s="309"/>
      <c r="GMS43" s="309"/>
      <c r="GMT43" s="309"/>
      <c r="GMU43" s="309"/>
      <c r="GMV43" s="309"/>
      <c r="GMW43" s="309"/>
      <c r="GMX43" s="309"/>
      <c r="GMY43" s="309"/>
      <c r="GMZ43" s="309"/>
      <c r="GNA43" s="309"/>
      <c r="GNB43" s="309"/>
      <c r="GNC43" s="309"/>
      <c r="GND43" s="309"/>
      <c r="GNE43" s="309"/>
      <c r="GNF43" s="309"/>
      <c r="GNG43" s="309"/>
      <c r="GNH43" s="309"/>
      <c r="GNI43" s="309"/>
      <c r="GNJ43" s="309"/>
      <c r="GNK43" s="309"/>
      <c r="GNL43" s="309"/>
      <c r="GNM43" s="309"/>
      <c r="GNN43" s="309"/>
      <c r="GNO43" s="309"/>
      <c r="GNP43" s="309"/>
      <c r="GNQ43" s="309"/>
      <c r="GNR43" s="309"/>
      <c r="GNS43" s="309"/>
      <c r="GNT43" s="309"/>
      <c r="GNU43" s="309"/>
      <c r="GNV43" s="309"/>
      <c r="GNW43" s="309"/>
      <c r="GNX43" s="309"/>
      <c r="GNY43" s="309"/>
      <c r="GNZ43" s="309"/>
      <c r="GOA43" s="309"/>
      <c r="GOB43" s="309"/>
      <c r="GOC43" s="309"/>
      <c r="GOD43" s="309"/>
      <c r="GOE43" s="309"/>
      <c r="GOF43" s="309"/>
      <c r="GOG43" s="309"/>
      <c r="GOH43" s="309"/>
      <c r="GOI43" s="309"/>
      <c r="GOJ43" s="309"/>
      <c r="GOK43" s="309"/>
      <c r="GOL43" s="309"/>
      <c r="GOM43" s="309"/>
      <c r="GON43" s="309"/>
      <c r="GOO43" s="309"/>
      <c r="GOP43" s="309"/>
      <c r="GOQ43" s="309"/>
      <c r="GOR43" s="309"/>
      <c r="GOS43" s="309"/>
      <c r="GOT43" s="309"/>
      <c r="GOU43" s="309"/>
      <c r="GOV43" s="309"/>
      <c r="GOW43" s="309"/>
      <c r="GOX43" s="309"/>
      <c r="GOY43" s="309"/>
      <c r="GOZ43" s="309"/>
      <c r="GPA43" s="309"/>
      <c r="GPB43" s="309"/>
      <c r="GPC43" s="309"/>
      <c r="GPD43" s="309"/>
      <c r="GPE43" s="309"/>
      <c r="GPF43" s="309"/>
      <c r="GPG43" s="309"/>
      <c r="GPH43" s="309"/>
      <c r="GPI43" s="309"/>
      <c r="GPJ43" s="309"/>
      <c r="GPK43" s="309"/>
      <c r="GPL43" s="309"/>
      <c r="GPM43" s="309"/>
      <c r="GPN43" s="309"/>
      <c r="GPO43" s="309"/>
      <c r="GPP43" s="309"/>
      <c r="GPQ43" s="309"/>
      <c r="GPR43" s="309"/>
      <c r="GPS43" s="309"/>
      <c r="GPT43" s="309"/>
      <c r="GPU43" s="309"/>
      <c r="GPV43" s="309"/>
      <c r="GPW43" s="309"/>
      <c r="GPX43" s="309"/>
      <c r="GPY43" s="309"/>
      <c r="GPZ43" s="309"/>
      <c r="GQA43" s="309"/>
      <c r="GQB43" s="309"/>
      <c r="GQC43" s="309"/>
      <c r="GQD43" s="309"/>
      <c r="GQE43" s="309"/>
      <c r="GQF43" s="309"/>
      <c r="GQG43" s="309"/>
      <c r="GQH43" s="309"/>
      <c r="GQI43" s="309"/>
      <c r="GQJ43" s="309"/>
      <c r="GQK43" s="309"/>
      <c r="GQL43" s="309"/>
      <c r="GQM43" s="309"/>
      <c r="GQN43" s="309"/>
      <c r="GQO43" s="309"/>
      <c r="GQP43" s="309"/>
      <c r="GQQ43" s="309"/>
      <c r="GQR43" s="309"/>
      <c r="GQS43" s="309"/>
      <c r="GQT43" s="309"/>
      <c r="GQU43" s="309"/>
      <c r="GQV43" s="309"/>
      <c r="GQW43" s="309"/>
      <c r="GQX43" s="309"/>
      <c r="GQY43" s="309"/>
      <c r="GQZ43" s="309"/>
      <c r="GRA43" s="309"/>
      <c r="GRB43" s="309"/>
      <c r="GRC43" s="309"/>
      <c r="GRD43" s="309"/>
      <c r="GRE43" s="309"/>
      <c r="GRF43" s="309"/>
      <c r="GRG43" s="309"/>
      <c r="GRH43" s="309"/>
      <c r="GRI43" s="309"/>
      <c r="GRJ43" s="309"/>
      <c r="GRK43" s="309"/>
      <c r="GRL43" s="309"/>
      <c r="GRM43" s="309"/>
      <c r="GRN43" s="309"/>
      <c r="GRO43" s="309"/>
      <c r="GRP43" s="309"/>
      <c r="GRQ43" s="309"/>
      <c r="GRR43" s="309"/>
      <c r="GRS43" s="309"/>
      <c r="GRT43" s="309"/>
      <c r="GRU43" s="309"/>
      <c r="GRV43" s="309"/>
      <c r="GRW43" s="309"/>
      <c r="GRX43" s="309"/>
      <c r="GRY43" s="309"/>
      <c r="GRZ43" s="309"/>
      <c r="GSA43" s="309"/>
      <c r="GSB43" s="309"/>
      <c r="GSC43" s="309"/>
      <c r="GSD43" s="309"/>
      <c r="GSE43" s="309"/>
      <c r="GSF43" s="309"/>
      <c r="GSG43" s="309"/>
      <c r="GSH43" s="309"/>
      <c r="GSI43" s="309"/>
      <c r="GSJ43" s="309"/>
      <c r="GSK43" s="309"/>
      <c r="GSL43" s="309"/>
      <c r="GSM43" s="309"/>
      <c r="GSN43" s="309"/>
      <c r="GSO43" s="309"/>
      <c r="GSP43" s="309"/>
      <c r="GSQ43" s="309"/>
      <c r="GSR43" s="309"/>
      <c r="GSS43" s="309"/>
      <c r="GST43" s="309"/>
      <c r="GSU43" s="309"/>
      <c r="GSV43" s="309"/>
      <c r="GSW43" s="309"/>
      <c r="GSX43" s="309"/>
      <c r="GSY43" s="309"/>
      <c r="GSZ43" s="309"/>
      <c r="GTA43" s="309"/>
      <c r="GTB43" s="309"/>
      <c r="GTC43" s="309"/>
      <c r="GTD43" s="309"/>
      <c r="GTE43" s="309"/>
      <c r="GTF43" s="309"/>
      <c r="GTG43" s="309"/>
      <c r="GTH43" s="309"/>
      <c r="GTI43" s="309"/>
      <c r="GTJ43" s="309"/>
      <c r="GTK43" s="309"/>
      <c r="GTL43" s="309"/>
      <c r="GTM43" s="309"/>
      <c r="GTN43" s="309"/>
      <c r="GTO43" s="309"/>
      <c r="GTP43" s="309"/>
      <c r="GTQ43" s="309"/>
      <c r="GTR43" s="309"/>
      <c r="GTS43" s="309"/>
      <c r="GTT43" s="309"/>
      <c r="GTU43" s="309"/>
      <c r="GTV43" s="309"/>
      <c r="GTW43" s="309"/>
      <c r="GTX43" s="309"/>
      <c r="GTY43" s="309"/>
      <c r="GTZ43" s="309"/>
      <c r="GUA43" s="309"/>
      <c r="GUB43" s="309"/>
      <c r="GUC43" s="309"/>
      <c r="GUD43" s="309"/>
      <c r="GUE43" s="309"/>
      <c r="GUF43" s="309"/>
      <c r="GUG43" s="309"/>
      <c r="GUH43" s="309"/>
      <c r="GUI43" s="309"/>
      <c r="GUJ43" s="309"/>
      <c r="GUK43" s="309"/>
      <c r="GUL43" s="309"/>
      <c r="GUM43" s="309"/>
      <c r="GUN43" s="309"/>
      <c r="GUO43" s="309"/>
      <c r="GUP43" s="309"/>
      <c r="GUQ43" s="309"/>
      <c r="GUR43" s="309"/>
      <c r="GUS43" s="309"/>
      <c r="GUT43" s="309"/>
      <c r="GUU43" s="309"/>
      <c r="GUV43" s="309"/>
      <c r="GUW43" s="309"/>
      <c r="GUX43" s="309"/>
      <c r="GUY43" s="309"/>
      <c r="GUZ43" s="309"/>
      <c r="GVA43" s="309"/>
      <c r="GVB43" s="309"/>
      <c r="GVC43" s="309"/>
      <c r="GVD43" s="309"/>
      <c r="GVE43" s="309"/>
      <c r="GVF43" s="309"/>
      <c r="GVG43" s="309"/>
      <c r="GVH43" s="309"/>
      <c r="GVI43" s="309"/>
      <c r="GVJ43" s="309"/>
      <c r="GVK43" s="309"/>
      <c r="GVL43" s="309"/>
      <c r="GVM43" s="309"/>
      <c r="GVN43" s="309"/>
      <c r="GVO43" s="309"/>
      <c r="GVP43" s="309"/>
      <c r="GVQ43" s="309"/>
      <c r="GVR43" s="309"/>
      <c r="GVS43" s="309"/>
      <c r="GVT43" s="309"/>
      <c r="GVU43" s="309"/>
      <c r="GVV43" s="309"/>
      <c r="GVW43" s="309"/>
      <c r="GVX43" s="309"/>
      <c r="GVY43" s="309"/>
      <c r="GVZ43" s="309"/>
      <c r="GWA43" s="309"/>
      <c r="GWB43" s="309"/>
      <c r="GWC43" s="309"/>
      <c r="GWD43" s="309"/>
      <c r="GWE43" s="309"/>
      <c r="GWF43" s="309"/>
      <c r="GWG43" s="309"/>
      <c r="GWH43" s="309"/>
      <c r="GWI43" s="309"/>
      <c r="GWJ43" s="309"/>
      <c r="GWK43" s="309"/>
      <c r="GWL43" s="309"/>
      <c r="GWM43" s="309"/>
      <c r="GWN43" s="309"/>
      <c r="GWO43" s="309"/>
      <c r="GWP43" s="309"/>
      <c r="GWQ43" s="309"/>
      <c r="GWR43" s="309"/>
      <c r="GWS43" s="309"/>
      <c r="GWT43" s="309"/>
      <c r="GWU43" s="309"/>
      <c r="GWV43" s="309"/>
      <c r="GWW43" s="309"/>
      <c r="GWX43" s="309"/>
      <c r="GWY43" s="309"/>
      <c r="GWZ43" s="309"/>
      <c r="GXA43" s="309"/>
      <c r="GXB43" s="309"/>
      <c r="GXC43" s="309"/>
      <c r="GXD43" s="309"/>
      <c r="GXE43" s="309"/>
      <c r="GXF43" s="309"/>
      <c r="GXG43" s="309"/>
      <c r="GXH43" s="309"/>
      <c r="GXI43" s="309"/>
      <c r="GXJ43" s="309"/>
      <c r="GXK43" s="309"/>
      <c r="GXL43" s="309"/>
      <c r="GXM43" s="309"/>
      <c r="GXN43" s="309"/>
      <c r="GXO43" s="309"/>
      <c r="GXP43" s="309"/>
      <c r="GXQ43" s="309"/>
      <c r="GXR43" s="309"/>
      <c r="GXS43" s="309"/>
      <c r="GXT43" s="309"/>
      <c r="GXU43" s="309"/>
      <c r="GXV43" s="309"/>
      <c r="GXW43" s="309"/>
      <c r="GXX43" s="309"/>
      <c r="GXY43" s="309"/>
      <c r="GXZ43" s="309"/>
      <c r="GYA43" s="309"/>
      <c r="GYB43" s="309"/>
      <c r="GYC43" s="309"/>
      <c r="GYD43" s="309"/>
      <c r="GYE43" s="309"/>
      <c r="GYF43" s="309"/>
      <c r="GYG43" s="309"/>
      <c r="GYH43" s="309"/>
      <c r="GYI43" s="309"/>
      <c r="GYJ43" s="309"/>
      <c r="GYK43" s="309"/>
      <c r="GYL43" s="309"/>
      <c r="GYM43" s="309"/>
      <c r="GYN43" s="309"/>
      <c r="GYO43" s="309"/>
      <c r="GYP43" s="309"/>
      <c r="GYQ43" s="309"/>
      <c r="GYR43" s="309"/>
      <c r="GYS43" s="309"/>
      <c r="GYT43" s="309"/>
      <c r="GYU43" s="309"/>
      <c r="GYV43" s="309"/>
      <c r="GYW43" s="309"/>
      <c r="GYX43" s="309"/>
      <c r="GYY43" s="309"/>
      <c r="GYZ43" s="309"/>
      <c r="GZA43" s="309"/>
      <c r="GZB43" s="309"/>
      <c r="GZC43" s="309"/>
      <c r="GZD43" s="309"/>
      <c r="GZE43" s="309"/>
      <c r="GZF43" s="309"/>
      <c r="GZG43" s="309"/>
      <c r="GZH43" s="309"/>
      <c r="GZI43" s="309"/>
      <c r="GZJ43" s="309"/>
      <c r="GZK43" s="309"/>
      <c r="GZL43" s="309"/>
      <c r="GZM43" s="309"/>
      <c r="GZN43" s="309"/>
      <c r="GZO43" s="309"/>
      <c r="GZP43" s="309"/>
      <c r="GZQ43" s="309"/>
      <c r="GZR43" s="309"/>
      <c r="GZS43" s="309"/>
      <c r="GZT43" s="309"/>
      <c r="GZU43" s="309"/>
      <c r="GZV43" s="309"/>
      <c r="GZW43" s="309"/>
      <c r="GZX43" s="309"/>
      <c r="GZY43" s="309"/>
      <c r="GZZ43" s="309"/>
      <c r="HAA43" s="309"/>
      <c r="HAB43" s="309"/>
      <c r="HAC43" s="309"/>
      <c r="HAD43" s="309"/>
      <c r="HAE43" s="309"/>
      <c r="HAF43" s="309"/>
      <c r="HAG43" s="309"/>
      <c r="HAH43" s="309"/>
      <c r="HAI43" s="309"/>
      <c r="HAJ43" s="309"/>
      <c r="HAK43" s="309"/>
      <c r="HAL43" s="309"/>
      <c r="HAM43" s="309"/>
      <c r="HAN43" s="309"/>
      <c r="HAO43" s="309"/>
      <c r="HAP43" s="309"/>
      <c r="HAQ43" s="309"/>
      <c r="HAR43" s="309"/>
      <c r="HAS43" s="309"/>
      <c r="HAT43" s="309"/>
      <c r="HAU43" s="309"/>
      <c r="HAV43" s="309"/>
      <c r="HAW43" s="309"/>
      <c r="HAX43" s="309"/>
      <c r="HAY43" s="309"/>
      <c r="HAZ43" s="309"/>
      <c r="HBA43" s="309"/>
      <c r="HBB43" s="309"/>
      <c r="HBC43" s="309"/>
      <c r="HBD43" s="309"/>
      <c r="HBE43" s="309"/>
      <c r="HBF43" s="309"/>
      <c r="HBG43" s="309"/>
      <c r="HBH43" s="309"/>
      <c r="HBI43" s="309"/>
      <c r="HBJ43" s="309"/>
      <c r="HBK43" s="309"/>
      <c r="HBL43" s="309"/>
      <c r="HBM43" s="309"/>
      <c r="HBN43" s="309"/>
      <c r="HBO43" s="309"/>
      <c r="HBP43" s="309"/>
      <c r="HBQ43" s="309"/>
      <c r="HBR43" s="309"/>
      <c r="HBS43" s="309"/>
      <c r="HBT43" s="309"/>
      <c r="HBU43" s="309"/>
      <c r="HBV43" s="309"/>
      <c r="HBW43" s="309"/>
      <c r="HBX43" s="309"/>
      <c r="HBY43" s="309"/>
      <c r="HBZ43" s="309"/>
      <c r="HCA43" s="309"/>
      <c r="HCB43" s="309"/>
      <c r="HCC43" s="309"/>
      <c r="HCD43" s="309"/>
      <c r="HCE43" s="309"/>
      <c r="HCF43" s="309"/>
      <c r="HCG43" s="309"/>
      <c r="HCH43" s="309"/>
      <c r="HCI43" s="309"/>
      <c r="HCJ43" s="309"/>
      <c r="HCK43" s="309"/>
      <c r="HCL43" s="309"/>
      <c r="HCM43" s="309"/>
      <c r="HCN43" s="309"/>
      <c r="HCO43" s="309"/>
      <c r="HCP43" s="309"/>
      <c r="HCQ43" s="309"/>
      <c r="HCR43" s="309"/>
      <c r="HCS43" s="309"/>
      <c r="HCT43" s="309"/>
      <c r="HCU43" s="309"/>
      <c r="HCV43" s="309"/>
      <c r="HCW43" s="309"/>
      <c r="HCX43" s="309"/>
      <c r="HCY43" s="309"/>
      <c r="HCZ43" s="309"/>
      <c r="HDA43" s="309"/>
      <c r="HDB43" s="309"/>
      <c r="HDC43" s="309"/>
      <c r="HDD43" s="309"/>
      <c r="HDE43" s="309"/>
      <c r="HDF43" s="309"/>
      <c r="HDG43" s="309"/>
      <c r="HDH43" s="309"/>
      <c r="HDI43" s="309"/>
      <c r="HDJ43" s="309"/>
      <c r="HDK43" s="309"/>
      <c r="HDL43" s="309"/>
      <c r="HDM43" s="309"/>
      <c r="HDN43" s="309"/>
      <c r="HDO43" s="309"/>
      <c r="HDP43" s="309"/>
      <c r="HDQ43" s="309"/>
      <c r="HDR43" s="309"/>
      <c r="HDS43" s="309"/>
      <c r="HDT43" s="309"/>
      <c r="HDU43" s="309"/>
      <c r="HDV43" s="309"/>
      <c r="HDW43" s="309"/>
      <c r="HDX43" s="309"/>
      <c r="HDY43" s="309"/>
      <c r="HDZ43" s="309"/>
      <c r="HEA43" s="309"/>
      <c r="HEB43" s="309"/>
      <c r="HEC43" s="309"/>
      <c r="HED43" s="309"/>
      <c r="HEE43" s="309"/>
      <c r="HEF43" s="309"/>
      <c r="HEG43" s="309"/>
      <c r="HEH43" s="309"/>
      <c r="HEI43" s="309"/>
      <c r="HEJ43" s="309"/>
      <c r="HEK43" s="309"/>
      <c r="HEL43" s="309"/>
      <c r="HEM43" s="309"/>
      <c r="HEN43" s="309"/>
      <c r="HEO43" s="309"/>
      <c r="HEP43" s="309"/>
      <c r="HEQ43" s="309"/>
      <c r="HER43" s="309"/>
      <c r="HES43" s="309"/>
      <c r="HET43" s="309"/>
      <c r="HEU43" s="309"/>
      <c r="HEV43" s="309"/>
      <c r="HEW43" s="309"/>
      <c r="HEX43" s="309"/>
      <c r="HEY43" s="309"/>
      <c r="HEZ43" s="309"/>
      <c r="HFA43" s="309"/>
      <c r="HFB43" s="309"/>
      <c r="HFC43" s="309"/>
      <c r="HFD43" s="309"/>
      <c r="HFE43" s="309"/>
      <c r="HFF43" s="309"/>
      <c r="HFG43" s="309"/>
      <c r="HFH43" s="309"/>
      <c r="HFI43" s="309"/>
      <c r="HFJ43" s="309"/>
      <c r="HFK43" s="309"/>
      <c r="HFL43" s="309"/>
      <c r="HFM43" s="309"/>
      <c r="HFN43" s="309"/>
      <c r="HFO43" s="309"/>
      <c r="HFP43" s="309"/>
      <c r="HFQ43" s="309"/>
      <c r="HFR43" s="309"/>
      <c r="HFS43" s="309"/>
      <c r="HFT43" s="309"/>
      <c r="HFU43" s="309"/>
      <c r="HFV43" s="309"/>
      <c r="HFW43" s="309"/>
      <c r="HFX43" s="309"/>
      <c r="HFY43" s="309"/>
      <c r="HFZ43" s="309"/>
      <c r="HGA43" s="309"/>
      <c r="HGB43" s="309"/>
      <c r="HGC43" s="309"/>
      <c r="HGD43" s="309"/>
      <c r="HGE43" s="309"/>
      <c r="HGF43" s="309"/>
      <c r="HGG43" s="309"/>
      <c r="HGH43" s="309"/>
      <c r="HGI43" s="309"/>
      <c r="HGJ43" s="309"/>
      <c r="HGK43" s="309"/>
      <c r="HGL43" s="309"/>
      <c r="HGM43" s="309"/>
      <c r="HGN43" s="309"/>
      <c r="HGO43" s="309"/>
      <c r="HGP43" s="309"/>
      <c r="HGQ43" s="309"/>
      <c r="HGR43" s="309"/>
      <c r="HGS43" s="309"/>
      <c r="HGT43" s="309"/>
      <c r="HGU43" s="309"/>
      <c r="HGV43" s="309"/>
      <c r="HGW43" s="309"/>
      <c r="HGX43" s="309"/>
      <c r="HGY43" s="309"/>
      <c r="HGZ43" s="309"/>
      <c r="HHA43" s="309"/>
      <c r="HHB43" s="309"/>
      <c r="HHC43" s="309"/>
      <c r="HHD43" s="309"/>
      <c r="HHE43" s="309"/>
      <c r="HHF43" s="309"/>
      <c r="HHG43" s="309"/>
      <c r="HHH43" s="309"/>
      <c r="HHI43" s="309"/>
      <c r="HHJ43" s="309"/>
      <c r="HHK43" s="309"/>
      <c r="HHL43" s="309"/>
      <c r="HHM43" s="309"/>
      <c r="HHN43" s="309"/>
      <c r="HHO43" s="309"/>
      <c r="HHP43" s="309"/>
      <c r="HHQ43" s="309"/>
      <c r="HHR43" s="309"/>
      <c r="HHS43" s="309"/>
      <c r="HHT43" s="309"/>
      <c r="HHU43" s="309"/>
      <c r="HHV43" s="309"/>
      <c r="HHW43" s="309"/>
      <c r="HHX43" s="309"/>
      <c r="HHY43" s="309"/>
      <c r="HHZ43" s="309"/>
      <c r="HIA43" s="309"/>
      <c r="HIB43" s="309"/>
      <c r="HIC43" s="309"/>
      <c r="HID43" s="309"/>
      <c r="HIE43" s="309"/>
      <c r="HIF43" s="309"/>
      <c r="HIG43" s="309"/>
      <c r="HIH43" s="309"/>
      <c r="HII43" s="309"/>
      <c r="HIJ43" s="309"/>
      <c r="HIK43" s="309"/>
      <c r="HIL43" s="309"/>
      <c r="HIM43" s="309"/>
      <c r="HIN43" s="309"/>
      <c r="HIO43" s="309"/>
      <c r="HIP43" s="309"/>
      <c r="HIQ43" s="309"/>
      <c r="HIR43" s="309"/>
      <c r="HIS43" s="309"/>
      <c r="HIT43" s="309"/>
      <c r="HIU43" s="309"/>
      <c r="HIV43" s="309"/>
      <c r="HIW43" s="309"/>
      <c r="HIX43" s="309"/>
      <c r="HIY43" s="309"/>
      <c r="HIZ43" s="309"/>
      <c r="HJA43" s="309"/>
      <c r="HJB43" s="309"/>
      <c r="HJC43" s="309"/>
      <c r="HJD43" s="309"/>
      <c r="HJE43" s="309"/>
      <c r="HJF43" s="309"/>
      <c r="HJG43" s="309"/>
      <c r="HJH43" s="309"/>
      <c r="HJI43" s="309"/>
      <c r="HJJ43" s="309"/>
      <c r="HJK43" s="309"/>
      <c r="HJL43" s="309"/>
      <c r="HJM43" s="309"/>
      <c r="HJN43" s="309"/>
      <c r="HJO43" s="309"/>
      <c r="HJP43" s="309"/>
      <c r="HJQ43" s="309"/>
      <c r="HJR43" s="309"/>
      <c r="HJS43" s="309"/>
      <c r="HJT43" s="309"/>
      <c r="HJU43" s="309"/>
      <c r="HJV43" s="309"/>
      <c r="HJW43" s="309"/>
      <c r="HJX43" s="309"/>
      <c r="HJY43" s="309"/>
      <c r="HJZ43" s="309"/>
      <c r="HKA43" s="309"/>
      <c r="HKB43" s="309"/>
      <c r="HKC43" s="309"/>
      <c r="HKD43" s="309"/>
      <c r="HKE43" s="309"/>
      <c r="HKF43" s="309"/>
      <c r="HKG43" s="309"/>
      <c r="HKH43" s="309"/>
      <c r="HKI43" s="309"/>
      <c r="HKJ43" s="309"/>
      <c r="HKK43" s="309"/>
      <c r="HKL43" s="309"/>
      <c r="HKM43" s="309"/>
      <c r="HKN43" s="309"/>
      <c r="HKO43" s="309"/>
      <c r="HKP43" s="309"/>
      <c r="HKQ43" s="309"/>
      <c r="HKR43" s="309"/>
      <c r="HKS43" s="309"/>
      <c r="HKT43" s="309"/>
      <c r="HKU43" s="309"/>
      <c r="HKV43" s="309"/>
      <c r="HKW43" s="309"/>
      <c r="HKX43" s="309"/>
      <c r="HKY43" s="309"/>
      <c r="HKZ43" s="309"/>
      <c r="HLA43" s="309"/>
      <c r="HLB43" s="309"/>
      <c r="HLC43" s="309"/>
      <c r="HLD43" s="309"/>
      <c r="HLE43" s="309"/>
      <c r="HLF43" s="309"/>
      <c r="HLG43" s="309"/>
      <c r="HLH43" s="309"/>
      <c r="HLI43" s="309"/>
      <c r="HLJ43" s="309"/>
      <c r="HLK43" s="309"/>
      <c r="HLL43" s="309"/>
      <c r="HLM43" s="309"/>
      <c r="HLN43" s="309"/>
      <c r="HLO43" s="309"/>
      <c r="HLP43" s="309"/>
      <c r="HLQ43" s="309"/>
      <c r="HLR43" s="309"/>
      <c r="HLS43" s="309"/>
      <c r="HLT43" s="309"/>
      <c r="HLU43" s="309"/>
      <c r="HLV43" s="309"/>
      <c r="HLW43" s="309"/>
      <c r="HLX43" s="309"/>
      <c r="HLY43" s="309"/>
      <c r="HLZ43" s="309"/>
      <c r="HMA43" s="309"/>
      <c r="HMB43" s="309"/>
      <c r="HMC43" s="309"/>
      <c r="HMD43" s="309"/>
      <c r="HME43" s="309"/>
      <c r="HMF43" s="309"/>
      <c r="HMG43" s="309"/>
      <c r="HMH43" s="309"/>
      <c r="HMI43" s="309"/>
      <c r="HMJ43" s="309"/>
      <c r="HMK43" s="309"/>
      <c r="HML43" s="309"/>
      <c r="HMM43" s="309"/>
      <c r="HMN43" s="309"/>
      <c r="HMO43" s="309"/>
      <c r="HMP43" s="309"/>
      <c r="HMQ43" s="309"/>
      <c r="HMR43" s="309"/>
      <c r="HMS43" s="309"/>
      <c r="HMT43" s="309"/>
      <c r="HMU43" s="309"/>
      <c r="HMV43" s="309"/>
      <c r="HMW43" s="309"/>
      <c r="HMX43" s="309"/>
      <c r="HMY43" s="309"/>
      <c r="HMZ43" s="309"/>
      <c r="HNA43" s="309"/>
      <c r="HNB43" s="309"/>
      <c r="HNC43" s="309"/>
      <c r="HND43" s="309"/>
      <c r="HNE43" s="309"/>
      <c r="HNF43" s="309"/>
      <c r="HNG43" s="309"/>
      <c r="HNH43" s="309"/>
      <c r="HNI43" s="309"/>
      <c r="HNJ43" s="309"/>
      <c r="HNK43" s="309"/>
      <c r="HNL43" s="309"/>
      <c r="HNM43" s="309"/>
      <c r="HNN43" s="309"/>
      <c r="HNO43" s="309"/>
      <c r="HNP43" s="309"/>
      <c r="HNQ43" s="309"/>
      <c r="HNR43" s="309"/>
      <c r="HNS43" s="309"/>
      <c r="HNT43" s="309"/>
      <c r="HNU43" s="309"/>
      <c r="HNV43" s="309"/>
      <c r="HNW43" s="309"/>
      <c r="HNX43" s="309"/>
      <c r="HNY43" s="309"/>
      <c r="HNZ43" s="309"/>
      <c r="HOA43" s="309"/>
      <c r="HOB43" s="309"/>
      <c r="HOC43" s="309"/>
      <c r="HOD43" s="309"/>
      <c r="HOE43" s="309"/>
      <c r="HOF43" s="309"/>
      <c r="HOG43" s="309"/>
      <c r="HOH43" s="309"/>
      <c r="HOI43" s="309"/>
      <c r="HOJ43" s="309"/>
      <c r="HOK43" s="309"/>
      <c r="HOL43" s="309"/>
      <c r="HOM43" s="309"/>
      <c r="HON43" s="309"/>
      <c r="HOO43" s="309"/>
      <c r="HOP43" s="309"/>
      <c r="HOQ43" s="309"/>
      <c r="HOR43" s="309"/>
      <c r="HOS43" s="309"/>
      <c r="HOT43" s="309"/>
      <c r="HOU43" s="309"/>
      <c r="HOV43" s="309"/>
      <c r="HOW43" s="309"/>
      <c r="HOX43" s="309"/>
      <c r="HOY43" s="309"/>
      <c r="HOZ43" s="309"/>
      <c r="HPA43" s="309"/>
      <c r="HPB43" s="309"/>
      <c r="HPC43" s="309"/>
      <c r="HPD43" s="309"/>
      <c r="HPE43" s="309"/>
      <c r="HPF43" s="309"/>
      <c r="HPG43" s="309"/>
      <c r="HPH43" s="309"/>
      <c r="HPI43" s="309"/>
      <c r="HPJ43" s="309"/>
      <c r="HPK43" s="309"/>
      <c r="HPL43" s="309"/>
      <c r="HPM43" s="309"/>
      <c r="HPN43" s="309"/>
      <c r="HPO43" s="309"/>
      <c r="HPP43" s="309"/>
      <c r="HPQ43" s="309"/>
      <c r="HPR43" s="309"/>
      <c r="HPS43" s="309"/>
      <c r="HPT43" s="309"/>
      <c r="HPU43" s="309"/>
      <c r="HPV43" s="309"/>
      <c r="HPW43" s="309"/>
      <c r="HPX43" s="309"/>
      <c r="HPY43" s="309"/>
      <c r="HPZ43" s="309"/>
      <c r="HQA43" s="309"/>
      <c r="HQB43" s="309"/>
      <c r="HQC43" s="309"/>
      <c r="HQD43" s="309"/>
      <c r="HQE43" s="309"/>
      <c r="HQF43" s="309"/>
      <c r="HQG43" s="309"/>
      <c r="HQH43" s="309"/>
      <c r="HQI43" s="309"/>
      <c r="HQJ43" s="309"/>
      <c r="HQK43" s="309"/>
      <c r="HQL43" s="309"/>
      <c r="HQM43" s="309"/>
      <c r="HQN43" s="309"/>
      <c r="HQO43" s="309"/>
      <c r="HQP43" s="309"/>
      <c r="HQQ43" s="309"/>
      <c r="HQR43" s="309"/>
      <c r="HQS43" s="309"/>
      <c r="HQT43" s="309"/>
      <c r="HQU43" s="309"/>
      <c r="HQV43" s="309"/>
      <c r="HQW43" s="309"/>
      <c r="HQX43" s="309"/>
      <c r="HQY43" s="309"/>
      <c r="HQZ43" s="309"/>
      <c r="HRA43" s="309"/>
      <c r="HRB43" s="309"/>
      <c r="HRC43" s="309"/>
      <c r="HRD43" s="309"/>
      <c r="HRE43" s="309"/>
      <c r="HRF43" s="309"/>
      <c r="HRG43" s="309"/>
      <c r="HRH43" s="309"/>
      <c r="HRI43" s="309"/>
      <c r="HRJ43" s="309"/>
      <c r="HRK43" s="309"/>
      <c r="HRL43" s="309"/>
      <c r="HRM43" s="309"/>
      <c r="HRN43" s="309"/>
      <c r="HRO43" s="309"/>
      <c r="HRP43" s="309"/>
      <c r="HRQ43" s="309"/>
      <c r="HRR43" s="309"/>
      <c r="HRS43" s="309"/>
      <c r="HRT43" s="309"/>
      <c r="HRU43" s="309"/>
      <c r="HRV43" s="309"/>
      <c r="HRW43" s="309"/>
      <c r="HRX43" s="309"/>
      <c r="HRY43" s="309"/>
      <c r="HRZ43" s="309"/>
      <c r="HSA43" s="309"/>
      <c r="HSB43" s="309"/>
      <c r="HSC43" s="309"/>
      <c r="HSD43" s="309"/>
      <c r="HSE43" s="309"/>
      <c r="HSF43" s="309"/>
      <c r="HSG43" s="309"/>
      <c r="HSH43" s="309"/>
      <c r="HSI43" s="309"/>
      <c r="HSJ43" s="309"/>
      <c r="HSK43" s="309"/>
      <c r="HSL43" s="309"/>
      <c r="HSM43" s="309"/>
      <c r="HSN43" s="309"/>
      <c r="HSO43" s="309"/>
      <c r="HSP43" s="309"/>
      <c r="HSQ43" s="309"/>
      <c r="HSR43" s="309"/>
      <c r="HSS43" s="309"/>
      <c r="HST43" s="309"/>
      <c r="HSU43" s="309"/>
      <c r="HSV43" s="309"/>
      <c r="HSW43" s="309"/>
      <c r="HSX43" s="309"/>
      <c r="HSY43" s="309"/>
      <c r="HSZ43" s="309"/>
      <c r="HTA43" s="309"/>
      <c r="HTB43" s="309"/>
      <c r="HTC43" s="309"/>
      <c r="HTD43" s="309"/>
      <c r="HTE43" s="309"/>
      <c r="HTF43" s="309"/>
      <c r="HTG43" s="309"/>
      <c r="HTH43" s="309"/>
      <c r="HTI43" s="309"/>
      <c r="HTJ43" s="309"/>
      <c r="HTK43" s="309"/>
      <c r="HTL43" s="309"/>
      <c r="HTM43" s="309"/>
      <c r="HTN43" s="309"/>
      <c r="HTO43" s="309"/>
      <c r="HTP43" s="309"/>
      <c r="HTQ43" s="309"/>
      <c r="HTR43" s="309"/>
      <c r="HTS43" s="309"/>
      <c r="HTT43" s="309"/>
      <c r="HTU43" s="309"/>
      <c r="HTV43" s="309"/>
      <c r="HTW43" s="309"/>
      <c r="HTX43" s="309"/>
      <c r="HTY43" s="309"/>
      <c r="HTZ43" s="309"/>
      <c r="HUA43" s="309"/>
      <c r="HUB43" s="309"/>
      <c r="HUC43" s="309"/>
      <c r="HUD43" s="309"/>
      <c r="HUE43" s="309"/>
      <c r="HUF43" s="309"/>
      <c r="HUG43" s="309"/>
      <c r="HUH43" s="309"/>
      <c r="HUI43" s="309"/>
      <c r="HUJ43" s="309"/>
      <c r="HUK43" s="309"/>
      <c r="HUL43" s="309"/>
      <c r="HUM43" s="309"/>
      <c r="HUN43" s="309"/>
      <c r="HUO43" s="309"/>
      <c r="HUP43" s="309"/>
      <c r="HUQ43" s="309"/>
      <c r="HUR43" s="309"/>
      <c r="HUS43" s="309"/>
      <c r="HUT43" s="309"/>
      <c r="HUU43" s="309"/>
      <c r="HUV43" s="309"/>
      <c r="HUW43" s="309"/>
      <c r="HUX43" s="309"/>
      <c r="HUY43" s="309"/>
      <c r="HUZ43" s="309"/>
      <c r="HVA43" s="309"/>
      <c r="HVB43" s="309"/>
      <c r="HVC43" s="309"/>
      <c r="HVD43" s="309"/>
      <c r="HVE43" s="309"/>
      <c r="HVF43" s="309"/>
      <c r="HVG43" s="309"/>
      <c r="HVH43" s="309"/>
      <c r="HVI43" s="309"/>
      <c r="HVJ43" s="309"/>
      <c r="HVK43" s="309"/>
      <c r="HVL43" s="309"/>
      <c r="HVM43" s="309"/>
      <c r="HVN43" s="309"/>
      <c r="HVO43" s="309"/>
      <c r="HVP43" s="309"/>
      <c r="HVQ43" s="309"/>
      <c r="HVR43" s="309"/>
      <c r="HVS43" s="309"/>
      <c r="HVT43" s="309"/>
      <c r="HVU43" s="309"/>
      <c r="HVV43" s="309"/>
      <c r="HVW43" s="309"/>
      <c r="HVX43" s="309"/>
      <c r="HVY43" s="309"/>
      <c r="HVZ43" s="309"/>
      <c r="HWA43" s="309"/>
      <c r="HWB43" s="309"/>
      <c r="HWC43" s="309"/>
      <c r="HWD43" s="309"/>
      <c r="HWE43" s="309"/>
      <c r="HWF43" s="309"/>
      <c r="HWG43" s="309"/>
      <c r="HWH43" s="309"/>
      <c r="HWI43" s="309"/>
      <c r="HWJ43" s="309"/>
      <c r="HWK43" s="309"/>
      <c r="HWL43" s="309"/>
      <c r="HWM43" s="309"/>
      <c r="HWN43" s="309"/>
      <c r="HWO43" s="309"/>
      <c r="HWP43" s="309"/>
      <c r="HWQ43" s="309"/>
      <c r="HWR43" s="309"/>
      <c r="HWS43" s="309"/>
      <c r="HWT43" s="309"/>
      <c r="HWU43" s="309"/>
      <c r="HWV43" s="309"/>
      <c r="HWW43" s="309"/>
      <c r="HWX43" s="309"/>
      <c r="HWY43" s="309"/>
      <c r="HWZ43" s="309"/>
      <c r="HXA43" s="309"/>
      <c r="HXB43" s="309"/>
      <c r="HXC43" s="309"/>
      <c r="HXD43" s="309"/>
      <c r="HXE43" s="309"/>
      <c r="HXF43" s="309"/>
      <c r="HXG43" s="309"/>
      <c r="HXH43" s="309"/>
      <c r="HXI43" s="309"/>
      <c r="HXJ43" s="309"/>
      <c r="HXK43" s="309"/>
      <c r="HXL43" s="309"/>
      <c r="HXM43" s="309"/>
      <c r="HXN43" s="309"/>
      <c r="HXO43" s="309"/>
      <c r="HXP43" s="309"/>
      <c r="HXQ43" s="309"/>
      <c r="HXR43" s="309"/>
      <c r="HXS43" s="309"/>
      <c r="HXT43" s="309"/>
      <c r="HXU43" s="309"/>
      <c r="HXV43" s="309"/>
      <c r="HXW43" s="309"/>
      <c r="HXX43" s="309"/>
      <c r="HXY43" s="309"/>
      <c r="HXZ43" s="309"/>
      <c r="HYA43" s="309"/>
      <c r="HYB43" s="309"/>
      <c r="HYC43" s="309"/>
      <c r="HYD43" s="309"/>
      <c r="HYE43" s="309"/>
      <c r="HYF43" s="309"/>
      <c r="HYG43" s="309"/>
      <c r="HYH43" s="309"/>
      <c r="HYI43" s="309"/>
      <c r="HYJ43" s="309"/>
      <c r="HYK43" s="309"/>
      <c r="HYL43" s="309"/>
      <c r="HYM43" s="309"/>
      <c r="HYN43" s="309"/>
      <c r="HYO43" s="309"/>
      <c r="HYP43" s="309"/>
      <c r="HYQ43" s="309"/>
      <c r="HYR43" s="309"/>
      <c r="HYS43" s="309"/>
      <c r="HYT43" s="309"/>
      <c r="HYU43" s="309"/>
      <c r="HYV43" s="309"/>
      <c r="HYW43" s="309"/>
      <c r="HYX43" s="309"/>
      <c r="HYY43" s="309"/>
      <c r="HYZ43" s="309"/>
      <c r="HZA43" s="309"/>
      <c r="HZB43" s="309"/>
      <c r="HZC43" s="309"/>
      <c r="HZD43" s="309"/>
      <c r="HZE43" s="309"/>
      <c r="HZF43" s="309"/>
      <c r="HZG43" s="309"/>
      <c r="HZH43" s="309"/>
      <c r="HZI43" s="309"/>
      <c r="HZJ43" s="309"/>
      <c r="HZK43" s="309"/>
      <c r="HZL43" s="309"/>
      <c r="HZM43" s="309"/>
      <c r="HZN43" s="309"/>
      <c r="HZO43" s="309"/>
      <c r="HZP43" s="309"/>
      <c r="HZQ43" s="309"/>
      <c r="HZR43" s="309"/>
      <c r="HZS43" s="309"/>
      <c r="HZT43" s="309"/>
      <c r="HZU43" s="309"/>
      <c r="HZV43" s="309"/>
      <c r="HZW43" s="309"/>
      <c r="HZX43" s="309"/>
      <c r="HZY43" s="309"/>
      <c r="HZZ43" s="309"/>
      <c r="IAA43" s="309"/>
      <c r="IAB43" s="309"/>
      <c r="IAC43" s="309"/>
      <c r="IAD43" s="309"/>
      <c r="IAE43" s="309"/>
      <c r="IAF43" s="309"/>
      <c r="IAG43" s="309"/>
      <c r="IAH43" s="309"/>
      <c r="IAI43" s="309"/>
      <c r="IAJ43" s="309"/>
      <c r="IAK43" s="309"/>
      <c r="IAL43" s="309"/>
      <c r="IAM43" s="309"/>
      <c r="IAN43" s="309"/>
      <c r="IAO43" s="309"/>
      <c r="IAP43" s="309"/>
      <c r="IAQ43" s="309"/>
      <c r="IAR43" s="309"/>
      <c r="IAS43" s="309"/>
      <c r="IAT43" s="309"/>
      <c r="IAU43" s="309"/>
      <c r="IAV43" s="309"/>
      <c r="IAW43" s="309"/>
      <c r="IAX43" s="309"/>
      <c r="IAY43" s="309"/>
      <c r="IAZ43" s="309"/>
      <c r="IBA43" s="309"/>
      <c r="IBB43" s="309"/>
      <c r="IBC43" s="309"/>
      <c r="IBD43" s="309"/>
      <c r="IBE43" s="309"/>
      <c r="IBF43" s="309"/>
      <c r="IBG43" s="309"/>
      <c r="IBH43" s="309"/>
      <c r="IBI43" s="309"/>
      <c r="IBJ43" s="309"/>
      <c r="IBK43" s="309"/>
      <c r="IBL43" s="309"/>
      <c r="IBM43" s="309"/>
      <c r="IBN43" s="309"/>
      <c r="IBO43" s="309"/>
      <c r="IBP43" s="309"/>
      <c r="IBQ43" s="309"/>
      <c r="IBR43" s="309"/>
      <c r="IBS43" s="309"/>
      <c r="IBT43" s="309"/>
      <c r="IBU43" s="309"/>
      <c r="IBV43" s="309"/>
      <c r="IBW43" s="309"/>
      <c r="IBX43" s="309"/>
      <c r="IBY43" s="309"/>
      <c r="IBZ43" s="309"/>
      <c r="ICA43" s="309"/>
      <c r="ICB43" s="309"/>
      <c r="ICC43" s="309"/>
      <c r="ICD43" s="309"/>
      <c r="ICE43" s="309"/>
      <c r="ICF43" s="309"/>
      <c r="ICG43" s="309"/>
      <c r="ICH43" s="309"/>
      <c r="ICI43" s="309"/>
      <c r="ICJ43" s="309"/>
      <c r="ICK43" s="309"/>
      <c r="ICL43" s="309"/>
      <c r="ICM43" s="309"/>
      <c r="ICN43" s="309"/>
      <c r="ICO43" s="309"/>
      <c r="ICP43" s="309"/>
      <c r="ICQ43" s="309"/>
      <c r="ICR43" s="309"/>
      <c r="ICS43" s="309"/>
      <c r="ICT43" s="309"/>
      <c r="ICU43" s="309"/>
      <c r="ICV43" s="309"/>
      <c r="ICW43" s="309"/>
      <c r="ICX43" s="309"/>
      <c r="ICY43" s="309"/>
      <c r="ICZ43" s="309"/>
      <c r="IDA43" s="309"/>
      <c r="IDB43" s="309"/>
      <c r="IDC43" s="309"/>
      <c r="IDD43" s="309"/>
      <c r="IDE43" s="309"/>
      <c r="IDF43" s="309"/>
      <c r="IDG43" s="309"/>
      <c r="IDH43" s="309"/>
      <c r="IDI43" s="309"/>
      <c r="IDJ43" s="309"/>
      <c r="IDK43" s="309"/>
      <c r="IDL43" s="309"/>
      <c r="IDM43" s="309"/>
      <c r="IDN43" s="309"/>
      <c r="IDO43" s="309"/>
      <c r="IDP43" s="309"/>
      <c r="IDQ43" s="309"/>
      <c r="IDR43" s="309"/>
      <c r="IDS43" s="309"/>
      <c r="IDT43" s="309"/>
      <c r="IDU43" s="309"/>
      <c r="IDV43" s="309"/>
      <c r="IDW43" s="309"/>
      <c r="IDX43" s="309"/>
      <c r="IDY43" s="309"/>
      <c r="IDZ43" s="309"/>
      <c r="IEA43" s="309"/>
      <c r="IEB43" s="309"/>
      <c r="IEC43" s="309"/>
      <c r="IED43" s="309"/>
      <c r="IEE43" s="309"/>
      <c r="IEF43" s="309"/>
      <c r="IEG43" s="309"/>
      <c r="IEH43" s="309"/>
      <c r="IEI43" s="309"/>
      <c r="IEJ43" s="309"/>
      <c r="IEK43" s="309"/>
      <c r="IEL43" s="309"/>
      <c r="IEM43" s="309"/>
      <c r="IEN43" s="309"/>
      <c r="IEO43" s="309"/>
      <c r="IEP43" s="309"/>
      <c r="IEQ43" s="309"/>
      <c r="IER43" s="309"/>
      <c r="IES43" s="309"/>
      <c r="IET43" s="309"/>
      <c r="IEU43" s="309"/>
      <c r="IEV43" s="309"/>
      <c r="IEW43" s="309"/>
      <c r="IEX43" s="309"/>
      <c r="IEY43" s="309"/>
      <c r="IEZ43" s="309"/>
      <c r="IFA43" s="309"/>
      <c r="IFB43" s="309"/>
      <c r="IFC43" s="309"/>
      <c r="IFD43" s="309"/>
      <c r="IFE43" s="309"/>
      <c r="IFF43" s="309"/>
      <c r="IFG43" s="309"/>
      <c r="IFH43" s="309"/>
      <c r="IFI43" s="309"/>
      <c r="IFJ43" s="309"/>
      <c r="IFK43" s="309"/>
      <c r="IFL43" s="309"/>
      <c r="IFM43" s="309"/>
      <c r="IFN43" s="309"/>
      <c r="IFO43" s="309"/>
      <c r="IFP43" s="309"/>
      <c r="IFQ43" s="309"/>
      <c r="IFR43" s="309"/>
      <c r="IFS43" s="309"/>
      <c r="IFT43" s="309"/>
      <c r="IFU43" s="309"/>
      <c r="IFV43" s="309"/>
      <c r="IFW43" s="309"/>
      <c r="IFX43" s="309"/>
      <c r="IFY43" s="309"/>
      <c r="IFZ43" s="309"/>
      <c r="IGA43" s="309"/>
      <c r="IGB43" s="309"/>
      <c r="IGC43" s="309"/>
      <c r="IGD43" s="309"/>
      <c r="IGE43" s="309"/>
      <c r="IGF43" s="309"/>
      <c r="IGG43" s="309"/>
      <c r="IGH43" s="309"/>
      <c r="IGI43" s="309"/>
      <c r="IGJ43" s="309"/>
      <c r="IGK43" s="309"/>
      <c r="IGL43" s="309"/>
      <c r="IGM43" s="309"/>
      <c r="IGN43" s="309"/>
      <c r="IGO43" s="309"/>
      <c r="IGP43" s="309"/>
      <c r="IGQ43" s="309"/>
      <c r="IGR43" s="309"/>
      <c r="IGS43" s="309"/>
      <c r="IGT43" s="309"/>
      <c r="IGU43" s="309"/>
      <c r="IGV43" s="309"/>
      <c r="IGW43" s="309"/>
      <c r="IGX43" s="309"/>
      <c r="IGY43" s="309"/>
      <c r="IGZ43" s="309"/>
      <c r="IHA43" s="309"/>
      <c r="IHB43" s="309"/>
      <c r="IHC43" s="309"/>
      <c r="IHD43" s="309"/>
      <c r="IHE43" s="309"/>
      <c r="IHF43" s="309"/>
      <c r="IHG43" s="309"/>
      <c r="IHH43" s="309"/>
      <c r="IHI43" s="309"/>
      <c r="IHJ43" s="309"/>
      <c r="IHK43" s="309"/>
      <c r="IHL43" s="309"/>
      <c r="IHM43" s="309"/>
      <c r="IHN43" s="309"/>
      <c r="IHO43" s="309"/>
      <c r="IHP43" s="309"/>
      <c r="IHQ43" s="309"/>
      <c r="IHR43" s="309"/>
      <c r="IHS43" s="309"/>
      <c r="IHT43" s="309"/>
      <c r="IHU43" s="309"/>
      <c r="IHV43" s="309"/>
      <c r="IHW43" s="309"/>
      <c r="IHX43" s="309"/>
      <c r="IHY43" s="309"/>
      <c r="IHZ43" s="309"/>
      <c r="IIA43" s="309"/>
      <c r="IIB43" s="309"/>
      <c r="IIC43" s="309"/>
      <c r="IID43" s="309"/>
      <c r="IIE43" s="309"/>
      <c r="IIF43" s="309"/>
      <c r="IIG43" s="309"/>
      <c r="IIH43" s="309"/>
      <c r="III43" s="309"/>
      <c r="IIJ43" s="309"/>
      <c r="IIK43" s="309"/>
      <c r="IIL43" s="309"/>
      <c r="IIM43" s="309"/>
      <c r="IIN43" s="309"/>
      <c r="IIO43" s="309"/>
      <c r="IIP43" s="309"/>
      <c r="IIQ43" s="309"/>
      <c r="IIR43" s="309"/>
      <c r="IIS43" s="309"/>
      <c r="IIT43" s="309"/>
      <c r="IIU43" s="309"/>
      <c r="IIV43" s="309"/>
      <c r="IIW43" s="309"/>
      <c r="IIX43" s="309"/>
      <c r="IIY43" s="309"/>
      <c r="IIZ43" s="309"/>
      <c r="IJA43" s="309"/>
      <c r="IJB43" s="309"/>
      <c r="IJC43" s="309"/>
      <c r="IJD43" s="309"/>
      <c r="IJE43" s="309"/>
      <c r="IJF43" s="309"/>
      <c r="IJG43" s="309"/>
      <c r="IJH43" s="309"/>
      <c r="IJI43" s="309"/>
      <c r="IJJ43" s="309"/>
      <c r="IJK43" s="309"/>
      <c r="IJL43" s="309"/>
      <c r="IJM43" s="309"/>
      <c r="IJN43" s="309"/>
      <c r="IJO43" s="309"/>
      <c r="IJP43" s="309"/>
      <c r="IJQ43" s="309"/>
      <c r="IJR43" s="309"/>
      <c r="IJS43" s="309"/>
      <c r="IJT43" s="309"/>
      <c r="IJU43" s="309"/>
      <c r="IJV43" s="309"/>
      <c r="IJW43" s="309"/>
      <c r="IJX43" s="309"/>
      <c r="IJY43" s="309"/>
      <c r="IJZ43" s="309"/>
      <c r="IKA43" s="309"/>
      <c r="IKB43" s="309"/>
      <c r="IKC43" s="309"/>
      <c r="IKD43" s="309"/>
      <c r="IKE43" s="309"/>
      <c r="IKF43" s="309"/>
      <c r="IKG43" s="309"/>
      <c r="IKH43" s="309"/>
      <c r="IKI43" s="309"/>
      <c r="IKJ43" s="309"/>
      <c r="IKK43" s="309"/>
      <c r="IKL43" s="309"/>
      <c r="IKM43" s="309"/>
      <c r="IKN43" s="309"/>
      <c r="IKO43" s="309"/>
      <c r="IKP43" s="309"/>
      <c r="IKQ43" s="309"/>
      <c r="IKR43" s="309"/>
      <c r="IKS43" s="309"/>
      <c r="IKT43" s="309"/>
      <c r="IKU43" s="309"/>
      <c r="IKV43" s="309"/>
      <c r="IKW43" s="309"/>
      <c r="IKX43" s="309"/>
      <c r="IKY43" s="309"/>
      <c r="IKZ43" s="309"/>
      <c r="ILA43" s="309"/>
      <c r="ILB43" s="309"/>
      <c r="ILC43" s="309"/>
      <c r="ILD43" s="309"/>
      <c r="ILE43" s="309"/>
      <c r="ILF43" s="309"/>
      <c r="ILG43" s="309"/>
      <c r="ILH43" s="309"/>
      <c r="ILI43" s="309"/>
      <c r="ILJ43" s="309"/>
      <c r="ILK43" s="309"/>
      <c r="ILL43" s="309"/>
      <c r="ILM43" s="309"/>
      <c r="ILN43" s="309"/>
      <c r="ILO43" s="309"/>
      <c r="ILP43" s="309"/>
      <c r="ILQ43" s="309"/>
      <c r="ILR43" s="309"/>
      <c r="ILS43" s="309"/>
      <c r="ILT43" s="309"/>
      <c r="ILU43" s="309"/>
      <c r="ILV43" s="309"/>
      <c r="ILW43" s="309"/>
      <c r="ILX43" s="309"/>
      <c r="ILY43" s="309"/>
      <c r="ILZ43" s="309"/>
      <c r="IMA43" s="309"/>
      <c r="IMB43" s="309"/>
      <c r="IMC43" s="309"/>
      <c r="IMD43" s="309"/>
      <c r="IME43" s="309"/>
      <c r="IMF43" s="309"/>
      <c r="IMG43" s="309"/>
      <c r="IMH43" s="309"/>
      <c r="IMI43" s="309"/>
      <c r="IMJ43" s="309"/>
      <c r="IMK43" s="309"/>
      <c r="IML43" s="309"/>
      <c r="IMM43" s="309"/>
      <c r="IMN43" s="309"/>
      <c r="IMO43" s="309"/>
      <c r="IMP43" s="309"/>
      <c r="IMQ43" s="309"/>
      <c r="IMR43" s="309"/>
      <c r="IMS43" s="309"/>
      <c r="IMT43" s="309"/>
      <c r="IMU43" s="309"/>
      <c r="IMV43" s="309"/>
      <c r="IMW43" s="309"/>
      <c r="IMX43" s="309"/>
      <c r="IMY43" s="309"/>
      <c r="IMZ43" s="309"/>
      <c r="INA43" s="309"/>
      <c r="INB43" s="309"/>
      <c r="INC43" s="309"/>
      <c r="IND43" s="309"/>
      <c r="INE43" s="309"/>
      <c r="INF43" s="309"/>
      <c r="ING43" s="309"/>
      <c r="INH43" s="309"/>
      <c r="INI43" s="309"/>
      <c r="INJ43" s="309"/>
      <c r="INK43" s="309"/>
      <c r="INL43" s="309"/>
      <c r="INM43" s="309"/>
      <c r="INN43" s="309"/>
      <c r="INO43" s="309"/>
      <c r="INP43" s="309"/>
      <c r="INQ43" s="309"/>
      <c r="INR43" s="309"/>
      <c r="INS43" s="309"/>
      <c r="INT43" s="309"/>
      <c r="INU43" s="309"/>
      <c r="INV43" s="309"/>
      <c r="INW43" s="309"/>
      <c r="INX43" s="309"/>
      <c r="INY43" s="309"/>
      <c r="INZ43" s="309"/>
      <c r="IOA43" s="309"/>
      <c r="IOB43" s="309"/>
      <c r="IOC43" s="309"/>
      <c r="IOD43" s="309"/>
      <c r="IOE43" s="309"/>
      <c r="IOF43" s="309"/>
      <c r="IOG43" s="309"/>
      <c r="IOH43" s="309"/>
      <c r="IOI43" s="309"/>
      <c r="IOJ43" s="309"/>
      <c r="IOK43" s="309"/>
      <c r="IOL43" s="309"/>
      <c r="IOM43" s="309"/>
      <c r="ION43" s="309"/>
      <c r="IOO43" s="309"/>
      <c r="IOP43" s="309"/>
      <c r="IOQ43" s="309"/>
      <c r="IOR43" s="309"/>
      <c r="IOS43" s="309"/>
      <c r="IOT43" s="309"/>
      <c r="IOU43" s="309"/>
      <c r="IOV43" s="309"/>
      <c r="IOW43" s="309"/>
      <c r="IOX43" s="309"/>
      <c r="IOY43" s="309"/>
      <c r="IOZ43" s="309"/>
      <c r="IPA43" s="309"/>
      <c r="IPB43" s="309"/>
      <c r="IPC43" s="309"/>
      <c r="IPD43" s="309"/>
      <c r="IPE43" s="309"/>
      <c r="IPF43" s="309"/>
      <c r="IPG43" s="309"/>
      <c r="IPH43" s="309"/>
      <c r="IPI43" s="309"/>
      <c r="IPJ43" s="309"/>
      <c r="IPK43" s="309"/>
      <c r="IPL43" s="309"/>
      <c r="IPM43" s="309"/>
      <c r="IPN43" s="309"/>
      <c r="IPO43" s="309"/>
      <c r="IPP43" s="309"/>
      <c r="IPQ43" s="309"/>
      <c r="IPR43" s="309"/>
      <c r="IPS43" s="309"/>
      <c r="IPT43" s="309"/>
      <c r="IPU43" s="309"/>
      <c r="IPV43" s="309"/>
      <c r="IPW43" s="309"/>
      <c r="IPX43" s="309"/>
      <c r="IPY43" s="309"/>
      <c r="IPZ43" s="309"/>
      <c r="IQA43" s="309"/>
      <c r="IQB43" s="309"/>
      <c r="IQC43" s="309"/>
      <c r="IQD43" s="309"/>
      <c r="IQE43" s="309"/>
      <c r="IQF43" s="309"/>
      <c r="IQG43" s="309"/>
      <c r="IQH43" s="309"/>
      <c r="IQI43" s="309"/>
      <c r="IQJ43" s="309"/>
      <c r="IQK43" s="309"/>
      <c r="IQL43" s="309"/>
      <c r="IQM43" s="309"/>
      <c r="IQN43" s="309"/>
      <c r="IQO43" s="309"/>
      <c r="IQP43" s="309"/>
      <c r="IQQ43" s="309"/>
      <c r="IQR43" s="309"/>
      <c r="IQS43" s="309"/>
      <c r="IQT43" s="309"/>
      <c r="IQU43" s="309"/>
      <c r="IQV43" s="309"/>
      <c r="IQW43" s="309"/>
      <c r="IQX43" s="309"/>
      <c r="IQY43" s="309"/>
      <c r="IQZ43" s="309"/>
      <c r="IRA43" s="309"/>
      <c r="IRB43" s="309"/>
      <c r="IRC43" s="309"/>
      <c r="IRD43" s="309"/>
      <c r="IRE43" s="309"/>
      <c r="IRF43" s="309"/>
      <c r="IRG43" s="309"/>
      <c r="IRH43" s="309"/>
      <c r="IRI43" s="309"/>
      <c r="IRJ43" s="309"/>
      <c r="IRK43" s="309"/>
      <c r="IRL43" s="309"/>
      <c r="IRM43" s="309"/>
      <c r="IRN43" s="309"/>
      <c r="IRO43" s="309"/>
      <c r="IRP43" s="309"/>
      <c r="IRQ43" s="309"/>
      <c r="IRR43" s="309"/>
      <c r="IRS43" s="309"/>
      <c r="IRT43" s="309"/>
      <c r="IRU43" s="309"/>
      <c r="IRV43" s="309"/>
      <c r="IRW43" s="309"/>
      <c r="IRX43" s="309"/>
      <c r="IRY43" s="309"/>
      <c r="IRZ43" s="309"/>
      <c r="ISA43" s="309"/>
      <c r="ISB43" s="309"/>
      <c r="ISC43" s="309"/>
      <c r="ISD43" s="309"/>
      <c r="ISE43" s="309"/>
      <c r="ISF43" s="309"/>
      <c r="ISG43" s="309"/>
      <c r="ISH43" s="309"/>
      <c r="ISI43" s="309"/>
      <c r="ISJ43" s="309"/>
      <c r="ISK43" s="309"/>
      <c r="ISL43" s="309"/>
      <c r="ISM43" s="309"/>
      <c r="ISN43" s="309"/>
      <c r="ISO43" s="309"/>
      <c r="ISP43" s="309"/>
      <c r="ISQ43" s="309"/>
      <c r="ISR43" s="309"/>
      <c r="ISS43" s="309"/>
      <c r="IST43" s="309"/>
      <c r="ISU43" s="309"/>
      <c r="ISV43" s="309"/>
      <c r="ISW43" s="309"/>
      <c r="ISX43" s="309"/>
      <c r="ISY43" s="309"/>
      <c r="ISZ43" s="309"/>
      <c r="ITA43" s="309"/>
      <c r="ITB43" s="309"/>
      <c r="ITC43" s="309"/>
      <c r="ITD43" s="309"/>
      <c r="ITE43" s="309"/>
      <c r="ITF43" s="309"/>
      <c r="ITG43" s="309"/>
      <c r="ITH43" s="309"/>
      <c r="ITI43" s="309"/>
      <c r="ITJ43" s="309"/>
      <c r="ITK43" s="309"/>
      <c r="ITL43" s="309"/>
      <c r="ITM43" s="309"/>
      <c r="ITN43" s="309"/>
      <c r="ITO43" s="309"/>
      <c r="ITP43" s="309"/>
      <c r="ITQ43" s="309"/>
      <c r="ITR43" s="309"/>
      <c r="ITS43" s="309"/>
      <c r="ITT43" s="309"/>
      <c r="ITU43" s="309"/>
      <c r="ITV43" s="309"/>
      <c r="ITW43" s="309"/>
      <c r="ITX43" s="309"/>
      <c r="ITY43" s="309"/>
      <c r="ITZ43" s="309"/>
      <c r="IUA43" s="309"/>
      <c r="IUB43" s="309"/>
      <c r="IUC43" s="309"/>
      <c r="IUD43" s="309"/>
      <c r="IUE43" s="309"/>
      <c r="IUF43" s="309"/>
      <c r="IUG43" s="309"/>
      <c r="IUH43" s="309"/>
      <c r="IUI43" s="309"/>
      <c r="IUJ43" s="309"/>
      <c r="IUK43" s="309"/>
      <c r="IUL43" s="309"/>
      <c r="IUM43" s="309"/>
      <c r="IUN43" s="309"/>
      <c r="IUO43" s="309"/>
      <c r="IUP43" s="309"/>
      <c r="IUQ43" s="309"/>
      <c r="IUR43" s="309"/>
      <c r="IUS43" s="309"/>
      <c r="IUT43" s="309"/>
      <c r="IUU43" s="309"/>
      <c r="IUV43" s="309"/>
      <c r="IUW43" s="309"/>
      <c r="IUX43" s="309"/>
      <c r="IUY43" s="309"/>
      <c r="IUZ43" s="309"/>
      <c r="IVA43" s="309"/>
      <c r="IVB43" s="309"/>
      <c r="IVC43" s="309"/>
      <c r="IVD43" s="309"/>
      <c r="IVE43" s="309"/>
      <c r="IVF43" s="309"/>
      <c r="IVG43" s="309"/>
      <c r="IVH43" s="309"/>
      <c r="IVI43" s="309"/>
      <c r="IVJ43" s="309"/>
      <c r="IVK43" s="309"/>
      <c r="IVL43" s="309"/>
      <c r="IVM43" s="309"/>
      <c r="IVN43" s="309"/>
      <c r="IVO43" s="309"/>
      <c r="IVP43" s="309"/>
      <c r="IVQ43" s="309"/>
      <c r="IVR43" s="309"/>
      <c r="IVS43" s="309"/>
      <c r="IVT43" s="309"/>
      <c r="IVU43" s="309"/>
      <c r="IVV43" s="309"/>
      <c r="IVW43" s="309"/>
      <c r="IVX43" s="309"/>
      <c r="IVY43" s="309"/>
      <c r="IVZ43" s="309"/>
      <c r="IWA43" s="309"/>
      <c r="IWB43" s="309"/>
      <c r="IWC43" s="309"/>
      <c r="IWD43" s="309"/>
      <c r="IWE43" s="309"/>
      <c r="IWF43" s="309"/>
      <c r="IWG43" s="309"/>
      <c r="IWH43" s="309"/>
      <c r="IWI43" s="309"/>
      <c r="IWJ43" s="309"/>
      <c r="IWK43" s="309"/>
      <c r="IWL43" s="309"/>
      <c r="IWM43" s="309"/>
      <c r="IWN43" s="309"/>
      <c r="IWO43" s="309"/>
      <c r="IWP43" s="309"/>
      <c r="IWQ43" s="309"/>
      <c r="IWR43" s="309"/>
      <c r="IWS43" s="309"/>
      <c r="IWT43" s="309"/>
      <c r="IWU43" s="309"/>
      <c r="IWV43" s="309"/>
      <c r="IWW43" s="309"/>
      <c r="IWX43" s="309"/>
      <c r="IWY43" s="309"/>
      <c r="IWZ43" s="309"/>
      <c r="IXA43" s="309"/>
      <c r="IXB43" s="309"/>
      <c r="IXC43" s="309"/>
      <c r="IXD43" s="309"/>
      <c r="IXE43" s="309"/>
      <c r="IXF43" s="309"/>
      <c r="IXG43" s="309"/>
      <c r="IXH43" s="309"/>
      <c r="IXI43" s="309"/>
      <c r="IXJ43" s="309"/>
      <c r="IXK43" s="309"/>
      <c r="IXL43" s="309"/>
      <c r="IXM43" s="309"/>
      <c r="IXN43" s="309"/>
      <c r="IXO43" s="309"/>
      <c r="IXP43" s="309"/>
      <c r="IXQ43" s="309"/>
      <c r="IXR43" s="309"/>
      <c r="IXS43" s="309"/>
      <c r="IXT43" s="309"/>
      <c r="IXU43" s="309"/>
      <c r="IXV43" s="309"/>
      <c r="IXW43" s="309"/>
      <c r="IXX43" s="309"/>
      <c r="IXY43" s="309"/>
      <c r="IXZ43" s="309"/>
      <c r="IYA43" s="309"/>
      <c r="IYB43" s="309"/>
      <c r="IYC43" s="309"/>
      <c r="IYD43" s="309"/>
      <c r="IYE43" s="309"/>
      <c r="IYF43" s="309"/>
      <c r="IYG43" s="309"/>
      <c r="IYH43" s="309"/>
      <c r="IYI43" s="309"/>
      <c r="IYJ43" s="309"/>
      <c r="IYK43" s="309"/>
      <c r="IYL43" s="309"/>
      <c r="IYM43" s="309"/>
      <c r="IYN43" s="309"/>
      <c r="IYO43" s="309"/>
      <c r="IYP43" s="309"/>
      <c r="IYQ43" s="309"/>
      <c r="IYR43" s="309"/>
      <c r="IYS43" s="309"/>
      <c r="IYT43" s="309"/>
      <c r="IYU43" s="309"/>
      <c r="IYV43" s="309"/>
      <c r="IYW43" s="309"/>
      <c r="IYX43" s="309"/>
      <c r="IYY43" s="309"/>
      <c r="IYZ43" s="309"/>
      <c r="IZA43" s="309"/>
      <c r="IZB43" s="309"/>
      <c r="IZC43" s="309"/>
      <c r="IZD43" s="309"/>
      <c r="IZE43" s="309"/>
      <c r="IZF43" s="309"/>
      <c r="IZG43" s="309"/>
      <c r="IZH43" s="309"/>
      <c r="IZI43" s="309"/>
      <c r="IZJ43" s="309"/>
      <c r="IZK43" s="309"/>
      <c r="IZL43" s="309"/>
      <c r="IZM43" s="309"/>
      <c r="IZN43" s="309"/>
      <c r="IZO43" s="309"/>
      <c r="IZP43" s="309"/>
      <c r="IZQ43" s="309"/>
      <c r="IZR43" s="309"/>
      <c r="IZS43" s="309"/>
      <c r="IZT43" s="309"/>
      <c r="IZU43" s="309"/>
      <c r="IZV43" s="309"/>
      <c r="IZW43" s="309"/>
      <c r="IZX43" s="309"/>
      <c r="IZY43" s="309"/>
      <c r="IZZ43" s="309"/>
      <c r="JAA43" s="309"/>
      <c r="JAB43" s="309"/>
      <c r="JAC43" s="309"/>
      <c r="JAD43" s="309"/>
      <c r="JAE43" s="309"/>
      <c r="JAF43" s="309"/>
      <c r="JAG43" s="309"/>
      <c r="JAH43" s="309"/>
      <c r="JAI43" s="309"/>
      <c r="JAJ43" s="309"/>
      <c r="JAK43" s="309"/>
      <c r="JAL43" s="309"/>
      <c r="JAM43" s="309"/>
      <c r="JAN43" s="309"/>
      <c r="JAO43" s="309"/>
      <c r="JAP43" s="309"/>
      <c r="JAQ43" s="309"/>
      <c r="JAR43" s="309"/>
      <c r="JAS43" s="309"/>
      <c r="JAT43" s="309"/>
      <c r="JAU43" s="309"/>
      <c r="JAV43" s="309"/>
      <c r="JAW43" s="309"/>
      <c r="JAX43" s="309"/>
      <c r="JAY43" s="309"/>
      <c r="JAZ43" s="309"/>
      <c r="JBA43" s="309"/>
      <c r="JBB43" s="309"/>
      <c r="JBC43" s="309"/>
      <c r="JBD43" s="309"/>
      <c r="JBE43" s="309"/>
      <c r="JBF43" s="309"/>
      <c r="JBG43" s="309"/>
      <c r="JBH43" s="309"/>
      <c r="JBI43" s="309"/>
      <c r="JBJ43" s="309"/>
      <c r="JBK43" s="309"/>
      <c r="JBL43" s="309"/>
      <c r="JBM43" s="309"/>
      <c r="JBN43" s="309"/>
      <c r="JBO43" s="309"/>
      <c r="JBP43" s="309"/>
      <c r="JBQ43" s="309"/>
      <c r="JBR43" s="309"/>
      <c r="JBS43" s="309"/>
      <c r="JBT43" s="309"/>
      <c r="JBU43" s="309"/>
      <c r="JBV43" s="309"/>
      <c r="JBW43" s="309"/>
      <c r="JBX43" s="309"/>
      <c r="JBY43" s="309"/>
      <c r="JBZ43" s="309"/>
      <c r="JCA43" s="309"/>
      <c r="JCB43" s="309"/>
      <c r="JCC43" s="309"/>
      <c r="JCD43" s="309"/>
      <c r="JCE43" s="309"/>
      <c r="JCF43" s="309"/>
      <c r="JCG43" s="309"/>
      <c r="JCH43" s="309"/>
      <c r="JCI43" s="309"/>
      <c r="JCJ43" s="309"/>
      <c r="JCK43" s="309"/>
      <c r="JCL43" s="309"/>
      <c r="JCM43" s="309"/>
      <c r="JCN43" s="309"/>
      <c r="JCO43" s="309"/>
      <c r="JCP43" s="309"/>
      <c r="JCQ43" s="309"/>
      <c r="JCR43" s="309"/>
      <c r="JCS43" s="309"/>
      <c r="JCT43" s="309"/>
      <c r="JCU43" s="309"/>
      <c r="JCV43" s="309"/>
      <c r="JCW43" s="309"/>
      <c r="JCX43" s="309"/>
      <c r="JCY43" s="309"/>
      <c r="JCZ43" s="309"/>
      <c r="JDA43" s="309"/>
      <c r="JDB43" s="309"/>
      <c r="JDC43" s="309"/>
      <c r="JDD43" s="309"/>
      <c r="JDE43" s="309"/>
      <c r="JDF43" s="309"/>
      <c r="JDG43" s="309"/>
      <c r="JDH43" s="309"/>
      <c r="JDI43" s="309"/>
      <c r="JDJ43" s="309"/>
      <c r="JDK43" s="309"/>
      <c r="JDL43" s="309"/>
      <c r="JDM43" s="309"/>
      <c r="JDN43" s="309"/>
      <c r="JDO43" s="309"/>
      <c r="JDP43" s="309"/>
      <c r="JDQ43" s="309"/>
      <c r="JDR43" s="309"/>
      <c r="JDS43" s="309"/>
      <c r="JDT43" s="309"/>
      <c r="JDU43" s="309"/>
      <c r="JDV43" s="309"/>
      <c r="JDW43" s="309"/>
      <c r="JDX43" s="309"/>
      <c r="JDY43" s="309"/>
      <c r="JDZ43" s="309"/>
      <c r="JEA43" s="309"/>
      <c r="JEB43" s="309"/>
      <c r="JEC43" s="309"/>
      <c r="JED43" s="309"/>
      <c r="JEE43" s="309"/>
      <c r="JEF43" s="309"/>
      <c r="JEG43" s="309"/>
      <c r="JEH43" s="309"/>
      <c r="JEI43" s="309"/>
      <c r="JEJ43" s="309"/>
      <c r="JEK43" s="309"/>
      <c r="JEL43" s="309"/>
      <c r="JEM43" s="309"/>
      <c r="JEN43" s="309"/>
      <c r="JEO43" s="309"/>
      <c r="JEP43" s="309"/>
      <c r="JEQ43" s="309"/>
      <c r="JER43" s="309"/>
      <c r="JES43" s="309"/>
      <c r="JET43" s="309"/>
      <c r="JEU43" s="309"/>
      <c r="JEV43" s="309"/>
      <c r="JEW43" s="309"/>
      <c r="JEX43" s="309"/>
      <c r="JEY43" s="309"/>
      <c r="JEZ43" s="309"/>
      <c r="JFA43" s="309"/>
      <c r="JFB43" s="309"/>
      <c r="JFC43" s="309"/>
      <c r="JFD43" s="309"/>
      <c r="JFE43" s="309"/>
      <c r="JFF43" s="309"/>
      <c r="JFG43" s="309"/>
      <c r="JFH43" s="309"/>
      <c r="JFI43" s="309"/>
      <c r="JFJ43" s="309"/>
      <c r="JFK43" s="309"/>
      <c r="JFL43" s="309"/>
      <c r="JFM43" s="309"/>
      <c r="JFN43" s="309"/>
      <c r="JFO43" s="309"/>
      <c r="JFP43" s="309"/>
      <c r="JFQ43" s="309"/>
      <c r="JFR43" s="309"/>
      <c r="JFS43" s="309"/>
      <c r="JFT43" s="309"/>
      <c r="JFU43" s="309"/>
      <c r="JFV43" s="309"/>
      <c r="JFW43" s="309"/>
      <c r="JFX43" s="309"/>
      <c r="JFY43" s="309"/>
      <c r="JFZ43" s="309"/>
      <c r="JGA43" s="309"/>
      <c r="JGB43" s="309"/>
      <c r="JGC43" s="309"/>
      <c r="JGD43" s="309"/>
      <c r="JGE43" s="309"/>
      <c r="JGF43" s="309"/>
      <c r="JGG43" s="309"/>
      <c r="JGH43" s="309"/>
      <c r="JGI43" s="309"/>
      <c r="JGJ43" s="309"/>
      <c r="JGK43" s="309"/>
      <c r="JGL43" s="309"/>
      <c r="JGM43" s="309"/>
      <c r="JGN43" s="309"/>
      <c r="JGO43" s="309"/>
      <c r="JGP43" s="309"/>
      <c r="JGQ43" s="309"/>
      <c r="JGR43" s="309"/>
      <c r="JGS43" s="309"/>
      <c r="JGT43" s="309"/>
      <c r="JGU43" s="309"/>
      <c r="JGV43" s="309"/>
      <c r="JGW43" s="309"/>
      <c r="JGX43" s="309"/>
      <c r="JGY43" s="309"/>
      <c r="JGZ43" s="309"/>
      <c r="JHA43" s="309"/>
      <c r="JHB43" s="309"/>
      <c r="JHC43" s="309"/>
      <c r="JHD43" s="309"/>
      <c r="JHE43" s="309"/>
      <c r="JHF43" s="309"/>
      <c r="JHG43" s="309"/>
      <c r="JHH43" s="309"/>
      <c r="JHI43" s="309"/>
      <c r="JHJ43" s="309"/>
      <c r="JHK43" s="309"/>
      <c r="JHL43" s="309"/>
      <c r="JHM43" s="309"/>
      <c r="JHN43" s="309"/>
      <c r="JHO43" s="309"/>
      <c r="JHP43" s="309"/>
      <c r="JHQ43" s="309"/>
      <c r="JHR43" s="309"/>
      <c r="JHS43" s="309"/>
      <c r="JHT43" s="309"/>
      <c r="JHU43" s="309"/>
      <c r="JHV43" s="309"/>
      <c r="JHW43" s="309"/>
      <c r="JHX43" s="309"/>
      <c r="JHY43" s="309"/>
      <c r="JHZ43" s="309"/>
      <c r="JIA43" s="309"/>
      <c r="JIB43" s="309"/>
      <c r="JIC43" s="309"/>
      <c r="JID43" s="309"/>
      <c r="JIE43" s="309"/>
      <c r="JIF43" s="309"/>
      <c r="JIG43" s="309"/>
      <c r="JIH43" s="309"/>
      <c r="JII43" s="309"/>
      <c r="JIJ43" s="309"/>
      <c r="JIK43" s="309"/>
      <c r="JIL43" s="309"/>
      <c r="JIM43" s="309"/>
      <c r="JIN43" s="309"/>
      <c r="JIO43" s="309"/>
      <c r="JIP43" s="309"/>
      <c r="JIQ43" s="309"/>
      <c r="JIR43" s="309"/>
      <c r="JIS43" s="309"/>
      <c r="JIT43" s="309"/>
      <c r="JIU43" s="309"/>
      <c r="JIV43" s="309"/>
      <c r="JIW43" s="309"/>
      <c r="JIX43" s="309"/>
      <c r="JIY43" s="309"/>
      <c r="JIZ43" s="309"/>
      <c r="JJA43" s="309"/>
      <c r="JJB43" s="309"/>
      <c r="JJC43" s="309"/>
      <c r="JJD43" s="309"/>
      <c r="JJE43" s="309"/>
      <c r="JJF43" s="309"/>
      <c r="JJG43" s="309"/>
      <c r="JJH43" s="309"/>
      <c r="JJI43" s="309"/>
      <c r="JJJ43" s="309"/>
      <c r="JJK43" s="309"/>
      <c r="JJL43" s="309"/>
      <c r="JJM43" s="309"/>
      <c r="JJN43" s="309"/>
      <c r="JJO43" s="309"/>
      <c r="JJP43" s="309"/>
      <c r="JJQ43" s="309"/>
      <c r="JJR43" s="309"/>
      <c r="JJS43" s="309"/>
      <c r="JJT43" s="309"/>
      <c r="JJU43" s="309"/>
      <c r="JJV43" s="309"/>
      <c r="JJW43" s="309"/>
      <c r="JJX43" s="309"/>
      <c r="JJY43" s="309"/>
      <c r="JJZ43" s="309"/>
      <c r="JKA43" s="309"/>
      <c r="JKB43" s="309"/>
      <c r="JKC43" s="309"/>
      <c r="JKD43" s="309"/>
      <c r="JKE43" s="309"/>
      <c r="JKF43" s="309"/>
      <c r="JKG43" s="309"/>
      <c r="JKH43" s="309"/>
      <c r="JKI43" s="309"/>
      <c r="JKJ43" s="309"/>
      <c r="JKK43" s="309"/>
      <c r="JKL43" s="309"/>
      <c r="JKM43" s="309"/>
      <c r="JKN43" s="309"/>
      <c r="JKO43" s="309"/>
      <c r="JKP43" s="309"/>
      <c r="JKQ43" s="309"/>
      <c r="JKR43" s="309"/>
      <c r="JKS43" s="309"/>
      <c r="JKT43" s="309"/>
      <c r="JKU43" s="309"/>
      <c r="JKV43" s="309"/>
      <c r="JKW43" s="309"/>
      <c r="JKX43" s="309"/>
      <c r="JKY43" s="309"/>
      <c r="JKZ43" s="309"/>
      <c r="JLA43" s="309"/>
      <c r="JLB43" s="309"/>
      <c r="JLC43" s="309"/>
      <c r="JLD43" s="309"/>
      <c r="JLE43" s="309"/>
      <c r="JLF43" s="309"/>
      <c r="JLG43" s="309"/>
      <c r="JLH43" s="309"/>
      <c r="JLI43" s="309"/>
      <c r="JLJ43" s="309"/>
      <c r="JLK43" s="309"/>
      <c r="JLL43" s="309"/>
      <c r="JLM43" s="309"/>
      <c r="JLN43" s="309"/>
      <c r="JLO43" s="309"/>
      <c r="JLP43" s="309"/>
      <c r="JLQ43" s="309"/>
      <c r="JLR43" s="309"/>
      <c r="JLS43" s="309"/>
      <c r="JLT43" s="309"/>
      <c r="JLU43" s="309"/>
      <c r="JLV43" s="309"/>
      <c r="JLW43" s="309"/>
      <c r="JLX43" s="309"/>
      <c r="JLY43" s="309"/>
      <c r="JLZ43" s="309"/>
      <c r="JMA43" s="309"/>
      <c r="JMB43" s="309"/>
      <c r="JMC43" s="309"/>
      <c r="JMD43" s="309"/>
      <c r="JME43" s="309"/>
      <c r="JMF43" s="309"/>
      <c r="JMG43" s="309"/>
      <c r="JMH43" s="309"/>
      <c r="JMI43" s="309"/>
      <c r="JMJ43" s="309"/>
      <c r="JMK43" s="309"/>
      <c r="JML43" s="309"/>
      <c r="JMM43" s="309"/>
      <c r="JMN43" s="309"/>
      <c r="JMO43" s="309"/>
      <c r="JMP43" s="309"/>
      <c r="JMQ43" s="309"/>
      <c r="JMR43" s="309"/>
      <c r="JMS43" s="309"/>
      <c r="JMT43" s="309"/>
      <c r="JMU43" s="309"/>
      <c r="JMV43" s="309"/>
      <c r="JMW43" s="309"/>
      <c r="JMX43" s="309"/>
      <c r="JMY43" s="309"/>
      <c r="JMZ43" s="309"/>
      <c r="JNA43" s="309"/>
      <c r="JNB43" s="309"/>
      <c r="JNC43" s="309"/>
      <c r="JND43" s="309"/>
      <c r="JNE43" s="309"/>
      <c r="JNF43" s="309"/>
      <c r="JNG43" s="309"/>
      <c r="JNH43" s="309"/>
      <c r="JNI43" s="309"/>
      <c r="JNJ43" s="309"/>
      <c r="JNK43" s="309"/>
      <c r="JNL43" s="309"/>
      <c r="JNM43" s="309"/>
      <c r="JNN43" s="309"/>
      <c r="JNO43" s="309"/>
      <c r="JNP43" s="309"/>
      <c r="JNQ43" s="309"/>
      <c r="JNR43" s="309"/>
      <c r="JNS43" s="309"/>
      <c r="JNT43" s="309"/>
      <c r="JNU43" s="309"/>
      <c r="JNV43" s="309"/>
      <c r="JNW43" s="309"/>
      <c r="JNX43" s="309"/>
      <c r="JNY43" s="309"/>
      <c r="JNZ43" s="309"/>
      <c r="JOA43" s="309"/>
      <c r="JOB43" s="309"/>
      <c r="JOC43" s="309"/>
      <c r="JOD43" s="309"/>
      <c r="JOE43" s="309"/>
      <c r="JOF43" s="309"/>
      <c r="JOG43" s="309"/>
      <c r="JOH43" s="309"/>
      <c r="JOI43" s="309"/>
      <c r="JOJ43" s="309"/>
      <c r="JOK43" s="309"/>
      <c r="JOL43" s="309"/>
      <c r="JOM43" s="309"/>
      <c r="JON43" s="309"/>
      <c r="JOO43" s="309"/>
      <c r="JOP43" s="309"/>
      <c r="JOQ43" s="309"/>
      <c r="JOR43" s="309"/>
      <c r="JOS43" s="309"/>
      <c r="JOT43" s="309"/>
      <c r="JOU43" s="309"/>
      <c r="JOV43" s="309"/>
      <c r="JOW43" s="309"/>
      <c r="JOX43" s="309"/>
      <c r="JOY43" s="309"/>
      <c r="JOZ43" s="309"/>
      <c r="JPA43" s="309"/>
      <c r="JPB43" s="309"/>
      <c r="JPC43" s="309"/>
      <c r="JPD43" s="309"/>
      <c r="JPE43" s="309"/>
      <c r="JPF43" s="309"/>
      <c r="JPG43" s="309"/>
      <c r="JPH43" s="309"/>
      <c r="JPI43" s="309"/>
      <c r="JPJ43" s="309"/>
      <c r="JPK43" s="309"/>
      <c r="JPL43" s="309"/>
      <c r="JPM43" s="309"/>
      <c r="JPN43" s="309"/>
      <c r="JPO43" s="309"/>
      <c r="JPP43" s="309"/>
      <c r="JPQ43" s="309"/>
      <c r="JPR43" s="309"/>
      <c r="JPS43" s="309"/>
      <c r="JPT43" s="309"/>
      <c r="JPU43" s="309"/>
      <c r="JPV43" s="309"/>
      <c r="JPW43" s="309"/>
      <c r="JPX43" s="309"/>
      <c r="JPY43" s="309"/>
      <c r="JPZ43" s="309"/>
      <c r="JQA43" s="309"/>
      <c r="JQB43" s="309"/>
      <c r="JQC43" s="309"/>
      <c r="JQD43" s="309"/>
      <c r="JQE43" s="309"/>
      <c r="JQF43" s="309"/>
      <c r="JQG43" s="309"/>
      <c r="JQH43" s="309"/>
      <c r="JQI43" s="309"/>
      <c r="JQJ43" s="309"/>
      <c r="JQK43" s="309"/>
      <c r="JQL43" s="309"/>
      <c r="JQM43" s="309"/>
      <c r="JQN43" s="309"/>
      <c r="JQO43" s="309"/>
      <c r="JQP43" s="309"/>
      <c r="JQQ43" s="309"/>
      <c r="JQR43" s="309"/>
      <c r="JQS43" s="309"/>
      <c r="JQT43" s="309"/>
      <c r="JQU43" s="309"/>
      <c r="JQV43" s="309"/>
      <c r="JQW43" s="309"/>
      <c r="JQX43" s="309"/>
      <c r="JQY43" s="309"/>
      <c r="JQZ43" s="309"/>
      <c r="JRA43" s="309"/>
      <c r="JRB43" s="309"/>
      <c r="JRC43" s="309"/>
      <c r="JRD43" s="309"/>
      <c r="JRE43" s="309"/>
      <c r="JRF43" s="309"/>
      <c r="JRG43" s="309"/>
      <c r="JRH43" s="309"/>
      <c r="JRI43" s="309"/>
      <c r="JRJ43" s="309"/>
      <c r="JRK43" s="309"/>
      <c r="JRL43" s="309"/>
      <c r="JRM43" s="309"/>
      <c r="JRN43" s="309"/>
      <c r="JRO43" s="309"/>
      <c r="JRP43" s="309"/>
      <c r="JRQ43" s="309"/>
      <c r="JRR43" s="309"/>
      <c r="JRS43" s="309"/>
      <c r="JRT43" s="309"/>
      <c r="JRU43" s="309"/>
      <c r="JRV43" s="309"/>
      <c r="JRW43" s="309"/>
      <c r="JRX43" s="309"/>
      <c r="JRY43" s="309"/>
      <c r="JRZ43" s="309"/>
      <c r="JSA43" s="309"/>
      <c r="JSB43" s="309"/>
      <c r="JSC43" s="309"/>
      <c r="JSD43" s="309"/>
      <c r="JSE43" s="309"/>
      <c r="JSF43" s="309"/>
      <c r="JSG43" s="309"/>
      <c r="JSH43" s="309"/>
      <c r="JSI43" s="309"/>
      <c r="JSJ43" s="309"/>
      <c r="JSK43" s="309"/>
      <c r="JSL43" s="309"/>
      <c r="JSM43" s="309"/>
      <c r="JSN43" s="309"/>
      <c r="JSO43" s="309"/>
      <c r="JSP43" s="309"/>
      <c r="JSQ43" s="309"/>
      <c r="JSR43" s="309"/>
      <c r="JSS43" s="309"/>
      <c r="JST43" s="309"/>
      <c r="JSU43" s="309"/>
      <c r="JSV43" s="309"/>
      <c r="JSW43" s="309"/>
      <c r="JSX43" s="309"/>
      <c r="JSY43" s="309"/>
      <c r="JSZ43" s="309"/>
      <c r="JTA43" s="309"/>
      <c r="JTB43" s="309"/>
      <c r="JTC43" s="309"/>
      <c r="JTD43" s="309"/>
      <c r="JTE43" s="309"/>
      <c r="JTF43" s="309"/>
      <c r="JTG43" s="309"/>
      <c r="JTH43" s="309"/>
      <c r="JTI43" s="309"/>
      <c r="JTJ43" s="309"/>
      <c r="JTK43" s="309"/>
      <c r="JTL43" s="309"/>
      <c r="JTM43" s="309"/>
      <c r="JTN43" s="309"/>
      <c r="JTO43" s="309"/>
      <c r="JTP43" s="309"/>
      <c r="JTQ43" s="309"/>
      <c r="JTR43" s="309"/>
      <c r="JTS43" s="309"/>
      <c r="JTT43" s="309"/>
      <c r="JTU43" s="309"/>
      <c r="JTV43" s="309"/>
      <c r="JTW43" s="309"/>
      <c r="JTX43" s="309"/>
      <c r="JTY43" s="309"/>
      <c r="JTZ43" s="309"/>
      <c r="JUA43" s="309"/>
      <c r="JUB43" s="309"/>
      <c r="JUC43" s="309"/>
      <c r="JUD43" s="309"/>
      <c r="JUE43" s="309"/>
      <c r="JUF43" s="309"/>
      <c r="JUG43" s="309"/>
      <c r="JUH43" s="309"/>
      <c r="JUI43" s="309"/>
      <c r="JUJ43" s="309"/>
      <c r="JUK43" s="309"/>
      <c r="JUL43" s="309"/>
      <c r="JUM43" s="309"/>
      <c r="JUN43" s="309"/>
      <c r="JUO43" s="309"/>
      <c r="JUP43" s="309"/>
      <c r="JUQ43" s="309"/>
      <c r="JUR43" s="309"/>
      <c r="JUS43" s="309"/>
      <c r="JUT43" s="309"/>
      <c r="JUU43" s="309"/>
      <c r="JUV43" s="309"/>
      <c r="JUW43" s="309"/>
      <c r="JUX43" s="309"/>
      <c r="JUY43" s="309"/>
      <c r="JUZ43" s="309"/>
      <c r="JVA43" s="309"/>
      <c r="JVB43" s="309"/>
      <c r="JVC43" s="309"/>
      <c r="JVD43" s="309"/>
      <c r="JVE43" s="309"/>
      <c r="JVF43" s="309"/>
      <c r="JVG43" s="309"/>
      <c r="JVH43" s="309"/>
      <c r="JVI43" s="309"/>
      <c r="JVJ43" s="309"/>
      <c r="JVK43" s="309"/>
      <c r="JVL43" s="309"/>
      <c r="JVM43" s="309"/>
      <c r="JVN43" s="309"/>
      <c r="JVO43" s="309"/>
      <c r="JVP43" s="309"/>
      <c r="JVQ43" s="309"/>
      <c r="JVR43" s="309"/>
      <c r="JVS43" s="309"/>
      <c r="JVT43" s="309"/>
      <c r="JVU43" s="309"/>
      <c r="JVV43" s="309"/>
      <c r="JVW43" s="309"/>
      <c r="JVX43" s="309"/>
      <c r="JVY43" s="309"/>
      <c r="JVZ43" s="309"/>
      <c r="JWA43" s="309"/>
      <c r="JWB43" s="309"/>
      <c r="JWC43" s="309"/>
      <c r="JWD43" s="309"/>
      <c r="JWE43" s="309"/>
      <c r="JWF43" s="309"/>
      <c r="JWG43" s="309"/>
      <c r="JWH43" s="309"/>
      <c r="JWI43" s="309"/>
      <c r="JWJ43" s="309"/>
      <c r="JWK43" s="309"/>
      <c r="JWL43" s="309"/>
      <c r="JWM43" s="309"/>
      <c r="JWN43" s="309"/>
      <c r="JWO43" s="309"/>
      <c r="JWP43" s="309"/>
      <c r="JWQ43" s="309"/>
      <c r="JWR43" s="309"/>
      <c r="JWS43" s="309"/>
      <c r="JWT43" s="309"/>
      <c r="JWU43" s="309"/>
      <c r="JWV43" s="309"/>
      <c r="JWW43" s="309"/>
      <c r="JWX43" s="309"/>
      <c r="JWY43" s="309"/>
      <c r="JWZ43" s="309"/>
      <c r="JXA43" s="309"/>
      <c r="JXB43" s="309"/>
      <c r="JXC43" s="309"/>
      <c r="JXD43" s="309"/>
      <c r="JXE43" s="309"/>
      <c r="JXF43" s="309"/>
      <c r="JXG43" s="309"/>
      <c r="JXH43" s="309"/>
      <c r="JXI43" s="309"/>
      <c r="JXJ43" s="309"/>
      <c r="JXK43" s="309"/>
      <c r="JXL43" s="309"/>
      <c r="JXM43" s="309"/>
      <c r="JXN43" s="309"/>
      <c r="JXO43" s="309"/>
      <c r="JXP43" s="309"/>
      <c r="JXQ43" s="309"/>
      <c r="JXR43" s="309"/>
      <c r="JXS43" s="309"/>
      <c r="JXT43" s="309"/>
      <c r="JXU43" s="309"/>
      <c r="JXV43" s="309"/>
      <c r="JXW43" s="309"/>
      <c r="JXX43" s="309"/>
      <c r="JXY43" s="309"/>
      <c r="JXZ43" s="309"/>
      <c r="JYA43" s="309"/>
      <c r="JYB43" s="309"/>
      <c r="JYC43" s="309"/>
      <c r="JYD43" s="309"/>
      <c r="JYE43" s="309"/>
      <c r="JYF43" s="309"/>
      <c r="JYG43" s="309"/>
      <c r="JYH43" s="309"/>
      <c r="JYI43" s="309"/>
      <c r="JYJ43" s="309"/>
      <c r="JYK43" s="309"/>
      <c r="JYL43" s="309"/>
      <c r="JYM43" s="309"/>
      <c r="JYN43" s="309"/>
      <c r="JYO43" s="309"/>
      <c r="JYP43" s="309"/>
      <c r="JYQ43" s="309"/>
      <c r="JYR43" s="309"/>
      <c r="JYS43" s="309"/>
      <c r="JYT43" s="309"/>
      <c r="JYU43" s="309"/>
      <c r="JYV43" s="309"/>
      <c r="JYW43" s="309"/>
      <c r="JYX43" s="309"/>
      <c r="JYY43" s="309"/>
      <c r="JYZ43" s="309"/>
      <c r="JZA43" s="309"/>
      <c r="JZB43" s="309"/>
      <c r="JZC43" s="309"/>
      <c r="JZD43" s="309"/>
      <c r="JZE43" s="309"/>
      <c r="JZF43" s="309"/>
      <c r="JZG43" s="309"/>
      <c r="JZH43" s="309"/>
      <c r="JZI43" s="309"/>
      <c r="JZJ43" s="309"/>
      <c r="JZK43" s="309"/>
      <c r="JZL43" s="309"/>
      <c r="JZM43" s="309"/>
      <c r="JZN43" s="309"/>
      <c r="JZO43" s="309"/>
      <c r="JZP43" s="309"/>
      <c r="JZQ43" s="309"/>
      <c r="JZR43" s="309"/>
      <c r="JZS43" s="309"/>
      <c r="JZT43" s="309"/>
      <c r="JZU43" s="309"/>
      <c r="JZV43" s="309"/>
      <c r="JZW43" s="309"/>
      <c r="JZX43" s="309"/>
      <c r="JZY43" s="309"/>
      <c r="JZZ43" s="309"/>
      <c r="KAA43" s="309"/>
      <c r="KAB43" s="309"/>
      <c r="KAC43" s="309"/>
      <c r="KAD43" s="309"/>
      <c r="KAE43" s="309"/>
      <c r="KAF43" s="309"/>
      <c r="KAG43" s="309"/>
      <c r="KAH43" s="309"/>
      <c r="KAI43" s="309"/>
      <c r="KAJ43" s="309"/>
      <c r="KAK43" s="309"/>
      <c r="KAL43" s="309"/>
      <c r="KAM43" s="309"/>
      <c r="KAN43" s="309"/>
      <c r="KAO43" s="309"/>
      <c r="KAP43" s="309"/>
      <c r="KAQ43" s="309"/>
      <c r="KAR43" s="309"/>
      <c r="KAS43" s="309"/>
      <c r="KAT43" s="309"/>
      <c r="KAU43" s="309"/>
      <c r="KAV43" s="309"/>
      <c r="KAW43" s="309"/>
      <c r="KAX43" s="309"/>
      <c r="KAY43" s="309"/>
      <c r="KAZ43" s="309"/>
      <c r="KBA43" s="309"/>
      <c r="KBB43" s="309"/>
      <c r="KBC43" s="309"/>
      <c r="KBD43" s="309"/>
      <c r="KBE43" s="309"/>
      <c r="KBF43" s="309"/>
      <c r="KBG43" s="309"/>
      <c r="KBH43" s="309"/>
      <c r="KBI43" s="309"/>
      <c r="KBJ43" s="309"/>
      <c r="KBK43" s="309"/>
      <c r="KBL43" s="309"/>
      <c r="KBM43" s="309"/>
      <c r="KBN43" s="309"/>
      <c r="KBO43" s="309"/>
      <c r="KBP43" s="309"/>
      <c r="KBQ43" s="309"/>
      <c r="KBR43" s="309"/>
      <c r="KBS43" s="309"/>
      <c r="KBT43" s="309"/>
      <c r="KBU43" s="309"/>
      <c r="KBV43" s="309"/>
      <c r="KBW43" s="309"/>
      <c r="KBX43" s="309"/>
      <c r="KBY43" s="309"/>
      <c r="KBZ43" s="309"/>
      <c r="KCA43" s="309"/>
      <c r="KCB43" s="309"/>
      <c r="KCC43" s="309"/>
      <c r="KCD43" s="309"/>
      <c r="KCE43" s="309"/>
      <c r="KCF43" s="309"/>
      <c r="KCG43" s="309"/>
      <c r="KCH43" s="309"/>
      <c r="KCI43" s="309"/>
      <c r="KCJ43" s="309"/>
      <c r="KCK43" s="309"/>
      <c r="KCL43" s="309"/>
      <c r="KCM43" s="309"/>
      <c r="KCN43" s="309"/>
      <c r="KCO43" s="309"/>
      <c r="KCP43" s="309"/>
      <c r="KCQ43" s="309"/>
      <c r="KCR43" s="309"/>
      <c r="KCS43" s="309"/>
      <c r="KCT43" s="309"/>
      <c r="KCU43" s="309"/>
      <c r="KCV43" s="309"/>
      <c r="KCW43" s="309"/>
      <c r="KCX43" s="309"/>
      <c r="KCY43" s="309"/>
      <c r="KCZ43" s="309"/>
      <c r="KDA43" s="309"/>
      <c r="KDB43" s="309"/>
      <c r="KDC43" s="309"/>
      <c r="KDD43" s="309"/>
      <c r="KDE43" s="309"/>
      <c r="KDF43" s="309"/>
      <c r="KDG43" s="309"/>
      <c r="KDH43" s="309"/>
      <c r="KDI43" s="309"/>
      <c r="KDJ43" s="309"/>
      <c r="KDK43" s="309"/>
      <c r="KDL43" s="309"/>
      <c r="KDM43" s="309"/>
      <c r="KDN43" s="309"/>
      <c r="KDO43" s="309"/>
      <c r="KDP43" s="309"/>
      <c r="KDQ43" s="309"/>
      <c r="KDR43" s="309"/>
      <c r="KDS43" s="309"/>
      <c r="KDT43" s="309"/>
      <c r="KDU43" s="309"/>
      <c r="KDV43" s="309"/>
      <c r="KDW43" s="309"/>
      <c r="KDX43" s="309"/>
      <c r="KDY43" s="309"/>
      <c r="KDZ43" s="309"/>
      <c r="KEA43" s="309"/>
      <c r="KEB43" s="309"/>
      <c r="KEC43" s="309"/>
      <c r="KED43" s="309"/>
      <c r="KEE43" s="309"/>
      <c r="KEF43" s="309"/>
      <c r="KEG43" s="309"/>
      <c r="KEH43" s="309"/>
      <c r="KEI43" s="309"/>
      <c r="KEJ43" s="309"/>
      <c r="KEK43" s="309"/>
      <c r="KEL43" s="309"/>
      <c r="KEM43" s="309"/>
      <c r="KEN43" s="309"/>
      <c r="KEO43" s="309"/>
      <c r="KEP43" s="309"/>
      <c r="KEQ43" s="309"/>
      <c r="KER43" s="309"/>
      <c r="KES43" s="309"/>
      <c r="KET43" s="309"/>
      <c r="KEU43" s="309"/>
      <c r="KEV43" s="309"/>
      <c r="KEW43" s="309"/>
      <c r="KEX43" s="309"/>
      <c r="KEY43" s="309"/>
      <c r="KEZ43" s="309"/>
      <c r="KFA43" s="309"/>
      <c r="KFB43" s="309"/>
      <c r="KFC43" s="309"/>
      <c r="KFD43" s="309"/>
      <c r="KFE43" s="309"/>
      <c r="KFF43" s="309"/>
      <c r="KFG43" s="309"/>
      <c r="KFH43" s="309"/>
      <c r="KFI43" s="309"/>
      <c r="KFJ43" s="309"/>
      <c r="KFK43" s="309"/>
      <c r="KFL43" s="309"/>
      <c r="KFM43" s="309"/>
      <c r="KFN43" s="309"/>
      <c r="KFO43" s="309"/>
      <c r="KFP43" s="309"/>
      <c r="KFQ43" s="309"/>
      <c r="KFR43" s="309"/>
      <c r="KFS43" s="309"/>
      <c r="KFT43" s="309"/>
      <c r="KFU43" s="309"/>
      <c r="KFV43" s="309"/>
      <c r="KFW43" s="309"/>
      <c r="KFX43" s="309"/>
      <c r="KFY43" s="309"/>
      <c r="KFZ43" s="309"/>
      <c r="KGA43" s="309"/>
      <c r="KGB43" s="309"/>
      <c r="KGC43" s="309"/>
      <c r="KGD43" s="309"/>
      <c r="KGE43" s="309"/>
      <c r="KGF43" s="309"/>
      <c r="KGG43" s="309"/>
      <c r="KGH43" s="309"/>
      <c r="KGI43" s="309"/>
      <c r="KGJ43" s="309"/>
      <c r="KGK43" s="309"/>
      <c r="KGL43" s="309"/>
      <c r="KGM43" s="309"/>
      <c r="KGN43" s="309"/>
      <c r="KGO43" s="309"/>
      <c r="KGP43" s="309"/>
      <c r="KGQ43" s="309"/>
      <c r="KGR43" s="309"/>
      <c r="KGS43" s="309"/>
      <c r="KGT43" s="309"/>
      <c r="KGU43" s="309"/>
      <c r="KGV43" s="309"/>
      <c r="KGW43" s="309"/>
      <c r="KGX43" s="309"/>
      <c r="KGY43" s="309"/>
      <c r="KGZ43" s="309"/>
      <c r="KHA43" s="309"/>
      <c r="KHB43" s="309"/>
      <c r="KHC43" s="309"/>
      <c r="KHD43" s="309"/>
      <c r="KHE43" s="309"/>
      <c r="KHF43" s="309"/>
      <c r="KHG43" s="309"/>
      <c r="KHH43" s="309"/>
      <c r="KHI43" s="309"/>
      <c r="KHJ43" s="309"/>
      <c r="KHK43" s="309"/>
      <c r="KHL43" s="309"/>
      <c r="KHM43" s="309"/>
      <c r="KHN43" s="309"/>
      <c r="KHO43" s="309"/>
      <c r="KHP43" s="309"/>
      <c r="KHQ43" s="309"/>
      <c r="KHR43" s="309"/>
      <c r="KHS43" s="309"/>
      <c r="KHT43" s="309"/>
      <c r="KHU43" s="309"/>
      <c r="KHV43" s="309"/>
      <c r="KHW43" s="309"/>
      <c r="KHX43" s="309"/>
      <c r="KHY43" s="309"/>
      <c r="KHZ43" s="309"/>
      <c r="KIA43" s="309"/>
      <c r="KIB43" s="309"/>
      <c r="KIC43" s="309"/>
      <c r="KID43" s="309"/>
      <c r="KIE43" s="309"/>
      <c r="KIF43" s="309"/>
      <c r="KIG43" s="309"/>
      <c r="KIH43" s="309"/>
      <c r="KII43" s="309"/>
      <c r="KIJ43" s="309"/>
      <c r="KIK43" s="309"/>
      <c r="KIL43" s="309"/>
      <c r="KIM43" s="309"/>
      <c r="KIN43" s="309"/>
      <c r="KIO43" s="309"/>
      <c r="KIP43" s="309"/>
      <c r="KIQ43" s="309"/>
      <c r="KIR43" s="309"/>
      <c r="KIS43" s="309"/>
      <c r="KIT43" s="309"/>
      <c r="KIU43" s="309"/>
      <c r="KIV43" s="309"/>
      <c r="KIW43" s="309"/>
      <c r="KIX43" s="309"/>
      <c r="KIY43" s="309"/>
      <c r="KIZ43" s="309"/>
      <c r="KJA43" s="309"/>
      <c r="KJB43" s="309"/>
      <c r="KJC43" s="309"/>
      <c r="KJD43" s="309"/>
      <c r="KJE43" s="309"/>
      <c r="KJF43" s="309"/>
      <c r="KJG43" s="309"/>
      <c r="KJH43" s="309"/>
      <c r="KJI43" s="309"/>
      <c r="KJJ43" s="309"/>
      <c r="KJK43" s="309"/>
      <c r="KJL43" s="309"/>
      <c r="KJM43" s="309"/>
      <c r="KJN43" s="309"/>
      <c r="KJO43" s="309"/>
      <c r="KJP43" s="309"/>
      <c r="KJQ43" s="309"/>
      <c r="KJR43" s="309"/>
      <c r="KJS43" s="309"/>
      <c r="KJT43" s="309"/>
      <c r="KJU43" s="309"/>
      <c r="KJV43" s="309"/>
      <c r="KJW43" s="309"/>
      <c r="KJX43" s="309"/>
      <c r="KJY43" s="309"/>
      <c r="KJZ43" s="309"/>
      <c r="KKA43" s="309"/>
      <c r="KKB43" s="309"/>
      <c r="KKC43" s="309"/>
      <c r="KKD43" s="309"/>
      <c r="KKE43" s="309"/>
      <c r="KKF43" s="309"/>
      <c r="KKG43" s="309"/>
      <c r="KKH43" s="309"/>
      <c r="KKI43" s="309"/>
      <c r="KKJ43" s="309"/>
      <c r="KKK43" s="309"/>
      <c r="KKL43" s="309"/>
      <c r="KKM43" s="309"/>
      <c r="KKN43" s="309"/>
      <c r="KKO43" s="309"/>
      <c r="KKP43" s="309"/>
      <c r="KKQ43" s="309"/>
      <c r="KKR43" s="309"/>
      <c r="KKS43" s="309"/>
      <c r="KKT43" s="309"/>
      <c r="KKU43" s="309"/>
      <c r="KKV43" s="309"/>
      <c r="KKW43" s="309"/>
      <c r="KKX43" s="309"/>
      <c r="KKY43" s="309"/>
      <c r="KKZ43" s="309"/>
      <c r="KLA43" s="309"/>
      <c r="KLB43" s="309"/>
      <c r="KLC43" s="309"/>
      <c r="KLD43" s="309"/>
      <c r="KLE43" s="309"/>
      <c r="KLF43" s="309"/>
      <c r="KLG43" s="309"/>
      <c r="KLH43" s="309"/>
      <c r="KLI43" s="309"/>
      <c r="KLJ43" s="309"/>
      <c r="KLK43" s="309"/>
      <c r="KLL43" s="309"/>
      <c r="KLM43" s="309"/>
      <c r="KLN43" s="309"/>
      <c r="KLO43" s="309"/>
      <c r="KLP43" s="309"/>
      <c r="KLQ43" s="309"/>
      <c r="KLR43" s="309"/>
      <c r="KLS43" s="309"/>
      <c r="KLT43" s="309"/>
      <c r="KLU43" s="309"/>
      <c r="KLV43" s="309"/>
      <c r="KLW43" s="309"/>
      <c r="KLX43" s="309"/>
      <c r="KLY43" s="309"/>
      <c r="KLZ43" s="309"/>
      <c r="KMA43" s="309"/>
      <c r="KMB43" s="309"/>
      <c r="KMC43" s="309"/>
      <c r="KMD43" s="309"/>
      <c r="KME43" s="309"/>
      <c r="KMF43" s="309"/>
      <c r="KMG43" s="309"/>
      <c r="KMH43" s="309"/>
      <c r="KMI43" s="309"/>
      <c r="KMJ43" s="309"/>
      <c r="KMK43" s="309"/>
      <c r="KML43" s="309"/>
      <c r="KMM43" s="309"/>
      <c r="KMN43" s="309"/>
      <c r="KMO43" s="309"/>
      <c r="KMP43" s="309"/>
      <c r="KMQ43" s="309"/>
      <c r="KMR43" s="309"/>
      <c r="KMS43" s="309"/>
      <c r="KMT43" s="309"/>
      <c r="KMU43" s="309"/>
      <c r="KMV43" s="309"/>
      <c r="KMW43" s="309"/>
      <c r="KMX43" s="309"/>
      <c r="KMY43" s="309"/>
      <c r="KMZ43" s="309"/>
      <c r="KNA43" s="309"/>
      <c r="KNB43" s="309"/>
      <c r="KNC43" s="309"/>
      <c r="KND43" s="309"/>
      <c r="KNE43" s="309"/>
      <c r="KNF43" s="309"/>
      <c r="KNG43" s="309"/>
      <c r="KNH43" s="309"/>
      <c r="KNI43" s="309"/>
      <c r="KNJ43" s="309"/>
      <c r="KNK43" s="309"/>
      <c r="KNL43" s="309"/>
      <c r="KNM43" s="309"/>
      <c r="KNN43" s="309"/>
      <c r="KNO43" s="309"/>
      <c r="KNP43" s="309"/>
      <c r="KNQ43" s="309"/>
      <c r="KNR43" s="309"/>
      <c r="KNS43" s="309"/>
      <c r="KNT43" s="309"/>
      <c r="KNU43" s="309"/>
      <c r="KNV43" s="309"/>
      <c r="KNW43" s="309"/>
      <c r="KNX43" s="309"/>
      <c r="KNY43" s="309"/>
      <c r="KNZ43" s="309"/>
      <c r="KOA43" s="309"/>
      <c r="KOB43" s="309"/>
      <c r="KOC43" s="309"/>
      <c r="KOD43" s="309"/>
      <c r="KOE43" s="309"/>
      <c r="KOF43" s="309"/>
      <c r="KOG43" s="309"/>
      <c r="KOH43" s="309"/>
      <c r="KOI43" s="309"/>
      <c r="KOJ43" s="309"/>
      <c r="KOK43" s="309"/>
      <c r="KOL43" s="309"/>
      <c r="KOM43" s="309"/>
      <c r="KON43" s="309"/>
      <c r="KOO43" s="309"/>
      <c r="KOP43" s="309"/>
      <c r="KOQ43" s="309"/>
      <c r="KOR43" s="309"/>
      <c r="KOS43" s="309"/>
      <c r="KOT43" s="309"/>
      <c r="KOU43" s="309"/>
      <c r="KOV43" s="309"/>
      <c r="KOW43" s="309"/>
      <c r="KOX43" s="309"/>
      <c r="KOY43" s="309"/>
      <c r="KOZ43" s="309"/>
      <c r="KPA43" s="309"/>
      <c r="KPB43" s="309"/>
      <c r="KPC43" s="309"/>
      <c r="KPD43" s="309"/>
      <c r="KPE43" s="309"/>
      <c r="KPF43" s="309"/>
      <c r="KPG43" s="309"/>
      <c r="KPH43" s="309"/>
      <c r="KPI43" s="309"/>
      <c r="KPJ43" s="309"/>
      <c r="KPK43" s="309"/>
      <c r="KPL43" s="309"/>
      <c r="KPM43" s="309"/>
      <c r="KPN43" s="309"/>
      <c r="KPO43" s="309"/>
      <c r="KPP43" s="309"/>
      <c r="KPQ43" s="309"/>
      <c r="KPR43" s="309"/>
      <c r="KPS43" s="309"/>
      <c r="KPT43" s="309"/>
      <c r="KPU43" s="309"/>
      <c r="KPV43" s="309"/>
      <c r="KPW43" s="309"/>
      <c r="KPX43" s="309"/>
      <c r="KPY43" s="309"/>
      <c r="KPZ43" s="309"/>
      <c r="KQA43" s="309"/>
      <c r="KQB43" s="309"/>
      <c r="KQC43" s="309"/>
      <c r="KQD43" s="309"/>
      <c r="KQE43" s="309"/>
      <c r="KQF43" s="309"/>
      <c r="KQG43" s="309"/>
      <c r="KQH43" s="309"/>
      <c r="KQI43" s="309"/>
      <c r="KQJ43" s="309"/>
      <c r="KQK43" s="309"/>
      <c r="KQL43" s="309"/>
      <c r="KQM43" s="309"/>
      <c r="KQN43" s="309"/>
      <c r="KQO43" s="309"/>
      <c r="KQP43" s="309"/>
      <c r="KQQ43" s="309"/>
      <c r="KQR43" s="309"/>
      <c r="KQS43" s="309"/>
      <c r="KQT43" s="309"/>
      <c r="KQU43" s="309"/>
      <c r="KQV43" s="309"/>
      <c r="KQW43" s="309"/>
      <c r="KQX43" s="309"/>
      <c r="KQY43" s="309"/>
      <c r="KQZ43" s="309"/>
      <c r="KRA43" s="309"/>
      <c r="KRB43" s="309"/>
      <c r="KRC43" s="309"/>
      <c r="KRD43" s="309"/>
      <c r="KRE43" s="309"/>
      <c r="KRF43" s="309"/>
      <c r="KRG43" s="309"/>
      <c r="KRH43" s="309"/>
      <c r="KRI43" s="309"/>
      <c r="KRJ43" s="309"/>
      <c r="KRK43" s="309"/>
      <c r="KRL43" s="309"/>
      <c r="KRM43" s="309"/>
      <c r="KRN43" s="309"/>
      <c r="KRO43" s="309"/>
      <c r="KRP43" s="309"/>
      <c r="KRQ43" s="309"/>
      <c r="KRR43" s="309"/>
      <c r="KRS43" s="309"/>
      <c r="KRT43" s="309"/>
      <c r="KRU43" s="309"/>
      <c r="KRV43" s="309"/>
      <c r="KRW43" s="309"/>
      <c r="KRX43" s="309"/>
      <c r="KRY43" s="309"/>
      <c r="KRZ43" s="309"/>
      <c r="KSA43" s="309"/>
      <c r="KSB43" s="309"/>
      <c r="KSC43" s="309"/>
      <c r="KSD43" s="309"/>
      <c r="KSE43" s="309"/>
      <c r="KSF43" s="309"/>
      <c r="KSG43" s="309"/>
      <c r="KSH43" s="309"/>
      <c r="KSI43" s="309"/>
      <c r="KSJ43" s="309"/>
      <c r="KSK43" s="309"/>
      <c r="KSL43" s="309"/>
      <c r="KSM43" s="309"/>
      <c r="KSN43" s="309"/>
      <c r="KSO43" s="309"/>
      <c r="KSP43" s="309"/>
      <c r="KSQ43" s="309"/>
      <c r="KSR43" s="309"/>
      <c r="KSS43" s="309"/>
      <c r="KST43" s="309"/>
      <c r="KSU43" s="309"/>
      <c r="KSV43" s="309"/>
      <c r="KSW43" s="309"/>
      <c r="KSX43" s="309"/>
      <c r="KSY43" s="309"/>
      <c r="KSZ43" s="309"/>
      <c r="KTA43" s="309"/>
      <c r="KTB43" s="309"/>
      <c r="KTC43" s="309"/>
      <c r="KTD43" s="309"/>
      <c r="KTE43" s="309"/>
      <c r="KTF43" s="309"/>
      <c r="KTG43" s="309"/>
      <c r="KTH43" s="309"/>
      <c r="KTI43" s="309"/>
      <c r="KTJ43" s="309"/>
      <c r="KTK43" s="309"/>
      <c r="KTL43" s="309"/>
      <c r="KTM43" s="309"/>
      <c r="KTN43" s="309"/>
      <c r="KTO43" s="309"/>
      <c r="KTP43" s="309"/>
      <c r="KTQ43" s="309"/>
      <c r="KTR43" s="309"/>
      <c r="KTS43" s="309"/>
      <c r="KTT43" s="309"/>
      <c r="KTU43" s="309"/>
      <c r="KTV43" s="309"/>
      <c r="KTW43" s="309"/>
      <c r="KTX43" s="309"/>
      <c r="KTY43" s="309"/>
      <c r="KTZ43" s="309"/>
      <c r="KUA43" s="309"/>
      <c r="KUB43" s="309"/>
      <c r="KUC43" s="309"/>
      <c r="KUD43" s="309"/>
      <c r="KUE43" s="309"/>
      <c r="KUF43" s="309"/>
      <c r="KUG43" s="309"/>
      <c r="KUH43" s="309"/>
      <c r="KUI43" s="309"/>
      <c r="KUJ43" s="309"/>
      <c r="KUK43" s="309"/>
      <c r="KUL43" s="309"/>
      <c r="KUM43" s="309"/>
      <c r="KUN43" s="309"/>
      <c r="KUO43" s="309"/>
      <c r="KUP43" s="309"/>
      <c r="KUQ43" s="309"/>
      <c r="KUR43" s="309"/>
      <c r="KUS43" s="309"/>
      <c r="KUT43" s="309"/>
      <c r="KUU43" s="309"/>
      <c r="KUV43" s="309"/>
      <c r="KUW43" s="309"/>
      <c r="KUX43" s="309"/>
      <c r="KUY43" s="309"/>
      <c r="KUZ43" s="309"/>
      <c r="KVA43" s="309"/>
      <c r="KVB43" s="309"/>
      <c r="KVC43" s="309"/>
      <c r="KVD43" s="309"/>
      <c r="KVE43" s="309"/>
      <c r="KVF43" s="309"/>
      <c r="KVG43" s="309"/>
      <c r="KVH43" s="309"/>
      <c r="KVI43" s="309"/>
      <c r="KVJ43" s="309"/>
      <c r="KVK43" s="309"/>
      <c r="KVL43" s="309"/>
      <c r="KVM43" s="309"/>
      <c r="KVN43" s="309"/>
      <c r="KVO43" s="309"/>
      <c r="KVP43" s="309"/>
      <c r="KVQ43" s="309"/>
      <c r="KVR43" s="309"/>
      <c r="KVS43" s="309"/>
      <c r="KVT43" s="309"/>
      <c r="KVU43" s="309"/>
      <c r="KVV43" s="309"/>
      <c r="KVW43" s="309"/>
      <c r="KVX43" s="309"/>
      <c r="KVY43" s="309"/>
      <c r="KVZ43" s="309"/>
      <c r="KWA43" s="309"/>
      <c r="KWB43" s="309"/>
      <c r="KWC43" s="309"/>
      <c r="KWD43" s="309"/>
      <c r="KWE43" s="309"/>
      <c r="KWF43" s="309"/>
      <c r="KWG43" s="309"/>
      <c r="KWH43" s="309"/>
      <c r="KWI43" s="309"/>
      <c r="KWJ43" s="309"/>
      <c r="KWK43" s="309"/>
      <c r="KWL43" s="309"/>
      <c r="KWM43" s="309"/>
      <c r="KWN43" s="309"/>
      <c r="KWO43" s="309"/>
      <c r="KWP43" s="309"/>
      <c r="KWQ43" s="309"/>
      <c r="KWR43" s="309"/>
      <c r="KWS43" s="309"/>
      <c r="KWT43" s="309"/>
      <c r="KWU43" s="309"/>
      <c r="KWV43" s="309"/>
      <c r="KWW43" s="309"/>
      <c r="KWX43" s="309"/>
      <c r="KWY43" s="309"/>
      <c r="KWZ43" s="309"/>
      <c r="KXA43" s="309"/>
      <c r="KXB43" s="309"/>
      <c r="KXC43" s="309"/>
      <c r="KXD43" s="309"/>
      <c r="KXE43" s="309"/>
      <c r="KXF43" s="309"/>
      <c r="KXG43" s="309"/>
      <c r="KXH43" s="309"/>
      <c r="KXI43" s="309"/>
      <c r="KXJ43" s="309"/>
      <c r="KXK43" s="309"/>
      <c r="KXL43" s="309"/>
      <c r="KXM43" s="309"/>
      <c r="KXN43" s="309"/>
      <c r="KXO43" s="309"/>
      <c r="KXP43" s="309"/>
      <c r="KXQ43" s="309"/>
      <c r="KXR43" s="309"/>
      <c r="KXS43" s="309"/>
      <c r="KXT43" s="309"/>
      <c r="KXU43" s="309"/>
      <c r="KXV43" s="309"/>
      <c r="KXW43" s="309"/>
      <c r="KXX43" s="309"/>
      <c r="KXY43" s="309"/>
      <c r="KXZ43" s="309"/>
      <c r="KYA43" s="309"/>
      <c r="KYB43" s="309"/>
      <c r="KYC43" s="309"/>
      <c r="KYD43" s="309"/>
      <c r="KYE43" s="309"/>
      <c r="KYF43" s="309"/>
      <c r="KYG43" s="309"/>
      <c r="KYH43" s="309"/>
      <c r="KYI43" s="309"/>
      <c r="KYJ43" s="309"/>
      <c r="KYK43" s="309"/>
      <c r="KYL43" s="309"/>
      <c r="KYM43" s="309"/>
      <c r="KYN43" s="309"/>
      <c r="KYO43" s="309"/>
      <c r="KYP43" s="309"/>
      <c r="KYQ43" s="309"/>
      <c r="KYR43" s="309"/>
      <c r="KYS43" s="309"/>
      <c r="KYT43" s="309"/>
      <c r="KYU43" s="309"/>
      <c r="KYV43" s="309"/>
      <c r="KYW43" s="309"/>
      <c r="KYX43" s="309"/>
      <c r="KYY43" s="309"/>
      <c r="KYZ43" s="309"/>
      <c r="KZA43" s="309"/>
      <c r="KZB43" s="309"/>
      <c r="KZC43" s="309"/>
      <c r="KZD43" s="309"/>
      <c r="KZE43" s="309"/>
      <c r="KZF43" s="309"/>
      <c r="KZG43" s="309"/>
      <c r="KZH43" s="309"/>
      <c r="KZI43" s="309"/>
      <c r="KZJ43" s="309"/>
      <c r="KZK43" s="309"/>
      <c r="KZL43" s="309"/>
      <c r="KZM43" s="309"/>
      <c r="KZN43" s="309"/>
      <c r="KZO43" s="309"/>
      <c r="KZP43" s="309"/>
      <c r="KZQ43" s="309"/>
      <c r="KZR43" s="309"/>
      <c r="KZS43" s="309"/>
      <c r="KZT43" s="309"/>
      <c r="KZU43" s="309"/>
      <c r="KZV43" s="309"/>
      <c r="KZW43" s="309"/>
      <c r="KZX43" s="309"/>
      <c r="KZY43" s="309"/>
      <c r="KZZ43" s="309"/>
      <c r="LAA43" s="309"/>
      <c r="LAB43" s="309"/>
      <c r="LAC43" s="309"/>
      <c r="LAD43" s="309"/>
      <c r="LAE43" s="309"/>
      <c r="LAF43" s="309"/>
      <c r="LAG43" s="309"/>
      <c r="LAH43" s="309"/>
      <c r="LAI43" s="309"/>
      <c r="LAJ43" s="309"/>
      <c r="LAK43" s="309"/>
      <c r="LAL43" s="309"/>
      <c r="LAM43" s="309"/>
      <c r="LAN43" s="309"/>
      <c r="LAO43" s="309"/>
      <c r="LAP43" s="309"/>
      <c r="LAQ43" s="309"/>
      <c r="LAR43" s="309"/>
      <c r="LAS43" s="309"/>
      <c r="LAT43" s="309"/>
      <c r="LAU43" s="309"/>
      <c r="LAV43" s="309"/>
      <c r="LAW43" s="309"/>
      <c r="LAX43" s="309"/>
      <c r="LAY43" s="309"/>
      <c r="LAZ43" s="309"/>
      <c r="LBA43" s="309"/>
      <c r="LBB43" s="309"/>
      <c r="LBC43" s="309"/>
      <c r="LBD43" s="309"/>
      <c r="LBE43" s="309"/>
      <c r="LBF43" s="309"/>
      <c r="LBG43" s="309"/>
      <c r="LBH43" s="309"/>
      <c r="LBI43" s="309"/>
      <c r="LBJ43" s="309"/>
      <c r="LBK43" s="309"/>
      <c r="LBL43" s="309"/>
      <c r="LBM43" s="309"/>
      <c r="LBN43" s="309"/>
      <c r="LBO43" s="309"/>
      <c r="LBP43" s="309"/>
      <c r="LBQ43" s="309"/>
      <c r="LBR43" s="309"/>
      <c r="LBS43" s="309"/>
      <c r="LBT43" s="309"/>
      <c r="LBU43" s="309"/>
      <c r="LBV43" s="309"/>
      <c r="LBW43" s="309"/>
      <c r="LBX43" s="309"/>
      <c r="LBY43" s="309"/>
      <c r="LBZ43" s="309"/>
      <c r="LCA43" s="309"/>
      <c r="LCB43" s="309"/>
      <c r="LCC43" s="309"/>
      <c r="LCD43" s="309"/>
      <c r="LCE43" s="309"/>
      <c r="LCF43" s="309"/>
      <c r="LCG43" s="309"/>
      <c r="LCH43" s="309"/>
      <c r="LCI43" s="309"/>
      <c r="LCJ43" s="309"/>
      <c r="LCK43" s="309"/>
      <c r="LCL43" s="309"/>
      <c r="LCM43" s="309"/>
      <c r="LCN43" s="309"/>
      <c r="LCO43" s="309"/>
      <c r="LCP43" s="309"/>
      <c r="LCQ43" s="309"/>
      <c r="LCR43" s="309"/>
      <c r="LCS43" s="309"/>
      <c r="LCT43" s="309"/>
      <c r="LCU43" s="309"/>
      <c r="LCV43" s="309"/>
      <c r="LCW43" s="309"/>
      <c r="LCX43" s="309"/>
      <c r="LCY43" s="309"/>
      <c r="LCZ43" s="309"/>
      <c r="LDA43" s="309"/>
      <c r="LDB43" s="309"/>
      <c r="LDC43" s="309"/>
      <c r="LDD43" s="309"/>
      <c r="LDE43" s="309"/>
      <c r="LDF43" s="309"/>
      <c r="LDG43" s="309"/>
      <c r="LDH43" s="309"/>
      <c r="LDI43" s="309"/>
      <c r="LDJ43" s="309"/>
      <c r="LDK43" s="309"/>
      <c r="LDL43" s="309"/>
      <c r="LDM43" s="309"/>
      <c r="LDN43" s="309"/>
      <c r="LDO43" s="309"/>
      <c r="LDP43" s="309"/>
      <c r="LDQ43" s="309"/>
      <c r="LDR43" s="309"/>
      <c r="LDS43" s="309"/>
      <c r="LDT43" s="309"/>
      <c r="LDU43" s="309"/>
      <c r="LDV43" s="309"/>
      <c r="LDW43" s="309"/>
      <c r="LDX43" s="309"/>
      <c r="LDY43" s="309"/>
      <c r="LDZ43" s="309"/>
      <c r="LEA43" s="309"/>
      <c r="LEB43" s="309"/>
      <c r="LEC43" s="309"/>
      <c r="LED43" s="309"/>
      <c r="LEE43" s="309"/>
      <c r="LEF43" s="309"/>
      <c r="LEG43" s="309"/>
      <c r="LEH43" s="309"/>
      <c r="LEI43" s="309"/>
      <c r="LEJ43" s="309"/>
      <c r="LEK43" s="309"/>
      <c r="LEL43" s="309"/>
      <c r="LEM43" s="309"/>
      <c r="LEN43" s="309"/>
      <c r="LEO43" s="309"/>
      <c r="LEP43" s="309"/>
      <c r="LEQ43" s="309"/>
      <c r="LER43" s="309"/>
      <c r="LES43" s="309"/>
      <c r="LET43" s="309"/>
      <c r="LEU43" s="309"/>
      <c r="LEV43" s="309"/>
      <c r="LEW43" s="309"/>
      <c r="LEX43" s="309"/>
      <c r="LEY43" s="309"/>
      <c r="LEZ43" s="309"/>
      <c r="LFA43" s="309"/>
      <c r="LFB43" s="309"/>
      <c r="LFC43" s="309"/>
      <c r="LFD43" s="309"/>
      <c r="LFE43" s="309"/>
      <c r="LFF43" s="309"/>
      <c r="LFG43" s="309"/>
      <c r="LFH43" s="309"/>
      <c r="LFI43" s="309"/>
      <c r="LFJ43" s="309"/>
      <c r="LFK43" s="309"/>
      <c r="LFL43" s="309"/>
      <c r="LFM43" s="309"/>
      <c r="LFN43" s="309"/>
      <c r="LFO43" s="309"/>
      <c r="LFP43" s="309"/>
      <c r="LFQ43" s="309"/>
      <c r="LFR43" s="309"/>
      <c r="LFS43" s="309"/>
      <c r="LFT43" s="309"/>
      <c r="LFU43" s="309"/>
      <c r="LFV43" s="309"/>
      <c r="LFW43" s="309"/>
      <c r="LFX43" s="309"/>
      <c r="LFY43" s="309"/>
      <c r="LFZ43" s="309"/>
      <c r="LGA43" s="309"/>
      <c r="LGB43" s="309"/>
      <c r="LGC43" s="309"/>
      <c r="LGD43" s="309"/>
      <c r="LGE43" s="309"/>
      <c r="LGF43" s="309"/>
      <c r="LGG43" s="309"/>
      <c r="LGH43" s="309"/>
      <c r="LGI43" s="309"/>
      <c r="LGJ43" s="309"/>
      <c r="LGK43" s="309"/>
      <c r="LGL43" s="309"/>
      <c r="LGM43" s="309"/>
      <c r="LGN43" s="309"/>
      <c r="LGO43" s="309"/>
      <c r="LGP43" s="309"/>
      <c r="LGQ43" s="309"/>
      <c r="LGR43" s="309"/>
      <c r="LGS43" s="309"/>
      <c r="LGT43" s="309"/>
      <c r="LGU43" s="309"/>
      <c r="LGV43" s="309"/>
      <c r="LGW43" s="309"/>
      <c r="LGX43" s="309"/>
      <c r="LGY43" s="309"/>
      <c r="LGZ43" s="309"/>
      <c r="LHA43" s="309"/>
      <c r="LHB43" s="309"/>
      <c r="LHC43" s="309"/>
      <c r="LHD43" s="309"/>
      <c r="LHE43" s="309"/>
      <c r="LHF43" s="309"/>
      <c r="LHG43" s="309"/>
      <c r="LHH43" s="309"/>
      <c r="LHI43" s="309"/>
      <c r="LHJ43" s="309"/>
      <c r="LHK43" s="309"/>
      <c r="LHL43" s="309"/>
      <c r="LHM43" s="309"/>
      <c r="LHN43" s="309"/>
      <c r="LHO43" s="309"/>
      <c r="LHP43" s="309"/>
      <c r="LHQ43" s="309"/>
      <c r="LHR43" s="309"/>
      <c r="LHS43" s="309"/>
      <c r="LHT43" s="309"/>
      <c r="LHU43" s="309"/>
      <c r="LHV43" s="309"/>
      <c r="LHW43" s="309"/>
      <c r="LHX43" s="309"/>
      <c r="LHY43" s="309"/>
      <c r="LHZ43" s="309"/>
      <c r="LIA43" s="309"/>
      <c r="LIB43" s="309"/>
      <c r="LIC43" s="309"/>
      <c r="LID43" s="309"/>
      <c r="LIE43" s="309"/>
      <c r="LIF43" s="309"/>
      <c r="LIG43" s="309"/>
      <c r="LIH43" s="309"/>
      <c r="LII43" s="309"/>
      <c r="LIJ43" s="309"/>
      <c r="LIK43" s="309"/>
      <c r="LIL43" s="309"/>
      <c r="LIM43" s="309"/>
      <c r="LIN43" s="309"/>
      <c r="LIO43" s="309"/>
      <c r="LIP43" s="309"/>
      <c r="LIQ43" s="309"/>
      <c r="LIR43" s="309"/>
      <c r="LIS43" s="309"/>
      <c r="LIT43" s="309"/>
      <c r="LIU43" s="309"/>
      <c r="LIV43" s="309"/>
      <c r="LIW43" s="309"/>
      <c r="LIX43" s="309"/>
      <c r="LIY43" s="309"/>
      <c r="LIZ43" s="309"/>
      <c r="LJA43" s="309"/>
      <c r="LJB43" s="309"/>
      <c r="LJC43" s="309"/>
      <c r="LJD43" s="309"/>
      <c r="LJE43" s="309"/>
      <c r="LJF43" s="309"/>
      <c r="LJG43" s="309"/>
      <c r="LJH43" s="309"/>
      <c r="LJI43" s="309"/>
      <c r="LJJ43" s="309"/>
      <c r="LJK43" s="309"/>
      <c r="LJL43" s="309"/>
      <c r="LJM43" s="309"/>
      <c r="LJN43" s="309"/>
      <c r="LJO43" s="309"/>
      <c r="LJP43" s="309"/>
      <c r="LJQ43" s="309"/>
      <c r="LJR43" s="309"/>
      <c r="LJS43" s="309"/>
      <c r="LJT43" s="309"/>
      <c r="LJU43" s="309"/>
      <c r="LJV43" s="309"/>
      <c r="LJW43" s="309"/>
      <c r="LJX43" s="309"/>
      <c r="LJY43" s="309"/>
      <c r="LJZ43" s="309"/>
      <c r="LKA43" s="309"/>
      <c r="LKB43" s="309"/>
      <c r="LKC43" s="309"/>
      <c r="LKD43" s="309"/>
      <c r="LKE43" s="309"/>
      <c r="LKF43" s="309"/>
      <c r="LKG43" s="309"/>
      <c r="LKH43" s="309"/>
      <c r="LKI43" s="309"/>
      <c r="LKJ43" s="309"/>
      <c r="LKK43" s="309"/>
      <c r="LKL43" s="309"/>
      <c r="LKM43" s="309"/>
      <c r="LKN43" s="309"/>
      <c r="LKO43" s="309"/>
      <c r="LKP43" s="309"/>
      <c r="LKQ43" s="309"/>
      <c r="LKR43" s="309"/>
      <c r="LKS43" s="309"/>
      <c r="LKT43" s="309"/>
      <c r="LKU43" s="309"/>
      <c r="LKV43" s="309"/>
      <c r="LKW43" s="309"/>
      <c r="LKX43" s="309"/>
      <c r="LKY43" s="309"/>
      <c r="LKZ43" s="309"/>
      <c r="LLA43" s="309"/>
      <c r="LLB43" s="309"/>
      <c r="LLC43" s="309"/>
      <c r="LLD43" s="309"/>
      <c r="LLE43" s="309"/>
      <c r="LLF43" s="309"/>
      <c r="LLG43" s="309"/>
      <c r="LLH43" s="309"/>
      <c r="LLI43" s="309"/>
      <c r="LLJ43" s="309"/>
      <c r="LLK43" s="309"/>
      <c r="LLL43" s="309"/>
      <c r="LLM43" s="309"/>
      <c r="LLN43" s="309"/>
      <c r="LLO43" s="309"/>
      <c r="LLP43" s="309"/>
      <c r="LLQ43" s="309"/>
      <c r="LLR43" s="309"/>
      <c r="LLS43" s="309"/>
      <c r="LLT43" s="309"/>
      <c r="LLU43" s="309"/>
      <c r="LLV43" s="309"/>
      <c r="LLW43" s="309"/>
      <c r="LLX43" s="309"/>
      <c r="LLY43" s="309"/>
      <c r="LLZ43" s="309"/>
      <c r="LMA43" s="309"/>
      <c r="LMB43" s="309"/>
      <c r="LMC43" s="309"/>
      <c r="LMD43" s="309"/>
      <c r="LME43" s="309"/>
      <c r="LMF43" s="309"/>
      <c r="LMG43" s="309"/>
      <c r="LMH43" s="309"/>
      <c r="LMI43" s="309"/>
      <c r="LMJ43" s="309"/>
      <c r="LMK43" s="309"/>
      <c r="LML43" s="309"/>
      <c r="LMM43" s="309"/>
      <c r="LMN43" s="309"/>
      <c r="LMO43" s="309"/>
      <c r="LMP43" s="309"/>
      <c r="LMQ43" s="309"/>
      <c r="LMR43" s="309"/>
      <c r="LMS43" s="309"/>
      <c r="LMT43" s="309"/>
      <c r="LMU43" s="309"/>
      <c r="LMV43" s="309"/>
      <c r="LMW43" s="309"/>
      <c r="LMX43" s="309"/>
      <c r="LMY43" s="309"/>
      <c r="LMZ43" s="309"/>
      <c r="LNA43" s="309"/>
      <c r="LNB43" s="309"/>
      <c r="LNC43" s="309"/>
      <c r="LND43" s="309"/>
      <c r="LNE43" s="309"/>
      <c r="LNF43" s="309"/>
      <c r="LNG43" s="309"/>
      <c r="LNH43" s="309"/>
      <c r="LNI43" s="309"/>
      <c r="LNJ43" s="309"/>
      <c r="LNK43" s="309"/>
      <c r="LNL43" s="309"/>
      <c r="LNM43" s="309"/>
      <c r="LNN43" s="309"/>
      <c r="LNO43" s="309"/>
      <c r="LNP43" s="309"/>
      <c r="LNQ43" s="309"/>
      <c r="LNR43" s="309"/>
      <c r="LNS43" s="309"/>
      <c r="LNT43" s="309"/>
      <c r="LNU43" s="309"/>
      <c r="LNV43" s="309"/>
      <c r="LNW43" s="309"/>
      <c r="LNX43" s="309"/>
      <c r="LNY43" s="309"/>
      <c r="LNZ43" s="309"/>
      <c r="LOA43" s="309"/>
      <c r="LOB43" s="309"/>
      <c r="LOC43" s="309"/>
      <c r="LOD43" s="309"/>
      <c r="LOE43" s="309"/>
      <c r="LOF43" s="309"/>
      <c r="LOG43" s="309"/>
      <c r="LOH43" s="309"/>
      <c r="LOI43" s="309"/>
      <c r="LOJ43" s="309"/>
      <c r="LOK43" s="309"/>
      <c r="LOL43" s="309"/>
      <c r="LOM43" s="309"/>
      <c r="LON43" s="309"/>
      <c r="LOO43" s="309"/>
      <c r="LOP43" s="309"/>
      <c r="LOQ43" s="309"/>
      <c r="LOR43" s="309"/>
      <c r="LOS43" s="309"/>
      <c r="LOT43" s="309"/>
      <c r="LOU43" s="309"/>
      <c r="LOV43" s="309"/>
      <c r="LOW43" s="309"/>
      <c r="LOX43" s="309"/>
      <c r="LOY43" s="309"/>
      <c r="LOZ43" s="309"/>
      <c r="LPA43" s="309"/>
      <c r="LPB43" s="309"/>
      <c r="LPC43" s="309"/>
      <c r="LPD43" s="309"/>
      <c r="LPE43" s="309"/>
      <c r="LPF43" s="309"/>
      <c r="LPG43" s="309"/>
      <c r="LPH43" s="309"/>
      <c r="LPI43" s="309"/>
      <c r="LPJ43" s="309"/>
      <c r="LPK43" s="309"/>
      <c r="LPL43" s="309"/>
      <c r="LPM43" s="309"/>
      <c r="LPN43" s="309"/>
      <c r="LPO43" s="309"/>
      <c r="LPP43" s="309"/>
      <c r="LPQ43" s="309"/>
      <c r="LPR43" s="309"/>
      <c r="LPS43" s="309"/>
      <c r="LPT43" s="309"/>
      <c r="LPU43" s="309"/>
      <c r="LPV43" s="309"/>
      <c r="LPW43" s="309"/>
      <c r="LPX43" s="309"/>
      <c r="LPY43" s="309"/>
      <c r="LPZ43" s="309"/>
      <c r="LQA43" s="309"/>
      <c r="LQB43" s="309"/>
      <c r="LQC43" s="309"/>
      <c r="LQD43" s="309"/>
      <c r="LQE43" s="309"/>
      <c r="LQF43" s="309"/>
      <c r="LQG43" s="309"/>
      <c r="LQH43" s="309"/>
      <c r="LQI43" s="309"/>
      <c r="LQJ43" s="309"/>
      <c r="LQK43" s="309"/>
      <c r="LQL43" s="309"/>
      <c r="LQM43" s="309"/>
      <c r="LQN43" s="309"/>
      <c r="LQO43" s="309"/>
      <c r="LQP43" s="309"/>
      <c r="LQQ43" s="309"/>
      <c r="LQR43" s="309"/>
      <c r="LQS43" s="309"/>
      <c r="LQT43" s="309"/>
      <c r="LQU43" s="309"/>
      <c r="LQV43" s="309"/>
      <c r="LQW43" s="309"/>
      <c r="LQX43" s="309"/>
      <c r="LQY43" s="309"/>
      <c r="LQZ43" s="309"/>
      <c r="LRA43" s="309"/>
      <c r="LRB43" s="309"/>
      <c r="LRC43" s="309"/>
      <c r="LRD43" s="309"/>
      <c r="LRE43" s="309"/>
      <c r="LRF43" s="309"/>
      <c r="LRG43" s="309"/>
      <c r="LRH43" s="309"/>
      <c r="LRI43" s="309"/>
      <c r="LRJ43" s="309"/>
      <c r="LRK43" s="309"/>
      <c r="LRL43" s="309"/>
      <c r="LRM43" s="309"/>
      <c r="LRN43" s="309"/>
      <c r="LRO43" s="309"/>
      <c r="LRP43" s="309"/>
      <c r="LRQ43" s="309"/>
      <c r="LRR43" s="309"/>
      <c r="LRS43" s="309"/>
      <c r="LRT43" s="309"/>
      <c r="LRU43" s="309"/>
      <c r="LRV43" s="309"/>
      <c r="LRW43" s="309"/>
      <c r="LRX43" s="309"/>
      <c r="LRY43" s="309"/>
      <c r="LRZ43" s="309"/>
      <c r="LSA43" s="309"/>
      <c r="LSB43" s="309"/>
      <c r="LSC43" s="309"/>
      <c r="LSD43" s="309"/>
      <c r="LSE43" s="309"/>
      <c r="LSF43" s="309"/>
      <c r="LSG43" s="309"/>
      <c r="LSH43" s="309"/>
      <c r="LSI43" s="309"/>
      <c r="LSJ43" s="309"/>
      <c r="LSK43" s="309"/>
      <c r="LSL43" s="309"/>
      <c r="LSM43" s="309"/>
      <c r="LSN43" s="309"/>
      <c r="LSO43" s="309"/>
      <c r="LSP43" s="309"/>
      <c r="LSQ43" s="309"/>
      <c r="LSR43" s="309"/>
      <c r="LSS43" s="309"/>
      <c r="LST43" s="309"/>
      <c r="LSU43" s="309"/>
      <c r="LSV43" s="309"/>
      <c r="LSW43" s="309"/>
      <c r="LSX43" s="309"/>
      <c r="LSY43" s="309"/>
      <c r="LSZ43" s="309"/>
      <c r="LTA43" s="309"/>
      <c r="LTB43" s="309"/>
      <c r="LTC43" s="309"/>
      <c r="LTD43" s="309"/>
      <c r="LTE43" s="309"/>
      <c r="LTF43" s="309"/>
      <c r="LTG43" s="309"/>
      <c r="LTH43" s="309"/>
      <c r="LTI43" s="309"/>
      <c r="LTJ43" s="309"/>
      <c r="LTK43" s="309"/>
      <c r="LTL43" s="309"/>
      <c r="LTM43" s="309"/>
      <c r="LTN43" s="309"/>
      <c r="LTO43" s="309"/>
      <c r="LTP43" s="309"/>
      <c r="LTQ43" s="309"/>
      <c r="LTR43" s="309"/>
      <c r="LTS43" s="309"/>
      <c r="LTT43" s="309"/>
      <c r="LTU43" s="309"/>
      <c r="LTV43" s="309"/>
      <c r="LTW43" s="309"/>
      <c r="LTX43" s="309"/>
      <c r="LTY43" s="309"/>
      <c r="LTZ43" s="309"/>
      <c r="LUA43" s="309"/>
      <c r="LUB43" s="309"/>
      <c r="LUC43" s="309"/>
      <c r="LUD43" s="309"/>
      <c r="LUE43" s="309"/>
      <c r="LUF43" s="309"/>
      <c r="LUG43" s="309"/>
      <c r="LUH43" s="309"/>
      <c r="LUI43" s="309"/>
      <c r="LUJ43" s="309"/>
      <c r="LUK43" s="309"/>
      <c r="LUL43" s="309"/>
      <c r="LUM43" s="309"/>
      <c r="LUN43" s="309"/>
      <c r="LUO43" s="309"/>
      <c r="LUP43" s="309"/>
      <c r="LUQ43" s="309"/>
      <c r="LUR43" s="309"/>
      <c r="LUS43" s="309"/>
      <c r="LUT43" s="309"/>
      <c r="LUU43" s="309"/>
      <c r="LUV43" s="309"/>
      <c r="LUW43" s="309"/>
      <c r="LUX43" s="309"/>
      <c r="LUY43" s="309"/>
      <c r="LUZ43" s="309"/>
      <c r="LVA43" s="309"/>
      <c r="LVB43" s="309"/>
      <c r="LVC43" s="309"/>
      <c r="LVD43" s="309"/>
      <c r="LVE43" s="309"/>
      <c r="LVF43" s="309"/>
      <c r="LVG43" s="309"/>
      <c r="LVH43" s="309"/>
      <c r="LVI43" s="309"/>
      <c r="LVJ43" s="309"/>
      <c r="LVK43" s="309"/>
      <c r="LVL43" s="309"/>
      <c r="LVM43" s="309"/>
      <c r="LVN43" s="309"/>
      <c r="LVO43" s="309"/>
      <c r="LVP43" s="309"/>
      <c r="LVQ43" s="309"/>
      <c r="LVR43" s="309"/>
      <c r="LVS43" s="309"/>
      <c r="LVT43" s="309"/>
      <c r="LVU43" s="309"/>
      <c r="LVV43" s="309"/>
      <c r="LVW43" s="309"/>
      <c r="LVX43" s="309"/>
      <c r="LVY43" s="309"/>
      <c r="LVZ43" s="309"/>
      <c r="LWA43" s="309"/>
      <c r="LWB43" s="309"/>
      <c r="LWC43" s="309"/>
      <c r="LWD43" s="309"/>
      <c r="LWE43" s="309"/>
      <c r="LWF43" s="309"/>
      <c r="LWG43" s="309"/>
      <c r="LWH43" s="309"/>
      <c r="LWI43" s="309"/>
      <c r="LWJ43" s="309"/>
      <c r="LWK43" s="309"/>
      <c r="LWL43" s="309"/>
      <c r="LWM43" s="309"/>
      <c r="LWN43" s="309"/>
      <c r="LWO43" s="309"/>
      <c r="LWP43" s="309"/>
      <c r="LWQ43" s="309"/>
      <c r="LWR43" s="309"/>
      <c r="LWS43" s="309"/>
      <c r="LWT43" s="309"/>
      <c r="LWU43" s="309"/>
      <c r="LWV43" s="309"/>
      <c r="LWW43" s="309"/>
      <c r="LWX43" s="309"/>
      <c r="LWY43" s="309"/>
      <c r="LWZ43" s="309"/>
      <c r="LXA43" s="309"/>
      <c r="LXB43" s="309"/>
      <c r="LXC43" s="309"/>
      <c r="LXD43" s="309"/>
      <c r="LXE43" s="309"/>
      <c r="LXF43" s="309"/>
      <c r="LXG43" s="309"/>
      <c r="LXH43" s="309"/>
      <c r="LXI43" s="309"/>
      <c r="LXJ43" s="309"/>
      <c r="LXK43" s="309"/>
      <c r="LXL43" s="309"/>
      <c r="LXM43" s="309"/>
      <c r="LXN43" s="309"/>
      <c r="LXO43" s="309"/>
      <c r="LXP43" s="309"/>
      <c r="LXQ43" s="309"/>
      <c r="LXR43" s="309"/>
      <c r="LXS43" s="309"/>
      <c r="LXT43" s="309"/>
      <c r="LXU43" s="309"/>
      <c r="LXV43" s="309"/>
      <c r="LXW43" s="309"/>
      <c r="LXX43" s="309"/>
      <c r="LXY43" s="309"/>
      <c r="LXZ43" s="309"/>
      <c r="LYA43" s="309"/>
      <c r="LYB43" s="309"/>
      <c r="LYC43" s="309"/>
      <c r="LYD43" s="309"/>
      <c r="LYE43" s="309"/>
      <c r="LYF43" s="309"/>
      <c r="LYG43" s="309"/>
      <c r="LYH43" s="309"/>
      <c r="LYI43" s="309"/>
      <c r="LYJ43" s="309"/>
      <c r="LYK43" s="309"/>
      <c r="LYL43" s="309"/>
      <c r="LYM43" s="309"/>
      <c r="LYN43" s="309"/>
      <c r="LYO43" s="309"/>
      <c r="LYP43" s="309"/>
      <c r="LYQ43" s="309"/>
      <c r="LYR43" s="309"/>
      <c r="LYS43" s="309"/>
      <c r="LYT43" s="309"/>
      <c r="LYU43" s="309"/>
      <c r="LYV43" s="309"/>
      <c r="LYW43" s="309"/>
      <c r="LYX43" s="309"/>
      <c r="LYY43" s="309"/>
      <c r="LYZ43" s="309"/>
      <c r="LZA43" s="309"/>
      <c r="LZB43" s="309"/>
      <c r="LZC43" s="309"/>
      <c r="LZD43" s="309"/>
      <c r="LZE43" s="309"/>
      <c r="LZF43" s="309"/>
      <c r="LZG43" s="309"/>
      <c r="LZH43" s="309"/>
      <c r="LZI43" s="309"/>
      <c r="LZJ43" s="309"/>
      <c r="LZK43" s="309"/>
      <c r="LZL43" s="309"/>
      <c r="LZM43" s="309"/>
      <c r="LZN43" s="309"/>
      <c r="LZO43" s="309"/>
      <c r="LZP43" s="309"/>
      <c r="LZQ43" s="309"/>
      <c r="LZR43" s="309"/>
      <c r="LZS43" s="309"/>
      <c r="LZT43" s="309"/>
      <c r="LZU43" s="309"/>
      <c r="LZV43" s="309"/>
      <c r="LZW43" s="309"/>
      <c r="LZX43" s="309"/>
      <c r="LZY43" s="309"/>
      <c r="LZZ43" s="309"/>
      <c r="MAA43" s="309"/>
      <c r="MAB43" s="309"/>
      <c r="MAC43" s="309"/>
      <c r="MAD43" s="309"/>
      <c r="MAE43" s="309"/>
      <c r="MAF43" s="309"/>
      <c r="MAG43" s="309"/>
      <c r="MAH43" s="309"/>
      <c r="MAI43" s="309"/>
      <c r="MAJ43" s="309"/>
      <c r="MAK43" s="309"/>
      <c r="MAL43" s="309"/>
      <c r="MAM43" s="309"/>
      <c r="MAN43" s="309"/>
      <c r="MAO43" s="309"/>
      <c r="MAP43" s="309"/>
      <c r="MAQ43" s="309"/>
      <c r="MAR43" s="309"/>
      <c r="MAS43" s="309"/>
      <c r="MAT43" s="309"/>
      <c r="MAU43" s="309"/>
      <c r="MAV43" s="309"/>
      <c r="MAW43" s="309"/>
      <c r="MAX43" s="309"/>
      <c r="MAY43" s="309"/>
      <c r="MAZ43" s="309"/>
      <c r="MBA43" s="309"/>
      <c r="MBB43" s="309"/>
      <c r="MBC43" s="309"/>
      <c r="MBD43" s="309"/>
      <c r="MBE43" s="309"/>
      <c r="MBF43" s="309"/>
      <c r="MBG43" s="309"/>
      <c r="MBH43" s="309"/>
      <c r="MBI43" s="309"/>
      <c r="MBJ43" s="309"/>
      <c r="MBK43" s="309"/>
      <c r="MBL43" s="309"/>
      <c r="MBM43" s="309"/>
      <c r="MBN43" s="309"/>
      <c r="MBO43" s="309"/>
      <c r="MBP43" s="309"/>
      <c r="MBQ43" s="309"/>
      <c r="MBR43" s="309"/>
      <c r="MBS43" s="309"/>
      <c r="MBT43" s="309"/>
      <c r="MBU43" s="309"/>
      <c r="MBV43" s="309"/>
      <c r="MBW43" s="309"/>
      <c r="MBX43" s="309"/>
      <c r="MBY43" s="309"/>
      <c r="MBZ43" s="309"/>
      <c r="MCA43" s="309"/>
      <c r="MCB43" s="309"/>
      <c r="MCC43" s="309"/>
      <c r="MCD43" s="309"/>
      <c r="MCE43" s="309"/>
      <c r="MCF43" s="309"/>
      <c r="MCG43" s="309"/>
      <c r="MCH43" s="309"/>
      <c r="MCI43" s="309"/>
      <c r="MCJ43" s="309"/>
      <c r="MCK43" s="309"/>
      <c r="MCL43" s="309"/>
      <c r="MCM43" s="309"/>
      <c r="MCN43" s="309"/>
      <c r="MCO43" s="309"/>
      <c r="MCP43" s="309"/>
      <c r="MCQ43" s="309"/>
      <c r="MCR43" s="309"/>
      <c r="MCS43" s="309"/>
      <c r="MCT43" s="309"/>
      <c r="MCU43" s="309"/>
      <c r="MCV43" s="309"/>
      <c r="MCW43" s="309"/>
      <c r="MCX43" s="309"/>
      <c r="MCY43" s="309"/>
      <c r="MCZ43" s="309"/>
      <c r="MDA43" s="309"/>
      <c r="MDB43" s="309"/>
      <c r="MDC43" s="309"/>
      <c r="MDD43" s="309"/>
      <c r="MDE43" s="309"/>
      <c r="MDF43" s="309"/>
      <c r="MDG43" s="309"/>
      <c r="MDH43" s="309"/>
      <c r="MDI43" s="309"/>
      <c r="MDJ43" s="309"/>
      <c r="MDK43" s="309"/>
      <c r="MDL43" s="309"/>
      <c r="MDM43" s="309"/>
      <c r="MDN43" s="309"/>
      <c r="MDO43" s="309"/>
      <c r="MDP43" s="309"/>
      <c r="MDQ43" s="309"/>
      <c r="MDR43" s="309"/>
      <c r="MDS43" s="309"/>
      <c r="MDT43" s="309"/>
      <c r="MDU43" s="309"/>
      <c r="MDV43" s="309"/>
      <c r="MDW43" s="309"/>
      <c r="MDX43" s="309"/>
      <c r="MDY43" s="309"/>
      <c r="MDZ43" s="309"/>
      <c r="MEA43" s="309"/>
      <c r="MEB43" s="309"/>
      <c r="MEC43" s="309"/>
      <c r="MED43" s="309"/>
      <c r="MEE43" s="309"/>
      <c r="MEF43" s="309"/>
      <c r="MEG43" s="309"/>
      <c r="MEH43" s="309"/>
      <c r="MEI43" s="309"/>
      <c r="MEJ43" s="309"/>
      <c r="MEK43" s="309"/>
      <c r="MEL43" s="309"/>
      <c r="MEM43" s="309"/>
      <c r="MEN43" s="309"/>
      <c r="MEO43" s="309"/>
      <c r="MEP43" s="309"/>
      <c r="MEQ43" s="309"/>
      <c r="MER43" s="309"/>
      <c r="MES43" s="309"/>
      <c r="MET43" s="309"/>
      <c r="MEU43" s="309"/>
      <c r="MEV43" s="309"/>
      <c r="MEW43" s="309"/>
      <c r="MEX43" s="309"/>
      <c r="MEY43" s="309"/>
      <c r="MEZ43" s="309"/>
      <c r="MFA43" s="309"/>
      <c r="MFB43" s="309"/>
      <c r="MFC43" s="309"/>
      <c r="MFD43" s="309"/>
      <c r="MFE43" s="309"/>
      <c r="MFF43" s="309"/>
      <c r="MFG43" s="309"/>
      <c r="MFH43" s="309"/>
      <c r="MFI43" s="309"/>
      <c r="MFJ43" s="309"/>
      <c r="MFK43" s="309"/>
      <c r="MFL43" s="309"/>
      <c r="MFM43" s="309"/>
      <c r="MFN43" s="309"/>
      <c r="MFO43" s="309"/>
      <c r="MFP43" s="309"/>
      <c r="MFQ43" s="309"/>
      <c r="MFR43" s="309"/>
      <c r="MFS43" s="309"/>
      <c r="MFT43" s="309"/>
      <c r="MFU43" s="309"/>
      <c r="MFV43" s="309"/>
      <c r="MFW43" s="309"/>
      <c r="MFX43" s="309"/>
      <c r="MFY43" s="309"/>
      <c r="MFZ43" s="309"/>
      <c r="MGA43" s="309"/>
      <c r="MGB43" s="309"/>
      <c r="MGC43" s="309"/>
      <c r="MGD43" s="309"/>
      <c r="MGE43" s="309"/>
      <c r="MGF43" s="309"/>
      <c r="MGG43" s="309"/>
      <c r="MGH43" s="309"/>
      <c r="MGI43" s="309"/>
      <c r="MGJ43" s="309"/>
      <c r="MGK43" s="309"/>
      <c r="MGL43" s="309"/>
      <c r="MGM43" s="309"/>
      <c r="MGN43" s="309"/>
      <c r="MGO43" s="309"/>
      <c r="MGP43" s="309"/>
      <c r="MGQ43" s="309"/>
      <c r="MGR43" s="309"/>
      <c r="MGS43" s="309"/>
      <c r="MGT43" s="309"/>
      <c r="MGU43" s="309"/>
      <c r="MGV43" s="309"/>
      <c r="MGW43" s="309"/>
      <c r="MGX43" s="309"/>
      <c r="MGY43" s="309"/>
      <c r="MGZ43" s="309"/>
      <c r="MHA43" s="309"/>
      <c r="MHB43" s="309"/>
      <c r="MHC43" s="309"/>
      <c r="MHD43" s="309"/>
      <c r="MHE43" s="309"/>
      <c r="MHF43" s="309"/>
      <c r="MHG43" s="309"/>
      <c r="MHH43" s="309"/>
      <c r="MHI43" s="309"/>
      <c r="MHJ43" s="309"/>
      <c r="MHK43" s="309"/>
      <c r="MHL43" s="309"/>
      <c r="MHM43" s="309"/>
      <c r="MHN43" s="309"/>
      <c r="MHO43" s="309"/>
      <c r="MHP43" s="309"/>
      <c r="MHQ43" s="309"/>
      <c r="MHR43" s="309"/>
      <c r="MHS43" s="309"/>
      <c r="MHT43" s="309"/>
      <c r="MHU43" s="309"/>
      <c r="MHV43" s="309"/>
      <c r="MHW43" s="309"/>
      <c r="MHX43" s="309"/>
      <c r="MHY43" s="309"/>
      <c r="MHZ43" s="309"/>
      <c r="MIA43" s="309"/>
      <c r="MIB43" s="309"/>
      <c r="MIC43" s="309"/>
      <c r="MID43" s="309"/>
      <c r="MIE43" s="309"/>
      <c r="MIF43" s="309"/>
      <c r="MIG43" s="309"/>
      <c r="MIH43" s="309"/>
      <c r="MII43" s="309"/>
      <c r="MIJ43" s="309"/>
      <c r="MIK43" s="309"/>
      <c r="MIL43" s="309"/>
      <c r="MIM43" s="309"/>
      <c r="MIN43" s="309"/>
      <c r="MIO43" s="309"/>
      <c r="MIP43" s="309"/>
      <c r="MIQ43" s="309"/>
      <c r="MIR43" s="309"/>
      <c r="MIS43" s="309"/>
      <c r="MIT43" s="309"/>
      <c r="MIU43" s="309"/>
      <c r="MIV43" s="309"/>
      <c r="MIW43" s="309"/>
      <c r="MIX43" s="309"/>
      <c r="MIY43" s="309"/>
      <c r="MIZ43" s="309"/>
      <c r="MJA43" s="309"/>
      <c r="MJB43" s="309"/>
      <c r="MJC43" s="309"/>
      <c r="MJD43" s="309"/>
      <c r="MJE43" s="309"/>
      <c r="MJF43" s="309"/>
      <c r="MJG43" s="309"/>
      <c r="MJH43" s="309"/>
      <c r="MJI43" s="309"/>
      <c r="MJJ43" s="309"/>
      <c r="MJK43" s="309"/>
      <c r="MJL43" s="309"/>
      <c r="MJM43" s="309"/>
      <c r="MJN43" s="309"/>
      <c r="MJO43" s="309"/>
      <c r="MJP43" s="309"/>
      <c r="MJQ43" s="309"/>
      <c r="MJR43" s="309"/>
      <c r="MJS43" s="309"/>
      <c r="MJT43" s="309"/>
      <c r="MJU43" s="309"/>
      <c r="MJV43" s="309"/>
      <c r="MJW43" s="309"/>
      <c r="MJX43" s="309"/>
      <c r="MJY43" s="309"/>
      <c r="MJZ43" s="309"/>
      <c r="MKA43" s="309"/>
      <c r="MKB43" s="309"/>
      <c r="MKC43" s="309"/>
      <c r="MKD43" s="309"/>
      <c r="MKE43" s="309"/>
      <c r="MKF43" s="309"/>
      <c r="MKG43" s="309"/>
      <c r="MKH43" s="309"/>
      <c r="MKI43" s="309"/>
      <c r="MKJ43" s="309"/>
      <c r="MKK43" s="309"/>
      <c r="MKL43" s="309"/>
      <c r="MKM43" s="309"/>
      <c r="MKN43" s="309"/>
      <c r="MKO43" s="309"/>
      <c r="MKP43" s="309"/>
      <c r="MKQ43" s="309"/>
      <c r="MKR43" s="309"/>
      <c r="MKS43" s="309"/>
      <c r="MKT43" s="309"/>
      <c r="MKU43" s="309"/>
      <c r="MKV43" s="309"/>
      <c r="MKW43" s="309"/>
      <c r="MKX43" s="309"/>
      <c r="MKY43" s="309"/>
      <c r="MKZ43" s="309"/>
      <c r="MLA43" s="309"/>
      <c r="MLB43" s="309"/>
      <c r="MLC43" s="309"/>
      <c r="MLD43" s="309"/>
      <c r="MLE43" s="309"/>
      <c r="MLF43" s="309"/>
      <c r="MLG43" s="309"/>
      <c r="MLH43" s="309"/>
      <c r="MLI43" s="309"/>
      <c r="MLJ43" s="309"/>
      <c r="MLK43" s="309"/>
      <c r="MLL43" s="309"/>
      <c r="MLM43" s="309"/>
      <c r="MLN43" s="309"/>
      <c r="MLO43" s="309"/>
      <c r="MLP43" s="309"/>
      <c r="MLQ43" s="309"/>
      <c r="MLR43" s="309"/>
      <c r="MLS43" s="309"/>
      <c r="MLT43" s="309"/>
      <c r="MLU43" s="309"/>
      <c r="MLV43" s="309"/>
      <c r="MLW43" s="309"/>
      <c r="MLX43" s="309"/>
      <c r="MLY43" s="309"/>
      <c r="MLZ43" s="309"/>
      <c r="MMA43" s="309"/>
      <c r="MMB43" s="309"/>
      <c r="MMC43" s="309"/>
      <c r="MMD43" s="309"/>
      <c r="MME43" s="309"/>
      <c r="MMF43" s="309"/>
      <c r="MMG43" s="309"/>
      <c r="MMH43" s="309"/>
      <c r="MMI43" s="309"/>
      <c r="MMJ43" s="309"/>
      <c r="MMK43" s="309"/>
      <c r="MML43" s="309"/>
      <c r="MMM43" s="309"/>
      <c r="MMN43" s="309"/>
      <c r="MMO43" s="309"/>
      <c r="MMP43" s="309"/>
      <c r="MMQ43" s="309"/>
      <c r="MMR43" s="309"/>
      <c r="MMS43" s="309"/>
      <c r="MMT43" s="309"/>
      <c r="MMU43" s="309"/>
      <c r="MMV43" s="309"/>
      <c r="MMW43" s="309"/>
      <c r="MMX43" s="309"/>
      <c r="MMY43" s="309"/>
      <c r="MMZ43" s="309"/>
      <c r="MNA43" s="309"/>
      <c r="MNB43" s="309"/>
      <c r="MNC43" s="309"/>
      <c r="MND43" s="309"/>
      <c r="MNE43" s="309"/>
      <c r="MNF43" s="309"/>
      <c r="MNG43" s="309"/>
      <c r="MNH43" s="309"/>
      <c r="MNI43" s="309"/>
      <c r="MNJ43" s="309"/>
      <c r="MNK43" s="309"/>
      <c r="MNL43" s="309"/>
      <c r="MNM43" s="309"/>
      <c r="MNN43" s="309"/>
      <c r="MNO43" s="309"/>
      <c r="MNP43" s="309"/>
      <c r="MNQ43" s="309"/>
      <c r="MNR43" s="309"/>
      <c r="MNS43" s="309"/>
      <c r="MNT43" s="309"/>
      <c r="MNU43" s="309"/>
      <c r="MNV43" s="309"/>
      <c r="MNW43" s="309"/>
      <c r="MNX43" s="309"/>
      <c r="MNY43" s="309"/>
      <c r="MNZ43" s="309"/>
      <c r="MOA43" s="309"/>
      <c r="MOB43" s="309"/>
      <c r="MOC43" s="309"/>
      <c r="MOD43" s="309"/>
      <c r="MOE43" s="309"/>
      <c r="MOF43" s="309"/>
      <c r="MOG43" s="309"/>
      <c r="MOH43" s="309"/>
      <c r="MOI43" s="309"/>
      <c r="MOJ43" s="309"/>
      <c r="MOK43" s="309"/>
      <c r="MOL43" s="309"/>
      <c r="MOM43" s="309"/>
      <c r="MON43" s="309"/>
      <c r="MOO43" s="309"/>
      <c r="MOP43" s="309"/>
      <c r="MOQ43" s="309"/>
      <c r="MOR43" s="309"/>
      <c r="MOS43" s="309"/>
      <c r="MOT43" s="309"/>
      <c r="MOU43" s="309"/>
      <c r="MOV43" s="309"/>
      <c r="MOW43" s="309"/>
      <c r="MOX43" s="309"/>
      <c r="MOY43" s="309"/>
      <c r="MOZ43" s="309"/>
      <c r="MPA43" s="309"/>
      <c r="MPB43" s="309"/>
      <c r="MPC43" s="309"/>
      <c r="MPD43" s="309"/>
      <c r="MPE43" s="309"/>
      <c r="MPF43" s="309"/>
      <c r="MPG43" s="309"/>
      <c r="MPH43" s="309"/>
      <c r="MPI43" s="309"/>
      <c r="MPJ43" s="309"/>
      <c r="MPK43" s="309"/>
      <c r="MPL43" s="309"/>
      <c r="MPM43" s="309"/>
      <c r="MPN43" s="309"/>
      <c r="MPO43" s="309"/>
      <c r="MPP43" s="309"/>
      <c r="MPQ43" s="309"/>
      <c r="MPR43" s="309"/>
      <c r="MPS43" s="309"/>
      <c r="MPT43" s="309"/>
      <c r="MPU43" s="309"/>
      <c r="MPV43" s="309"/>
      <c r="MPW43" s="309"/>
      <c r="MPX43" s="309"/>
      <c r="MPY43" s="309"/>
      <c r="MPZ43" s="309"/>
      <c r="MQA43" s="309"/>
      <c r="MQB43" s="309"/>
      <c r="MQC43" s="309"/>
      <c r="MQD43" s="309"/>
      <c r="MQE43" s="309"/>
      <c r="MQF43" s="309"/>
      <c r="MQG43" s="309"/>
      <c r="MQH43" s="309"/>
      <c r="MQI43" s="309"/>
      <c r="MQJ43" s="309"/>
      <c r="MQK43" s="309"/>
      <c r="MQL43" s="309"/>
      <c r="MQM43" s="309"/>
      <c r="MQN43" s="309"/>
      <c r="MQO43" s="309"/>
      <c r="MQP43" s="309"/>
      <c r="MQQ43" s="309"/>
      <c r="MQR43" s="309"/>
      <c r="MQS43" s="309"/>
      <c r="MQT43" s="309"/>
      <c r="MQU43" s="309"/>
      <c r="MQV43" s="309"/>
      <c r="MQW43" s="309"/>
      <c r="MQX43" s="309"/>
      <c r="MQY43" s="309"/>
      <c r="MQZ43" s="309"/>
      <c r="MRA43" s="309"/>
      <c r="MRB43" s="309"/>
      <c r="MRC43" s="309"/>
      <c r="MRD43" s="309"/>
      <c r="MRE43" s="309"/>
      <c r="MRF43" s="309"/>
      <c r="MRG43" s="309"/>
      <c r="MRH43" s="309"/>
      <c r="MRI43" s="309"/>
      <c r="MRJ43" s="309"/>
      <c r="MRK43" s="309"/>
      <c r="MRL43" s="309"/>
      <c r="MRM43" s="309"/>
      <c r="MRN43" s="309"/>
      <c r="MRO43" s="309"/>
      <c r="MRP43" s="309"/>
      <c r="MRQ43" s="309"/>
      <c r="MRR43" s="309"/>
      <c r="MRS43" s="309"/>
      <c r="MRT43" s="309"/>
      <c r="MRU43" s="309"/>
      <c r="MRV43" s="309"/>
      <c r="MRW43" s="309"/>
      <c r="MRX43" s="309"/>
      <c r="MRY43" s="309"/>
      <c r="MRZ43" s="309"/>
      <c r="MSA43" s="309"/>
      <c r="MSB43" s="309"/>
      <c r="MSC43" s="309"/>
      <c r="MSD43" s="309"/>
      <c r="MSE43" s="309"/>
      <c r="MSF43" s="309"/>
      <c r="MSG43" s="309"/>
      <c r="MSH43" s="309"/>
      <c r="MSI43" s="309"/>
      <c r="MSJ43" s="309"/>
      <c r="MSK43" s="309"/>
      <c r="MSL43" s="309"/>
      <c r="MSM43" s="309"/>
      <c r="MSN43" s="309"/>
      <c r="MSO43" s="309"/>
      <c r="MSP43" s="309"/>
      <c r="MSQ43" s="309"/>
      <c r="MSR43" s="309"/>
      <c r="MSS43" s="309"/>
      <c r="MST43" s="309"/>
      <c r="MSU43" s="309"/>
      <c r="MSV43" s="309"/>
      <c r="MSW43" s="309"/>
      <c r="MSX43" s="309"/>
      <c r="MSY43" s="309"/>
      <c r="MSZ43" s="309"/>
      <c r="MTA43" s="309"/>
      <c r="MTB43" s="309"/>
      <c r="MTC43" s="309"/>
      <c r="MTD43" s="309"/>
      <c r="MTE43" s="309"/>
      <c r="MTF43" s="309"/>
      <c r="MTG43" s="309"/>
      <c r="MTH43" s="309"/>
      <c r="MTI43" s="309"/>
      <c r="MTJ43" s="309"/>
      <c r="MTK43" s="309"/>
      <c r="MTL43" s="309"/>
      <c r="MTM43" s="309"/>
      <c r="MTN43" s="309"/>
      <c r="MTO43" s="309"/>
      <c r="MTP43" s="309"/>
      <c r="MTQ43" s="309"/>
      <c r="MTR43" s="309"/>
      <c r="MTS43" s="309"/>
      <c r="MTT43" s="309"/>
      <c r="MTU43" s="309"/>
      <c r="MTV43" s="309"/>
      <c r="MTW43" s="309"/>
      <c r="MTX43" s="309"/>
      <c r="MTY43" s="309"/>
      <c r="MTZ43" s="309"/>
      <c r="MUA43" s="309"/>
      <c r="MUB43" s="309"/>
      <c r="MUC43" s="309"/>
      <c r="MUD43" s="309"/>
      <c r="MUE43" s="309"/>
      <c r="MUF43" s="309"/>
      <c r="MUG43" s="309"/>
      <c r="MUH43" s="309"/>
      <c r="MUI43" s="309"/>
      <c r="MUJ43" s="309"/>
      <c r="MUK43" s="309"/>
      <c r="MUL43" s="309"/>
      <c r="MUM43" s="309"/>
      <c r="MUN43" s="309"/>
      <c r="MUO43" s="309"/>
      <c r="MUP43" s="309"/>
      <c r="MUQ43" s="309"/>
      <c r="MUR43" s="309"/>
      <c r="MUS43" s="309"/>
      <c r="MUT43" s="309"/>
      <c r="MUU43" s="309"/>
      <c r="MUV43" s="309"/>
      <c r="MUW43" s="309"/>
      <c r="MUX43" s="309"/>
      <c r="MUY43" s="309"/>
      <c r="MUZ43" s="309"/>
      <c r="MVA43" s="309"/>
      <c r="MVB43" s="309"/>
      <c r="MVC43" s="309"/>
      <c r="MVD43" s="309"/>
      <c r="MVE43" s="309"/>
      <c r="MVF43" s="309"/>
      <c r="MVG43" s="309"/>
      <c r="MVH43" s="309"/>
      <c r="MVI43" s="309"/>
      <c r="MVJ43" s="309"/>
      <c r="MVK43" s="309"/>
      <c r="MVL43" s="309"/>
      <c r="MVM43" s="309"/>
      <c r="MVN43" s="309"/>
      <c r="MVO43" s="309"/>
      <c r="MVP43" s="309"/>
      <c r="MVQ43" s="309"/>
      <c r="MVR43" s="309"/>
      <c r="MVS43" s="309"/>
      <c r="MVT43" s="309"/>
      <c r="MVU43" s="309"/>
      <c r="MVV43" s="309"/>
      <c r="MVW43" s="309"/>
      <c r="MVX43" s="309"/>
      <c r="MVY43" s="309"/>
      <c r="MVZ43" s="309"/>
      <c r="MWA43" s="309"/>
      <c r="MWB43" s="309"/>
      <c r="MWC43" s="309"/>
      <c r="MWD43" s="309"/>
      <c r="MWE43" s="309"/>
      <c r="MWF43" s="309"/>
      <c r="MWG43" s="309"/>
      <c r="MWH43" s="309"/>
      <c r="MWI43" s="309"/>
      <c r="MWJ43" s="309"/>
      <c r="MWK43" s="309"/>
      <c r="MWL43" s="309"/>
      <c r="MWM43" s="309"/>
      <c r="MWN43" s="309"/>
      <c r="MWO43" s="309"/>
      <c r="MWP43" s="309"/>
      <c r="MWQ43" s="309"/>
      <c r="MWR43" s="309"/>
      <c r="MWS43" s="309"/>
      <c r="MWT43" s="309"/>
      <c r="MWU43" s="309"/>
      <c r="MWV43" s="309"/>
      <c r="MWW43" s="309"/>
      <c r="MWX43" s="309"/>
      <c r="MWY43" s="309"/>
      <c r="MWZ43" s="309"/>
      <c r="MXA43" s="309"/>
      <c r="MXB43" s="309"/>
      <c r="MXC43" s="309"/>
      <c r="MXD43" s="309"/>
      <c r="MXE43" s="309"/>
      <c r="MXF43" s="309"/>
      <c r="MXG43" s="309"/>
      <c r="MXH43" s="309"/>
      <c r="MXI43" s="309"/>
      <c r="MXJ43" s="309"/>
      <c r="MXK43" s="309"/>
      <c r="MXL43" s="309"/>
      <c r="MXM43" s="309"/>
      <c r="MXN43" s="309"/>
      <c r="MXO43" s="309"/>
      <c r="MXP43" s="309"/>
      <c r="MXQ43" s="309"/>
      <c r="MXR43" s="309"/>
      <c r="MXS43" s="309"/>
      <c r="MXT43" s="309"/>
      <c r="MXU43" s="309"/>
      <c r="MXV43" s="309"/>
      <c r="MXW43" s="309"/>
      <c r="MXX43" s="309"/>
      <c r="MXY43" s="309"/>
      <c r="MXZ43" s="309"/>
      <c r="MYA43" s="309"/>
      <c r="MYB43" s="309"/>
      <c r="MYC43" s="309"/>
      <c r="MYD43" s="309"/>
      <c r="MYE43" s="309"/>
      <c r="MYF43" s="309"/>
      <c r="MYG43" s="309"/>
      <c r="MYH43" s="309"/>
      <c r="MYI43" s="309"/>
      <c r="MYJ43" s="309"/>
      <c r="MYK43" s="309"/>
      <c r="MYL43" s="309"/>
      <c r="MYM43" s="309"/>
      <c r="MYN43" s="309"/>
      <c r="MYO43" s="309"/>
      <c r="MYP43" s="309"/>
      <c r="MYQ43" s="309"/>
      <c r="MYR43" s="309"/>
      <c r="MYS43" s="309"/>
      <c r="MYT43" s="309"/>
      <c r="MYU43" s="309"/>
      <c r="MYV43" s="309"/>
      <c r="MYW43" s="309"/>
      <c r="MYX43" s="309"/>
      <c r="MYY43" s="309"/>
      <c r="MYZ43" s="309"/>
      <c r="MZA43" s="309"/>
      <c r="MZB43" s="309"/>
      <c r="MZC43" s="309"/>
      <c r="MZD43" s="309"/>
      <c r="MZE43" s="309"/>
      <c r="MZF43" s="309"/>
      <c r="MZG43" s="309"/>
      <c r="MZH43" s="309"/>
      <c r="MZI43" s="309"/>
      <c r="MZJ43" s="309"/>
      <c r="MZK43" s="309"/>
      <c r="MZL43" s="309"/>
      <c r="MZM43" s="309"/>
      <c r="MZN43" s="309"/>
      <c r="MZO43" s="309"/>
      <c r="MZP43" s="309"/>
      <c r="MZQ43" s="309"/>
      <c r="MZR43" s="309"/>
      <c r="MZS43" s="309"/>
      <c r="MZT43" s="309"/>
      <c r="MZU43" s="309"/>
      <c r="MZV43" s="309"/>
      <c r="MZW43" s="309"/>
      <c r="MZX43" s="309"/>
      <c r="MZY43" s="309"/>
      <c r="MZZ43" s="309"/>
      <c r="NAA43" s="309"/>
      <c r="NAB43" s="309"/>
      <c r="NAC43" s="309"/>
      <c r="NAD43" s="309"/>
      <c r="NAE43" s="309"/>
      <c r="NAF43" s="309"/>
      <c r="NAG43" s="309"/>
      <c r="NAH43" s="309"/>
      <c r="NAI43" s="309"/>
      <c r="NAJ43" s="309"/>
      <c r="NAK43" s="309"/>
      <c r="NAL43" s="309"/>
      <c r="NAM43" s="309"/>
      <c r="NAN43" s="309"/>
      <c r="NAO43" s="309"/>
      <c r="NAP43" s="309"/>
      <c r="NAQ43" s="309"/>
      <c r="NAR43" s="309"/>
      <c r="NAS43" s="309"/>
      <c r="NAT43" s="309"/>
      <c r="NAU43" s="309"/>
      <c r="NAV43" s="309"/>
      <c r="NAW43" s="309"/>
      <c r="NAX43" s="309"/>
      <c r="NAY43" s="309"/>
      <c r="NAZ43" s="309"/>
      <c r="NBA43" s="309"/>
      <c r="NBB43" s="309"/>
      <c r="NBC43" s="309"/>
      <c r="NBD43" s="309"/>
      <c r="NBE43" s="309"/>
      <c r="NBF43" s="309"/>
      <c r="NBG43" s="309"/>
      <c r="NBH43" s="309"/>
      <c r="NBI43" s="309"/>
      <c r="NBJ43" s="309"/>
      <c r="NBK43" s="309"/>
      <c r="NBL43" s="309"/>
      <c r="NBM43" s="309"/>
      <c r="NBN43" s="309"/>
      <c r="NBO43" s="309"/>
      <c r="NBP43" s="309"/>
      <c r="NBQ43" s="309"/>
      <c r="NBR43" s="309"/>
      <c r="NBS43" s="309"/>
      <c r="NBT43" s="309"/>
      <c r="NBU43" s="309"/>
      <c r="NBV43" s="309"/>
      <c r="NBW43" s="309"/>
      <c r="NBX43" s="309"/>
      <c r="NBY43" s="309"/>
      <c r="NBZ43" s="309"/>
      <c r="NCA43" s="309"/>
      <c r="NCB43" s="309"/>
      <c r="NCC43" s="309"/>
      <c r="NCD43" s="309"/>
      <c r="NCE43" s="309"/>
      <c r="NCF43" s="309"/>
      <c r="NCG43" s="309"/>
      <c r="NCH43" s="309"/>
      <c r="NCI43" s="309"/>
      <c r="NCJ43" s="309"/>
      <c r="NCK43" s="309"/>
      <c r="NCL43" s="309"/>
      <c r="NCM43" s="309"/>
      <c r="NCN43" s="309"/>
      <c r="NCO43" s="309"/>
      <c r="NCP43" s="309"/>
      <c r="NCQ43" s="309"/>
      <c r="NCR43" s="309"/>
      <c r="NCS43" s="309"/>
      <c r="NCT43" s="309"/>
      <c r="NCU43" s="309"/>
      <c r="NCV43" s="309"/>
      <c r="NCW43" s="309"/>
      <c r="NCX43" s="309"/>
      <c r="NCY43" s="309"/>
      <c r="NCZ43" s="309"/>
      <c r="NDA43" s="309"/>
      <c r="NDB43" s="309"/>
      <c r="NDC43" s="309"/>
      <c r="NDD43" s="309"/>
      <c r="NDE43" s="309"/>
      <c r="NDF43" s="309"/>
      <c r="NDG43" s="309"/>
      <c r="NDH43" s="309"/>
      <c r="NDI43" s="309"/>
      <c r="NDJ43" s="309"/>
      <c r="NDK43" s="309"/>
      <c r="NDL43" s="309"/>
      <c r="NDM43" s="309"/>
      <c r="NDN43" s="309"/>
      <c r="NDO43" s="309"/>
      <c r="NDP43" s="309"/>
      <c r="NDQ43" s="309"/>
      <c r="NDR43" s="309"/>
      <c r="NDS43" s="309"/>
      <c r="NDT43" s="309"/>
      <c r="NDU43" s="309"/>
      <c r="NDV43" s="309"/>
      <c r="NDW43" s="309"/>
      <c r="NDX43" s="309"/>
      <c r="NDY43" s="309"/>
      <c r="NDZ43" s="309"/>
      <c r="NEA43" s="309"/>
      <c r="NEB43" s="309"/>
      <c r="NEC43" s="309"/>
      <c r="NED43" s="309"/>
      <c r="NEE43" s="309"/>
      <c r="NEF43" s="309"/>
      <c r="NEG43" s="309"/>
      <c r="NEH43" s="309"/>
      <c r="NEI43" s="309"/>
      <c r="NEJ43" s="309"/>
      <c r="NEK43" s="309"/>
      <c r="NEL43" s="309"/>
      <c r="NEM43" s="309"/>
      <c r="NEN43" s="309"/>
      <c r="NEO43" s="309"/>
      <c r="NEP43" s="309"/>
      <c r="NEQ43" s="309"/>
      <c r="NER43" s="309"/>
      <c r="NES43" s="309"/>
      <c r="NET43" s="309"/>
      <c r="NEU43" s="309"/>
      <c r="NEV43" s="309"/>
      <c r="NEW43" s="309"/>
      <c r="NEX43" s="309"/>
      <c r="NEY43" s="309"/>
      <c r="NEZ43" s="309"/>
      <c r="NFA43" s="309"/>
      <c r="NFB43" s="309"/>
      <c r="NFC43" s="309"/>
      <c r="NFD43" s="309"/>
      <c r="NFE43" s="309"/>
      <c r="NFF43" s="309"/>
      <c r="NFG43" s="309"/>
      <c r="NFH43" s="309"/>
      <c r="NFI43" s="309"/>
      <c r="NFJ43" s="309"/>
      <c r="NFK43" s="309"/>
      <c r="NFL43" s="309"/>
      <c r="NFM43" s="309"/>
      <c r="NFN43" s="309"/>
      <c r="NFO43" s="309"/>
      <c r="NFP43" s="309"/>
      <c r="NFQ43" s="309"/>
      <c r="NFR43" s="309"/>
      <c r="NFS43" s="309"/>
      <c r="NFT43" s="309"/>
      <c r="NFU43" s="309"/>
      <c r="NFV43" s="309"/>
      <c r="NFW43" s="309"/>
      <c r="NFX43" s="309"/>
      <c r="NFY43" s="309"/>
      <c r="NFZ43" s="309"/>
      <c r="NGA43" s="309"/>
      <c r="NGB43" s="309"/>
      <c r="NGC43" s="309"/>
      <c r="NGD43" s="309"/>
      <c r="NGE43" s="309"/>
      <c r="NGF43" s="309"/>
      <c r="NGG43" s="309"/>
      <c r="NGH43" s="309"/>
      <c r="NGI43" s="309"/>
      <c r="NGJ43" s="309"/>
      <c r="NGK43" s="309"/>
      <c r="NGL43" s="309"/>
      <c r="NGM43" s="309"/>
      <c r="NGN43" s="309"/>
      <c r="NGO43" s="309"/>
      <c r="NGP43" s="309"/>
      <c r="NGQ43" s="309"/>
      <c r="NGR43" s="309"/>
      <c r="NGS43" s="309"/>
      <c r="NGT43" s="309"/>
      <c r="NGU43" s="309"/>
      <c r="NGV43" s="309"/>
      <c r="NGW43" s="309"/>
      <c r="NGX43" s="309"/>
      <c r="NGY43" s="309"/>
      <c r="NGZ43" s="309"/>
      <c r="NHA43" s="309"/>
      <c r="NHB43" s="309"/>
      <c r="NHC43" s="309"/>
      <c r="NHD43" s="309"/>
      <c r="NHE43" s="309"/>
      <c r="NHF43" s="309"/>
      <c r="NHG43" s="309"/>
      <c r="NHH43" s="309"/>
      <c r="NHI43" s="309"/>
      <c r="NHJ43" s="309"/>
      <c r="NHK43" s="309"/>
      <c r="NHL43" s="309"/>
      <c r="NHM43" s="309"/>
      <c r="NHN43" s="309"/>
      <c r="NHO43" s="309"/>
      <c r="NHP43" s="309"/>
      <c r="NHQ43" s="309"/>
      <c r="NHR43" s="309"/>
      <c r="NHS43" s="309"/>
      <c r="NHT43" s="309"/>
      <c r="NHU43" s="309"/>
      <c r="NHV43" s="309"/>
      <c r="NHW43" s="309"/>
      <c r="NHX43" s="309"/>
      <c r="NHY43" s="309"/>
      <c r="NHZ43" s="309"/>
      <c r="NIA43" s="309"/>
      <c r="NIB43" s="309"/>
      <c r="NIC43" s="309"/>
      <c r="NID43" s="309"/>
      <c r="NIE43" s="309"/>
      <c r="NIF43" s="309"/>
      <c r="NIG43" s="309"/>
      <c r="NIH43" s="309"/>
      <c r="NII43" s="309"/>
      <c r="NIJ43" s="309"/>
      <c r="NIK43" s="309"/>
      <c r="NIL43" s="309"/>
      <c r="NIM43" s="309"/>
      <c r="NIN43" s="309"/>
      <c r="NIO43" s="309"/>
      <c r="NIP43" s="309"/>
      <c r="NIQ43" s="309"/>
      <c r="NIR43" s="309"/>
      <c r="NIS43" s="309"/>
      <c r="NIT43" s="309"/>
      <c r="NIU43" s="309"/>
      <c r="NIV43" s="309"/>
      <c r="NIW43" s="309"/>
      <c r="NIX43" s="309"/>
      <c r="NIY43" s="309"/>
      <c r="NIZ43" s="309"/>
      <c r="NJA43" s="309"/>
      <c r="NJB43" s="309"/>
      <c r="NJC43" s="309"/>
      <c r="NJD43" s="309"/>
      <c r="NJE43" s="309"/>
      <c r="NJF43" s="309"/>
      <c r="NJG43" s="309"/>
      <c r="NJH43" s="309"/>
      <c r="NJI43" s="309"/>
      <c r="NJJ43" s="309"/>
      <c r="NJK43" s="309"/>
      <c r="NJL43" s="309"/>
      <c r="NJM43" s="309"/>
      <c r="NJN43" s="309"/>
      <c r="NJO43" s="309"/>
      <c r="NJP43" s="309"/>
      <c r="NJQ43" s="309"/>
      <c r="NJR43" s="309"/>
      <c r="NJS43" s="309"/>
      <c r="NJT43" s="309"/>
      <c r="NJU43" s="309"/>
      <c r="NJV43" s="309"/>
      <c r="NJW43" s="309"/>
      <c r="NJX43" s="309"/>
      <c r="NJY43" s="309"/>
      <c r="NJZ43" s="309"/>
      <c r="NKA43" s="309"/>
      <c r="NKB43" s="309"/>
      <c r="NKC43" s="309"/>
      <c r="NKD43" s="309"/>
      <c r="NKE43" s="309"/>
      <c r="NKF43" s="309"/>
      <c r="NKG43" s="309"/>
      <c r="NKH43" s="309"/>
      <c r="NKI43" s="309"/>
      <c r="NKJ43" s="309"/>
      <c r="NKK43" s="309"/>
      <c r="NKL43" s="309"/>
      <c r="NKM43" s="309"/>
      <c r="NKN43" s="309"/>
      <c r="NKO43" s="309"/>
      <c r="NKP43" s="309"/>
      <c r="NKQ43" s="309"/>
      <c r="NKR43" s="309"/>
      <c r="NKS43" s="309"/>
      <c r="NKT43" s="309"/>
      <c r="NKU43" s="309"/>
      <c r="NKV43" s="309"/>
      <c r="NKW43" s="309"/>
      <c r="NKX43" s="309"/>
      <c r="NKY43" s="309"/>
      <c r="NKZ43" s="309"/>
      <c r="NLA43" s="309"/>
      <c r="NLB43" s="309"/>
      <c r="NLC43" s="309"/>
      <c r="NLD43" s="309"/>
      <c r="NLE43" s="309"/>
      <c r="NLF43" s="309"/>
      <c r="NLG43" s="309"/>
      <c r="NLH43" s="309"/>
      <c r="NLI43" s="309"/>
      <c r="NLJ43" s="309"/>
      <c r="NLK43" s="309"/>
      <c r="NLL43" s="309"/>
      <c r="NLM43" s="309"/>
      <c r="NLN43" s="309"/>
      <c r="NLO43" s="309"/>
      <c r="NLP43" s="309"/>
      <c r="NLQ43" s="309"/>
      <c r="NLR43" s="309"/>
      <c r="NLS43" s="309"/>
      <c r="NLT43" s="309"/>
      <c r="NLU43" s="309"/>
      <c r="NLV43" s="309"/>
      <c r="NLW43" s="309"/>
      <c r="NLX43" s="309"/>
      <c r="NLY43" s="309"/>
      <c r="NLZ43" s="309"/>
      <c r="NMA43" s="309"/>
      <c r="NMB43" s="309"/>
      <c r="NMC43" s="309"/>
      <c r="NMD43" s="309"/>
      <c r="NME43" s="309"/>
      <c r="NMF43" s="309"/>
      <c r="NMG43" s="309"/>
      <c r="NMH43" s="309"/>
      <c r="NMI43" s="309"/>
      <c r="NMJ43" s="309"/>
      <c r="NMK43" s="309"/>
      <c r="NML43" s="309"/>
      <c r="NMM43" s="309"/>
      <c r="NMN43" s="309"/>
      <c r="NMO43" s="309"/>
      <c r="NMP43" s="309"/>
      <c r="NMQ43" s="309"/>
      <c r="NMR43" s="309"/>
      <c r="NMS43" s="309"/>
      <c r="NMT43" s="309"/>
      <c r="NMU43" s="309"/>
      <c r="NMV43" s="309"/>
      <c r="NMW43" s="309"/>
      <c r="NMX43" s="309"/>
      <c r="NMY43" s="309"/>
      <c r="NMZ43" s="309"/>
      <c r="NNA43" s="309"/>
      <c r="NNB43" s="309"/>
      <c r="NNC43" s="309"/>
      <c r="NND43" s="309"/>
      <c r="NNE43" s="309"/>
      <c r="NNF43" s="309"/>
      <c r="NNG43" s="309"/>
      <c r="NNH43" s="309"/>
      <c r="NNI43" s="309"/>
      <c r="NNJ43" s="309"/>
      <c r="NNK43" s="309"/>
      <c r="NNL43" s="309"/>
      <c r="NNM43" s="309"/>
      <c r="NNN43" s="309"/>
      <c r="NNO43" s="309"/>
      <c r="NNP43" s="309"/>
      <c r="NNQ43" s="309"/>
      <c r="NNR43" s="309"/>
      <c r="NNS43" s="309"/>
      <c r="NNT43" s="309"/>
      <c r="NNU43" s="309"/>
      <c r="NNV43" s="309"/>
      <c r="NNW43" s="309"/>
      <c r="NNX43" s="309"/>
      <c r="NNY43" s="309"/>
      <c r="NNZ43" s="309"/>
      <c r="NOA43" s="309"/>
      <c r="NOB43" s="309"/>
      <c r="NOC43" s="309"/>
      <c r="NOD43" s="309"/>
      <c r="NOE43" s="309"/>
      <c r="NOF43" s="309"/>
      <c r="NOG43" s="309"/>
      <c r="NOH43" s="309"/>
      <c r="NOI43" s="309"/>
      <c r="NOJ43" s="309"/>
      <c r="NOK43" s="309"/>
      <c r="NOL43" s="309"/>
      <c r="NOM43" s="309"/>
      <c r="NON43" s="309"/>
      <c r="NOO43" s="309"/>
      <c r="NOP43" s="309"/>
      <c r="NOQ43" s="309"/>
      <c r="NOR43" s="309"/>
      <c r="NOS43" s="309"/>
      <c r="NOT43" s="309"/>
      <c r="NOU43" s="309"/>
      <c r="NOV43" s="309"/>
      <c r="NOW43" s="309"/>
      <c r="NOX43" s="309"/>
      <c r="NOY43" s="309"/>
      <c r="NOZ43" s="309"/>
      <c r="NPA43" s="309"/>
      <c r="NPB43" s="309"/>
      <c r="NPC43" s="309"/>
      <c r="NPD43" s="309"/>
      <c r="NPE43" s="309"/>
      <c r="NPF43" s="309"/>
      <c r="NPG43" s="309"/>
      <c r="NPH43" s="309"/>
      <c r="NPI43" s="309"/>
      <c r="NPJ43" s="309"/>
      <c r="NPK43" s="309"/>
      <c r="NPL43" s="309"/>
      <c r="NPM43" s="309"/>
      <c r="NPN43" s="309"/>
      <c r="NPO43" s="309"/>
      <c r="NPP43" s="309"/>
      <c r="NPQ43" s="309"/>
      <c r="NPR43" s="309"/>
      <c r="NPS43" s="309"/>
      <c r="NPT43" s="309"/>
      <c r="NPU43" s="309"/>
      <c r="NPV43" s="309"/>
      <c r="NPW43" s="309"/>
      <c r="NPX43" s="309"/>
      <c r="NPY43" s="309"/>
      <c r="NPZ43" s="309"/>
      <c r="NQA43" s="309"/>
      <c r="NQB43" s="309"/>
      <c r="NQC43" s="309"/>
      <c r="NQD43" s="309"/>
      <c r="NQE43" s="309"/>
      <c r="NQF43" s="309"/>
      <c r="NQG43" s="309"/>
      <c r="NQH43" s="309"/>
      <c r="NQI43" s="309"/>
      <c r="NQJ43" s="309"/>
      <c r="NQK43" s="309"/>
      <c r="NQL43" s="309"/>
      <c r="NQM43" s="309"/>
      <c r="NQN43" s="309"/>
      <c r="NQO43" s="309"/>
      <c r="NQP43" s="309"/>
      <c r="NQQ43" s="309"/>
      <c r="NQR43" s="309"/>
      <c r="NQS43" s="309"/>
      <c r="NQT43" s="309"/>
      <c r="NQU43" s="309"/>
      <c r="NQV43" s="309"/>
      <c r="NQW43" s="309"/>
      <c r="NQX43" s="309"/>
      <c r="NQY43" s="309"/>
      <c r="NQZ43" s="309"/>
      <c r="NRA43" s="309"/>
      <c r="NRB43" s="309"/>
      <c r="NRC43" s="309"/>
      <c r="NRD43" s="309"/>
      <c r="NRE43" s="309"/>
      <c r="NRF43" s="309"/>
      <c r="NRG43" s="309"/>
      <c r="NRH43" s="309"/>
      <c r="NRI43" s="309"/>
      <c r="NRJ43" s="309"/>
      <c r="NRK43" s="309"/>
      <c r="NRL43" s="309"/>
      <c r="NRM43" s="309"/>
      <c r="NRN43" s="309"/>
      <c r="NRO43" s="309"/>
      <c r="NRP43" s="309"/>
      <c r="NRQ43" s="309"/>
      <c r="NRR43" s="309"/>
      <c r="NRS43" s="309"/>
      <c r="NRT43" s="309"/>
      <c r="NRU43" s="309"/>
      <c r="NRV43" s="309"/>
      <c r="NRW43" s="309"/>
      <c r="NRX43" s="309"/>
      <c r="NRY43" s="309"/>
      <c r="NRZ43" s="309"/>
      <c r="NSA43" s="309"/>
      <c r="NSB43" s="309"/>
      <c r="NSC43" s="309"/>
      <c r="NSD43" s="309"/>
      <c r="NSE43" s="309"/>
      <c r="NSF43" s="309"/>
      <c r="NSG43" s="309"/>
      <c r="NSH43" s="309"/>
      <c r="NSI43" s="309"/>
      <c r="NSJ43" s="309"/>
      <c r="NSK43" s="309"/>
      <c r="NSL43" s="309"/>
      <c r="NSM43" s="309"/>
      <c r="NSN43" s="309"/>
      <c r="NSO43" s="309"/>
      <c r="NSP43" s="309"/>
      <c r="NSQ43" s="309"/>
      <c r="NSR43" s="309"/>
      <c r="NSS43" s="309"/>
      <c r="NST43" s="309"/>
      <c r="NSU43" s="309"/>
      <c r="NSV43" s="309"/>
      <c r="NSW43" s="309"/>
      <c r="NSX43" s="309"/>
      <c r="NSY43" s="309"/>
      <c r="NSZ43" s="309"/>
      <c r="NTA43" s="309"/>
      <c r="NTB43" s="309"/>
      <c r="NTC43" s="309"/>
      <c r="NTD43" s="309"/>
      <c r="NTE43" s="309"/>
      <c r="NTF43" s="309"/>
      <c r="NTG43" s="309"/>
      <c r="NTH43" s="309"/>
      <c r="NTI43" s="309"/>
      <c r="NTJ43" s="309"/>
      <c r="NTK43" s="309"/>
      <c r="NTL43" s="309"/>
      <c r="NTM43" s="309"/>
      <c r="NTN43" s="309"/>
      <c r="NTO43" s="309"/>
      <c r="NTP43" s="309"/>
      <c r="NTQ43" s="309"/>
      <c r="NTR43" s="309"/>
      <c r="NTS43" s="309"/>
      <c r="NTT43" s="309"/>
      <c r="NTU43" s="309"/>
      <c r="NTV43" s="309"/>
      <c r="NTW43" s="309"/>
      <c r="NTX43" s="309"/>
      <c r="NTY43" s="309"/>
      <c r="NTZ43" s="309"/>
      <c r="NUA43" s="309"/>
      <c r="NUB43" s="309"/>
      <c r="NUC43" s="309"/>
      <c r="NUD43" s="309"/>
      <c r="NUE43" s="309"/>
      <c r="NUF43" s="309"/>
      <c r="NUG43" s="309"/>
      <c r="NUH43" s="309"/>
      <c r="NUI43" s="309"/>
      <c r="NUJ43" s="309"/>
      <c r="NUK43" s="309"/>
      <c r="NUL43" s="309"/>
      <c r="NUM43" s="309"/>
      <c r="NUN43" s="309"/>
      <c r="NUO43" s="309"/>
      <c r="NUP43" s="309"/>
      <c r="NUQ43" s="309"/>
      <c r="NUR43" s="309"/>
      <c r="NUS43" s="309"/>
      <c r="NUT43" s="309"/>
      <c r="NUU43" s="309"/>
      <c r="NUV43" s="309"/>
      <c r="NUW43" s="309"/>
      <c r="NUX43" s="309"/>
      <c r="NUY43" s="309"/>
      <c r="NUZ43" s="309"/>
      <c r="NVA43" s="309"/>
      <c r="NVB43" s="309"/>
      <c r="NVC43" s="309"/>
      <c r="NVD43" s="309"/>
      <c r="NVE43" s="309"/>
      <c r="NVF43" s="309"/>
      <c r="NVG43" s="309"/>
      <c r="NVH43" s="309"/>
      <c r="NVI43" s="309"/>
      <c r="NVJ43" s="309"/>
      <c r="NVK43" s="309"/>
      <c r="NVL43" s="309"/>
      <c r="NVM43" s="309"/>
      <c r="NVN43" s="309"/>
      <c r="NVO43" s="309"/>
      <c r="NVP43" s="309"/>
      <c r="NVQ43" s="309"/>
      <c r="NVR43" s="309"/>
      <c r="NVS43" s="309"/>
      <c r="NVT43" s="309"/>
      <c r="NVU43" s="309"/>
      <c r="NVV43" s="309"/>
      <c r="NVW43" s="309"/>
      <c r="NVX43" s="309"/>
      <c r="NVY43" s="309"/>
      <c r="NVZ43" s="309"/>
      <c r="NWA43" s="309"/>
      <c r="NWB43" s="309"/>
      <c r="NWC43" s="309"/>
      <c r="NWD43" s="309"/>
      <c r="NWE43" s="309"/>
      <c r="NWF43" s="309"/>
      <c r="NWG43" s="309"/>
      <c r="NWH43" s="309"/>
      <c r="NWI43" s="309"/>
      <c r="NWJ43" s="309"/>
      <c r="NWK43" s="309"/>
      <c r="NWL43" s="309"/>
      <c r="NWM43" s="309"/>
      <c r="NWN43" s="309"/>
      <c r="NWO43" s="309"/>
      <c r="NWP43" s="309"/>
      <c r="NWQ43" s="309"/>
      <c r="NWR43" s="309"/>
      <c r="NWS43" s="309"/>
      <c r="NWT43" s="309"/>
      <c r="NWU43" s="309"/>
      <c r="NWV43" s="309"/>
      <c r="NWW43" s="309"/>
      <c r="NWX43" s="309"/>
      <c r="NWY43" s="309"/>
      <c r="NWZ43" s="309"/>
      <c r="NXA43" s="309"/>
      <c r="NXB43" s="309"/>
      <c r="NXC43" s="309"/>
      <c r="NXD43" s="309"/>
      <c r="NXE43" s="309"/>
      <c r="NXF43" s="309"/>
      <c r="NXG43" s="309"/>
      <c r="NXH43" s="309"/>
      <c r="NXI43" s="309"/>
      <c r="NXJ43" s="309"/>
      <c r="NXK43" s="309"/>
      <c r="NXL43" s="309"/>
      <c r="NXM43" s="309"/>
      <c r="NXN43" s="309"/>
      <c r="NXO43" s="309"/>
      <c r="NXP43" s="309"/>
      <c r="NXQ43" s="309"/>
      <c r="NXR43" s="309"/>
      <c r="NXS43" s="309"/>
      <c r="NXT43" s="309"/>
      <c r="NXU43" s="309"/>
      <c r="NXV43" s="309"/>
      <c r="NXW43" s="309"/>
      <c r="NXX43" s="309"/>
      <c r="NXY43" s="309"/>
      <c r="NXZ43" s="309"/>
      <c r="NYA43" s="309"/>
      <c r="NYB43" s="309"/>
      <c r="NYC43" s="309"/>
      <c r="NYD43" s="309"/>
      <c r="NYE43" s="309"/>
      <c r="NYF43" s="309"/>
      <c r="NYG43" s="309"/>
      <c r="NYH43" s="309"/>
      <c r="NYI43" s="309"/>
      <c r="NYJ43" s="309"/>
      <c r="NYK43" s="309"/>
      <c r="NYL43" s="309"/>
      <c r="NYM43" s="309"/>
      <c r="NYN43" s="309"/>
      <c r="NYO43" s="309"/>
      <c r="NYP43" s="309"/>
      <c r="NYQ43" s="309"/>
      <c r="NYR43" s="309"/>
      <c r="NYS43" s="309"/>
      <c r="NYT43" s="309"/>
      <c r="NYU43" s="309"/>
      <c r="NYV43" s="309"/>
      <c r="NYW43" s="309"/>
      <c r="NYX43" s="309"/>
      <c r="NYY43" s="309"/>
      <c r="NYZ43" s="309"/>
      <c r="NZA43" s="309"/>
      <c r="NZB43" s="309"/>
      <c r="NZC43" s="309"/>
      <c r="NZD43" s="309"/>
      <c r="NZE43" s="309"/>
      <c r="NZF43" s="309"/>
      <c r="NZG43" s="309"/>
      <c r="NZH43" s="309"/>
      <c r="NZI43" s="309"/>
      <c r="NZJ43" s="309"/>
      <c r="NZK43" s="309"/>
      <c r="NZL43" s="309"/>
      <c r="NZM43" s="309"/>
      <c r="NZN43" s="309"/>
      <c r="NZO43" s="309"/>
      <c r="NZP43" s="309"/>
      <c r="NZQ43" s="309"/>
      <c r="NZR43" s="309"/>
      <c r="NZS43" s="309"/>
      <c r="NZT43" s="309"/>
      <c r="NZU43" s="309"/>
      <c r="NZV43" s="309"/>
      <c r="NZW43" s="309"/>
      <c r="NZX43" s="309"/>
      <c r="NZY43" s="309"/>
      <c r="NZZ43" s="309"/>
      <c r="OAA43" s="309"/>
      <c r="OAB43" s="309"/>
      <c r="OAC43" s="309"/>
      <c r="OAD43" s="309"/>
      <c r="OAE43" s="309"/>
      <c r="OAF43" s="309"/>
      <c r="OAG43" s="309"/>
      <c r="OAH43" s="309"/>
      <c r="OAI43" s="309"/>
      <c r="OAJ43" s="309"/>
      <c r="OAK43" s="309"/>
      <c r="OAL43" s="309"/>
      <c r="OAM43" s="309"/>
      <c r="OAN43" s="309"/>
      <c r="OAO43" s="309"/>
      <c r="OAP43" s="309"/>
      <c r="OAQ43" s="309"/>
      <c r="OAR43" s="309"/>
      <c r="OAS43" s="309"/>
      <c r="OAT43" s="309"/>
      <c r="OAU43" s="309"/>
      <c r="OAV43" s="309"/>
      <c r="OAW43" s="309"/>
      <c r="OAX43" s="309"/>
      <c r="OAY43" s="309"/>
      <c r="OAZ43" s="309"/>
      <c r="OBA43" s="309"/>
      <c r="OBB43" s="309"/>
      <c r="OBC43" s="309"/>
      <c r="OBD43" s="309"/>
      <c r="OBE43" s="309"/>
      <c r="OBF43" s="309"/>
      <c r="OBG43" s="309"/>
      <c r="OBH43" s="309"/>
      <c r="OBI43" s="309"/>
      <c r="OBJ43" s="309"/>
      <c r="OBK43" s="309"/>
      <c r="OBL43" s="309"/>
      <c r="OBM43" s="309"/>
      <c r="OBN43" s="309"/>
      <c r="OBO43" s="309"/>
      <c r="OBP43" s="309"/>
      <c r="OBQ43" s="309"/>
      <c r="OBR43" s="309"/>
      <c r="OBS43" s="309"/>
      <c r="OBT43" s="309"/>
      <c r="OBU43" s="309"/>
      <c r="OBV43" s="309"/>
      <c r="OBW43" s="309"/>
      <c r="OBX43" s="309"/>
      <c r="OBY43" s="309"/>
      <c r="OBZ43" s="309"/>
      <c r="OCA43" s="309"/>
      <c r="OCB43" s="309"/>
      <c r="OCC43" s="309"/>
      <c r="OCD43" s="309"/>
      <c r="OCE43" s="309"/>
      <c r="OCF43" s="309"/>
      <c r="OCG43" s="309"/>
      <c r="OCH43" s="309"/>
      <c r="OCI43" s="309"/>
      <c r="OCJ43" s="309"/>
      <c r="OCK43" s="309"/>
      <c r="OCL43" s="309"/>
      <c r="OCM43" s="309"/>
      <c r="OCN43" s="309"/>
      <c r="OCO43" s="309"/>
      <c r="OCP43" s="309"/>
      <c r="OCQ43" s="309"/>
      <c r="OCR43" s="309"/>
      <c r="OCS43" s="309"/>
      <c r="OCT43" s="309"/>
      <c r="OCU43" s="309"/>
      <c r="OCV43" s="309"/>
      <c r="OCW43" s="309"/>
      <c r="OCX43" s="309"/>
      <c r="OCY43" s="309"/>
      <c r="OCZ43" s="309"/>
      <c r="ODA43" s="309"/>
      <c r="ODB43" s="309"/>
      <c r="ODC43" s="309"/>
      <c r="ODD43" s="309"/>
      <c r="ODE43" s="309"/>
      <c r="ODF43" s="309"/>
      <c r="ODG43" s="309"/>
      <c r="ODH43" s="309"/>
      <c r="ODI43" s="309"/>
      <c r="ODJ43" s="309"/>
      <c r="ODK43" s="309"/>
      <c r="ODL43" s="309"/>
      <c r="ODM43" s="309"/>
      <c r="ODN43" s="309"/>
      <c r="ODO43" s="309"/>
      <c r="ODP43" s="309"/>
      <c r="ODQ43" s="309"/>
      <c r="ODR43" s="309"/>
      <c r="ODS43" s="309"/>
      <c r="ODT43" s="309"/>
      <c r="ODU43" s="309"/>
      <c r="ODV43" s="309"/>
      <c r="ODW43" s="309"/>
      <c r="ODX43" s="309"/>
      <c r="ODY43" s="309"/>
      <c r="ODZ43" s="309"/>
      <c r="OEA43" s="309"/>
      <c r="OEB43" s="309"/>
      <c r="OEC43" s="309"/>
      <c r="OED43" s="309"/>
      <c r="OEE43" s="309"/>
      <c r="OEF43" s="309"/>
      <c r="OEG43" s="309"/>
      <c r="OEH43" s="309"/>
      <c r="OEI43" s="309"/>
      <c r="OEJ43" s="309"/>
      <c r="OEK43" s="309"/>
      <c r="OEL43" s="309"/>
      <c r="OEM43" s="309"/>
      <c r="OEN43" s="309"/>
      <c r="OEO43" s="309"/>
      <c r="OEP43" s="309"/>
      <c r="OEQ43" s="309"/>
      <c r="OER43" s="309"/>
      <c r="OES43" s="309"/>
      <c r="OET43" s="309"/>
      <c r="OEU43" s="309"/>
      <c r="OEV43" s="309"/>
      <c r="OEW43" s="309"/>
      <c r="OEX43" s="309"/>
      <c r="OEY43" s="309"/>
      <c r="OEZ43" s="309"/>
      <c r="OFA43" s="309"/>
      <c r="OFB43" s="309"/>
      <c r="OFC43" s="309"/>
      <c r="OFD43" s="309"/>
      <c r="OFE43" s="309"/>
      <c r="OFF43" s="309"/>
      <c r="OFG43" s="309"/>
      <c r="OFH43" s="309"/>
      <c r="OFI43" s="309"/>
      <c r="OFJ43" s="309"/>
      <c r="OFK43" s="309"/>
      <c r="OFL43" s="309"/>
      <c r="OFM43" s="309"/>
      <c r="OFN43" s="309"/>
      <c r="OFO43" s="309"/>
      <c r="OFP43" s="309"/>
      <c r="OFQ43" s="309"/>
      <c r="OFR43" s="309"/>
      <c r="OFS43" s="309"/>
      <c r="OFT43" s="309"/>
      <c r="OFU43" s="309"/>
      <c r="OFV43" s="309"/>
      <c r="OFW43" s="309"/>
      <c r="OFX43" s="309"/>
      <c r="OFY43" s="309"/>
      <c r="OFZ43" s="309"/>
      <c r="OGA43" s="309"/>
      <c r="OGB43" s="309"/>
      <c r="OGC43" s="309"/>
      <c r="OGD43" s="309"/>
      <c r="OGE43" s="309"/>
      <c r="OGF43" s="309"/>
      <c r="OGG43" s="309"/>
      <c r="OGH43" s="309"/>
      <c r="OGI43" s="309"/>
      <c r="OGJ43" s="309"/>
      <c r="OGK43" s="309"/>
      <c r="OGL43" s="309"/>
      <c r="OGM43" s="309"/>
      <c r="OGN43" s="309"/>
      <c r="OGO43" s="309"/>
      <c r="OGP43" s="309"/>
      <c r="OGQ43" s="309"/>
      <c r="OGR43" s="309"/>
      <c r="OGS43" s="309"/>
      <c r="OGT43" s="309"/>
      <c r="OGU43" s="309"/>
      <c r="OGV43" s="309"/>
      <c r="OGW43" s="309"/>
      <c r="OGX43" s="309"/>
      <c r="OGY43" s="309"/>
      <c r="OGZ43" s="309"/>
      <c r="OHA43" s="309"/>
      <c r="OHB43" s="309"/>
      <c r="OHC43" s="309"/>
      <c r="OHD43" s="309"/>
      <c r="OHE43" s="309"/>
      <c r="OHF43" s="309"/>
      <c r="OHG43" s="309"/>
      <c r="OHH43" s="309"/>
      <c r="OHI43" s="309"/>
      <c r="OHJ43" s="309"/>
      <c r="OHK43" s="309"/>
      <c r="OHL43" s="309"/>
      <c r="OHM43" s="309"/>
      <c r="OHN43" s="309"/>
      <c r="OHO43" s="309"/>
      <c r="OHP43" s="309"/>
      <c r="OHQ43" s="309"/>
      <c r="OHR43" s="309"/>
      <c r="OHS43" s="309"/>
      <c r="OHT43" s="309"/>
      <c r="OHU43" s="309"/>
      <c r="OHV43" s="309"/>
      <c r="OHW43" s="309"/>
      <c r="OHX43" s="309"/>
      <c r="OHY43" s="309"/>
      <c r="OHZ43" s="309"/>
      <c r="OIA43" s="309"/>
      <c r="OIB43" s="309"/>
      <c r="OIC43" s="309"/>
      <c r="OID43" s="309"/>
      <c r="OIE43" s="309"/>
      <c r="OIF43" s="309"/>
      <c r="OIG43" s="309"/>
      <c r="OIH43" s="309"/>
      <c r="OII43" s="309"/>
      <c r="OIJ43" s="309"/>
      <c r="OIK43" s="309"/>
      <c r="OIL43" s="309"/>
      <c r="OIM43" s="309"/>
      <c r="OIN43" s="309"/>
      <c r="OIO43" s="309"/>
      <c r="OIP43" s="309"/>
      <c r="OIQ43" s="309"/>
      <c r="OIR43" s="309"/>
      <c r="OIS43" s="309"/>
      <c r="OIT43" s="309"/>
      <c r="OIU43" s="309"/>
      <c r="OIV43" s="309"/>
      <c r="OIW43" s="309"/>
      <c r="OIX43" s="309"/>
      <c r="OIY43" s="309"/>
      <c r="OIZ43" s="309"/>
      <c r="OJA43" s="309"/>
      <c r="OJB43" s="309"/>
      <c r="OJC43" s="309"/>
      <c r="OJD43" s="309"/>
      <c r="OJE43" s="309"/>
      <c r="OJF43" s="309"/>
      <c r="OJG43" s="309"/>
      <c r="OJH43" s="309"/>
      <c r="OJI43" s="309"/>
      <c r="OJJ43" s="309"/>
      <c r="OJK43" s="309"/>
      <c r="OJL43" s="309"/>
      <c r="OJM43" s="309"/>
      <c r="OJN43" s="309"/>
      <c r="OJO43" s="309"/>
      <c r="OJP43" s="309"/>
      <c r="OJQ43" s="309"/>
      <c r="OJR43" s="309"/>
      <c r="OJS43" s="309"/>
      <c r="OJT43" s="309"/>
      <c r="OJU43" s="309"/>
      <c r="OJV43" s="309"/>
      <c r="OJW43" s="309"/>
      <c r="OJX43" s="309"/>
      <c r="OJY43" s="309"/>
      <c r="OJZ43" s="309"/>
      <c r="OKA43" s="309"/>
      <c r="OKB43" s="309"/>
      <c r="OKC43" s="309"/>
      <c r="OKD43" s="309"/>
      <c r="OKE43" s="309"/>
      <c r="OKF43" s="309"/>
      <c r="OKG43" s="309"/>
      <c r="OKH43" s="309"/>
      <c r="OKI43" s="309"/>
      <c r="OKJ43" s="309"/>
      <c r="OKK43" s="309"/>
      <c r="OKL43" s="309"/>
      <c r="OKM43" s="309"/>
      <c r="OKN43" s="309"/>
      <c r="OKO43" s="309"/>
      <c r="OKP43" s="309"/>
      <c r="OKQ43" s="309"/>
      <c r="OKR43" s="309"/>
      <c r="OKS43" s="309"/>
      <c r="OKT43" s="309"/>
      <c r="OKU43" s="309"/>
      <c r="OKV43" s="309"/>
      <c r="OKW43" s="309"/>
      <c r="OKX43" s="309"/>
      <c r="OKY43" s="309"/>
      <c r="OKZ43" s="309"/>
      <c r="OLA43" s="309"/>
      <c r="OLB43" s="309"/>
      <c r="OLC43" s="309"/>
      <c r="OLD43" s="309"/>
      <c r="OLE43" s="309"/>
      <c r="OLF43" s="309"/>
      <c r="OLG43" s="309"/>
      <c r="OLH43" s="309"/>
      <c r="OLI43" s="309"/>
      <c r="OLJ43" s="309"/>
      <c r="OLK43" s="309"/>
      <c r="OLL43" s="309"/>
      <c r="OLM43" s="309"/>
      <c r="OLN43" s="309"/>
      <c r="OLO43" s="309"/>
      <c r="OLP43" s="309"/>
      <c r="OLQ43" s="309"/>
      <c r="OLR43" s="309"/>
      <c r="OLS43" s="309"/>
      <c r="OLT43" s="309"/>
      <c r="OLU43" s="309"/>
      <c r="OLV43" s="309"/>
      <c r="OLW43" s="309"/>
      <c r="OLX43" s="309"/>
      <c r="OLY43" s="309"/>
      <c r="OLZ43" s="309"/>
      <c r="OMA43" s="309"/>
      <c r="OMB43" s="309"/>
      <c r="OMC43" s="309"/>
      <c r="OMD43" s="309"/>
      <c r="OME43" s="309"/>
      <c r="OMF43" s="309"/>
      <c r="OMG43" s="309"/>
      <c r="OMH43" s="309"/>
      <c r="OMI43" s="309"/>
      <c r="OMJ43" s="309"/>
      <c r="OMK43" s="309"/>
      <c r="OML43" s="309"/>
      <c r="OMM43" s="309"/>
      <c r="OMN43" s="309"/>
      <c r="OMO43" s="309"/>
      <c r="OMP43" s="309"/>
      <c r="OMQ43" s="309"/>
      <c r="OMR43" s="309"/>
      <c r="OMS43" s="309"/>
      <c r="OMT43" s="309"/>
      <c r="OMU43" s="309"/>
      <c r="OMV43" s="309"/>
      <c r="OMW43" s="309"/>
      <c r="OMX43" s="309"/>
      <c r="OMY43" s="309"/>
      <c r="OMZ43" s="309"/>
      <c r="ONA43" s="309"/>
      <c r="ONB43" s="309"/>
      <c r="ONC43" s="309"/>
      <c r="OND43" s="309"/>
      <c r="ONE43" s="309"/>
      <c r="ONF43" s="309"/>
      <c r="ONG43" s="309"/>
      <c r="ONH43" s="309"/>
      <c r="ONI43" s="309"/>
      <c r="ONJ43" s="309"/>
      <c r="ONK43" s="309"/>
      <c r="ONL43" s="309"/>
      <c r="ONM43" s="309"/>
      <c r="ONN43" s="309"/>
      <c r="ONO43" s="309"/>
      <c r="ONP43" s="309"/>
      <c r="ONQ43" s="309"/>
      <c r="ONR43" s="309"/>
      <c r="ONS43" s="309"/>
      <c r="ONT43" s="309"/>
      <c r="ONU43" s="309"/>
      <c r="ONV43" s="309"/>
      <c r="ONW43" s="309"/>
      <c r="ONX43" s="309"/>
      <c r="ONY43" s="309"/>
      <c r="ONZ43" s="309"/>
      <c r="OOA43" s="309"/>
      <c r="OOB43" s="309"/>
      <c r="OOC43" s="309"/>
      <c r="OOD43" s="309"/>
      <c r="OOE43" s="309"/>
      <c r="OOF43" s="309"/>
      <c r="OOG43" s="309"/>
      <c r="OOH43" s="309"/>
      <c r="OOI43" s="309"/>
      <c r="OOJ43" s="309"/>
      <c r="OOK43" s="309"/>
      <c r="OOL43" s="309"/>
      <c r="OOM43" s="309"/>
      <c r="OON43" s="309"/>
      <c r="OOO43" s="309"/>
      <c r="OOP43" s="309"/>
      <c r="OOQ43" s="309"/>
      <c r="OOR43" s="309"/>
      <c r="OOS43" s="309"/>
      <c r="OOT43" s="309"/>
      <c r="OOU43" s="309"/>
      <c r="OOV43" s="309"/>
      <c r="OOW43" s="309"/>
      <c r="OOX43" s="309"/>
      <c r="OOY43" s="309"/>
      <c r="OOZ43" s="309"/>
      <c r="OPA43" s="309"/>
      <c r="OPB43" s="309"/>
      <c r="OPC43" s="309"/>
      <c r="OPD43" s="309"/>
      <c r="OPE43" s="309"/>
      <c r="OPF43" s="309"/>
      <c r="OPG43" s="309"/>
      <c r="OPH43" s="309"/>
      <c r="OPI43" s="309"/>
      <c r="OPJ43" s="309"/>
      <c r="OPK43" s="309"/>
      <c r="OPL43" s="309"/>
      <c r="OPM43" s="309"/>
      <c r="OPN43" s="309"/>
      <c r="OPO43" s="309"/>
      <c r="OPP43" s="309"/>
      <c r="OPQ43" s="309"/>
      <c r="OPR43" s="309"/>
      <c r="OPS43" s="309"/>
      <c r="OPT43" s="309"/>
      <c r="OPU43" s="309"/>
      <c r="OPV43" s="309"/>
      <c r="OPW43" s="309"/>
      <c r="OPX43" s="309"/>
      <c r="OPY43" s="309"/>
      <c r="OPZ43" s="309"/>
      <c r="OQA43" s="309"/>
      <c r="OQB43" s="309"/>
      <c r="OQC43" s="309"/>
      <c r="OQD43" s="309"/>
      <c r="OQE43" s="309"/>
      <c r="OQF43" s="309"/>
      <c r="OQG43" s="309"/>
      <c r="OQH43" s="309"/>
      <c r="OQI43" s="309"/>
      <c r="OQJ43" s="309"/>
      <c r="OQK43" s="309"/>
      <c r="OQL43" s="309"/>
      <c r="OQM43" s="309"/>
      <c r="OQN43" s="309"/>
      <c r="OQO43" s="309"/>
      <c r="OQP43" s="309"/>
      <c r="OQQ43" s="309"/>
      <c r="OQR43" s="309"/>
      <c r="OQS43" s="309"/>
      <c r="OQT43" s="309"/>
      <c r="OQU43" s="309"/>
      <c r="OQV43" s="309"/>
      <c r="OQW43" s="309"/>
      <c r="OQX43" s="309"/>
      <c r="OQY43" s="309"/>
      <c r="OQZ43" s="309"/>
      <c r="ORA43" s="309"/>
      <c r="ORB43" s="309"/>
      <c r="ORC43" s="309"/>
      <c r="ORD43" s="309"/>
      <c r="ORE43" s="309"/>
      <c r="ORF43" s="309"/>
      <c r="ORG43" s="309"/>
      <c r="ORH43" s="309"/>
      <c r="ORI43" s="309"/>
      <c r="ORJ43" s="309"/>
      <c r="ORK43" s="309"/>
      <c r="ORL43" s="309"/>
      <c r="ORM43" s="309"/>
      <c r="ORN43" s="309"/>
      <c r="ORO43" s="309"/>
      <c r="ORP43" s="309"/>
      <c r="ORQ43" s="309"/>
      <c r="ORR43" s="309"/>
      <c r="ORS43" s="309"/>
      <c r="ORT43" s="309"/>
      <c r="ORU43" s="309"/>
      <c r="ORV43" s="309"/>
      <c r="ORW43" s="309"/>
      <c r="ORX43" s="309"/>
      <c r="ORY43" s="309"/>
      <c r="ORZ43" s="309"/>
      <c r="OSA43" s="309"/>
      <c r="OSB43" s="309"/>
      <c r="OSC43" s="309"/>
      <c r="OSD43" s="309"/>
      <c r="OSE43" s="309"/>
      <c r="OSF43" s="309"/>
      <c r="OSG43" s="309"/>
      <c r="OSH43" s="309"/>
      <c r="OSI43" s="309"/>
      <c r="OSJ43" s="309"/>
      <c r="OSK43" s="309"/>
      <c r="OSL43" s="309"/>
      <c r="OSM43" s="309"/>
      <c r="OSN43" s="309"/>
      <c r="OSO43" s="309"/>
      <c r="OSP43" s="309"/>
      <c r="OSQ43" s="309"/>
      <c r="OSR43" s="309"/>
      <c r="OSS43" s="309"/>
      <c r="OST43" s="309"/>
      <c r="OSU43" s="309"/>
      <c r="OSV43" s="309"/>
      <c r="OSW43" s="309"/>
      <c r="OSX43" s="309"/>
      <c r="OSY43" s="309"/>
      <c r="OSZ43" s="309"/>
      <c r="OTA43" s="309"/>
      <c r="OTB43" s="309"/>
      <c r="OTC43" s="309"/>
      <c r="OTD43" s="309"/>
      <c r="OTE43" s="309"/>
      <c r="OTF43" s="309"/>
      <c r="OTG43" s="309"/>
      <c r="OTH43" s="309"/>
      <c r="OTI43" s="309"/>
      <c r="OTJ43" s="309"/>
      <c r="OTK43" s="309"/>
      <c r="OTL43" s="309"/>
      <c r="OTM43" s="309"/>
      <c r="OTN43" s="309"/>
      <c r="OTO43" s="309"/>
      <c r="OTP43" s="309"/>
      <c r="OTQ43" s="309"/>
      <c r="OTR43" s="309"/>
      <c r="OTS43" s="309"/>
      <c r="OTT43" s="309"/>
      <c r="OTU43" s="309"/>
      <c r="OTV43" s="309"/>
      <c r="OTW43" s="309"/>
      <c r="OTX43" s="309"/>
      <c r="OTY43" s="309"/>
      <c r="OTZ43" s="309"/>
      <c r="OUA43" s="309"/>
      <c r="OUB43" s="309"/>
      <c r="OUC43" s="309"/>
      <c r="OUD43" s="309"/>
      <c r="OUE43" s="309"/>
      <c r="OUF43" s="309"/>
      <c r="OUG43" s="309"/>
      <c r="OUH43" s="309"/>
      <c r="OUI43" s="309"/>
      <c r="OUJ43" s="309"/>
      <c r="OUK43" s="309"/>
      <c r="OUL43" s="309"/>
      <c r="OUM43" s="309"/>
      <c r="OUN43" s="309"/>
      <c r="OUO43" s="309"/>
      <c r="OUP43" s="309"/>
      <c r="OUQ43" s="309"/>
      <c r="OUR43" s="309"/>
      <c r="OUS43" s="309"/>
      <c r="OUT43" s="309"/>
      <c r="OUU43" s="309"/>
      <c r="OUV43" s="309"/>
      <c r="OUW43" s="309"/>
      <c r="OUX43" s="309"/>
      <c r="OUY43" s="309"/>
      <c r="OUZ43" s="309"/>
      <c r="OVA43" s="309"/>
      <c r="OVB43" s="309"/>
      <c r="OVC43" s="309"/>
      <c r="OVD43" s="309"/>
      <c r="OVE43" s="309"/>
      <c r="OVF43" s="309"/>
      <c r="OVG43" s="309"/>
      <c r="OVH43" s="309"/>
      <c r="OVI43" s="309"/>
      <c r="OVJ43" s="309"/>
      <c r="OVK43" s="309"/>
      <c r="OVL43" s="309"/>
      <c r="OVM43" s="309"/>
      <c r="OVN43" s="309"/>
      <c r="OVO43" s="309"/>
      <c r="OVP43" s="309"/>
      <c r="OVQ43" s="309"/>
      <c r="OVR43" s="309"/>
      <c r="OVS43" s="309"/>
      <c r="OVT43" s="309"/>
      <c r="OVU43" s="309"/>
      <c r="OVV43" s="309"/>
      <c r="OVW43" s="309"/>
      <c r="OVX43" s="309"/>
      <c r="OVY43" s="309"/>
      <c r="OVZ43" s="309"/>
      <c r="OWA43" s="309"/>
      <c r="OWB43" s="309"/>
      <c r="OWC43" s="309"/>
      <c r="OWD43" s="309"/>
      <c r="OWE43" s="309"/>
      <c r="OWF43" s="309"/>
      <c r="OWG43" s="309"/>
      <c r="OWH43" s="309"/>
      <c r="OWI43" s="309"/>
      <c r="OWJ43" s="309"/>
      <c r="OWK43" s="309"/>
      <c r="OWL43" s="309"/>
      <c r="OWM43" s="309"/>
      <c r="OWN43" s="309"/>
      <c r="OWO43" s="309"/>
      <c r="OWP43" s="309"/>
      <c r="OWQ43" s="309"/>
      <c r="OWR43" s="309"/>
      <c r="OWS43" s="309"/>
      <c r="OWT43" s="309"/>
      <c r="OWU43" s="309"/>
      <c r="OWV43" s="309"/>
      <c r="OWW43" s="309"/>
      <c r="OWX43" s="309"/>
      <c r="OWY43" s="309"/>
      <c r="OWZ43" s="309"/>
      <c r="OXA43" s="309"/>
      <c r="OXB43" s="309"/>
      <c r="OXC43" s="309"/>
      <c r="OXD43" s="309"/>
      <c r="OXE43" s="309"/>
      <c r="OXF43" s="309"/>
      <c r="OXG43" s="309"/>
      <c r="OXH43" s="309"/>
      <c r="OXI43" s="309"/>
      <c r="OXJ43" s="309"/>
      <c r="OXK43" s="309"/>
      <c r="OXL43" s="309"/>
      <c r="OXM43" s="309"/>
      <c r="OXN43" s="309"/>
      <c r="OXO43" s="309"/>
      <c r="OXP43" s="309"/>
      <c r="OXQ43" s="309"/>
      <c r="OXR43" s="309"/>
      <c r="OXS43" s="309"/>
      <c r="OXT43" s="309"/>
      <c r="OXU43" s="309"/>
      <c r="OXV43" s="309"/>
      <c r="OXW43" s="309"/>
      <c r="OXX43" s="309"/>
      <c r="OXY43" s="309"/>
      <c r="OXZ43" s="309"/>
      <c r="OYA43" s="309"/>
      <c r="OYB43" s="309"/>
      <c r="OYC43" s="309"/>
      <c r="OYD43" s="309"/>
      <c r="OYE43" s="309"/>
      <c r="OYF43" s="309"/>
      <c r="OYG43" s="309"/>
      <c r="OYH43" s="309"/>
      <c r="OYI43" s="309"/>
      <c r="OYJ43" s="309"/>
      <c r="OYK43" s="309"/>
      <c r="OYL43" s="309"/>
      <c r="OYM43" s="309"/>
      <c r="OYN43" s="309"/>
      <c r="OYO43" s="309"/>
      <c r="OYP43" s="309"/>
      <c r="OYQ43" s="309"/>
      <c r="OYR43" s="309"/>
      <c r="OYS43" s="309"/>
      <c r="OYT43" s="309"/>
      <c r="OYU43" s="309"/>
      <c r="OYV43" s="309"/>
      <c r="OYW43" s="309"/>
      <c r="OYX43" s="309"/>
      <c r="OYY43" s="309"/>
      <c r="OYZ43" s="309"/>
      <c r="OZA43" s="309"/>
      <c r="OZB43" s="309"/>
      <c r="OZC43" s="309"/>
      <c r="OZD43" s="309"/>
      <c r="OZE43" s="309"/>
      <c r="OZF43" s="309"/>
      <c r="OZG43" s="309"/>
      <c r="OZH43" s="309"/>
      <c r="OZI43" s="309"/>
      <c r="OZJ43" s="309"/>
      <c r="OZK43" s="309"/>
      <c r="OZL43" s="309"/>
      <c r="OZM43" s="309"/>
      <c r="OZN43" s="309"/>
      <c r="OZO43" s="309"/>
      <c r="OZP43" s="309"/>
      <c r="OZQ43" s="309"/>
      <c r="OZR43" s="309"/>
      <c r="OZS43" s="309"/>
      <c r="OZT43" s="309"/>
      <c r="OZU43" s="309"/>
      <c r="OZV43" s="309"/>
      <c r="OZW43" s="309"/>
      <c r="OZX43" s="309"/>
      <c r="OZY43" s="309"/>
      <c r="OZZ43" s="309"/>
      <c r="PAA43" s="309"/>
      <c r="PAB43" s="309"/>
      <c r="PAC43" s="309"/>
      <c r="PAD43" s="309"/>
      <c r="PAE43" s="309"/>
      <c r="PAF43" s="309"/>
      <c r="PAG43" s="309"/>
      <c r="PAH43" s="309"/>
      <c r="PAI43" s="309"/>
      <c r="PAJ43" s="309"/>
      <c r="PAK43" s="309"/>
      <c r="PAL43" s="309"/>
      <c r="PAM43" s="309"/>
      <c r="PAN43" s="309"/>
      <c r="PAO43" s="309"/>
      <c r="PAP43" s="309"/>
      <c r="PAQ43" s="309"/>
      <c r="PAR43" s="309"/>
      <c r="PAS43" s="309"/>
      <c r="PAT43" s="309"/>
      <c r="PAU43" s="309"/>
      <c r="PAV43" s="309"/>
      <c r="PAW43" s="309"/>
      <c r="PAX43" s="309"/>
      <c r="PAY43" s="309"/>
      <c r="PAZ43" s="309"/>
      <c r="PBA43" s="309"/>
      <c r="PBB43" s="309"/>
      <c r="PBC43" s="309"/>
      <c r="PBD43" s="309"/>
      <c r="PBE43" s="309"/>
      <c r="PBF43" s="309"/>
      <c r="PBG43" s="309"/>
      <c r="PBH43" s="309"/>
      <c r="PBI43" s="309"/>
      <c r="PBJ43" s="309"/>
      <c r="PBK43" s="309"/>
      <c r="PBL43" s="309"/>
      <c r="PBM43" s="309"/>
      <c r="PBN43" s="309"/>
      <c r="PBO43" s="309"/>
      <c r="PBP43" s="309"/>
      <c r="PBQ43" s="309"/>
      <c r="PBR43" s="309"/>
      <c r="PBS43" s="309"/>
      <c r="PBT43" s="309"/>
      <c r="PBU43" s="309"/>
      <c r="PBV43" s="309"/>
      <c r="PBW43" s="309"/>
      <c r="PBX43" s="309"/>
      <c r="PBY43" s="309"/>
      <c r="PBZ43" s="309"/>
      <c r="PCA43" s="309"/>
      <c r="PCB43" s="309"/>
      <c r="PCC43" s="309"/>
      <c r="PCD43" s="309"/>
      <c r="PCE43" s="309"/>
      <c r="PCF43" s="309"/>
      <c r="PCG43" s="309"/>
      <c r="PCH43" s="309"/>
      <c r="PCI43" s="309"/>
      <c r="PCJ43" s="309"/>
      <c r="PCK43" s="309"/>
      <c r="PCL43" s="309"/>
      <c r="PCM43" s="309"/>
      <c r="PCN43" s="309"/>
      <c r="PCO43" s="309"/>
      <c r="PCP43" s="309"/>
      <c r="PCQ43" s="309"/>
      <c r="PCR43" s="309"/>
      <c r="PCS43" s="309"/>
      <c r="PCT43" s="309"/>
      <c r="PCU43" s="309"/>
      <c r="PCV43" s="309"/>
      <c r="PCW43" s="309"/>
      <c r="PCX43" s="309"/>
      <c r="PCY43" s="309"/>
      <c r="PCZ43" s="309"/>
      <c r="PDA43" s="309"/>
      <c r="PDB43" s="309"/>
      <c r="PDC43" s="309"/>
      <c r="PDD43" s="309"/>
      <c r="PDE43" s="309"/>
      <c r="PDF43" s="309"/>
      <c r="PDG43" s="309"/>
      <c r="PDH43" s="309"/>
      <c r="PDI43" s="309"/>
      <c r="PDJ43" s="309"/>
      <c r="PDK43" s="309"/>
      <c r="PDL43" s="309"/>
      <c r="PDM43" s="309"/>
      <c r="PDN43" s="309"/>
      <c r="PDO43" s="309"/>
      <c r="PDP43" s="309"/>
      <c r="PDQ43" s="309"/>
      <c r="PDR43" s="309"/>
      <c r="PDS43" s="309"/>
      <c r="PDT43" s="309"/>
      <c r="PDU43" s="309"/>
      <c r="PDV43" s="309"/>
      <c r="PDW43" s="309"/>
      <c r="PDX43" s="309"/>
      <c r="PDY43" s="309"/>
      <c r="PDZ43" s="309"/>
      <c r="PEA43" s="309"/>
      <c r="PEB43" s="309"/>
      <c r="PEC43" s="309"/>
      <c r="PED43" s="309"/>
      <c r="PEE43" s="309"/>
      <c r="PEF43" s="309"/>
      <c r="PEG43" s="309"/>
      <c r="PEH43" s="309"/>
      <c r="PEI43" s="309"/>
      <c r="PEJ43" s="309"/>
      <c r="PEK43" s="309"/>
      <c r="PEL43" s="309"/>
      <c r="PEM43" s="309"/>
      <c r="PEN43" s="309"/>
      <c r="PEO43" s="309"/>
      <c r="PEP43" s="309"/>
      <c r="PEQ43" s="309"/>
      <c r="PER43" s="309"/>
      <c r="PES43" s="309"/>
      <c r="PET43" s="309"/>
      <c r="PEU43" s="309"/>
      <c r="PEV43" s="309"/>
      <c r="PEW43" s="309"/>
      <c r="PEX43" s="309"/>
      <c r="PEY43" s="309"/>
      <c r="PEZ43" s="309"/>
      <c r="PFA43" s="309"/>
      <c r="PFB43" s="309"/>
      <c r="PFC43" s="309"/>
      <c r="PFD43" s="309"/>
      <c r="PFE43" s="309"/>
      <c r="PFF43" s="309"/>
      <c r="PFG43" s="309"/>
      <c r="PFH43" s="309"/>
      <c r="PFI43" s="309"/>
      <c r="PFJ43" s="309"/>
      <c r="PFK43" s="309"/>
      <c r="PFL43" s="309"/>
      <c r="PFM43" s="309"/>
      <c r="PFN43" s="309"/>
      <c r="PFO43" s="309"/>
      <c r="PFP43" s="309"/>
      <c r="PFQ43" s="309"/>
      <c r="PFR43" s="309"/>
      <c r="PFS43" s="309"/>
      <c r="PFT43" s="309"/>
      <c r="PFU43" s="309"/>
      <c r="PFV43" s="309"/>
      <c r="PFW43" s="309"/>
      <c r="PFX43" s="309"/>
      <c r="PFY43" s="309"/>
      <c r="PFZ43" s="309"/>
      <c r="PGA43" s="309"/>
      <c r="PGB43" s="309"/>
      <c r="PGC43" s="309"/>
      <c r="PGD43" s="309"/>
      <c r="PGE43" s="309"/>
      <c r="PGF43" s="309"/>
      <c r="PGG43" s="309"/>
      <c r="PGH43" s="309"/>
      <c r="PGI43" s="309"/>
      <c r="PGJ43" s="309"/>
      <c r="PGK43" s="309"/>
      <c r="PGL43" s="309"/>
      <c r="PGM43" s="309"/>
      <c r="PGN43" s="309"/>
      <c r="PGO43" s="309"/>
      <c r="PGP43" s="309"/>
      <c r="PGQ43" s="309"/>
      <c r="PGR43" s="309"/>
      <c r="PGS43" s="309"/>
      <c r="PGT43" s="309"/>
      <c r="PGU43" s="309"/>
      <c r="PGV43" s="309"/>
      <c r="PGW43" s="309"/>
      <c r="PGX43" s="309"/>
      <c r="PGY43" s="309"/>
      <c r="PGZ43" s="309"/>
      <c r="PHA43" s="309"/>
      <c r="PHB43" s="309"/>
      <c r="PHC43" s="309"/>
      <c r="PHD43" s="309"/>
      <c r="PHE43" s="309"/>
      <c r="PHF43" s="309"/>
      <c r="PHG43" s="309"/>
      <c r="PHH43" s="309"/>
      <c r="PHI43" s="309"/>
      <c r="PHJ43" s="309"/>
      <c r="PHK43" s="309"/>
      <c r="PHL43" s="309"/>
      <c r="PHM43" s="309"/>
      <c r="PHN43" s="309"/>
      <c r="PHO43" s="309"/>
      <c r="PHP43" s="309"/>
      <c r="PHQ43" s="309"/>
      <c r="PHR43" s="309"/>
      <c r="PHS43" s="309"/>
      <c r="PHT43" s="309"/>
      <c r="PHU43" s="309"/>
      <c r="PHV43" s="309"/>
      <c r="PHW43" s="309"/>
      <c r="PHX43" s="309"/>
      <c r="PHY43" s="309"/>
      <c r="PHZ43" s="309"/>
      <c r="PIA43" s="309"/>
      <c r="PIB43" s="309"/>
      <c r="PIC43" s="309"/>
      <c r="PID43" s="309"/>
      <c r="PIE43" s="309"/>
      <c r="PIF43" s="309"/>
      <c r="PIG43" s="309"/>
      <c r="PIH43" s="309"/>
      <c r="PII43" s="309"/>
      <c r="PIJ43" s="309"/>
      <c r="PIK43" s="309"/>
      <c r="PIL43" s="309"/>
      <c r="PIM43" s="309"/>
      <c r="PIN43" s="309"/>
      <c r="PIO43" s="309"/>
      <c r="PIP43" s="309"/>
      <c r="PIQ43" s="309"/>
      <c r="PIR43" s="309"/>
      <c r="PIS43" s="309"/>
      <c r="PIT43" s="309"/>
      <c r="PIU43" s="309"/>
      <c r="PIV43" s="309"/>
      <c r="PIW43" s="309"/>
      <c r="PIX43" s="309"/>
      <c r="PIY43" s="309"/>
      <c r="PIZ43" s="309"/>
      <c r="PJA43" s="309"/>
      <c r="PJB43" s="309"/>
      <c r="PJC43" s="309"/>
      <c r="PJD43" s="309"/>
      <c r="PJE43" s="309"/>
      <c r="PJF43" s="309"/>
      <c r="PJG43" s="309"/>
      <c r="PJH43" s="309"/>
      <c r="PJI43" s="309"/>
      <c r="PJJ43" s="309"/>
      <c r="PJK43" s="309"/>
      <c r="PJL43" s="309"/>
      <c r="PJM43" s="309"/>
      <c r="PJN43" s="309"/>
      <c r="PJO43" s="309"/>
      <c r="PJP43" s="309"/>
      <c r="PJQ43" s="309"/>
      <c r="PJR43" s="309"/>
      <c r="PJS43" s="309"/>
      <c r="PJT43" s="309"/>
      <c r="PJU43" s="309"/>
      <c r="PJV43" s="309"/>
      <c r="PJW43" s="309"/>
      <c r="PJX43" s="309"/>
      <c r="PJY43" s="309"/>
      <c r="PJZ43" s="309"/>
      <c r="PKA43" s="309"/>
      <c r="PKB43" s="309"/>
      <c r="PKC43" s="309"/>
      <c r="PKD43" s="309"/>
      <c r="PKE43" s="309"/>
      <c r="PKF43" s="309"/>
      <c r="PKG43" s="309"/>
      <c r="PKH43" s="309"/>
      <c r="PKI43" s="309"/>
      <c r="PKJ43" s="309"/>
      <c r="PKK43" s="309"/>
      <c r="PKL43" s="309"/>
      <c r="PKM43" s="309"/>
      <c r="PKN43" s="309"/>
      <c r="PKO43" s="309"/>
      <c r="PKP43" s="309"/>
      <c r="PKQ43" s="309"/>
      <c r="PKR43" s="309"/>
      <c r="PKS43" s="309"/>
      <c r="PKT43" s="309"/>
      <c r="PKU43" s="309"/>
      <c r="PKV43" s="309"/>
      <c r="PKW43" s="309"/>
      <c r="PKX43" s="309"/>
      <c r="PKY43" s="309"/>
      <c r="PKZ43" s="309"/>
      <c r="PLA43" s="309"/>
      <c r="PLB43" s="309"/>
      <c r="PLC43" s="309"/>
      <c r="PLD43" s="309"/>
      <c r="PLE43" s="309"/>
      <c r="PLF43" s="309"/>
      <c r="PLG43" s="309"/>
      <c r="PLH43" s="309"/>
      <c r="PLI43" s="309"/>
      <c r="PLJ43" s="309"/>
      <c r="PLK43" s="309"/>
      <c r="PLL43" s="309"/>
      <c r="PLM43" s="309"/>
      <c r="PLN43" s="309"/>
      <c r="PLO43" s="309"/>
      <c r="PLP43" s="309"/>
      <c r="PLQ43" s="309"/>
      <c r="PLR43" s="309"/>
      <c r="PLS43" s="309"/>
      <c r="PLT43" s="309"/>
      <c r="PLU43" s="309"/>
      <c r="PLV43" s="309"/>
      <c r="PLW43" s="309"/>
      <c r="PLX43" s="309"/>
      <c r="PLY43" s="309"/>
      <c r="PLZ43" s="309"/>
      <c r="PMA43" s="309"/>
      <c r="PMB43" s="309"/>
      <c r="PMC43" s="309"/>
      <c r="PMD43" s="309"/>
      <c r="PME43" s="309"/>
      <c r="PMF43" s="309"/>
      <c r="PMG43" s="309"/>
      <c r="PMH43" s="309"/>
      <c r="PMI43" s="309"/>
      <c r="PMJ43" s="309"/>
      <c r="PMK43" s="309"/>
      <c r="PML43" s="309"/>
      <c r="PMM43" s="309"/>
      <c r="PMN43" s="309"/>
      <c r="PMO43" s="309"/>
      <c r="PMP43" s="309"/>
      <c r="PMQ43" s="309"/>
      <c r="PMR43" s="309"/>
      <c r="PMS43" s="309"/>
      <c r="PMT43" s="309"/>
      <c r="PMU43" s="309"/>
      <c r="PMV43" s="309"/>
      <c r="PMW43" s="309"/>
      <c r="PMX43" s="309"/>
      <c r="PMY43" s="309"/>
      <c r="PMZ43" s="309"/>
      <c r="PNA43" s="309"/>
      <c r="PNB43" s="309"/>
      <c r="PNC43" s="309"/>
      <c r="PND43" s="309"/>
      <c r="PNE43" s="309"/>
      <c r="PNF43" s="309"/>
      <c r="PNG43" s="309"/>
      <c r="PNH43" s="309"/>
      <c r="PNI43" s="309"/>
      <c r="PNJ43" s="309"/>
      <c r="PNK43" s="309"/>
      <c r="PNL43" s="309"/>
      <c r="PNM43" s="309"/>
      <c r="PNN43" s="309"/>
      <c r="PNO43" s="309"/>
      <c r="PNP43" s="309"/>
      <c r="PNQ43" s="309"/>
      <c r="PNR43" s="309"/>
      <c r="PNS43" s="309"/>
      <c r="PNT43" s="309"/>
      <c r="PNU43" s="309"/>
      <c r="PNV43" s="309"/>
      <c r="PNW43" s="309"/>
      <c r="PNX43" s="309"/>
      <c r="PNY43" s="309"/>
      <c r="PNZ43" s="309"/>
      <c r="POA43" s="309"/>
      <c r="POB43" s="309"/>
      <c r="POC43" s="309"/>
      <c r="POD43" s="309"/>
      <c r="POE43" s="309"/>
      <c r="POF43" s="309"/>
      <c r="POG43" s="309"/>
      <c r="POH43" s="309"/>
      <c r="POI43" s="309"/>
      <c r="POJ43" s="309"/>
      <c r="POK43" s="309"/>
      <c r="POL43" s="309"/>
      <c r="POM43" s="309"/>
      <c r="PON43" s="309"/>
      <c r="POO43" s="309"/>
      <c r="POP43" s="309"/>
      <c r="POQ43" s="309"/>
      <c r="POR43" s="309"/>
      <c r="POS43" s="309"/>
      <c r="POT43" s="309"/>
      <c r="POU43" s="309"/>
      <c r="POV43" s="309"/>
      <c r="POW43" s="309"/>
      <c r="POX43" s="309"/>
      <c r="POY43" s="309"/>
      <c r="POZ43" s="309"/>
      <c r="PPA43" s="309"/>
      <c r="PPB43" s="309"/>
      <c r="PPC43" s="309"/>
      <c r="PPD43" s="309"/>
      <c r="PPE43" s="309"/>
      <c r="PPF43" s="309"/>
      <c r="PPG43" s="309"/>
      <c r="PPH43" s="309"/>
      <c r="PPI43" s="309"/>
      <c r="PPJ43" s="309"/>
      <c r="PPK43" s="309"/>
      <c r="PPL43" s="309"/>
      <c r="PPM43" s="309"/>
      <c r="PPN43" s="309"/>
      <c r="PPO43" s="309"/>
      <c r="PPP43" s="309"/>
      <c r="PPQ43" s="309"/>
      <c r="PPR43" s="309"/>
      <c r="PPS43" s="309"/>
      <c r="PPT43" s="309"/>
      <c r="PPU43" s="309"/>
      <c r="PPV43" s="309"/>
      <c r="PPW43" s="309"/>
      <c r="PPX43" s="309"/>
      <c r="PPY43" s="309"/>
      <c r="PPZ43" s="309"/>
      <c r="PQA43" s="309"/>
      <c r="PQB43" s="309"/>
      <c r="PQC43" s="309"/>
      <c r="PQD43" s="309"/>
      <c r="PQE43" s="309"/>
      <c r="PQF43" s="309"/>
      <c r="PQG43" s="309"/>
      <c r="PQH43" s="309"/>
      <c r="PQI43" s="309"/>
      <c r="PQJ43" s="309"/>
      <c r="PQK43" s="309"/>
      <c r="PQL43" s="309"/>
      <c r="PQM43" s="309"/>
      <c r="PQN43" s="309"/>
      <c r="PQO43" s="309"/>
      <c r="PQP43" s="309"/>
      <c r="PQQ43" s="309"/>
      <c r="PQR43" s="309"/>
      <c r="PQS43" s="309"/>
      <c r="PQT43" s="309"/>
      <c r="PQU43" s="309"/>
      <c r="PQV43" s="309"/>
      <c r="PQW43" s="309"/>
      <c r="PQX43" s="309"/>
      <c r="PQY43" s="309"/>
      <c r="PQZ43" s="309"/>
      <c r="PRA43" s="309"/>
      <c r="PRB43" s="309"/>
      <c r="PRC43" s="309"/>
      <c r="PRD43" s="309"/>
      <c r="PRE43" s="309"/>
      <c r="PRF43" s="309"/>
      <c r="PRG43" s="309"/>
      <c r="PRH43" s="309"/>
      <c r="PRI43" s="309"/>
      <c r="PRJ43" s="309"/>
      <c r="PRK43" s="309"/>
      <c r="PRL43" s="309"/>
      <c r="PRM43" s="309"/>
      <c r="PRN43" s="309"/>
      <c r="PRO43" s="309"/>
      <c r="PRP43" s="309"/>
      <c r="PRQ43" s="309"/>
      <c r="PRR43" s="309"/>
      <c r="PRS43" s="309"/>
      <c r="PRT43" s="309"/>
      <c r="PRU43" s="309"/>
      <c r="PRV43" s="309"/>
      <c r="PRW43" s="309"/>
      <c r="PRX43" s="309"/>
      <c r="PRY43" s="309"/>
      <c r="PRZ43" s="309"/>
      <c r="PSA43" s="309"/>
      <c r="PSB43" s="309"/>
      <c r="PSC43" s="309"/>
      <c r="PSD43" s="309"/>
      <c r="PSE43" s="309"/>
      <c r="PSF43" s="309"/>
      <c r="PSG43" s="309"/>
      <c r="PSH43" s="309"/>
      <c r="PSI43" s="309"/>
      <c r="PSJ43" s="309"/>
      <c r="PSK43" s="309"/>
      <c r="PSL43" s="309"/>
      <c r="PSM43" s="309"/>
      <c r="PSN43" s="309"/>
      <c r="PSO43" s="309"/>
      <c r="PSP43" s="309"/>
      <c r="PSQ43" s="309"/>
      <c r="PSR43" s="309"/>
      <c r="PSS43" s="309"/>
      <c r="PST43" s="309"/>
      <c r="PSU43" s="309"/>
      <c r="PSV43" s="309"/>
      <c r="PSW43" s="309"/>
      <c r="PSX43" s="309"/>
      <c r="PSY43" s="309"/>
      <c r="PSZ43" s="309"/>
      <c r="PTA43" s="309"/>
      <c r="PTB43" s="309"/>
      <c r="PTC43" s="309"/>
      <c r="PTD43" s="309"/>
      <c r="PTE43" s="309"/>
      <c r="PTF43" s="309"/>
      <c r="PTG43" s="309"/>
      <c r="PTH43" s="309"/>
      <c r="PTI43" s="309"/>
      <c r="PTJ43" s="309"/>
      <c r="PTK43" s="309"/>
      <c r="PTL43" s="309"/>
      <c r="PTM43" s="309"/>
      <c r="PTN43" s="309"/>
      <c r="PTO43" s="309"/>
      <c r="PTP43" s="309"/>
      <c r="PTQ43" s="309"/>
      <c r="PTR43" s="309"/>
      <c r="PTS43" s="309"/>
      <c r="PTT43" s="309"/>
      <c r="PTU43" s="309"/>
      <c r="PTV43" s="309"/>
      <c r="PTW43" s="309"/>
      <c r="PTX43" s="309"/>
      <c r="PTY43" s="309"/>
      <c r="PTZ43" s="309"/>
      <c r="PUA43" s="309"/>
      <c r="PUB43" s="309"/>
      <c r="PUC43" s="309"/>
      <c r="PUD43" s="309"/>
      <c r="PUE43" s="309"/>
      <c r="PUF43" s="309"/>
      <c r="PUG43" s="309"/>
      <c r="PUH43" s="309"/>
      <c r="PUI43" s="309"/>
      <c r="PUJ43" s="309"/>
      <c r="PUK43" s="309"/>
      <c r="PUL43" s="309"/>
      <c r="PUM43" s="309"/>
      <c r="PUN43" s="309"/>
      <c r="PUO43" s="309"/>
      <c r="PUP43" s="309"/>
      <c r="PUQ43" s="309"/>
      <c r="PUR43" s="309"/>
      <c r="PUS43" s="309"/>
      <c r="PUT43" s="309"/>
      <c r="PUU43" s="309"/>
      <c r="PUV43" s="309"/>
      <c r="PUW43" s="309"/>
      <c r="PUX43" s="309"/>
      <c r="PUY43" s="309"/>
      <c r="PUZ43" s="309"/>
      <c r="PVA43" s="309"/>
      <c r="PVB43" s="309"/>
      <c r="PVC43" s="309"/>
      <c r="PVD43" s="309"/>
      <c r="PVE43" s="309"/>
      <c r="PVF43" s="309"/>
      <c r="PVG43" s="309"/>
      <c r="PVH43" s="309"/>
      <c r="PVI43" s="309"/>
      <c r="PVJ43" s="309"/>
      <c r="PVK43" s="309"/>
      <c r="PVL43" s="309"/>
      <c r="PVM43" s="309"/>
      <c r="PVN43" s="309"/>
      <c r="PVO43" s="309"/>
      <c r="PVP43" s="309"/>
      <c r="PVQ43" s="309"/>
      <c r="PVR43" s="309"/>
      <c r="PVS43" s="309"/>
      <c r="PVT43" s="309"/>
      <c r="PVU43" s="309"/>
      <c r="PVV43" s="309"/>
      <c r="PVW43" s="309"/>
      <c r="PVX43" s="309"/>
      <c r="PVY43" s="309"/>
      <c r="PVZ43" s="309"/>
      <c r="PWA43" s="309"/>
      <c r="PWB43" s="309"/>
      <c r="PWC43" s="309"/>
      <c r="PWD43" s="309"/>
      <c r="PWE43" s="309"/>
      <c r="PWF43" s="309"/>
      <c r="PWG43" s="309"/>
      <c r="PWH43" s="309"/>
      <c r="PWI43" s="309"/>
      <c r="PWJ43" s="309"/>
      <c r="PWK43" s="309"/>
      <c r="PWL43" s="309"/>
      <c r="PWM43" s="309"/>
      <c r="PWN43" s="309"/>
      <c r="PWO43" s="309"/>
      <c r="PWP43" s="309"/>
      <c r="PWQ43" s="309"/>
      <c r="PWR43" s="309"/>
      <c r="PWS43" s="309"/>
      <c r="PWT43" s="309"/>
      <c r="PWU43" s="309"/>
      <c r="PWV43" s="309"/>
      <c r="PWW43" s="309"/>
      <c r="PWX43" s="309"/>
      <c r="PWY43" s="309"/>
      <c r="PWZ43" s="309"/>
      <c r="PXA43" s="309"/>
      <c r="PXB43" s="309"/>
      <c r="PXC43" s="309"/>
      <c r="PXD43" s="309"/>
      <c r="PXE43" s="309"/>
      <c r="PXF43" s="309"/>
      <c r="PXG43" s="309"/>
      <c r="PXH43" s="309"/>
      <c r="PXI43" s="309"/>
      <c r="PXJ43" s="309"/>
      <c r="PXK43" s="309"/>
      <c r="PXL43" s="309"/>
      <c r="PXM43" s="309"/>
      <c r="PXN43" s="309"/>
      <c r="PXO43" s="309"/>
      <c r="PXP43" s="309"/>
      <c r="PXQ43" s="309"/>
      <c r="PXR43" s="309"/>
      <c r="PXS43" s="309"/>
      <c r="PXT43" s="309"/>
      <c r="PXU43" s="309"/>
      <c r="PXV43" s="309"/>
      <c r="PXW43" s="309"/>
      <c r="PXX43" s="309"/>
      <c r="PXY43" s="309"/>
      <c r="PXZ43" s="309"/>
      <c r="PYA43" s="309"/>
      <c r="PYB43" s="309"/>
      <c r="PYC43" s="309"/>
      <c r="PYD43" s="309"/>
      <c r="PYE43" s="309"/>
      <c r="PYF43" s="309"/>
      <c r="PYG43" s="309"/>
      <c r="PYH43" s="309"/>
      <c r="PYI43" s="309"/>
      <c r="PYJ43" s="309"/>
      <c r="PYK43" s="309"/>
      <c r="PYL43" s="309"/>
      <c r="PYM43" s="309"/>
      <c r="PYN43" s="309"/>
      <c r="PYO43" s="309"/>
      <c r="PYP43" s="309"/>
      <c r="PYQ43" s="309"/>
      <c r="PYR43" s="309"/>
      <c r="PYS43" s="309"/>
      <c r="PYT43" s="309"/>
      <c r="PYU43" s="309"/>
      <c r="PYV43" s="309"/>
      <c r="PYW43" s="309"/>
      <c r="PYX43" s="309"/>
      <c r="PYY43" s="309"/>
      <c r="PYZ43" s="309"/>
      <c r="PZA43" s="309"/>
      <c r="PZB43" s="309"/>
      <c r="PZC43" s="309"/>
      <c r="PZD43" s="309"/>
      <c r="PZE43" s="309"/>
      <c r="PZF43" s="309"/>
      <c r="PZG43" s="309"/>
      <c r="PZH43" s="309"/>
      <c r="PZI43" s="309"/>
      <c r="PZJ43" s="309"/>
      <c r="PZK43" s="309"/>
      <c r="PZL43" s="309"/>
      <c r="PZM43" s="309"/>
      <c r="PZN43" s="309"/>
      <c r="PZO43" s="309"/>
      <c r="PZP43" s="309"/>
      <c r="PZQ43" s="309"/>
      <c r="PZR43" s="309"/>
      <c r="PZS43" s="309"/>
      <c r="PZT43" s="309"/>
      <c r="PZU43" s="309"/>
      <c r="PZV43" s="309"/>
      <c r="PZW43" s="309"/>
      <c r="PZX43" s="309"/>
      <c r="PZY43" s="309"/>
      <c r="PZZ43" s="309"/>
      <c r="QAA43" s="309"/>
      <c r="QAB43" s="309"/>
      <c r="QAC43" s="309"/>
      <c r="QAD43" s="309"/>
      <c r="QAE43" s="309"/>
      <c r="QAF43" s="309"/>
      <c r="QAG43" s="309"/>
      <c r="QAH43" s="309"/>
      <c r="QAI43" s="309"/>
      <c r="QAJ43" s="309"/>
      <c r="QAK43" s="309"/>
      <c r="QAL43" s="309"/>
      <c r="QAM43" s="309"/>
      <c r="QAN43" s="309"/>
      <c r="QAO43" s="309"/>
      <c r="QAP43" s="309"/>
      <c r="QAQ43" s="309"/>
      <c r="QAR43" s="309"/>
      <c r="QAS43" s="309"/>
      <c r="QAT43" s="309"/>
      <c r="QAU43" s="309"/>
      <c r="QAV43" s="309"/>
      <c r="QAW43" s="309"/>
      <c r="QAX43" s="309"/>
      <c r="QAY43" s="309"/>
      <c r="QAZ43" s="309"/>
      <c r="QBA43" s="309"/>
      <c r="QBB43" s="309"/>
      <c r="QBC43" s="309"/>
      <c r="QBD43" s="309"/>
      <c r="QBE43" s="309"/>
      <c r="QBF43" s="309"/>
      <c r="QBG43" s="309"/>
      <c r="QBH43" s="309"/>
      <c r="QBI43" s="309"/>
      <c r="QBJ43" s="309"/>
      <c r="QBK43" s="309"/>
      <c r="QBL43" s="309"/>
      <c r="QBM43" s="309"/>
      <c r="QBN43" s="309"/>
      <c r="QBO43" s="309"/>
      <c r="QBP43" s="309"/>
      <c r="QBQ43" s="309"/>
      <c r="QBR43" s="309"/>
      <c r="QBS43" s="309"/>
      <c r="QBT43" s="309"/>
      <c r="QBU43" s="309"/>
      <c r="QBV43" s="309"/>
      <c r="QBW43" s="309"/>
      <c r="QBX43" s="309"/>
      <c r="QBY43" s="309"/>
      <c r="QBZ43" s="309"/>
      <c r="QCA43" s="309"/>
      <c r="QCB43" s="309"/>
      <c r="QCC43" s="309"/>
      <c r="QCD43" s="309"/>
      <c r="QCE43" s="309"/>
      <c r="QCF43" s="309"/>
      <c r="QCG43" s="309"/>
      <c r="QCH43" s="309"/>
      <c r="QCI43" s="309"/>
      <c r="QCJ43" s="309"/>
      <c r="QCK43" s="309"/>
      <c r="QCL43" s="309"/>
      <c r="QCM43" s="309"/>
      <c r="QCN43" s="309"/>
      <c r="QCO43" s="309"/>
      <c r="QCP43" s="309"/>
      <c r="QCQ43" s="309"/>
      <c r="QCR43" s="309"/>
      <c r="QCS43" s="309"/>
      <c r="QCT43" s="309"/>
      <c r="QCU43" s="309"/>
      <c r="QCV43" s="309"/>
      <c r="QCW43" s="309"/>
      <c r="QCX43" s="309"/>
      <c r="QCY43" s="309"/>
      <c r="QCZ43" s="309"/>
      <c r="QDA43" s="309"/>
      <c r="QDB43" s="309"/>
      <c r="QDC43" s="309"/>
      <c r="QDD43" s="309"/>
      <c r="QDE43" s="309"/>
      <c r="QDF43" s="309"/>
      <c r="QDG43" s="309"/>
      <c r="QDH43" s="309"/>
      <c r="QDI43" s="309"/>
      <c r="QDJ43" s="309"/>
      <c r="QDK43" s="309"/>
      <c r="QDL43" s="309"/>
      <c r="QDM43" s="309"/>
      <c r="QDN43" s="309"/>
      <c r="QDO43" s="309"/>
      <c r="QDP43" s="309"/>
      <c r="QDQ43" s="309"/>
      <c r="QDR43" s="309"/>
      <c r="QDS43" s="309"/>
      <c r="QDT43" s="309"/>
      <c r="QDU43" s="309"/>
      <c r="QDV43" s="309"/>
      <c r="QDW43" s="309"/>
      <c r="QDX43" s="309"/>
      <c r="QDY43" s="309"/>
      <c r="QDZ43" s="309"/>
      <c r="QEA43" s="309"/>
      <c r="QEB43" s="309"/>
      <c r="QEC43" s="309"/>
      <c r="QED43" s="309"/>
      <c r="QEE43" s="309"/>
      <c r="QEF43" s="309"/>
      <c r="QEG43" s="309"/>
      <c r="QEH43" s="309"/>
      <c r="QEI43" s="309"/>
      <c r="QEJ43" s="309"/>
      <c r="QEK43" s="309"/>
      <c r="QEL43" s="309"/>
      <c r="QEM43" s="309"/>
      <c r="QEN43" s="309"/>
      <c r="QEO43" s="309"/>
      <c r="QEP43" s="309"/>
      <c r="QEQ43" s="309"/>
      <c r="QER43" s="309"/>
      <c r="QES43" s="309"/>
      <c r="QET43" s="309"/>
      <c r="QEU43" s="309"/>
      <c r="QEV43" s="309"/>
      <c r="QEW43" s="309"/>
      <c r="QEX43" s="309"/>
      <c r="QEY43" s="309"/>
      <c r="QEZ43" s="309"/>
      <c r="QFA43" s="309"/>
      <c r="QFB43" s="309"/>
      <c r="QFC43" s="309"/>
      <c r="QFD43" s="309"/>
      <c r="QFE43" s="309"/>
      <c r="QFF43" s="309"/>
      <c r="QFG43" s="309"/>
      <c r="QFH43" s="309"/>
      <c r="QFI43" s="309"/>
      <c r="QFJ43" s="309"/>
      <c r="QFK43" s="309"/>
      <c r="QFL43" s="309"/>
      <c r="QFM43" s="309"/>
      <c r="QFN43" s="309"/>
      <c r="QFO43" s="309"/>
      <c r="QFP43" s="309"/>
      <c r="QFQ43" s="309"/>
      <c r="QFR43" s="309"/>
      <c r="QFS43" s="309"/>
      <c r="QFT43" s="309"/>
      <c r="QFU43" s="309"/>
      <c r="QFV43" s="309"/>
      <c r="QFW43" s="309"/>
      <c r="QFX43" s="309"/>
      <c r="QFY43" s="309"/>
      <c r="QFZ43" s="309"/>
      <c r="QGA43" s="309"/>
      <c r="QGB43" s="309"/>
      <c r="QGC43" s="309"/>
      <c r="QGD43" s="309"/>
      <c r="QGE43" s="309"/>
      <c r="QGF43" s="309"/>
      <c r="QGG43" s="309"/>
      <c r="QGH43" s="309"/>
      <c r="QGI43" s="309"/>
      <c r="QGJ43" s="309"/>
      <c r="QGK43" s="309"/>
      <c r="QGL43" s="309"/>
      <c r="QGM43" s="309"/>
      <c r="QGN43" s="309"/>
      <c r="QGO43" s="309"/>
      <c r="QGP43" s="309"/>
      <c r="QGQ43" s="309"/>
      <c r="QGR43" s="309"/>
      <c r="QGS43" s="309"/>
      <c r="QGT43" s="309"/>
      <c r="QGU43" s="309"/>
      <c r="QGV43" s="309"/>
      <c r="QGW43" s="309"/>
      <c r="QGX43" s="309"/>
      <c r="QGY43" s="309"/>
      <c r="QGZ43" s="309"/>
      <c r="QHA43" s="309"/>
      <c r="QHB43" s="309"/>
      <c r="QHC43" s="309"/>
      <c r="QHD43" s="309"/>
      <c r="QHE43" s="309"/>
      <c r="QHF43" s="309"/>
      <c r="QHG43" s="309"/>
      <c r="QHH43" s="309"/>
      <c r="QHI43" s="309"/>
      <c r="QHJ43" s="309"/>
      <c r="QHK43" s="309"/>
      <c r="QHL43" s="309"/>
      <c r="QHM43" s="309"/>
      <c r="QHN43" s="309"/>
      <c r="QHO43" s="309"/>
      <c r="QHP43" s="309"/>
      <c r="QHQ43" s="309"/>
      <c r="QHR43" s="309"/>
      <c r="QHS43" s="309"/>
      <c r="QHT43" s="309"/>
      <c r="QHU43" s="309"/>
      <c r="QHV43" s="309"/>
      <c r="QHW43" s="309"/>
      <c r="QHX43" s="309"/>
      <c r="QHY43" s="309"/>
      <c r="QHZ43" s="309"/>
      <c r="QIA43" s="309"/>
      <c r="QIB43" s="309"/>
      <c r="QIC43" s="309"/>
      <c r="QID43" s="309"/>
      <c r="QIE43" s="309"/>
      <c r="QIF43" s="309"/>
      <c r="QIG43" s="309"/>
      <c r="QIH43" s="309"/>
      <c r="QII43" s="309"/>
      <c r="QIJ43" s="309"/>
      <c r="QIK43" s="309"/>
      <c r="QIL43" s="309"/>
      <c r="QIM43" s="309"/>
      <c r="QIN43" s="309"/>
      <c r="QIO43" s="309"/>
      <c r="QIP43" s="309"/>
      <c r="QIQ43" s="309"/>
      <c r="QIR43" s="309"/>
      <c r="QIS43" s="309"/>
      <c r="QIT43" s="309"/>
      <c r="QIU43" s="309"/>
      <c r="QIV43" s="309"/>
      <c r="QIW43" s="309"/>
      <c r="QIX43" s="309"/>
      <c r="QIY43" s="309"/>
      <c r="QIZ43" s="309"/>
      <c r="QJA43" s="309"/>
      <c r="QJB43" s="309"/>
      <c r="QJC43" s="309"/>
      <c r="QJD43" s="309"/>
      <c r="QJE43" s="309"/>
      <c r="QJF43" s="309"/>
      <c r="QJG43" s="309"/>
      <c r="QJH43" s="309"/>
      <c r="QJI43" s="309"/>
      <c r="QJJ43" s="309"/>
      <c r="QJK43" s="309"/>
      <c r="QJL43" s="309"/>
      <c r="QJM43" s="309"/>
      <c r="QJN43" s="309"/>
      <c r="QJO43" s="309"/>
      <c r="QJP43" s="309"/>
      <c r="QJQ43" s="309"/>
      <c r="QJR43" s="309"/>
      <c r="QJS43" s="309"/>
      <c r="QJT43" s="309"/>
      <c r="QJU43" s="309"/>
      <c r="QJV43" s="309"/>
      <c r="QJW43" s="309"/>
      <c r="QJX43" s="309"/>
      <c r="QJY43" s="309"/>
      <c r="QJZ43" s="309"/>
      <c r="QKA43" s="309"/>
      <c r="QKB43" s="309"/>
      <c r="QKC43" s="309"/>
      <c r="QKD43" s="309"/>
      <c r="QKE43" s="309"/>
      <c r="QKF43" s="309"/>
      <c r="QKG43" s="309"/>
      <c r="QKH43" s="309"/>
      <c r="QKI43" s="309"/>
      <c r="QKJ43" s="309"/>
      <c r="QKK43" s="309"/>
      <c r="QKL43" s="309"/>
      <c r="QKM43" s="309"/>
      <c r="QKN43" s="309"/>
      <c r="QKO43" s="309"/>
      <c r="QKP43" s="309"/>
      <c r="QKQ43" s="309"/>
      <c r="QKR43" s="309"/>
      <c r="QKS43" s="309"/>
      <c r="QKT43" s="309"/>
      <c r="QKU43" s="309"/>
      <c r="QKV43" s="309"/>
      <c r="QKW43" s="309"/>
      <c r="QKX43" s="309"/>
      <c r="QKY43" s="309"/>
      <c r="QKZ43" s="309"/>
      <c r="QLA43" s="309"/>
      <c r="QLB43" s="309"/>
      <c r="QLC43" s="309"/>
      <c r="QLD43" s="309"/>
      <c r="QLE43" s="309"/>
      <c r="QLF43" s="309"/>
      <c r="QLG43" s="309"/>
      <c r="QLH43" s="309"/>
      <c r="QLI43" s="309"/>
      <c r="QLJ43" s="309"/>
      <c r="QLK43" s="309"/>
      <c r="QLL43" s="309"/>
      <c r="QLM43" s="309"/>
      <c r="QLN43" s="309"/>
      <c r="QLO43" s="309"/>
      <c r="QLP43" s="309"/>
      <c r="QLQ43" s="309"/>
      <c r="QLR43" s="309"/>
      <c r="QLS43" s="309"/>
      <c r="QLT43" s="309"/>
      <c r="QLU43" s="309"/>
      <c r="QLV43" s="309"/>
      <c r="QLW43" s="309"/>
      <c r="QLX43" s="309"/>
      <c r="QLY43" s="309"/>
      <c r="QLZ43" s="309"/>
      <c r="QMA43" s="309"/>
      <c r="QMB43" s="309"/>
      <c r="QMC43" s="309"/>
      <c r="QMD43" s="309"/>
      <c r="QME43" s="309"/>
      <c r="QMF43" s="309"/>
      <c r="QMG43" s="309"/>
      <c r="QMH43" s="309"/>
      <c r="QMI43" s="309"/>
      <c r="QMJ43" s="309"/>
      <c r="QMK43" s="309"/>
      <c r="QML43" s="309"/>
      <c r="QMM43" s="309"/>
      <c r="QMN43" s="309"/>
      <c r="QMO43" s="309"/>
      <c r="QMP43" s="309"/>
      <c r="QMQ43" s="309"/>
      <c r="QMR43" s="309"/>
      <c r="QMS43" s="309"/>
      <c r="QMT43" s="309"/>
      <c r="QMU43" s="309"/>
      <c r="QMV43" s="309"/>
      <c r="QMW43" s="309"/>
      <c r="QMX43" s="309"/>
      <c r="QMY43" s="309"/>
      <c r="QMZ43" s="309"/>
      <c r="QNA43" s="309"/>
      <c r="QNB43" s="309"/>
      <c r="QNC43" s="309"/>
      <c r="QND43" s="309"/>
      <c r="QNE43" s="309"/>
      <c r="QNF43" s="309"/>
      <c r="QNG43" s="309"/>
      <c r="QNH43" s="309"/>
      <c r="QNI43" s="309"/>
      <c r="QNJ43" s="309"/>
      <c r="QNK43" s="309"/>
      <c r="QNL43" s="309"/>
      <c r="QNM43" s="309"/>
      <c r="QNN43" s="309"/>
      <c r="QNO43" s="309"/>
      <c r="QNP43" s="309"/>
      <c r="QNQ43" s="309"/>
      <c r="QNR43" s="309"/>
      <c r="QNS43" s="309"/>
      <c r="QNT43" s="309"/>
      <c r="QNU43" s="309"/>
      <c r="QNV43" s="309"/>
      <c r="QNW43" s="309"/>
      <c r="QNX43" s="309"/>
      <c r="QNY43" s="309"/>
      <c r="QNZ43" s="309"/>
      <c r="QOA43" s="309"/>
      <c r="QOB43" s="309"/>
      <c r="QOC43" s="309"/>
      <c r="QOD43" s="309"/>
      <c r="QOE43" s="309"/>
      <c r="QOF43" s="309"/>
      <c r="QOG43" s="309"/>
      <c r="QOH43" s="309"/>
      <c r="QOI43" s="309"/>
      <c r="QOJ43" s="309"/>
      <c r="QOK43" s="309"/>
      <c r="QOL43" s="309"/>
      <c r="QOM43" s="309"/>
      <c r="QON43" s="309"/>
      <c r="QOO43" s="309"/>
      <c r="QOP43" s="309"/>
      <c r="QOQ43" s="309"/>
      <c r="QOR43" s="309"/>
      <c r="QOS43" s="309"/>
      <c r="QOT43" s="309"/>
      <c r="QOU43" s="309"/>
      <c r="QOV43" s="309"/>
      <c r="QOW43" s="309"/>
      <c r="QOX43" s="309"/>
      <c r="QOY43" s="309"/>
      <c r="QOZ43" s="309"/>
      <c r="QPA43" s="309"/>
      <c r="QPB43" s="309"/>
      <c r="QPC43" s="309"/>
      <c r="QPD43" s="309"/>
      <c r="QPE43" s="309"/>
      <c r="QPF43" s="309"/>
      <c r="QPG43" s="309"/>
      <c r="QPH43" s="309"/>
      <c r="QPI43" s="309"/>
      <c r="QPJ43" s="309"/>
      <c r="QPK43" s="309"/>
      <c r="QPL43" s="309"/>
      <c r="QPM43" s="309"/>
      <c r="QPN43" s="309"/>
      <c r="QPO43" s="309"/>
      <c r="QPP43" s="309"/>
      <c r="QPQ43" s="309"/>
      <c r="QPR43" s="309"/>
      <c r="QPS43" s="309"/>
      <c r="QPT43" s="309"/>
      <c r="QPU43" s="309"/>
      <c r="QPV43" s="309"/>
      <c r="QPW43" s="309"/>
      <c r="QPX43" s="309"/>
      <c r="QPY43" s="309"/>
      <c r="QPZ43" s="309"/>
      <c r="QQA43" s="309"/>
      <c r="QQB43" s="309"/>
      <c r="QQC43" s="309"/>
      <c r="QQD43" s="309"/>
      <c r="QQE43" s="309"/>
      <c r="QQF43" s="309"/>
      <c r="QQG43" s="309"/>
      <c r="QQH43" s="309"/>
      <c r="QQI43" s="309"/>
      <c r="QQJ43" s="309"/>
      <c r="QQK43" s="309"/>
      <c r="QQL43" s="309"/>
      <c r="QQM43" s="309"/>
      <c r="QQN43" s="309"/>
      <c r="QQO43" s="309"/>
      <c r="QQP43" s="309"/>
      <c r="QQQ43" s="309"/>
      <c r="QQR43" s="309"/>
      <c r="QQS43" s="309"/>
      <c r="QQT43" s="309"/>
      <c r="QQU43" s="309"/>
      <c r="QQV43" s="309"/>
      <c r="QQW43" s="309"/>
      <c r="QQX43" s="309"/>
      <c r="QQY43" s="309"/>
      <c r="QQZ43" s="309"/>
      <c r="QRA43" s="309"/>
      <c r="QRB43" s="309"/>
      <c r="QRC43" s="309"/>
      <c r="QRD43" s="309"/>
      <c r="QRE43" s="309"/>
      <c r="QRF43" s="309"/>
      <c r="QRG43" s="309"/>
      <c r="QRH43" s="309"/>
      <c r="QRI43" s="309"/>
      <c r="QRJ43" s="309"/>
      <c r="QRK43" s="309"/>
      <c r="QRL43" s="309"/>
      <c r="QRM43" s="309"/>
      <c r="QRN43" s="309"/>
      <c r="QRO43" s="309"/>
      <c r="QRP43" s="309"/>
      <c r="QRQ43" s="309"/>
      <c r="QRR43" s="309"/>
      <c r="QRS43" s="309"/>
      <c r="QRT43" s="309"/>
      <c r="QRU43" s="309"/>
      <c r="QRV43" s="309"/>
      <c r="QRW43" s="309"/>
      <c r="QRX43" s="309"/>
      <c r="QRY43" s="309"/>
      <c r="QRZ43" s="309"/>
      <c r="QSA43" s="309"/>
      <c r="QSB43" s="309"/>
      <c r="QSC43" s="309"/>
      <c r="QSD43" s="309"/>
      <c r="QSE43" s="309"/>
      <c r="QSF43" s="309"/>
      <c r="QSG43" s="309"/>
      <c r="QSH43" s="309"/>
      <c r="QSI43" s="309"/>
      <c r="QSJ43" s="309"/>
      <c r="QSK43" s="309"/>
      <c r="QSL43" s="309"/>
      <c r="QSM43" s="309"/>
      <c r="QSN43" s="309"/>
      <c r="QSO43" s="309"/>
      <c r="QSP43" s="309"/>
      <c r="QSQ43" s="309"/>
      <c r="QSR43" s="309"/>
      <c r="QSS43" s="309"/>
      <c r="QST43" s="309"/>
      <c r="QSU43" s="309"/>
      <c r="QSV43" s="309"/>
      <c r="QSW43" s="309"/>
      <c r="QSX43" s="309"/>
      <c r="QSY43" s="309"/>
      <c r="QSZ43" s="309"/>
      <c r="QTA43" s="309"/>
      <c r="QTB43" s="309"/>
      <c r="QTC43" s="309"/>
      <c r="QTD43" s="309"/>
      <c r="QTE43" s="309"/>
      <c r="QTF43" s="309"/>
      <c r="QTG43" s="309"/>
      <c r="QTH43" s="309"/>
      <c r="QTI43" s="309"/>
      <c r="QTJ43" s="309"/>
      <c r="QTK43" s="309"/>
      <c r="QTL43" s="309"/>
      <c r="QTM43" s="309"/>
      <c r="QTN43" s="309"/>
      <c r="QTO43" s="309"/>
      <c r="QTP43" s="309"/>
      <c r="QTQ43" s="309"/>
      <c r="QTR43" s="309"/>
      <c r="QTS43" s="309"/>
      <c r="QTT43" s="309"/>
      <c r="QTU43" s="309"/>
      <c r="QTV43" s="309"/>
      <c r="QTW43" s="309"/>
      <c r="QTX43" s="309"/>
      <c r="QTY43" s="309"/>
      <c r="QTZ43" s="309"/>
      <c r="QUA43" s="309"/>
      <c r="QUB43" s="309"/>
      <c r="QUC43" s="309"/>
      <c r="QUD43" s="309"/>
      <c r="QUE43" s="309"/>
      <c r="QUF43" s="309"/>
      <c r="QUG43" s="309"/>
      <c r="QUH43" s="309"/>
      <c r="QUI43" s="309"/>
      <c r="QUJ43" s="309"/>
      <c r="QUK43" s="309"/>
      <c r="QUL43" s="309"/>
      <c r="QUM43" s="309"/>
      <c r="QUN43" s="309"/>
      <c r="QUO43" s="309"/>
      <c r="QUP43" s="309"/>
      <c r="QUQ43" s="309"/>
      <c r="QUR43" s="309"/>
      <c r="QUS43" s="309"/>
      <c r="QUT43" s="309"/>
      <c r="QUU43" s="309"/>
      <c r="QUV43" s="309"/>
      <c r="QUW43" s="309"/>
      <c r="QUX43" s="309"/>
      <c r="QUY43" s="309"/>
      <c r="QUZ43" s="309"/>
      <c r="QVA43" s="309"/>
      <c r="QVB43" s="309"/>
      <c r="QVC43" s="309"/>
      <c r="QVD43" s="309"/>
      <c r="QVE43" s="309"/>
      <c r="QVF43" s="309"/>
      <c r="QVG43" s="309"/>
      <c r="QVH43" s="309"/>
      <c r="QVI43" s="309"/>
      <c r="QVJ43" s="309"/>
      <c r="QVK43" s="309"/>
      <c r="QVL43" s="309"/>
      <c r="QVM43" s="309"/>
      <c r="QVN43" s="309"/>
      <c r="QVO43" s="309"/>
      <c r="QVP43" s="309"/>
      <c r="QVQ43" s="309"/>
      <c r="QVR43" s="309"/>
      <c r="QVS43" s="309"/>
      <c r="QVT43" s="309"/>
      <c r="QVU43" s="309"/>
      <c r="QVV43" s="309"/>
      <c r="QVW43" s="309"/>
      <c r="QVX43" s="309"/>
      <c r="QVY43" s="309"/>
      <c r="QVZ43" s="309"/>
      <c r="QWA43" s="309"/>
      <c r="QWB43" s="309"/>
      <c r="QWC43" s="309"/>
      <c r="QWD43" s="309"/>
      <c r="QWE43" s="309"/>
      <c r="QWF43" s="309"/>
      <c r="QWG43" s="309"/>
      <c r="QWH43" s="309"/>
      <c r="QWI43" s="309"/>
      <c r="QWJ43" s="309"/>
      <c r="QWK43" s="309"/>
      <c r="QWL43" s="309"/>
      <c r="QWM43" s="309"/>
      <c r="QWN43" s="309"/>
      <c r="QWO43" s="309"/>
      <c r="QWP43" s="309"/>
      <c r="QWQ43" s="309"/>
      <c r="QWR43" s="309"/>
      <c r="QWS43" s="309"/>
      <c r="QWT43" s="309"/>
      <c r="QWU43" s="309"/>
      <c r="QWV43" s="309"/>
      <c r="QWW43" s="309"/>
      <c r="QWX43" s="309"/>
      <c r="QWY43" s="309"/>
      <c r="QWZ43" s="309"/>
      <c r="QXA43" s="309"/>
      <c r="QXB43" s="309"/>
      <c r="QXC43" s="309"/>
      <c r="QXD43" s="309"/>
      <c r="QXE43" s="309"/>
      <c r="QXF43" s="309"/>
      <c r="QXG43" s="309"/>
      <c r="QXH43" s="309"/>
      <c r="QXI43" s="309"/>
      <c r="QXJ43" s="309"/>
      <c r="QXK43" s="309"/>
      <c r="QXL43" s="309"/>
      <c r="QXM43" s="309"/>
      <c r="QXN43" s="309"/>
      <c r="QXO43" s="309"/>
      <c r="QXP43" s="309"/>
      <c r="QXQ43" s="309"/>
      <c r="QXR43" s="309"/>
      <c r="QXS43" s="309"/>
      <c r="QXT43" s="309"/>
      <c r="QXU43" s="309"/>
      <c r="QXV43" s="309"/>
      <c r="QXW43" s="309"/>
      <c r="QXX43" s="309"/>
      <c r="QXY43" s="309"/>
      <c r="QXZ43" s="309"/>
      <c r="QYA43" s="309"/>
      <c r="QYB43" s="309"/>
      <c r="QYC43" s="309"/>
      <c r="QYD43" s="309"/>
      <c r="QYE43" s="309"/>
      <c r="QYF43" s="309"/>
      <c r="QYG43" s="309"/>
      <c r="QYH43" s="309"/>
      <c r="QYI43" s="309"/>
      <c r="QYJ43" s="309"/>
      <c r="QYK43" s="309"/>
      <c r="QYL43" s="309"/>
      <c r="QYM43" s="309"/>
      <c r="QYN43" s="309"/>
      <c r="QYO43" s="309"/>
      <c r="QYP43" s="309"/>
      <c r="QYQ43" s="309"/>
      <c r="QYR43" s="309"/>
      <c r="QYS43" s="309"/>
      <c r="QYT43" s="309"/>
      <c r="QYU43" s="309"/>
      <c r="QYV43" s="309"/>
      <c r="QYW43" s="309"/>
      <c r="QYX43" s="309"/>
      <c r="QYY43" s="309"/>
      <c r="QYZ43" s="309"/>
      <c r="QZA43" s="309"/>
      <c r="QZB43" s="309"/>
      <c r="QZC43" s="309"/>
      <c r="QZD43" s="309"/>
      <c r="QZE43" s="309"/>
      <c r="QZF43" s="309"/>
      <c r="QZG43" s="309"/>
      <c r="QZH43" s="309"/>
      <c r="QZI43" s="309"/>
      <c r="QZJ43" s="309"/>
      <c r="QZK43" s="309"/>
      <c r="QZL43" s="309"/>
      <c r="QZM43" s="309"/>
      <c r="QZN43" s="309"/>
      <c r="QZO43" s="309"/>
      <c r="QZP43" s="309"/>
      <c r="QZQ43" s="309"/>
      <c r="QZR43" s="309"/>
      <c r="QZS43" s="309"/>
      <c r="QZT43" s="309"/>
      <c r="QZU43" s="309"/>
      <c r="QZV43" s="309"/>
      <c r="QZW43" s="309"/>
      <c r="QZX43" s="309"/>
      <c r="QZY43" s="309"/>
      <c r="QZZ43" s="309"/>
      <c r="RAA43" s="309"/>
      <c r="RAB43" s="309"/>
      <c r="RAC43" s="309"/>
      <c r="RAD43" s="309"/>
      <c r="RAE43" s="309"/>
      <c r="RAF43" s="309"/>
      <c r="RAG43" s="309"/>
      <c r="RAH43" s="309"/>
      <c r="RAI43" s="309"/>
      <c r="RAJ43" s="309"/>
      <c r="RAK43" s="309"/>
      <c r="RAL43" s="309"/>
      <c r="RAM43" s="309"/>
      <c r="RAN43" s="309"/>
      <c r="RAO43" s="309"/>
      <c r="RAP43" s="309"/>
      <c r="RAQ43" s="309"/>
      <c r="RAR43" s="309"/>
      <c r="RAS43" s="309"/>
      <c r="RAT43" s="309"/>
      <c r="RAU43" s="309"/>
      <c r="RAV43" s="309"/>
      <c r="RAW43" s="309"/>
      <c r="RAX43" s="309"/>
      <c r="RAY43" s="309"/>
      <c r="RAZ43" s="309"/>
      <c r="RBA43" s="309"/>
      <c r="RBB43" s="309"/>
      <c r="RBC43" s="309"/>
      <c r="RBD43" s="309"/>
      <c r="RBE43" s="309"/>
      <c r="RBF43" s="309"/>
      <c r="RBG43" s="309"/>
      <c r="RBH43" s="309"/>
      <c r="RBI43" s="309"/>
      <c r="RBJ43" s="309"/>
      <c r="RBK43" s="309"/>
      <c r="RBL43" s="309"/>
      <c r="RBM43" s="309"/>
      <c r="RBN43" s="309"/>
      <c r="RBO43" s="309"/>
      <c r="RBP43" s="309"/>
      <c r="RBQ43" s="309"/>
      <c r="RBR43" s="309"/>
      <c r="RBS43" s="309"/>
      <c r="RBT43" s="309"/>
      <c r="RBU43" s="309"/>
      <c r="RBV43" s="309"/>
      <c r="RBW43" s="309"/>
      <c r="RBX43" s="309"/>
      <c r="RBY43" s="309"/>
      <c r="RBZ43" s="309"/>
      <c r="RCA43" s="309"/>
      <c r="RCB43" s="309"/>
      <c r="RCC43" s="309"/>
      <c r="RCD43" s="309"/>
      <c r="RCE43" s="309"/>
      <c r="RCF43" s="309"/>
      <c r="RCG43" s="309"/>
      <c r="RCH43" s="309"/>
      <c r="RCI43" s="309"/>
      <c r="RCJ43" s="309"/>
      <c r="RCK43" s="309"/>
      <c r="RCL43" s="309"/>
      <c r="RCM43" s="309"/>
      <c r="RCN43" s="309"/>
      <c r="RCO43" s="309"/>
      <c r="RCP43" s="309"/>
      <c r="RCQ43" s="309"/>
      <c r="RCR43" s="309"/>
      <c r="RCS43" s="309"/>
      <c r="RCT43" s="309"/>
      <c r="RCU43" s="309"/>
      <c r="RCV43" s="309"/>
      <c r="RCW43" s="309"/>
      <c r="RCX43" s="309"/>
      <c r="RCY43" s="309"/>
      <c r="RCZ43" s="309"/>
      <c r="RDA43" s="309"/>
      <c r="RDB43" s="309"/>
      <c r="RDC43" s="309"/>
      <c r="RDD43" s="309"/>
      <c r="RDE43" s="309"/>
      <c r="RDF43" s="309"/>
      <c r="RDG43" s="309"/>
      <c r="RDH43" s="309"/>
      <c r="RDI43" s="309"/>
      <c r="RDJ43" s="309"/>
      <c r="RDK43" s="309"/>
      <c r="RDL43" s="309"/>
      <c r="RDM43" s="309"/>
      <c r="RDN43" s="309"/>
      <c r="RDO43" s="309"/>
      <c r="RDP43" s="309"/>
      <c r="RDQ43" s="309"/>
      <c r="RDR43" s="309"/>
      <c r="RDS43" s="309"/>
      <c r="RDT43" s="309"/>
      <c r="RDU43" s="309"/>
      <c r="RDV43" s="309"/>
      <c r="RDW43" s="309"/>
      <c r="RDX43" s="309"/>
      <c r="RDY43" s="309"/>
      <c r="RDZ43" s="309"/>
      <c r="REA43" s="309"/>
      <c r="REB43" s="309"/>
      <c r="REC43" s="309"/>
      <c r="RED43" s="309"/>
      <c r="REE43" s="309"/>
      <c r="REF43" s="309"/>
      <c r="REG43" s="309"/>
      <c r="REH43" s="309"/>
      <c r="REI43" s="309"/>
      <c r="REJ43" s="309"/>
      <c r="REK43" s="309"/>
      <c r="REL43" s="309"/>
      <c r="REM43" s="309"/>
      <c r="REN43" s="309"/>
      <c r="REO43" s="309"/>
      <c r="REP43" s="309"/>
      <c r="REQ43" s="309"/>
      <c r="RER43" s="309"/>
      <c r="RES43" s="309"/>
      <c r="RET43" s="309"/>
      <c r="REU43" s="309"/>
      <c r="REV43" s="309"/>
      <c r="REW43" s="309"/>
      <c r="REX43" s="309"/>
      <c r="REY43" s="309"/>
      <c r="REZ43" s="309"/>
      <c r="RFA43" s="309"/>
      <c r="RFB43" s="309"/>
      <c r="RFC43" s="309"/>
      <c r="RFD43" s="309"/>
      <c r="RFE43" s="309"/>
      <c r="RFF43" s="309"/>
      <c r="RFG43" s="309"/>
      <c r="RFH43" s="309"/>
      <c r="RFI43" s="309"/>
      <c r="RFJ43" s="309"/>
      <c r="RFK43" s="309"/>
      <c r="RFL43" s="309"/>
      <c r="RFM43" s="309"/>
      <c r="RFN43" s="309"/>
      <c r="RFO43" s="309"/>
      <c r="RFP43" s="309"/>
      <c r="RFQ43" s="309"/>
      <c r="RFR43" s="309"/>
      <c r="RFS43" s="309"/>
      <c r="RFT43" s="309"/>
      <c r="RFU43" s="309"/>
      <c r="RFV43" s="309"/>
      <c r="RFW43" s="309"/>
      <c r="RFX43" s="309"/>
      <c r="RFY43" s="309"/>
      <c r="RFZ43" s="309"/>
      <c r="RGA43" s="309"/>
      <c r="RGB43" s="309"/>
      <c r="RGC43" s="309"/>
      <c r="RGD43" s="309"/>
      <c r="RGE43" s="309"/>
      <c r="RGF43" s="309"/>
      <c r="RGG43" s="309"/>
      <c r="RGH43" s="309"/>
      <c r="RGI43" s="309"/>
      <c r="RGJ43" s="309"/>
      <c r="RGK43" s="309"/>
      <c r="RGL43" s="309"/>
      <c r="RGM43" s="309"/>
      <c r="RGN43" s="309"/>
      <c r="RGO43" s="309"/>
      <c r="RGP43" s="309"/>
      <c r="RGQ43" s="309"/>
      <c r="RGR43" s="309"/>
      <c r="RGS43" s="309"/>
      <c r="RGT43" s="309"/>
      <c r="RGU43" s="309"/>
      <c r="RGV43" s="309"/>
      <c r="RGW43" s="309"/>
      <c r="RGX43" s="309"/>
      <c r="RGY43" s="309"/>
      <c r="RGZ43" s="309"/>
      <c r="RHA43" s="309"/>
      <c r="RHB43" s="309"/>
      <c r="RHC43" s="309"/>
      <c r="RHD43" s="309"/>
      <c r="RHE43" s="309"/>
      <c r="RHF43" s="309"/>
      <c r="RHG43" s="309"/>
      <c r="RHH43" s="309"/>
      <c r="RHI43" s="309"/>
      <c r="RHJ43" s="309"/>
      <c r="RHK43" s="309"/>
      <c r="RHL43" s="309"/>
      <c r="RHM43" s="309"/>
      <c r="RHN43" s="309"/>
      <c r="RHO43" s="309"/>
      <c r="RHP43" s="309"/>
      <c r="RHQ43" s="309"/>
      <c r="RHR43" s="309"/>
      <c r="RHS43" s="309"/>
      <c r="RHT43" s="309"/>
      <c r="RHU43" s="309"/>
      <c r="RHV43" s="309"/>
      <c r="RHW43" s="309"/>
      <c r="RHX43" s="309"/>
      <c r="RHY43" s="309"/>
      <c r="RHZ43" s="309"/>
      <c r="RIA43" s="309"/>
      <c r="RIB43" s="309"/>
      <c r="RIC43" s="309"/>
      <c r="RID43" s="309"/>
      <c r="RIE43" s="309"/>
      <c r="RIF43" s="309"/>
      <c r="RIG43" s="309"/>
      <c r="RIH43" s="309"/>
      <c r="RII43" s="309"/>
      <c r="RIJ43" s="309"/>
      <c r="RIK43" s="309"/>
      <c r="RIL43" s="309"/>
      <c r="RIM43" s="309"/>
      <c r="RIN43" s="309"/>
      <c r="RIO43" s="309"/>
      <c r="RIP43" s="309"/>
      <c r="RIQ43" s="309"/>
      <c r="RIR43" s="309"/>
      <c r="RIS43" s="309"/>
      <c r="RIT43" s="309"/>
      <c r="RIU43" s="309"/>
      <c r="RIV43" s="309"/>
      <c r="RIW43" s="309"/>
      <c r="RIX43" s="309"/>
      <c r="RIY43" s="309"/>
      <c r="RIZ43" s="309"/>
      <c r="RJA43" s="309"/>
      <c r="RJB43" s="309"/>
      <c r="RJC43" s="309"/>
      <c r="RJD43" s="309"/>
      <c r="RJE43" s="309"/>
      <c r="RJF43" s="309"/>
      <c r="RJG43" s="309"/>
      <c r="RJH43" s="309"/>
      <c r="RJI43" s="309"/>
      <c r="RJJ43" s="309"/>
      <c r="RJK43" s="309"/>
      <c r="RJL43" s="309"/>
      <c r="RJM43" s="309"/>
      <c r="RJN43" s="309"/>
      <c r="RJO43" s="309"/>
      <c r="RJP43" s="309"/>
      <c r="RJQ43" s="309"/>
      <c r="RJR43" s="309"/>
      <c r="RJS43" s="309"/>
      <c r="RJT43" s="309"/>
      <c r="RJU43" s="309"/>
      <c r="RJV43" s="309"/>
      <c r="RJW43" s="309"/>
      <c r="RJX43" s="309"/>
      <c r="RJY43" s="309"/>
      <c r="RJZ43" s="309"/>
      <c r="RKA43" s="309"/>
      <c r="RKB43" s="309"/>
      <c r="RKC43" s="309"/>
      <c r="RKD43" s="309"/>
      <c r="RKE43" s="309"/>
      <c r="RKF43" s="309"/>
      <c r="RKG43" s="309"/>
      <c r="RKH43" s="309"/>
      <c r="RKI43" s="309"/>
      <c r="RKJ43" s="309"/>
      <c r="RKK43" s="309"/>
      <c r="RKL43" s="309"/>
      <c r="RKM43" s="309"/>
      <c r="RKN43" s="309"/>
      <c r="RKO43" s="309"/>
      <c r="RKP43" s="309"/>
      <c r="RKQ43" s="309"/>
      <c r="RKR43" s="309"/>
      <c r="RKS43" s="309"/>
      <c r="RKT43" s="309"/>
      <c r="RKU43" s="309"/>
      <c r="RKV43" s="309"/>
      <c r="RKW43" s="309"/>
      <c r="RKX43" s="309"/>
      <c r="RKY43" s="309"/>
      <c r="RKZ43" s="309"/>
      <c r="RLA43" s="309"/>
      <c r="RLB43" s="309"/>
      <c r="RLC43" s="309"/>
      <c r="RLD43" s="309"/>
      <c r="RLE43" s="309"/>
      <c r="RLF43" s="309"/>
      <c r="RLG43" s="309"/>
      <c r="RLH43" s="309"/>
      <c r="RLI43" s="309"/>
      <c r="RLJ43" s="309"/>
      <c r="RLK43" s="309"/>
      <c r="RLL43" s="309"/>
      <c r="RLM43" s="309"/>
      <c r="RLN43" s="309"/>
      <c r="RLO43" s="309"/>
      <c r="RLP43" s="309"/>
      <c r="RLQ43" s="309"/>
      <c r="RLR43" s="309"/>
      <c r="RLS43" s="309"/>
      <c r="RLT43" s="309"/>
      <c r="RLU43" s="309"/>
      <c r="RLV43" s="309"/>
      <c r="RLW43" s="309"/>
      <c r="RLX43" s="309"/>
      <c r="RLY43" s="309"/>
      <c r="RLZ43" s="309"/>
      <c r="RMA43" s="309"/>
      <c r="RMB43" s="309"/>
      <c r="RMC43" s="309"/>
      <c r="RMD43" s="309"/>
      <c r="RME43" s="309"/>
      <c r="RMF43" s="309"/>
      <c r="RMG43" s="309"/>
      <c r="RMH43" s="309"/>
      <c r="RMI43" s="309"/>
      <c r="RMJ43" s="309"/>
      <c r="RMK43" s="309"/>
      <c r="RML43" s="309"/>
      <c r="RMM43" s="309"/>
      <c r="RMN43" s="309"/>
      <c r="RMO43" s="309"/>
      <c r="RMP43" s="309"/>
      <c r="RMQ43" s="309"/>
      <c r="RMR43" s="309"/>
      <c r="RMS43" s="309"/>
      <c r="RMT43" s="309"/>
      <c r="RMU43" s="309"/>
      <c r="RMV43" s="309"/>
      <c r="RMW43" s="309"/>
      <c r="RMX43" s="309"/>
      <c r="RMY43" s="309"/>
      <c r="RMZ43" s="309"/>
      <c r="RNA43" s="309"/>
      <c r="RNB43" s="309"/>
      <c r="RNC43" s="309"/>
      <c r="RND43" s="309"/>
      <c r="RNE43" s="309"/>
      <c r="RNF43" s="309"/>
      <c r="RNG43" s="309"/>
      <c r="RNH43" s="309"/>
      <c r="RNI43" s="309"/>
      <c r="RNJ43" s="309"/>
      <c r="RNK43" s="309"/>
      <c r="RNL43" s="309"/>
      <c r="RNM43" s="309"/>
      <c r="RNN43" s="309"/>
      <c r="RNO43" s="309"/>
      <c r="RNP43" s="309"/>
      <c r="RNQ43" s="309"/>
      <c r="RNR43" s="309"/>
      <c r="RNS43" s="309"/>
      <c r="RNT43" s="309"/>
      <c r="RNU43" s="309"/>
      <c r="RNV43" s="309"/>
      <c r="RNW43" s="309"/>
      <c r="RNX43" s="309"/>
      <c r="RNY43" s="309"/>
      <c r="RNZ43" s="309"/>
      <c r="ROA43" s="309"/>
      <c r="ROB43" s="309"/>
      <c r="ROC43" s="309"/>
      <c r="ROD43" s="309"/>
      <c r="ROE43" s="309"/>
      <c r="ROF43" s="309"/>
      <c r="ROG43" s="309"/>
      <c r="ROH43" s="309"/>
      <c r="ROI43" s="309"/>
      <c r="ROJ43" s="309"/>
      <c r="ROK43" s="309"/>
      <c r="ROL43" s="309"/>
      <c r="ROM43" s="309"/>
      <c r="RON43" s="309"/>
      <c r="ROO43" s="309"/>
      <c r="ROP43" s="309"/>
      <c r="ROQ43" s="309"/>
      <c r="ROR43" s="309"/>
      <c r="ROS43" s="309"/>
      <c r="ROT43" s="309"/>
      <c r="ROU43" s="309"/>
      <c r="ROV43" s="309"/>
      <c r="ROW43" s="309"/>
      <c r="ROX43" s="309"/>
      <c r="ROY43" s="309"/>
      <c r="ROZ43" s="309"/>
      <c r="RPA43" s="309"/>
      <c r="RPB43" s="309"/>
      <c r="RPC43" s="309"/>
      <c r="RPD43" s="309"/>
      <c r="RPE43" s="309"/>
      <c r="RPF43" s="309"/>
      <c r="RPG43" s="309"/>
      <c r="RPH43" s="309"/>
      <c r="RPI43" s="309"/>
      <c r="RPJ43" s="309"/>
      <c r="RPK43" s="309"/>
      <c r="RPL43" s="309"/>
      <c r="RPM43" s="309"/>
      <c r="RPN43" s="309"/>
      <c r="RPO43" s="309"/>
      <c r="RPP43" s="309"/>
      <c r="RPQ43" s="309"/>
      <c r="RPR43" s="309"/>
      <c r="RPS43" s="309"/>
      <c r="RPT43" s="309"/>
      <c r="RPU43" s="309"/>
      <c r="RPV43" s="309"/>
      <c r="RPW43" s="309"/>
      <c r="RPX43" s="309"/>
      <c r="RPY43" s="309"/>
      <c r="RPZ43" s="309"/>
      <c r="RQA43" s="309"/>
      <c r="RQB43" s="309"/>
      <c r="RQC43" s="309"/>
      <c r="RQD43" s="309"/>
      <c r="RQE43" s="309"/>
      <c r="RQF43" s="309"/>
      <c r="RQG43" s="309"/>
      <c r="RQH43" s="309"/>
      <c r="RQI43" s="309"/>
      <c r="RQJ43" s="309"/>
      <c r="RQK43" s="309"/>
      <c r="RQL43" s="309"/>
      <c r="RQM43" s="309"/>
      <c r="RQN43" s="309"/>
      <c r="RQO43" s="309"/>
      <c r="RQP43" s="309"/>
      <c r="RQQ43" s="309"/>
      <c r="RQR43" s="309"/>
      <c r="RQS43" s="309"/>
      <c r="RQT43" s="309"/>
      <c r="RQU43" s="309"/>
      <c r="RQV43" s="309"/>
      <c r="RQW43" s="309"/>
      <c r="RQX43" s="309"/>
      <c r="RQY43" s="309"/>
      <c r="RQZ43" s="309"/>
      <c r="RRA43" s="309"/>
      <c r="RRB43" s="309"/>
      <c r="RRC43" s="309"/>
      <c r="RRD43" s="309"/>
      <c r="RRE43" s="309"/>
      <c r="RRF43" s="309"/>
      <c r="RRG43" s="309"/>
      <c r="RRH43" s="309"/>
      <c r="RRI43" s="309"/>
      <c r="RRJ43" s="309"/>
      <c r="RRK43" s="309"/>
      <c r="RRL43" s="309"/>
      <c r="RRM43" s="309"/>
      <c r="RRN43" s="309"/>
      <c r="RRO43" s="309"/>
      <c r="RRP43" s="309"/>
      <c r="RRQ43" s="309"/>
      <c r="RRR43" s="309"/>
      <c r="RRS43" s="309"/>
      <c r="RRT43" s="309"/>
      <c r="RRU43" s="309"/>
      <c r="RRV43" s="309"/>
      <c r="RRW43" s="309"/>
      <c r="RRX43" s="309"/>
      <c r="RRY43" s="309"/>
      <c r="RRZ43" s="309"/>
      <c r="RSA43" s="309"/>
      <c r="RSB43" s="309"/>
      <c r="RSC43" s="309"/>
      <c r="RSD43" s="309"/>
      <c r="RSE43" s="309"/>
      <c r="RSF43" s="309"/>
      <c r="RSG43" s="309"/>
      <c r="RSH43" s="309"/>
      <c r="RSI43" s="309"/>
      <c r="RSJ43" s="309"/>
      <c r="RSK43" s="309"/>
      <c r="RSL43" s="309"/>
      <c r="RSM43" s="309"/>
      <c r="RSN43" s="309"/>
      <c r="RSO43" s="309"/>
      <c r="RSP43" s="309"/>
      <c r="RSQ43" s="309"/>
      <c r="RSR43" s="309"/>
      <c r="RSS43" s="309"/>
      <c r="RST43" s="309"/>
      <c r="RSU43" s="309"/>
      <c r="RSV43" s="309"/>
      <c r="RSW43" s="309"/>
      <c r="RSX43" s="309"/>
      <c r="RSY43" s="309"/>
      <c r="RSZ43" s="309"/>
      <c r="RTA43" s="309"/>
      <c r="RTB43" s="309"/>
      <c r="RTC43" s="309"/>
      <c r="RTD43" s="309"/>
      <c r="RTE43" s="309"/>
      <c r="RTF43" s="309"/>
      <c r="RTG43" s="309"/>
      <c r="RTH43" s="309"/>
      <c r="RTI43" s="309"/>
      <c r="RTJ43" s="309"/>
      <c r="RTK43" s="309"/>
      <c r="RTL43" s="309"/>
      <c r="RTM43" s="309"/>
      <c r="RTN43" s="309"/>
      <c r="RTO43" s="309"/>
      <c r="RTP43" s="309"/>
      <c r="RTQ43" s="309"/>
      <c r="RTR43" s="309"/>
      <c r="RTS43" s="309"/>
      <c r="RTT43" s="309"/>
      <c r="RTU43" s="309"/>
      <c r="RTV43" s="309"/>
      <c r="RTW43" s="309"/>
      <c r="RTX43" s="309"/>
      <c r="RTY43" s="309"/>
      <c r="RTZ43" s="309"/>
      <c r="RUA43" s="309"/>
      <c r="RUB43" s="309"/>
      <c r="RUC43" s="309"/>
      <c r="RUD43" s="309"/>
      <c r="RUE43" s="309"/>
      <c r="RUF43" s="309"/>
      <c r="RUG43" s="309"/>
      <c r="RUH43" s="309"/>
      <c r="RUI43" s="309"/>
      <c r="RUJ43" s="309"/>
      <c r="RUK43" s="309"/>
      <c r="RUL43" s="309"/>
      <c r="RUM43" s="309"/>
      <c r="RUN43" s="309"/>
      <c r="RUO43" s="309"/>
      <c r="RUP43" s="309"/>
      <c r="RUQ43" s="309"/>
      <c r="RUR43" s="309"/>
      <c r="RUS43" s="309"/>
      <c r="RUT43" s="309"/>
      <c r="RUU43" s="309"/>
      <c r="RUV43" s="309"/>
      <c r="RUW43" s="309"/>
      <c r="RUX43" s="309"/>
      <c r="RUY43" s="309"/>
      <c r="RUZ43" s="309"/>
      <c r="RVA43" s="309"/>
      <c r="RVB43" s="309"/>
      <c r="RVC43" s="309"/>
      <c r="RVD43" s="309"/>
      <c r="RVE43" s="309"/>
      <c r="RVF43" s="309"/>
      <c r="RVG43" s="309"/>
      <c r="RVH43" s="309"/>
      <c r="RVI43" s="309"/>
      <c r="RVJ43" s="309"/>
      <c r="RVK43" s="309"/>
      <c r="RVL43" s="309"/>
      <c r="RVM43" s="309"/>
      <c r="RVN43" s="309"/>
      <c r="RVO43" s="309"/>
      <c r="RVP43" s="309"/>
      <c r="RVQ43" s="309"/>
      <c r="RVR43" s="309"/>
      <c r="RVS43" s="309"/>
      <c r="RVT43" s="309"/>
      <c r="RVU43" s="309"/>
      <c r="RVV43" s="309"/>
      <c r="RVW43" s="309"/>
      <c r="RVX43" s="309"/>
      <c r="RVY43" s="309"/>
      <c r="RVZ43" s="309"/>
      <c r="RWA43" s="309"/>
      <c r="RWB43" s="309"/>
      <c r="RWC43" s="309"/>
      <c r="RWD43" s="309"/>
      <c r="RWE43" s="309"/>
      <c r="RWF43" s="309"/>
      <c r="RWG43" s="309"/>
      <c r="RWH43" s="309"/>
      <c r="RWI43" s="309"/>
      <c r="RWJ43" s="309"/>
      <c r="RWK43" s="309"/>
      <c r="RWL43" s="309"/>
      <c r="RWM43" s="309"/>
      <c r="RWN43" s="309"/>
      <c r="RWO43" s="309"/>
      <c r="RWP43" s="309"/>
      <c r="RWQ43" s="309"/>
      <c r="RWR43" s="309"/>
      <c r="RWS43" s="309"/>
      <c r="RWT43" s="309"/>
      <c r="RWU43" s="309"/>
      <c r="RWV43" s="309"/>
      <c r="RWW43" s="309"/>
      <c r="RWX43" s="309"/>
      <c r="RWY43" s="309"/>
      <c r="RWZ43" s="309"/>
      <c r="RXA43" s="309"/>
      <c r="RXB43" s="309"/>
      <c r="RXC43" s="309"/>
      <c r="RXD43" s="309"/>
      <c r="RXE43" s="309"/>
      <c r="RXF43" s="309"/>
      <c r="RXG43" s="309"/>
      <c r="RXH43" s="309"/>
      <c r="RXI43" s="309"/>
      <c r="RXJ43" s="309"/>
      <c r="RXK43" s="309"/>
      <c r="RXL43" s="309"/>
      <c r="RXM43" s="309"/>
      <c r="RXN43" s="309"/>
      <c r="RXO43" s="309"/>
      <c r="RXP43" s="309"/>
      <c r="RXQ43" s="309"/>
      <c r="RXR43" s="309"/>
      <c r="RXS43" s="309"/>
      <c r="RXT43" s="309"/>
      <c r="RXU43" s="309"/>
      <c r="RXV43" s="309"/>
      <c r="RXW43" s="309"/>
      <c r="RXX43" s="309"/>
      <c r="RXY43" s="309"/>
      <c r="RXZ43" s="309"/>
      <c r="RYA43" s="309"/>
      <c r="RYB43" s="309"/>
      <c r="RYC43" s="309"/>
      <c r="RYD43" s="309"/>
      <c r="RYE43" s="309"/>
      <c r="RYF43" s="309"/>
      <c r="RYG43" s="309"/>
      <c r="RYH43" s="309"/>
      <c r="RYI43" s="309"/>
      <c r="RYJ43" s="309"/>
      <c r="RYK43" s="309"/>
      <c r="RYL43" s="309"/>
      <c r="RYM43" s="309"/>
      <c r="RYN43" s="309"/>
      <c r="RYO43" s="309"/>
      <c r="RYP43" s="309"/>
      <c r="RYQ43" s="309"/>
      <c r="RYR43" s="309"/>
      <c r="RYS43" s="309"/>
      <c r="RYT43" s="309"/>
      <c r="RYU43" s="309"/>
      <c r="RYV43" s="309"/>
      <c r="RYW43" s="309"/>
      <c r="RYX43" s="309"/>
      <c r="RYY43" s="309"/>
      <c r="RYZ43" s="309"/>
      <c r="RZA43" s="309"/>
      <c r="RZB43" s="309"/>
      <c r="RZC43" s="309"/>
      <c r="RZD43" s="309"/>
      <c r="RZE43" s="309"/>
      <c r="RZF43" s="309"/>
      <c r="RZG43" s="309"/>
      <c r="RZH43" s="309"/>
      <c r="RZI43" s="309"/>
      <c r="RZJ43" s="309"/>
      <c r="RZK43" s="309"/>
      <c r="RZL43" s="309"/>
      <c r="RZM43" s="309"/>
      <c r="RZN43" s="309"/>
      <c r="RZO43" s="309"/>
      <c r="RZP43" s="309"/>
      <c r="RZQ43" s="309"/>
      <c r="RZR43" s="309"/>
      <c r="RZS43" s="309"/>
      <c r="RZT43" s="309"/>
      <c r="RZU43" s="309"/>
      <c r="RZV43" s="309"/>
      <c r="RZW43" s="309"/>
      <c r="RZX43" s="309"/>
      <c r="RZY43" s="309"/>
      <c r="RZZ43" s="309"/>
      <c r="SAA43" s="309"/>
      <c r="SAB43" s="309"/>
      <c r="SAC43" s="309"/>
      <c r="SAD43" s="309"/>
      <c r="SAE43" s="309"/>
      <c r="SAF43" s="309"/>
      <c r="SAG43" s="309"/>
      <c r="SAH43" s="309"/>
      <c r="SAI43" s="309"/>
      <c r="SAJ43" s="309"/>
      <c r="SAK43" s="309"/>
      <c r="SAL43" s="309"/>
      <c r="SAM43" s="309"/>
      <c r="SAN43" s="309"/>
      <c r="SAO43" s="309"/>
      <c r="SAP43" s="309"/>
      <c r="SAQ43" s="309"/>
      <c r="SAR43" s="309"/>
      <c r="SAS43" s="309"/>
      <c r="SAT43" s="309"/>
      <c r="SAU43" s="309"/>
      <c r="SAV43" s="309"/>
      <c r="SAW43" s="309"/>
      <c r="SAX43" s="309"/>
      <c r="SAY43" s="309"/>
      <c r="SAZ43" s="309"/>
      <c r="SBA43" s="309"/>
      <c r="SBB43" s="309"/>
      <c r="SBC43" s="309"/>
      <c r="SBD43" s="309"/>
      <c r="SBE43" s="309"/>
      <c r="SBF43" s="309"/>
      <c r="SBG43" s="309"/>
      <c r="SBH43" s="309"/>
      <c r="SBI43" s="309"/>
      <c r="SBJ43" s="309"/>
      <c r="SBK43" s="309"/>
      <c r="SBL43" s="309"/>
      <c r="SBM43" s="309"/>
      <c r="SBN43" s="309"/>
      <c r="SBO43" s="309"/>
      <c r="SBP43" s="309"/>
      <c r="SBQ43" s="309"/>
      <c r="SBR43" s="309"/>
      <c r="SBS43" s="309"/>
      <c r="SBT43" s="309"/>
      <c r="SBU43" s="309"/>
      <c r="SBV43" s="309"/>
      <c r="SBW43" s="309"/>
      <c r="SBX43" s="309"/>
      <c r="SBY43" s="309"/>
      <c r="SBZ43" s="309"/>
      <c r="SCA43" s="309"/>
      <c r="SCB43" s="309"/>
      <c r="SCC43" s="309"/>
      <c r="SCD43" s="309"/>
      <c r="SCE43" s="309"/>
      <c r="SCF43" s="309"/>
      <c r="SCG43" s="309"/>
      <c r="SCH43" s="309"/>
      <c r="SCI43" s="309"/>
      <c r="SCJ43" s="309"/>
      <c r="SCK43" s="309"/>
      <c r="SCL43" s="309"/>
      <c r="SCM43" s="309"/>
      <c r="SCN43" s="309"/>
      <c r="SCO43" s="309"/>
      <c r="SCP43" s="309"/>
      <c r="SCQ43" s="309"/>
      <c r="SCR43" s="309"/>
      <c r="SCS43" s="309"/>
      <c r="SCT43" s="309"/>
      <c r="SCU43" s="309"/>
      <c r="SCV43" s="309"/>
      <c r="SCW43" s="309"/>
      <c r="SCX43" s="309"/>
      <c r="SCY43" s="309"/>
      <c r="SCZ43" s="309"/>
      <c r="SDA43" s="309"/>
      <c r="SDB43" s="309"/>
      <c r="SDC43" s="309"/>
      <c r="SDD43" s="309"/>
      <c r="SDE43" s="309"/>
      <c r="SDF43" s="309"/>
      <c r="SDG43" s="309"/>
      <c r="SDH43" s="309"/>
      <c r="SDI43" s="309"/>
      <c r="SDJ43" s="309"/>
      <c r="SDK43" s="309"/>
      <c r="SDL43" s="309"/>
      <c r="SDM43" s="309"/>
      <c r="SDN43" s="309"/>
      <c r="SDO43" s="309"/>
      <c r="SDP43" s="309"/>
      <c r="SDQ43" s="309"/>
      <c r="SDR43" s="309"/>
      <c r="SDS43" s="309"/>
      <c r="SDT43" s="309"/>
      <c r="SDU43" s="309"/>
      <c r="SDV43" s="309"/>
      <c r="SDW43" s="309"/>
      <c r="SDX43" s="309"/>
      <c r="SDY43" s="309"/>
      <c r="SDZ43" s="309"/>
      <c r="SEA43" s="309"/>
      <c r="SEB43" s="309"/>
      <c r="SEC43" s="309"/>
      <c r="SED43" s="309"/>
      <c r="SEE43" s="309"/>
      <c r="SEF43" s="309"/>
      <c r="SEG43" s="309"/>
      <c r="SEH43" s="309"/>
      <c r="SEI43" s="309"/>
      <c r="SEJ43" s="309"/>
      <c r="SEK43" s="309"/>
      <c r="SEL43" s="309"/>
      <c r="SEM43" s="309"/>
      <c r="SEN43" s="309"/>
      <c r="SEO43" s="309"/>
      <c r="SEP43" s="309"/>
      <c r="SEQ43" s="309"/>
      <c r="SER43" s="309"/>
      <c r="SES43" s="309"/>
      <c r="SET43" s="309"/>
      <c r="SEU43" s="309"/>
      <c r="SEV43" s="309"/>
      <c r="SEW43" s="309"/>
      <c r="SEX43" s="309"/>
      <c r="SEY43" s="309"/>
      <c r="SEZ43" s="309"/>
      <c r="SFA43" s="309"/>
      <c r="SFB43" s="309"/>
      <c r="SFC43" s="309"/>
      <c r="SFD43" s="309"/>
      <c r="SFE43" s="309"/>
      <c r="SFF43" s="309"/>
      <c r="SFG43" s="309"/>
      <c r="SFH43" s="309"/>
      <c r="SFI43" s="309"/>
      <c r="SFJ43" s="309"/>
      <c r="SFK43" s="309"/>
      <c r="SFL43" s="309"/>
      <c r="SFM43" s="309"/>
      <c r="SFN43" s="309"/>
      <c r="SFO43" s="309"/>
      <c r="SFP43" s="309"/>
      <c r="SFQ43" s="309"/>
      <c r="SFR43" s="309"/>
      <c r="SFS43" s="309"/>
      <c r="SFT43" s="309"/>
      <c r="SFU43" s="309"/>
      <c r="SFV43" s="309"/>
      <c r="SFW43" s="309"/>
      <c r="SFX43" s="309"/>
      <c r="SFY43" s="309"/>
      <c r="SFZ43" s="309"/>
      <c r="SGA43" s="309"/>
      <c r="SGB43" s="309"/>
      <c r="SGC43" s="309"/>
      <c r="SGD43" s="309"/>
      <c r="SGE43" s="309"/>
      <c r="SGF43" s="309"/>
      <c r="SGG43" s="309"/>
      <c r="SGH43" s="309"/>
      <c r="SGI43" s="309"/>
      <c r="SGJ43" s="309"/>
      <c r="SGK43" s="309"/>
      <c r="SGL43" s="309"/>
      <c r="SGM43" s="309"/>
      <c r="SGN43" s="309"/>
      <c r="SGO43" s="309"/>
      <c r="SGP43" s="309"/>
      <c r="SGQ43" s="309"/>
      <c r="SGR43" s="309"/>
      <c r="SGS43" s="309"/>
      <c r="SGT43" s="309"/>
      <c r="SGU43" s="309"/>
      <c r="SGV43" s="309"/>
      <c r="SGW43" s="309"/>
      <c r="SGX43" s="309"/>
      <c r="SGY43" s="309"/>
      <c r="SGZ43" s="309"/>
      <c r="SHA43" s="309"/>
      <c r="SHB43" s="309"/>
      <c r="SHC43" s="309"/>
      <c r="SHD43" s="309"/>
      <c r="SHE43" s="309"/>
      <c r="SHF43" s="309"/>
      <c r="SHG43" s="309"/>
      <c r="SHH43" s="309"/>
      <c r="SHI43" s="309"/>
      <c r="SHJ43" s="309"/>
      <c r="SHK43" s="309"/>
      <c r="SHL43" s="309"/>
      <c r="SHM43" s="309"/>
      <c r="SHN43" s="309"/>
      <c r="SHO43" s="309"/>
      <c r="SHP43" s="309"/>
      <c r="SHQ43" s="309"/>
      <c r="SHR43" s="309"/>
      <c r="SHS43" s="309"/>
      <c r="SHT43" s="309"/>
      <c r="SHU43" s="309"/>
      <c r="SHV43" s="309"/>
      <c r="SHW43" s="309"/>
      <c r="SHX43" s="309"/>
      <c r="SHY43" s="309"/>
      <c r="SHZ43" s="309"/>
      <c r="SIA43" s="309"/>
      <c r="SIB43" s="309"/>
      <c r="SIC43" s="309"/>
      <c r="SID43" s="309"/>
      <c r="SIE43" s="309"/>
      <c r="SIF43" s="309"/>
      <c r="SIG43" s="309"/>
      <c r="SIH43" s="309"/>
      <c r="SII43" s="309"/>
      <c r="SIJ43" s="309"/>
      <c r="SIK43" s="309"/>
      <c r="SIL43" s="309"/>
      <c r="SIM43" s="309"/>
      <c r="SIN43" s="309"/>
      <c r="SIO43" s="309"/>
      <c r="SIP43" s="309"/>
      <c r="SIQ43" s="309"/>
      <c r="SIR43" s="309"/>
      <c r="SIS43" s="309"/>
      <c r="SIT43" s="309"/>
      <c r="SIU43" s="309"/>
      <c r="SIV43" s="309"/>
      <c r="SIW43" s="309"/>
      <c r="SIX43" s="309"/>
      <c r="SIY43" s="309"/>
      <c r="SIZ43" s="309"/>
      <c r="SJA43" s="309"/>
      <c r="SJB43" s="309"/>
      <c r="SJC43" s="309"/>
      <c r="SJD43" s="309"/>
      <c r="SJE43" s="309"/>
      <c r="SJF43" s="309"/>
      <c r="SJG43" s="309"/>
      <c r="SJH43" s="309"/>
      <c r="SJI43" s="309"/>
      <c r="SJJ43" s="309"/>
      <c r="SJK43" s="309"/>
      <c r="SJL43" s="309"/>
      <c r="SJM43" s="309"/>
      <c r="SJN43" s="309"/>
      <c r="SJO43" s="309"/>
      <c r="SJP43" s="309"/>
      <c r="SJQ43" s="309"/>
      <c r="SJR43" s="309"/>
      <c r="SJS43" s="309"/>
      <c r="SJT43" s="309"/>
      <c r="SJU43" s="309"/>
      <c r="SJV43" s="309"/>
      <c r="SJW43" s="309"/>
      <c r="SJX43" s="309"/>
      <c r="SJY43" s="309"/>
      <c r="SJZ43" s="309"/>
      <c r="SKA43" s="309"/>
      <c r="SKB43" s="309"/>
      <c r="SKC43" s="309"/>
      <c r="SKD43" s="309"/>
      <c r="SKE43" s="309"/>
      <c r="SKF43" s="309"/>
      <c r="SKG43" s="309"/>
      <c r="SKH43" s="309"/>
      <c r="SKI43" s="309"/>
      <c r="SKJ43" s="309"/>
      <c r="SKK43" s="309"/>
      <c r="SKL43" s="309"/>
      <c r="SKM43" s="309"/>
      <c r="SKN43" s="309"/>
      <c r="SKO43" s="309"/>
      <c r="SKP43" s="309"/>
      <c r="SKQ43" s="309"/>
      <c r="SKR43" s="309"/>
      <c r="SKS43" s="309"/>
      <c r="SKT43" s="309"/>
      <c r="SKU43" s="309"/>
      <c r="SKV43" s="309"/>
      <c r="SKW43" s="309"/>
      <c r="SKX43" s="309"/>
      <c r="SKY43" s="309"/>
      <c r="SKZ43" s="309"/>
      <c r="SLA43" s="309"/>
      <c r="SLB43" s="309"/>
      <c r="SLC43" s="309"/>
      <c r="SLD43" s="309"/>
      <c r="SLE43" s="309"/>
      <c r="SLF43" s="309"/>
      <c r="SLG43" s="309"/>
      <c r="SLH43" s="309"/>
      <c r="SLI43" s="309"/>
      <c r="SLJ43" s="309"/>
      <c r="SLK43" s="309"/>
      <c r="SLL43" s="309"/>
      <c r="SLM43" s="309"/>
      <c r="SLN43" s="309"/>
      <c r="SLO43" s="309"/>
      <c r="SLP43" s="309"/>
      <c r="SLQ43" s="309"/>
      <c r="SLR43" s="309"/>
      <c r="SLS43" s="309"/>
      <c r="SLT43" s="309"/>
      <c r="SLU43" s="309"/>
      <c r="SLV43" s="309"/>
      <c r="SLW43" s="309"/>
      <c r="SLX43" s="309"/>
      <c r="SLY43" s="309"/>
      <c r="SLZ43" s="309"/>
      <c r="SMA43" s="309"/>
      <c r="SMB43" s="309"/>
      <c r="SMC43" s="309"/>
      <c r="SMD43" s="309"/>
      <c r="SME43" s="309"/>
      <c r="SMF43" s="309"/>
      <c r="SMG43" s="309"/>
      <c r="SMH43" s="309"/>
      <c r="SMI43" s="309"/>
      <c r="SMJ43" s="309"/>
      <c r="SMK43" s="309"/>
      <c r="SML43" s="309"/>
      <c r="SMM43" s="309"/>
      <c r="SMN43" s="309"/>
      <c r="SMO43" s="309"/>
      <c r="SMP43" s="309"/>
      <c r="SMQ43" s="309"/>
      <c r="SMR43" s="309"/>
      <c r="SMS43" s="309"/>
      <c r="SMT43" s="309"/>
      <c r="SMU43" s="309"/>
      <c r="SMV43" s="309"/>
      <c r="SMW43" s="309"/>
      <c r="SMX43" s="309"/>
      <c r="SMY43" s="309"/>
      <c r="SMZ43" s="309"/>
      <c r="SNA43" s="309"/>
      <c r="SNB43" s="309"/>
      <c r="SNC43" s="309"/>
      <c r="SND43" s="309"/>
      <c r="SNE43" s="309"/>
      <c r="SNF43" s="309"/>
      <c r="SNG43" s="309"/>
      <c r="SNH43" s="309"/>
      <c r="SNI43" s="309"/>
      <c r="SNJ43" s="309"/>
      <c r="SNK43" s="309"/>
      <c r="SNL43" s="309"/>
      <c r="SNM43" s="309"/>
      <c r="SNN43" s="309"/>
      <c r="SNO43" s="309"/>
      <c r="SNP43" s="309"/>
      <c r="SNQ43" s="309"/>
      <c r="SNR43" s="309"/>
      <c r="SNS43" s="309"/>
      <c r="SNT43" s="309"/>
      <c r="SNU43" s="309"/>
      <c r="SNV43" s="309"/>
      <c r="SNW43" s="309"/>
      <c r="SNX43" s="309"/>
      <c r="SNY43" s="309"/>
      <c r="SNZ43" s="309"/>
      <c r="SOA43" s="309"/>
      <c r="SOB43" s="309"/>
      <c r="SOC43" s="309"/>
      <c r="SOD43" s="309"/>
      <c r="SOE43" s="309"/>
      <c r="SOF43" s="309"/>
      <c r="SOG43" s="309"/>
      <c r="SOH43" s="309"/>
      <c r="SOI43" s="309"/>
      <c r="SOJ43" s="309"/>
      <c r="SOK43" s="309"/>
      <c r="SOL43" s="309"/>
      <c r="SOM43" s="309"/>
      <c r="SON43" s="309"/>
      <c r="SOO43" s="309"/>
      <c r="SOP43" s="309"/>
      <c r="SOQ43" s="309"/>
      <c r="SOR43" s="309"/>
      <c r="SOS43" s="309"/>
      <c r="SOT43" s="309"/>
      <c r="SOU43" s="309"/>
      <c r="SOV43" s="309"/>
      <c r="SOW43" s="309"/>
      <c r="SOX43" s="309"/>
      <c r="SOY43" s="309"/>
      <c r="SOZ43" s="309"/>
      <c r="SPA43" s="309"/>
      <c r="SPB43" s="309"/>
      <c r="SPC43" s="309"/>
      <c r="SPD43" s="309"/>
      <c r="SPE43" s="309"/>
      <c r="SPF43" s="309"/>
      <c r="SPG43" s="309"/>
      <c r="SPH43" s="309"/>
      <c r="SPI43" s="309"/>
      <c r="SPJ43" s="309"/>
      <c r="SPK43" s="309"/>
      <c r="SPL43" s="309"/>
      <c r="SPM43" s="309"/>
      <c r="SPN43" s="309"/>
      <c r="SPO43" s="309"/>
      <c r="SPP43" s="309"/>
      <c r="SPQ43" s="309"/>
      <c r="SPR43" s="309"/>
      <c r="SPS43" s="309"/>
      <c r="SPT43" s="309"/>
      <c r="SPU43" s="309"/>
      <c r="SPV43" s="309"/>
      <c r="SPW43" s="309"/>
      <c r="SPX43" s="309"/>
      <c r="SPY43" s="309"/>
      <c r="SPZ43" s="309"/>
      <c r="SQA43" s="309"/>
      <c r="SQB43" s="309"/>
      <c r="SQC43" s="309"/>
      <c r="SQD43" s="309"/>
      <c r="SQE43" s="309"/>
      <c r="SQF43" s="309"/>
      <c r="SQG43" s="309"/>
      <c r="SQH43" s="309"/>
      <c r="SQI43" s="309"/>
      <c r="SQJ43" s="309"/>
      <c r="SQK43" s="309"/>
      <c r="SQL43" s="309"/>
      <c r="SQM43" s="309"/>
      <c r="SQN43" s="309"/>
      <c r="SQO43" s="309"/>
      <c r="SQP43" s="309"/>
      <c r="SQQ43" s="309"/>
      <c r="SQR43" s="309"/>
      <c r="SQS43" s="309"/>
      <c r="SQT43" s="309"/>
      <c r="SQU43" s="309"/>
      <c r="SQV43" s="309"/>
      <c r="SQW43" s="309"/>
      <c r="SQX43" s="309"/>
      <c r="SQY43" s="309"/>
      <c r="SQZ43" s="309"/>
      <c r="SRA43" s="309"/>
      <c r="SRB43" s="309"/>
      <c r="SRC43" s="309"/>
      <c r="SRD43" s="309"/>
      <c r="SRE43" s="309"/>
      <c r="SRF43" s="309"/>
      <c r="SRG43" s="309"/>
      <c r="SRH43" s="309"/>
      <c r="SRI43" s="309"/>
      <c r="SRJ43" s="309"/>
      <c r="SRK43" s="309"/>
      <c r="SRL43" s="309"/>
      <c r="SRM43" s="309"/>
      <c r="SRN43" s="309"/>
      <c r="SRO43" s="309"/>
      <c r="SRP43" s="309"/>
      <c r="SRQ43" s="309"/>
      <c r="SRR43" s="309"/>
      <c r="SRS43" s="309"/>
      <c r="SRT43" s="309"/>
      <c r="SRU43" s="309"/>
      <c r="SRV43" s="309"/>
      <c r="SRW43" s="309"/>
      <c r="SRX43" s="309"/>
      <c r="SRY43" s="309"/>
      <c r="SRZ43" s="309"/>
      <c r="SSA43" s="309"/>
      <c r="SSB43" s="309"/>
      <c r="SSC43" s="309"/>
      <c r="SSD43" s="309"/>
      <c r="SSE43" s="309"/>
      <c r="SSF43" s="309"/>
      <c r="SSG43" s="309"/>
      <c r="SSH43" s="309"/>
      <c r="SSI43" s="309"/>
      <c r="SSJ43" s="309"/>
      <c r="SSK43" s="309"/>
      <c r="SSL43" s="309"/>
      <c r="SSM43" s="309"/>
      <c r="SSN43" s="309"/>
      <c r="SSO43" s="309"/>
      <c r="SSP43" s="309"/>
      <c r="SSQ43" s="309"/>
      <c r="SSR43" s="309"/>
      <c r="SSS43" s="309"/>
      <c r="SST43" s="309"/>
      <c r="SSU43" s="309"/>
      <c r="SSV43" s="309"/>
      <c r="SSW43" s="309"/>
      <c r="SSX43" s="309"/>
      <c r="SSY43" s="309"/>
      <c r="SSZ43" s="309"/>
      <c r="STA43" s="309"/>
      <c r="STB43" s="309"/>
      <c r="STC43" s="309"/>
      <c r="STD43" s="309"/>
      <c r="STE43" s="309"/>
      <c r="STF43" s="309"/>
      <c r="STG43" s="309"/>
      <c r="STH43" s="309"/>
      <c r="STI43" s="309"/>
      <c r="STJ43" s="309"/>
      <c r="STK43" s="309"/>
      <c r="STL43" s="309"/>
      <c r="STM43" s="309"/>
      <c r="STN43" s="309"/>
      <c r="STO43" s="309"/>
      <c r="STP43" s="309"/>
      <c r="STQ43" s="309"/>
      <c r="STR43" s="309"/>
      <c r="STS43" s="309"/>
      <c r="STT43" s="309"/>
      <c r="STU43" s="309"/>
      <c r="STV43" s="309"/>
      <c r="STW43" s="309"/>
      <c r="STX43" s="309"/>
      <c r="STY43" s="309"/>
      <c r="STZ43" s="309"/>
      <c r="SUA43" s="309"/>
      <c r="SUB43" s="309"/>
      <c r="SUC43" s="309"/>
      <c r="SUD43" s="309"/>
      <c r="SUE43" s="309"/>
      <c r="SUF43" s="309"/>
      <c r="SUG43" s="309"/>
      <c r="SUH43" s="309"/>
      <c r="SUI43" s="309"/>
      <c r="SUJ43" s="309"/>
      <c r="SUK43" s="309"/>
      <c r="SUL43" s="309"/>
      <c r="SUM43" s="309"/>
      <c r="SUN43" s="309"/>
      <c r="SUO43" s="309"/>
      <c r="SUP43" s="309"/>
      <c r="SUQ43" s="309"/>
      <c r="SUR43" s="309"/>
      <c r="SUS43" s="309"/>
      <c r="SUT43" s="309"/>
      <c r="SUU43" s="309"/>
      <c r="SUV43" s="309"/>
      <c r="SUW43" s="309"/>
      <c r="SUX43" s="309"/>
      <c r="SUY43" s="309"/>
      <c r="SUZ43" s="309"/>
      <c r="SVA43" s="309"/>
      <c r="SVB43" s="309"/>
      <c r="SVC43" s="309"/>
      <c r="SVD43" s="309"/>
      <c r="SVE43" s="309"/>
      <c r="SVF43" s="309"/>
      <c r="SVG43" s="309"/>
      <c r="SVH43" s="309"/>
      <c r="SVI43" s="309"/>
      <c r="SVJ43" s="309"/>
      <c r="SVK43" s="309"/>
      <c r="SVL43" s="309"/>
      <c r="SVM43" s="309"/>
      <c r="SVN43" s="309"/>
      <c r="SVO43" s="309"/>
      <c r="SVP43" s="309"/>
      <c r="SVQ43" s="309"/>
      <c r="SVR43" s="309"/>
      <c r="SVS43" s="309"/>
      <c r="SVT43" s="309"/>
      <c r="SVU43" s="309"/>
      <c r="SVV43" s="309"/>
      <c r="SVW43" s="309"/>
      <c r="SVX43" s="309"/>
      <c r="SVY43" s="309"/>
      <c r="SVZ43" s="309"/>
      <c r="SWA43" s="309"/>
      <c r="SWB43" s="309"/>
      <c r="SWC43" s="309"/>
      <c r="SWD43" s="309"/>
      <c r="SWE43" s="309"/>
      <c r="SWF43" s="309"/>
      <c r="SWG43" s="309"/>
      <c r="SWH43" s="309"/>
      <c r="SWI43" s="309"/>
      <c r="SWJ43" s="309"/>
      <c r="SWK43" s="309"/>
      <c r="SWL43" s="309"/>
      <c r="SWM43" s="309"/>
      <c r="SWN43" s="309"/>
      <c r="SWO43" s="309"/>
      <c r="SWP43" s="309"/>
      <c r="SWQ43" s="309"/>
      <c r="SWR43" s="309"/>
      <c r="SWS43" s="309"/>
      <c r="SWT43" s="309"/>
      <c r="SWU43" s="309"/>
      <c r="SWV43" s="309"/>
      <c r="SWW43" s="309"/>
      <c r="SWX43" s="309"/>
      <c r="SWY43" s="309"/>
      <c r="SWZ43" s="309"/>
      <c r="SXA43" s="309"/>
      <c r="SXB43" s="309"/>
      <c r="SXC43" s="309"/>
      <c r="SXD43" s="309"/>
      <c r="SXE43" s="309"/>
      <c r="SXF43" s="309"/>
      <c r="SXG43" s="309"/>
      <c r="SXH43" s="309"/>
      <c r="SXI43" s="309"/>
      <c r="SXJ43" s="309"/>
      <c r="SXK43" s="309"/>
      <c r="SXL43" s="309"/>
      <c r="SXM43" s="309"/>
      <c r="SXN43" s="309"/>
      <c r="SXO43" s="309"/>
      <c r="SXP43" s="309"/>
      <c r="SXQ43" s="309"/>
      <c r="SXR43" s="309"/>
      <c r="SXS43" s="309"/>
      <c r="SXT43" s="309"/>
      <c r="SXU43" s="309"/>
      <c r="SXV43" s="309"/>
      <c r="SXW43" s="309"/>
      <c r="SXX43" s="309"/>
      <c r="SXY43" s="309"/>
      <c r="SXZ43" s="309"/>
      <c r="SYA43" s="309"/>
      <c r="SYB43" s="309"/>
      <c r="SYC43" s="309"/>
      <c r="SYD43" s="309"/>
      <c r="SYE43" s="309"/>
      <c r="SYF43" s="309"/>
      <c r="SYG43" s="309"/>
      <c r="SYH43" s="309"/>
      <c r="SYI43" s="309"/>
      <c r="SYJ43" s="309"/>
      <c r="SYK43" s="309"/>
      <c r="SYL43" s="309"/>
      <c r="SYM43" s="309"/>
      <c r="SYN43" s="309"/>
      <c r="SYO43" s="309"/>
      <c r="SYP43" s="309"/>
      <c r="SYQ43" s="309"/>
      <c r="SYR43" s="309"/>
      <c r="SYS43" s="309"/>
      <c r="SYT43" s="309"/>
      <c r="SYU43" s="309"/>
      <c r="SYV43" s="309"/>
      <c r="SYW43" s="309"/>
      <c r="SYX43" s="309"/>
      <c r="SYY43" s="309"/>
      <c r="SYZ43" s="309"/>
      <c r="SZA43" s="309"/>
      <c r="SZB43" s="309"/>
      <c r="SZC43" s="309"/>
      <c r="SZD43" s="309"/>
      <c r="SZE43" s="309"/>
      <c r="SZF43" s="309"/>
      <c r="SZG43" s="309"/>
      <c r="SZH43" s="309"/>
      <c r="SZI43" s="309"/>
      <c r="SZJ43" s="309"/>
      <c r="SZK43" s="309"/>
      <c r="SZL43" s="309"/>
      <c r="SZM43" s="309"/>
      <c r="SZN43" s="309"/>
      <c r="SZO43" s="309"/>
      <c r="SZP43" s="309"/>
      <c r="SZQ43" s="309"/>
      <c r="SZR43" s="309"/>
      <c r="SZS43" s="309"/>
      <c r="SZT43" s="309"/>
      <c r="SZU43" s="309"/>
      <c r="SZV43" s="309"/>
      <c r="SZW43" s="309"/>
      <c r="SZX43" s="309"/>
      <c r="SZY43" s="309"/>
      <c r="SZZ43" s="309"/>
      <c r="TAA43" s="309"/>
      <c r="TAB43" s="309"/>
      <c r="TAC43" s="309"/>
      <c r="TAD43" s="309"/>
      <c r="TAE43" s="309"/>
      <c r="TAF43" s="309"/>
      <c r="TAG43" s="309"/>
      <c r="TAH43" s="309"/>
      <c r="TAI43" s="309"/>
      <c r="TAJ43" s="309"/>
      <c r="TAK43" s="309"/>
      <c r="TAL43" s="309"/>
      <c r="TAM43" s="309"/>
      <c r="TAN43" s="309"/>
      <c r="TAO43" s="309"/>
      <c r="TAP43" s="309"/>
      <c r="TAQ43" s="309"/>
      <c r="TAR43" s="309"/>
      <c r="TAS43" s="309"/>
      <c r="TAT43" s="309"/>
      <c r="TAU43" s="309"/>
      <c r="TAV43" s="309"/>
      <c r="TAW43" s="309"/>
      <c r="TAX43" s="309"/>
      <c r="TAY43" s="309"/>
      <c r="TAZ43" s="309"/>
      <c r="TBA43" s="309"/>
      <c r="TBB43" s="309"/>
      <c r="TBC43" s="309"/>
      <c r="TBD43" s="309"/>
      <c r="TBE43" s="309"/>
      <c r="TBF43" s="309"/>
      <c r="TBG43" s="309"/>
      <c r="TBH43" s="309"/>
      <c r="TBI43" s="309"/>
      <c r="TBJ43" s="309"/>
      <c r="TBK43" s="309"/>
      <c r="TBL43" s="309"/>
      <c r="TBM43" s="309"/>
      <c r="TBN43" s="309"/>
      <c r="TBO43" s="309"/>
      <c r="TBP43" s="309"/>
      <c r="TBQ43" s="309"/>
      <c r="TBR43" s="309"/>
      <c r="TBS43" s="309"/>
      <c r="TBT43" s="309"/>
      <c r="TBU43" s="309"/>
      <c r="TBV43" s="309"/>
      <c r="TBW43" s="309"/>
      <c r="TBX43" s="309"/>
      <c r="TBY43" s="309"/>
      <c r="TBZ43" s="309"/>
      <c r="TCA43" s="309"/>
      <c r="TCB43" s="309"/>
      <c r="TCC43" s="309"/>
      <c r="TCD43" s="309"/>
      <c r="TCE43" s="309"/>
      <c r="TCF43" s="309"/>
      <c r="TCG43" s="309"/>
      <c r="TCH43" s="309"/>
      <c r="TCI43" s="309"/>
      <c r="TCJ43" s="309"/>
      <c r="TCK43" s="309"/>
      <c r="TCL43" s="309"/>
      <c r="TCM43" s="309"/>
      <c r="TCN43" s="309"/>
      <c r="TCO43" s="309"/>
      <c r="TCP43" s="309"/>
      <c r="TCQ43" s="309"/>
      <c r="TCR43" s="309"/>
      <c r="TCS43" s="309"/>
      <c r="TCT43" s="309"/>
      <c r="TCU43" s="309"/>
      <c r="TCV43" s="309"/>
      <c r="TCW43" s="309"/>
      <c r="TCX43" s="309"/>
      <c r="TCY43" s="309"/>
      <c r="TCZ43" s="309"/>
      <c r="TDA43" s="309"/>
      <c r="TDB43" s="309"/>
      <c r="TDC43" s="309"/>
      <c r="TDD43" s="309"/>
      <c r="TDE43" s="309"/>
      <c r="TDF43" s="309"/>
      <c r="TDG43" s="309"/>
      <c r="TDH43" s="309"/>
      <c r="TDI43" s="309"/>
      <c r="TDJ43" s="309"/>
      <c r="TDK43" s="309"/>
      <c r="TDL43" s="309"/>
      <c r="TDM43" s="309"/>
      <c r="TDN43" s="309"/>
      <c r="TDO43" s="309"/>
      <c r="TDP43" s="309"/>
      <c r="TDQ43" s="309"/>
      <c r="TDR43" s="309"/>
      <c r="TDS43" s="309"/>
      <c r="TDT43" s="309"/>
      <c r="TDU43" s="309"/>
      <c r="TDV43" s="309"/>
      <c r="TDW43" s="309"/>
      <c r="TDX43" s="309"/>
      <c r="TDY43" s="309"/>
      <c r="TDZ43" s="309"/>
      <c r="TEA43" s="309"/>
      <c r="TEB43" s="309"/>
      <c r="TEC43" s="309"/>
      <c r="TED43" s="309"/>
      <c r="TEE43" s="309"/>
      <c r="TEF43" s="309"/>
      <c r="TEG43" s="309"/>
      <c r="TEH43" s="309"/>
      <c r="TEI43" s="309"/>
      <c r="TEJ43" s="309"/>
      <c r="TEK43" s="309"/>
      <c r="TEL43" s="309"/>
      <c r="TEM43" s="309"/>
      <c r="TEN43" s="309"/>
      <c r="TEO43" s="309"/>
      <c r="TEP43" s="309"/>
      <c r="TEQ43" s="309"/>
      <c r="TER43" s="309"/>
      <c r="TES43" s="309"/>
      <c r="TET43" s="309"/>
      <c r="TEU43" s="309"/>
      <c r="TEV43" s="309"/>
      <c r="TEW43" s="309"/>
      <c r="TEX43" s="309"/>
      <c r="TEY43" s="309"/>
      <c r="TEZ43" s="309"/>
      <c r="TFA43" s="309"/>
      <c r="TFB43" s="309"/>
      <c r="TFC43" s="309"/>
      <c r="TFD43" s="309"/>
      <c r="TFE43" s="309"/>
      <c r="TFF43" s="309"/>
      <c r="TFG43" s="309"/>
      <c r="TFH43" s="309"/>
      <c r="TFI43" s="309"/>
      <c r="TFJ43" s="309"/>
      <c r="TFK43" s="309"/>
      <c r="TFL43" s="309"/>
      <c r="TFM43" s="309"/>
      <c r="TFN43" s="309"/>
      <c r="TFO43" s="309"/>
      <c r="TFP43" s="309"/>
      <c r="TFQ43" s="309"/>
      <c r="TFR43" s="309"/>
      <c r="TFS43" s="309"/>
      <c r="TFT43" s="309"/>
      <c r="TFU43" s="309"/>
      <c r="TFV43" s="309"/>
      <c r="TFW43" s="309"/>
      <c r="TFX43" s="309"/>
      <c r="TFY43" s="309"/>
      <c r="TFZ43" s="309"/>
      <c r="TGA43" s="309"/>
      <c r="TGB43" s="309"/>
      <c r="TGC43" s="309"/>
      <c r="TGD43" s="309"/>
      <c r="TGE43" s="309"/>
      <c r="TGF43" s="309"/>
      <c r="TGG43" s="309"/>
      <c r="TGH43" s="309"/>
      <c r="TGI43" s="309"/>
      <c r="TGJ43" s="309"/>
      <c r="TGK43" s="309"/>
      <c r="TGL43" s="309"/>
      <c r="TGM43" s="309"/>
      <c r="TGN43" s="309"/>
      <c r="TGO43" s="309"/>
      <c r="TGP43" s="309"/>
      <c r="TGQ43" s="309"/>
      <c r="TGR43" s="309"/>
      <c r="TGS43" s="309"/>
      <c r="TGT43" s="309"/>
      <c r="TGU43" s="309"/>
      <c r="TGV43" s="309"/>
      <c r="TGW43" s="309"/>
      <c r="TGX43" s="309"/>
      <c r="TGY43" s="309"/>
      <c r="TGZ43" s="309"/>
      <c r="THA43" s="309"/>
      <c r="THB43" s="309"/>
      <c r="THC43" s="309"/>
      <c r="THD43" s="309"/>
      <c r="THE43" s="309"/>
      <c r="THF43" s="309"/>
      <c r="THG43" s="309"/>
      <c r="THH43" s="309"/>
      <c r="THI43" s="309"/>
      <c r="THJ43" s="309"/>
      <c r="THK43" s="309"/>
      <c r="THL43" s="309"/>
      <c r="THM43" s="309"/>
      <c r="THN43" s="309"/>
      <c r="THO43" s="309"/>
      <c r="THP43" s="309"/>
      <c r="THQ43" s="309"/>
      <c r="THR43" s="309"/>
      <c r="THS43" s="309"/>
      <c r="THT43" s="309"/>
      <c r="THU43" s="309"/>
      <c r="THV43" s="309"/>
      <c r="THW43" s="309"/>
      <c r="THX43" s="309"/>
      <c r="THY43" s="309"/>
      <c r="THZ43" s="309"/>
      <c r="TIA43" s="309"/>
      <c r="TIB43" s="309"/>
      <c r="TIC43" s="309"/>
      <c r="TID43" s="309"/>
      <c r="TIE43" s="309"/>
      <c r="TIF43" s="309"/>
      <c r="TIG43" s="309"/>
      <c r="TIH43" s="309"/>
      <c r="TII43" s="309"/>
      <c r="TIJ43" s="309"/>
      <c r="TIK43" s="309"/>
      <c r="TIL43" s="309"/>
      <c r="TIM43" s="309"/>
      <c r="TIN43" s="309"/>
      <c r="TIO43" s="309"/>
      <c r="TIP43" s="309"/>
      <c r="TIQ43" s="309"/>
      <c r="TIR43" s="309"/>
      <c r="TIS43" s="309"/>
      <c r="TIT43" s="309"/>
      <c r="TIU43" s="309"/>
      <c r="TIV43" s="309"/>
      <c r="TIW43" s="309"/>
      <c r="TIX43" s="309"/>
      <c r="TIY43" s="309"/>
      <c r="TIZ43" s="309"/>
      <c r="TJA43" s="309"/>
      <c r="TJB43" s="309"/>
      <c r="TJC43" s="309"/>
      <c r="TJD43" s="309"/>
      <c r="TJE43" s="309"/>
      <c r="TJF43" s="309"/>
      <c r="TJG43" s="309"/>
      <c r="TJH43" s="309"/>
      <c r="TJI43" s="309"/>
      <c r="TJJ43" s="309"/>
      <c r="TJK43" s="309"/>
      <c r="TJL43" s="309"/>
      <c r="TJM43" s="309"/>
      <c r="TJN43" s="309"/>
      <c r="TJO43" s="309"/>
      <c r="TJP43" s="309"/>
      <c r="TJQ43" s="309"/>
      <c r="TJR43" s="309"/>
      <c r="TJS43" s="309"/>
      <c r="TJT43" s="309"/>
      <c r="TJU43" s="309"/>
      <c r="TJV43" s="309"/>
      <c r="TJW43" s="309"/>
      <c r="TJX43" s="309"/>
      <c r="TJY43" s="309"/>
      <c r="TJZ43" s="309"/>
      <c r="TKA43" s="309"/>
      <c r="TKB43" s="309"/>
      <c r="TKC43" s="309"/>
      <c r="TKD43" s="309"/>
      <c r="TKE43" s="309"/>
      <c r="TKF43" s="309"/>
      <c r="TKG43" s="309"/>
      <c r="TKH43" s="309"/>
      <c r="TKI43" s="309"/>
      <c r="TKJ43" s="309"/>
      <c r="TKK43" s="309"/>
      <c r="TKL43" s="309"/>
      <c r="TKM43" s="309"/>
      <c r="TKN43" s="309"/>
      <c r="TKO43" s="309"/>
      <c r="TKP43" s="309"/>
      <c r="TKQ43" s="309"/>
      <c r="TKR43" s="309"/>
      <c r="TKS43" s="309"/>
      <c r="TKT43" s="309"/>
      <c r="TKU43" s="309"/>
      <c r="TKV43" s="309"/>
      <c r="TKW43" s="309"/>
      <c r="TKX43" s="309"/>
      <c r="TKY43" s="309"/>
      <c r="TKZ43" s="309"/>
      <c r="TLA43" s="309"/>
      <c r="TLB43" s="309"/>
      <c r="TLC43" s="309"/>
      <c r="TLD43" s="309"/>
      <c r="TLE43" s="309"/>
      <c r="TLF43" s="309"/>
      <c r="TLG43" s="309"/>
      <c r="TLH43" s="309"/>
      <c r="TLI43" s="309"/>
      <c r="TLJ43" s="309"/>
      <c r="TLK43" s="309"/>
      <c r="TLL43" s="309"/>
      <c r="TLM43" s="309"/>
      <c r="TLN43" s="309"/>
      <c r="TLO43" s="309"/>
      <c r="TLP43" s="309"/>
      <c r="TLQ43" s="309"/>
      <c r="TLR43" s="309"/>
      <c r="TLS43" s="309"/>
      <c r="TLT43" s="309"/>
      <c r="TLU43" s="309"/>
      <c r="TLV43" s="309"/>
      <c r="TLW43" s="309"/>
      <c r="TLX43" s="309"/>
      <c r="TLY43" s="309"/>
      <c r="TLZ43" s="309"/>
      <c r="TMA43" s="309"/>
      <c r="TMB43" s="309"/>
      <c r="TMC43" s="309"/>
      <c r="TMD43" s="309"/>
      <c r="TME43" s="309"/>
      <c r="TMF43" s="309"/>
      <c r="TMG43" s="309"/>
      <c r="TMH43" s="309"/>
      <c r="TMI43" s="309"/>
      <c r="TMJ43" s="309"/>
      <c r="TMK43" s="309"/>
      <c r="TML43" s="309"/>
      <c r="TMM43" s="309"/>
      <c r="TMN43" s="309"/>
      <c r="TMO43" s="309"/>
      <c r="TMP43" s="309"/>
      <c r="TMQ43" s="309"/>
      <c r="TMR43" s="309"/>
      <c r="TMS43" s="309"/>
      <c r="TMT43" s="309"/>
      <c r="TMU43" s="309"/>
      <c r="TMV43" s="309"/>
      <c r="TMW43" s="309"/>
      <c r="TMX43" s="309"/>
      <c r="TMY43" s="309"/>
      <c r="TMZ43" s="309"/>
      <c r="TNA43" s="309"/>
      <c r="TNB43" s="309"/>
      <c r="TNC43" s="309"/>
      <c r="TND43" s="309"/>
      <c r="TNE43" s="309"/>
      <c r="TNF43" s="309"/>
      <c r="TNG43" s="309"/>
      <c r="TNH43" s="309"/>
      <c r="TNI43" s="309"/>
      <c r="TNJ43" s="309"/>
      <c r="TNK43" s="309"/>
      <c r="TNL43" s="309"/>
      <c r="TNM43" s="309"/>
      <c r="TNN43" s="309"/>
      <c r="TNO43" s="309"/>
      <c r="TNP43" s="309"/>
      <c r="TNQ43" s="309"/>
      <c r="TNR43" s="309"/>
      <c r="TNS43" s="309"/>
      <c r="TNT43" s="309"/>
      <c r="TNU43" s="309"/>
      <c r="TNV43" s="309"/>
      <c r="TNW43" s="309"/>
      <c r="TNX43" s="309"/>
      <c r="TNY43" s="309"/>
      <c r="TNZ43" s="309"/>
      <c r="TOA43" s="309"/>
      <c r="TOB43" s="309"/>
      <c r="TOC43" s="309"/>
      <c r="TOD43" s="309"/>
      <c r="TOE43" s="309"/>
      <c r="TOF43" s="309"/>
      <c r="TOG43" s="309"/>
      <c r="TOH43" s="309"/>
      <c r="TOI43" s="309"/>
      <c r="TOJ43" s="309"/>
      <c r="TOK43" s="309"/>
      <c r="TOL43" s="309"/>
      <c r="TOM43" s="309"/>
      <c r="TON43" s="309"/>
      <c r="TOO43" s="309"/>
      <c r="TOP43" s="309"/>
      <c r="TOQ43" s="309"/>
      <c r="TOR43" s="309"/>
      <c r="TOS43" s="309"/>
      <c r="TOT43" s="309"/>
      <c r="TOU43" s="309"/>
      <c r="TOV43" s="309"/>
      <c r="TOW43" s="309"/>
      <c r="TOX43" s="309"/>
      <c r="TOY43" s="309"/>
      <c r="TOZ43" s="309"/>
      <c r="TPA43" s="309"/>
      <c r="TPB43" s="309"/>
      <c r="TPC43" s="309"/>
      <c r="TPD43" s="309"/>
      <c r="TPE43" s="309"/>
      <c r="TPF43" s="309"/>
      <c r="TPG43" s="309"/>
      <c r="TPH43" s="309"/>
      <c r="TPI43" s="309"/>
      <c r="TPJ43" s="309"/>
      <c r="TPK43" s="309"/>
      <c r="TPL43" s="309"/>
      <c r="TPM43" s="309"/>
      <c r="TPN43" s="309"/>
      <c r="TPO43" s="309"/>
      <c r="TPP43" s="309"/>
      <c r="TPQ43" s="309"/>
      <c r="TPR43" s="309"/>
      <c r="TPS43" s="309"/>
      <c r="TPT43" s="309"/>
      <c r="TPU43" s="309"/>
      <c r="TPV43" s="309"/>
      <c r="TPW43" s="309"/>
      <c r="TPX43" s="309"/>
      <c r="TPY43" s="309"/>
      <c r="TPZ43" s="309"/>
      <c r="TQA43" s="309"/>
      <c r="TQB43" s="309"/>
      <c r="TQC43" s="309"/>
      <c r="TQD43" s="309"/>
      <c r="TQE43" s="309"/>
      <c r="TQF43" s="309"/>
      <c r="TQG43" s="309"/>
      <c r="TQH43" s="309"/>
      <c r="TQI43" s="309"/>
      <c r="TQJ43" s="309"/>
      <c r="TQK43" s="309"/>
      <c r="TQL43" s="309"/>
      <c r="TQM43" s="309"/>
      <c r="TQN43" s="309"/>
      <c r="TQO43" s="309"/>
      <c r="TQP43" s="309"/>
      <c r="TQQ43" s="309"/>
      <c r="TQR43" s="309"/>
      <c r="TQS43" s="309"/>
      <c r="TQT43" s="309"/>
      <c r="TQU43" s="309"/>
      <c r="TQV43" s="309"/>
      <c r="TQW43" s="309"/>
      <c r="TQX43" s="309"/>
      <c r="TQY43" s="309"/>
      <c r="TQZ43" s="309"/>
      <c r="TRA43" s="309"/>
      <c r="TRB43" s="309"/>
      <c r="TRC43" s="309"/>
      <c r="TRD43" s="309"/>
      <c r="TRE43" s="309"/>
      <c r="TRF43" s="309"/>
      <c r="TRG43" s="309"/>
      <c r="TRH43" s="309"/>
      <c r="TRI43" s="309"/>
      <c r="TRJ43" s="309"/>
      <c r="TRK43" s="309"/>
      <c r="TRL43" s="309"/>
      <c r="TRM43" s="309"/>
      <c r="TRN43" s="309"/>
      <c r="TRO43" s="309"/>
      <c r="TRP43" s="309"/>
      <c r="TRQ43" s="309"/>
      <c r="TRR43" s="309"/>
      <c r="TRS43" s="309"/>
      <c r="TRT43" s="309"/>
      <c r="TRU43" s="309"/>
      <c r="TRV43" s="309"/>
      <c r="TRW43" s="309"/>
      <c r="TRX43" s="309"/>
      <c r="TRY43" s="309"/>
      <c r="TRZ43" s="309"/>
      <c r="TSA43" s="309"/>
      <c r="TSB43" s="309"/>
      <c r="TSC43" s="309"/>
      <c r="TSD43" s="309"/>
      <c r="TSE43" s="309"/>
      <c r="TSF43" s="309"/>
      <c r="TSG43" s="309"/>
      <c r="TSH43" s="309"/>
      <c r="TSI43" s="309"/>
      <c r="TSJ43" s="309"/>
      <c r="TSK43" s="309"/>
      <c r="TSL43" s="309"/>
      <c r="TSM43" s="309"/>
      <c r="TSN43" s="309"/>
      <c r="TSO43" s="309"/>
      <c r="TSP43" s="309"/>
      <c r="TSQ43" s="309"/>
      <c r="TSR43" s="309"/>
      <c r="TSS43" s="309"/>
      <c r="TST43" s="309"/>
      <c r="TSU43" s="309"/>
      <c r="TSV43" s="309"/>
      <c r="TSW43" s="309"/>
      <c r="TSX43" s="309"/>
      <c r="TSY43" s="309"/>
      <c r="TSZ43" s="309"/>
      <c r="TTA43" s="309"/>
      <c r="TTB43" s="309"/>
      <c r="TTC43" s="309"/>
      <c r="TTD43" s="309"/>
      <c r="TTE43" s="309"/>
      <c r="TTF43" s="309"/>
      <c r="TTG43" s="309"/>
      <c r="TTH43" s="309"/>
      <c r="TTI43" s="309"/>
      <c r="TTJ43" s="309"/>
      <c r="TTK43" s="309"/>
      <c r="TTL43" s="309"/>
      <c r="TTM43" s="309"/>
      <c r="TTN43" s="309"/>
      <c r="TTO43" s="309"/>
      <c r="TTP43" s="309"/>
      <c r="TTQ43" s="309"/>
      <c r="TTR43" s="309"/>
      <c r="TTS43" s="309"/>
      <c r="TTT43" s="309"/>
      <c r="TTU43" s="309"/>
      <c r="TTV43" s="309"/>
      <c r="TTW43" s="309"/>
      <c r="TTX43" s="309"/>
      <c r="TTY43" s="309"/>
      <c r="TTZ43" s="309"/>
      <c r="TUA43" s="309"/>
      <c r="TUB43" s="309"/>
      <c r="TUC43" s="309"/>
      <c r="TUD43" s="309"/>
      <c r="TUE43" s="309"/>
      <c r="TUF43" s="309"/>
      <c r="TUG43" s="309"/>
      <c r="TUH43" s="309"/>
      <c r="TUI43" s="309"/>
      <c r="TUJ43" s="309"/>
      <c r="TUK43" s="309"/>
      <c r="TUL43" s="309"/>
      <c r="TUM43" s="309"/>
      <c r="TUN43" s="309"/>
      <c r="TUO43" s="309"/>
      <c r="TUP43" s="309"/>
      <c r="TUQ43" s="309"/>
      <c r="TUR43" s="309"/>
      <c r="TUS43" s="309"/>
      <c r="TUT43" s="309"/>
      <c r="TUU43" s="309"/>
      <c r="TUV43" s="309"/>
      <c r="TUW43" s="309"/>
      <c r="TUX43" s="309"/>
      <c r="TUY43" s="309"/>
      <c r="TUZ43" s="309"/>
      <c r="TVA43" s="309"/>
      <c r="TVB43" s="309"/>
      <c r="TVC43" s="309"/>
      <c r="TVD43" s="309"/>
      <c r="TVE43" s="309"/>
      <c r="TVF43" s="309"/>
      <c r="TVG43" s="309"/>
      <c r="TVH43" s="309"/>
      <c r="TVI43" s="309"/>
      <c r="TVJ43" s="309"/>
      <c r="TVK43" s="309"/>
      <c r="TVL43" s="309"/>
      <c r="TVM43" s="309"/>
      <c r="TVN43" s="309"/>
      <c r="TVO43" s="309"/>
      <c r="TVP43" s="309"/>
      <c r="TVQ43" s="309"/>
      <c r="TVR43" s="309"/>
      <c r="TVS43" s="309"/>
      <c r="TVT43" s="309"/>
      <c r="TVU43" s="309"/>
      <c r="TVV43" s="309"/>
      <c r="TVW43" s="309"/>
      <c r="TVX43" s="309"/>
      <c r="TVY43" s="309"/>
      <c r="TVZ43" s="309"/>
      <c r="TWA43" s="309"/>
      <c r="TWB43" s="309"/>
      <c r="TWC43" s="309"/>
      <c r="TWD43" s="309"/>
      <c r="TWE43" s="309"/>
      <c r="TWF43" s="309"/>
      <c r="TWG43" s="309"/>
      <c r="TWH43" s="309"/>
      <c r="TWI43" s="309"/>
      <c r="TWJ43" s="309"/>
      <c r="TWK43" s="309"/>
      <c r="TWL43" s="309"/>
      <c r="TWM43" s="309"/>
      <c r="TWN43" s="309"/>
      <c r="TWO43" s="309"/>
      <c r="TWP43" s="309"/>
      <c r="TWQ43" s="309"/>
      <c r="TWR43" s="309"/>
      <c r="TWS43" s="309"/>
      <c r="TWT43" s="309"/>
      <c r="TWU43" s="309"/>
      <c r="TWV43" s="309"/>
      <c r="TWW43" s="309"/>
      <c r="TWX43" s="309"/>
      <c r="TWY43" s="309"/>
      <c r="TWZ43" s="309"/>
      <c r="TXA43" s="309"/>
      <c r="TXB43" s="309"/>
      <c r="TXC43" s="309"/>
      <c r="TXD43" s="309"/>
      <c r="TXE43" s="309"/>
      <c r="TXF43" s="309"/>
      <c r="TXG43" s="309"/>
      <c r="TXH43" s="309"/>
      <c r="TXI43" s="309"/>
      <c r="TXJ43" s="309"/>
      <c r="TXK43" s="309"/>
      <c r="TXL43" s="309"/>
      <c r="TXM43" s="309"/>
      <c r="TXN43" s="309"/>
      <c r="TXO43" s="309"/>
      <c r="TXP43" s="309"/>
      <c r="TXQ43" s="309"/>
      <c r="TXR43" s="309"/>
      <c r="TXS43" s="309"/>
      <c r="TXT43" s="309"/>
      <c r="TXU43" s="309"/>
      <c r="TXV43" s="309"/>
      <c r="TXW43" s="309"/>
      <c r="TXX43" s="309"/>
      <c r="TXY43" s="309"/>
      <c r="TXZ43" s="309"/>
      <c r="TYA43" s="309"/>
      <c r="TYB43" s="309"/>
      <c r="TYC43" s="309"/>
      <c r="TYD43" s="309"/>
      <c r="TYE43" s="309"/>
      <c r="TYF43" s="309"/>
      <c r="TYG43" s="309"/>
      <c r="TYH43" s="309"/>
      <c r="TYI43" s="309"/>
      <c r="TYJ43" s="309"/>
      <c r="TYK43" s="309"/>
      <c r="TYL43" s="309"/>
      <c r="TYM43" s="309"/>
      <c r="TYN43" s="309"/>
      <c r="TYO43" s="309"/>
      <c r="TYP43" s="309"/>
      <c r="TYQ43" s="309"/>
      <c r="TYR43" s="309"/>
      <c r="TYS43" s="309"/>
      <c r="TYT43" s="309"/>
      <c r="TYU43" s="309"/>
      <c r="TYV43" s="309"/>
      <c r="TYW43" s="309"/>
      <c r="TYX43" s="309"/>
      <c r="TYY43" s="309"/>
      <c r="TYZ43" s="309"/>
      <c r="TZA43" s="309"/>
      <c r="TZB43" s="309"/>
      <c r="TZC43" s="309"/>
      <c r="TZD43" s="309"/>
      <c r="TZE43" s="309"/>
      <c r="TZF43" s="309"/>
      <c r="TZG43" s="309"/>
      <c r="TZH43" s="309"/>
      <c r="TZI43" s="309"/>
      <c r="TZJ43" s="309"/>
      <c r="TZK43" s="309"/>
      <c r="TZL43" s="309"/>
      <c r="TZM43" s="309"/>
      <c r="TZN43" s="309"/>
      <c r="TZO43" s="309"/>
      <c r="TZP43" s="309"/>
      <c r="TZQ43" s="309"/>
      <c r="TZR43" s="309"/>
      <c r="TZS43" s="309"/>
      <c r="TZT43" s="309"/>
      <c r="TZU43" s="309"/>
      <c r="TZV43" s="309"/>
      <c r="TZW43" s="309"/>
      <c r="TZX43" s="309"/>
      <c r="TZY43" s="309"/>
      <c r="TZZ43" s="309"/>
      <c r="UAA43" s="309"/>
      <c r="UAB43" s="309"/>
      <c r="UAC43" s="309"/>
      <c r="UAD43" s="309"/>
      <c r="UAE43" s="309"/>
      <c r="UAF43" s="309"/>
      <c r="UAG43" s="309"/>
      <c r="UAH43" s="309"/>
      <c r="UAI43" s="309"/>
      <c r="UAJ43" s="309"/>
      <c r="UAK43" s="309"/>
      <c r="UAL43" s="309"/>
      <c r="UAM43" s="309"/>
      <c r="UAN43" s="309"/>
      <c r="UAO43" s="309"/>
      <c r="UAP43" s="309"/>
      <c r="UAQ43" s="309"/>
      <c r="UAR43" s="309"/>
      <c r="UAS43" s="309"/>
      <c r="UAT43" s="309"/>
      <c r="UAU43" s="309"/>
      <c r="UAV43" s="309"/>
      <c r="UAW43" s="309"/>
      <c r="UAX43" s="309"/>
      <c r="UAY43" s="309"/>
      <c r="UAZ43" s="309"/>
      <c r="UBA43" s="309"/>
      <c r="UBB43" s="309"/>
      <c r="UBC43" s="309"/>
      <c r="UBD43" s="309"/>
      <c r="UBE43" s="309"/>
      <c r="UBF43" s="309"/>
      <c r="UBG43" s="309"/>
      <c r="UBH43" s="309"/>
      <c r="UBI43" s="309"/>
      <c r="UBJ43" s="309"/>
      <c r="UBK43" s="309"/>
      <c r="UBL43" s="309"/>
      <c r="UBM43" s="309"/>
      <c r="UBN43" s="309"/>
      <c r="UBO43" s="309"/>
      <c r="UBP43" s="309"/>
      <c r="UBQ43" s="309"/>
      <c r="UBR43" s="309"/>
      <c r="UBS43" s="309"/>
      <c r="UBT43" s="309"/>
      <c r="UBU43" s="309"/>
      <c r="UBV43" s="309"/>
      <c r="UBW43" s="309"/>
      <c r="UBX43" s="309"/>
      <c r="UBY43" s="309"/>
      <c r="UBZ43" s="309"/>
      <c r="UCA43" s="309"/>
      <c r="UCB43" s="309"/>
      <c r="UCC43" s="309"/>
      <c r="UCD43" s="309"/>
      <c r="UCE43" s="309"/>
      <c r="UCF43" s="309"/>
      <c r="UCG43" s="309"/>
      <c r="UCH43" s="309"/>
      <c r="UCI43" s="309"/>
      <c r="UCJ43" s="309"/>
      <c r="UCK43" s="309"/>
      <c r="UCL43" s="309"/>
      <c r="UCM43" s="309"/>
      <c r="UCN43" s="309"/>
      <c r="UCO43" s="309"/>
      <c r="UCP43" s="309"/>
      <c r="UCQ43" s="309"/>
      <c r="UCR43" s="309"/>
      <c r="UCS43" s="309"/>
      <c r="UCT43" s="309"/>
      <c r="UCU43" s="309"/>
      <c r="UCV43" s="309"/>
      <c r="UCW43" s="309"/>
      <c r="UCX43" s="309"/>
      <c r="UCY43" s="309"/>
      <c r="UCZ43" s="309"/>
      <c r="UDA43" s="309"/>
      <c r="UDB43" s="309"/>
      <c r="UDC43" s="309"/>
      <c r="UDD43" s="309"/>
      <c r="UDE43" s="309"/>
      <c r="UDF43" s="309"/>
      <c r="UDG43" s="309"/>
      <c r="UDH43" s="309"/>
      <c r="UDI43" s="309"/>
      <c r="UDJ43" s="309"/>
      <c r="UDK43" s="309"/>
      <c r="UDL43" s="309"/>
      <c r="UDM43" s="309"/>
      <c r="UDN43" s="309"/>
      <c r="UDO43" s="309"/>
      <c r="UDP43" s="309"/>
      <c r="UDQ43" s="309"/>
      <c r="UDR43" s="309"/>
      <c r="UDS43" s="309"/>
      <c r="UDT43" s="309"/>
      <c r="UDU43" s="309"/>
      <c r="UDV43" s="309"/>
      <c r="UDW43" s="309"/>
      <c r="UDX43" s="309"/>
      <c r="UDY43" s="309"/>
      <c r="UDZ43" s="309"/>
      <c r="UEA43" s="309"/>
      <c r="UEB43" s="309"/>
      <c r="UEC43" s="309"/>
      <c r="UED43" s="309"/>
      <c r="UEE43" s="309"/>
      <c r="UEF43" s="309"/>
      <c r="UEG43" s="309"/>
      <c r="UEH43" s="309"/>
      <c r="UEI43" s="309"/>
      <c r="UEJ43" s="309"/>
      <c r="UEK43" s="309"/>
      <c r="UEL43" s="309"/>
      <c r="UEM43" s="309"/>
      <c r="UEN43" s="309"/>
      <c r="UEO43" s="309"/>
      <c r="UEP43" s="309"/>
      <c r="UEQ43" s="309"/>
      <c r="UER43" s="309"/>
      <c r="UES43" s="309"/>
      <c r="UET43" s="309"/>
      <c r="UEU43" s="309"/>
      <c r="UEV43" s="309"/>
      <c r="UEW43" s="309"/>
      <c r="UEX43" s="309"/>
      <c r="UEY43" s="309"/>
      <c r="UEZ43" s="309"/>
      <c r="UFA43" s="309"/>
      <c r="UFB43" s="309"/>
      <c r="UFC43" s="309"/>
      <c r="UFD43" s="309"/>
      <c r="UFE43" s="309"/>
      <c r="UFF43" s="309"/>
      <c r="UFG43" s="309"/>
      <c r="UFH43" s="309"/>
      <c r="UFI43" s="309"/>
      <c r="UFJ43" s="309"/>
      <c r="UFK43" s="309"/>
      <c r="UFL43" s="309"/>
      <c r="UFM43" s="309"/>
      <c r="UFN43" s="309"/>
      <c r="UFO43" s="309"/>
      <c r="UFP43" s="309"/>
      <c r="UFQ43" s="309"/>
      <c r="UFR43" s="309"/>
      <c r="UFS43" s="309"/>
      <c r="UFT43" s="309"/>
      <c r="UFU43" s="309"/>
      <c r="UFV43" s="309"/>
      <c r="UFW43" s="309"/>
      <c r="UFX43" s="309"/>
      <c r="UFY43" s="309"/>
      <c r="UFZ43" s="309"/>
      <c r="UGA43" s="309"/>
      <c r="UGB43" s="309"/>
      <c r="UGC43" s="309"/>
      <c r="UGD43" s="309"/>
      <c r="UGE43" s="309"/>
      <c r="UGF43" s="309"/>
      <c r="UGG43" s="309"/>
      <c r="UGH43" s="309"/>
      <c r="UGI43" s="309"/>
      <c r="UGJ43" s="309"/>
      <c r="UGK43" s="309"/>
      <c r="UGL43" s="309"/>
      <c r="UGM43" s="309"/>
      <c r="UGN43" s="309"/>
      <c r="UGO43" s="309"/>
      <c r="UGP43" s="309"/>
      <c r="UGQ43" s="309"/>
      <c r="UGR43" s="309"/>
      <c r="UGS43" s="309"/>
      <c r="UGT43" s="309"/>
      <c r="UGU43" s="309"/>
      <c r="UGV43" s="309"/>
      <c r="UGW43" s="309"/>
      <c r="UGX43" s="309"/>
      <c r="UGY43" s="309"/>
      <c r="UGZ43" s="309"/>
      <c r="UHA43" s="309"/>
      <c r="UHB43" s="309"/>
      <c r="UHC43" s="309"/>
      <c r="UHD43" s="309"/>
      <c r="UHE43" s="309"/>
      <c r="UHF43" s="309"/>
      <c r="UHG43" s="309"/>
      <c r="UHH43" s="309"/>
      <c r="UHI43" s="309"/>
      <c r="UHJ43" s="309"/>
      <c r="UHK43" s="309"/>
      <c r="UHL43" s="309"/>
      <c r="UHM43" s="309"/>
      <c r="UHN43" s="309"/>
      <c r="UHO43" s="309"/>
      <c r="UHP43" s="309"/>
      <c r="UHQ43" s="309"/>
      <c r="UHR43" s="309"/>
      <c r="UHS43" s="309"/>
      <c r="UHT43" s="309"/>
      <c r="UHU43" s="309"/>
      <c r="UHV43" s="309"/>
      <c r="UHW43" s="309"/>
      <c r="UHX43" s="309"/>
      <c r="UHY43" s="309"/>
      <c r="UHZ43" s="309"/>
      <c r="UIA43" s="309"/>
      <c r="UIB43" s="309"/>
      <c r="UIC43" s="309"/>
      <c r="UID43" s="309"/>
      <c r="UIE43" s="309"/>
      <c r="UIF43" s="309"/>
      <c r="UIG43" s="309"/>
      <c r="UIH43" s="309"/>
      <c r="UII43" s="309"/>
      <c r="UIJ43" s="309"/>
      <c r="UIK43" s="309"/>
      <c r="UIL43" s="309"/>
      <c r="UIM43" s="309"/>
      <c r="UIN43" s="309"/>
      <c r="UIO43" s="309"/>
      <c r="UIP43" s="309"/>
      <c r="UIQ43" s="309"/>
      <c r="UIR43" s="309"/>
      <c r="UIS43" s="309"/>
      <c r="UIT43" s="309"/>
      <c r="UIU43" s="309"/>
      <c r="UIV43" s="309"/>
      <c r="UIW43" s="309"/>
      <c r="UIX43" s="309"/>
      <c r="UIY43" s="309"/>
      <c r="UIZ43" s="309"/>
      <c r="UJA43" s="309"/>
      <c r="UJB43" s="309"/>
      <c r="UJC43" s="309"/>
      <c r="UJD43" s="309"/>
      <c r="UJE43" s="309"/>
      <c r="UJF43" s="309"/>
      <c r="UJG43" s="309"/>
      <c r="UJH43" s="309"/>
      <c r="UJI43" s="309"/>
      <c r="UJJ43" s="309"/>
      <c r="UJK43" s="309"/>
      <c r="UJL43" s="309"/>
      <c r="UJM43" s="309"/>
      <c r="UJN43" s="309"/>
      <c r="UJO43" s="309"/>
      <c r="UJP43" s="309"/>
      <c r="UJQ43" s="309"/>
      <c r="UJR43" s="309"/>
      <c r="UJS43" s="309"/>
      <c r="UJT43" s="309"/>
      <c r="UJU43" s="309"/>
      <c r="UJV43" s="309"/>
      <c r="UJW43" s="309"/>
      <c r="UJX43" s="309"/>
      <c r="UJY43" s="309"/>
      <c r="UJZ43" s="309"/>
      <c r="UKA43" s="309"/>
      <c r="UKB43" s="309"/>
      <c r="UKC43" s="309"/>
      <c r="UKD43" s="309"/>
      <c r="UKE43" s="309"/>
      <c r="UKF43" s="309"/>
      <c r="UKG43" s="309"/>
      <c r="UKH43" s="309"/>
      <c r="UKI43" s="309"/>
      <c r="UKJ43" s="309"/>
      <c r="UKK43" s="309"/>
      <c r="UKL43" s="309"/>
      <c r="UKM43" s="309"/>
      <c r="UKN43" s="309"/>
      <c r="UKO43" s="309"/>
      <c r="UKP43" s="309"/>
      <c r="UKQ43" s="309"/>
      <c r="UKR43" s="309"/>
      <c r="UKS43" s="309"/>
      <c r="UKT43" s="309"/>
      <c r="UKU43" s="309"/>
      <c r="UKV43" s="309"/>
      <c r="UKW43" s="309"/>
      <c r="UKX43" s="309"/>
      <c r="UKY43" s="309"/>
      <c r="UKZ43" s="309"/>
      <c r="ULA43" s="309"/>
      <c r="ULB43" s="309"/>
      <c r="ULC43" s="309"/>
      <c r="ULD43" s="309"/>
      <c r="ULE43" s="309"/>
      <c r="ULF43" s="309"/>
      <c r="ULG43" s="309"/>
      <c r="ULH43" s="309"/>
      <c r="ULI43" s="309"/>
      <c r="ULJ43" s="309"/>
      <c r="ULK43" s="309"/>
      <c r="ULL43" s="309"/>
      <c r="ULM43" s="309"/>
      <c r="ULN43" s="309"/>
      <c r="ULO43" s="309"/>
      <c r="ULP43" s="309"/>
      <c r="ULQ43" s="309"/>
      <c r="ULR43" s="309"/>
      <c r="ULS43" s="309"/>
      <c r="ULT43" s="309"/>
      <c r="ULU43" s="309"/>
      <c r="ULV43" s="309"/>
      <c r="ULW43" s="309"/>
      <c r="ULX43" s="309"/>
      <c r="ULY43" s="309"/>
      <c r="ULZ43" s="309"/>
      <c r="UMA43" s="309"/>
      <c r="UMB43" s="309"/>
      <c r="UMC43" s="309"/>
      <c r="UMD43" s="309"/>
      <c r="UME43" s="309"/>
      <c r="UMF43" s="309"/>
      <c r="UMG43" s="309"/>
      <c r="UMH43" s="309"/>
      <c r="UMI43" s="309"/>
      <c r="UMJ43" s="309"/>
      <c r="UMK43" s="309"/>
      <c r="UML43" s="309"/>
      <c r="UMM43" s="309"/>
      <c r="UMN43" s="309"/>
      <c r="UMO43" s="309"/>
      <c r="UMP43" s="309"/>
      <c r="UMQ43" s="309"/>
      <c r="UMR43" s="309"/>
      <c r="UMS43" s="309"/>
      <c r="UMT43" s="309"/>
      <c r="UMU43" s="309"/>
      <c r="UMV43" s="309"/>
      <c r="UMW43" s="309"/>
      <c r="UMX43" s="309"/>
      <c r="UMY43" s="309"/>
      <c r="UMZ43" s="309"/>
      <c r="UNA43" s="309"/>
      <c r="UNB43" s="309"/>
      <c r="UNC43" s="309"/>
      <c r="UND43" s="309"/>
      <c r="UNE43" s="309"/>
      <c r="UNF43" s="309"/>
      <c r="UNG43" s="309"/>
      <c r="UNH43" s="309"/>
      <c r="UNI43" s="309"/>
      <c r="UNJ43" s="309"/>
      <c r="UNK43" s="309"/>
      <c r="UNL43" s="309"/>
      <c r="UNM43" s="309"/>
      <c r="UNN43" s="309"/>
      <c r="UNO43" s="309"/>
      <c r="UNP43" s="309"/>
      <c r="UNQ43" s="309"/>
      <c r="UNR43" s="309"/>
      <c r="UNS43" s="309"/>
      <c r="UNT43" s="309"/>
      <c r="UNU43" s="309"/>
      <c r="UNV43" s="309"/>
      <c r="UNW43" s="309"/>
      <c r="UNX43" s="309"/>
      <c r="UNY43" s="309"/>
      <c r="UNZ43" s="309"/>
      <c r="UOA43" s="309"/>
      <c r="UOB43" s="309"/>
      <c r="UOC43" s="309"/>
      <c r="UOD43" s="309"/>
      <c r="UOE43" s="309"/>
      <c r="UOF43" s="309"/>
      <c r="UOG43" s="309"/>
      <c r="UOH43" s="309"/>
      <c r="UOI43" s="309"/>
      <c r="UOJ43" s="309"/>
      <c r="UOK43" s="309"/>
      <c r="UOL43" s="309"/>
      <c r="UOM43" s="309"/>
      <c r="UON43" s="309"/>
      <c r="UOO43" s="309"/>
      <c r="UOP43" s="309"/>
      <c r="UOQ43" s="309"/>
      <c r="UOR43" s="309"/>
      <c r="UOS43" s="309"/>
      <c r="UOT43" s="309"/>
      <c r="UOU43" s="309"/>
      <c r="UOV43" s="309"/>
      <c r="UOW43" s="309"/>
      <c r="UOX43" s="309"/>
      <c r="UOY43" s="309"/>
      <c r="UOZ43" s="309"/>
      <c r="UPA43" s="309"/>
      <c r="UPB43" s="309"/>
      <c r="UPC43" s="309"/>
      <c r="UPD43" s="309"/>
      <c r="UPE43" s="309"/>
      <c r="UPF43" s="309"/>
      <c r="UPG43" s="309"/>
      <c r="UPH43" s="309"/>
      <c r="UPI43" s="309"/>
      <c r="UPJ43" s="309"/>
      <c r="UPK43" s="309"/>
      <c r="UPL43" s="309"/>
      <c r="UPM43" s="309"/>
      <c r="UPN43" s="309"/>
      <c r="UPO43" s="309"/>
      <c r="UPP43" s="309"/>
      <c r="UPQ43" s="309"/>
      <c r="UPR43" s="309"/>
      <c r="UPS43" s="309"/>
      <c r="UPT43" s="309"/>
      <c r="UPU43" s="309"/>
      <c r="UPV43" s="309"/>
      <c r="UPW43" s="309"/>
      <c r="UPX43" s="309"/>
      <c r="UPY43" s="309"/>
      <c r="UPZ43" s="309"/>
      <c r="UQA43" s="309"/>
      <c r="UQB43" s="309"/>
      <c r="UQC43" s="309"/>
      <c r="UQD43" s="309"/>
      <c r="UQE43" s="309"/>
      <c r="UQF43" s="309"/>
      <c r="UQG43" s="309"/>
      <c r="UQH43" s="309"/>
      <c r="UQI43" s="309"/>
      <c r="UQJ43" s="309"/>
      <c r="UQK43" s="309"/>
      <c r="UQL43" s="309"/>
      <c r="UQM43" s="309"/>
      <c r="UQN43" s="309"/>
      <c r="UQO43" s="309"/>
      <c r="UQP43" s="309"/>
      <c r="UQQ43" s="309"/>
      <c r="UQR43" s="309"/>
      <c r="UQS43" s="309"/>
      <c r="UQT43" s="309"/>
      <c r="UQU43" s="309"/>
      <c r="UQV43" s="309"/>
      <c r="UQW43" s="309"/>
      <c r="UQX43" s="309"/>
      <c r="UQY43" s="309"/>
      <c r="UQZ43" s="309"/>
      <c r="URA43" s="309"/>
      <c r="URB43" s="309"/>
      <c r="URC43" s="309"/>
      <c r="URD43" s="309"/>
      <c r="URE43" s="309"/>
      <c r="URF43" s="309"/>
      <c r="URG43" s="309"/>
      <c r="URH43" s="309"/>
      <c r="URI43" s="309"/>
      <c r="URJ43" s="309"/>
      <c r="URK43" s="309"/>
      <c r="URL43" s="309"/>
      <c r="URM43" s="309"/>
      <c r="URN43" s="309"/>
      <c r="URO43" s="309"/>
      <c r="URP43" s="309"/>
      <c r="URQ43" s="309"/>
      <c r="URR43" s="309"/>
      <c r="URS43" s="309"/>
      <c r="URT43" s="309"/>
      <c r="URU43" s="309"/>
      <c r="URV43" s="309"/>
      <c r="URW43" s="309"/>
      <c r="URX43" s="309"/>
      <c r="URY43" s="309"/>
      <c r="URZ43" s="309"/>
      <c r="USA43" s="309"/>
      <c r="USB43" s="309"/>
      <c r="USC43" s="309"/>
      <c r="USD43" s="309"/>
      <c r="USE43" s="309"/>
      <c r="USF43" s="309"/>
      <c r="USG43" s="309"/>
      <c r="USH43" s="309"/>
      <c r="USI43" s="309"/>
      <c r="USJ43" s="309"/>
      <c r="USK43" s="309"/>
      <c r="USL43" s="309"/>
      <c r="USM43" s="309"/>
      <c r="USN43" s="309"/>
      <c r="USO43" s="309"/>
      <c r="USP43" s="309"/>
      <c r="USQ43" s="309"/>
      <c r="USR43" s="309"/>
      <c r="USS43" s="309"/>
      <c r="UST43" s="309"/>
      <c r="USU43" s="309"/>
      <c r="USV43" s="309"/>
      <c r="USW43" s="309"/>
      <c r="USX43" s="309"/>
      <c r="USY43" s="309"/>
      <c r="USZ43" s="309"/>
      <c r="UTA43" s="309"/>
      <c r="UTB43" s="309"/>
      <c r="UTC43" s="309"/>
      <c r="UTD43" s="309"/>
      <c r="UTE43" s="309"/>
      <c r="UTF43" s="309"/>
      <c r="UTG43" s="309"/>
      <c r="UTH43" s="309"/>
      <c r="UTI43" s="309"/>
      <c r="UTJ43" s="309"/>
      <c r="UTK43" s="309"/>
      <c r="UTL43" s="309"/>
      <c r="UTM43" s="309"/>
      <c r="UTN43" s="309"/>
      <c r="UTO43" s="309"/>
      <c r="UTP43" s="309"/>
      <c r="UTQ43" s="309"/>
      <c r="UTR43" s="309"/>
      <c r="UTS43" s="309"/>
      <c r="UTT43" s="309"/>
      <c r="UTU43" s="309"/>
      <c r="UTV43" s="309"/>
      <c r="UTW43" s="309"/>
      <c r="UTX43" s="309"/>
      <c r="UTY43" s="309"/>
      <c r="UTZ43" s="309"/>
      <c r="UUA43" s="309"/>
      <c r="UUB43" s="309"/>
      <c r="UUC43" s="309"/>
      <c r="UUD43" s="309"/>
      <c r="UUE43" s="309"/>
      <c r="UUF43" s="309"/>
      <c r="UUG43" s="309"/>
      <c r="UUH43" s="309"/>
      <c r="UUI43" s="309"/>
      <c r="UUJ43" s="309"/>
      <c r="UUK43" s="309"/>
      <c r="UUL43" s="309"/>
      <c r="UUM43" s="309"/>
      <c r="UUN43" s="309"/>
      <c r="UUO43" s="309"/>
      <c r="UUP43" s="309"/>
      <c r="UUQ43" s="309"/>
      <c r="UUR43" s="309"/>
      <c r="UUS43" s="309"/>
      <c r="UUT43" s="309"/>
      <c r="UUU43" s="309"/>
      <c r="UUV43" s="309"/>
      <c r="UUW43" s="309"/>
      <c r="UUX43" s="309"/>
      <c r="UUY43" s="309"/>
      <c r="UUZ43" s="309"/>
      <c r="UVA43" s="309"/>
      <c r="UVB43" s="309"/>
      <c r="UVC43" s="309"/>
      <c r="UVD43" s="309"/>
      <c r="UVE43" s="309"/>
      <c r="UVF43" s="309"/>
      <c r="UVG43" s="309"/>
      <c r="UVH43" s="309"/>
      <c r="UVI43" s="309"/>
      <c r="UVJ43" s="309"/>
      <c r="UVK43" s="309"/>
      <c r="UVL43" s="309"/>
      <c r="UVM43" s="309"/>
      <c r="UVN43" s="309"/>
      <c r="UVO43" s="309"/>
      <c r="UVP43" s="309"/>
      <c r="UVQ43" s="309"/>
      <c r="UVR43" s="309"/>
      <c r="UVS43" s="309"/>
      <c r="UVT43" s="309"/>
      <c r="UVU43" s="309"/>
      <c r="UVV43" s="309"/>
      <c r="UVW43" s="309"/>
      <c r="UVX43" s="309"/>
      <c r="UVY43" s="309"/>
      <c r="UVZ43" s="309"/>
      <c r="UWA43" s="309"/>
      <c r="UWB43" s="309"/>
      <c r="UWC43" s="309"/>
      <c r="UWD43" s="309"/>
      <c r="UWE43" s="309"/>
      <c r="UWF43" s="309"/>
      <c r="UWG43" s="309"/>
      <c r="UWH43" s="309"/>
      <c r="UWI43" s="309"/>
      <c r="UWJ43" s="309"/>
      <c r="UWK43" s="309"/>
      <c r="UWL43" s="309"/>
      <c r="UWM43" s="309"/>
      <c r="UWN43" s="309"/>
      <c r="UWO43" s="309"/>
      <c r="UWP43" s="309"/>
      <c r="UWQ43" s="309"/>
      <c r="UWR43" s="309"/>
      <c r="UWS43" s="309"/>
      <c r="UWT43" s="309"/>
      <c r="UWU43" s="309"/>
      <c r="UWV43" s="309"/>
      <c r="UWW43" s="309"/>
      <c r="UWX43" s="309"/>
      <c r="UWY43" s="309"/>
      <c r="UWZ43" s="309"/>
      <c r="UXA43" s="309"/>
      <c r="UXB43" s="309"/>
      <c r="UXC43" s="309"/>
      <c r="UXD43" s="309"/>
      <c r="UXE43" s="309"/>
      <c r="UXF43" s="309"/>
      <c r="UXG43" s="309"/>
      <c r="UXH43" s="309"/>
      <c r="UXI43" s="309"/>
      <c r="UXJ43" s="309"/>
      <c r="UXK43" s="309"/>
      <c r="UXL43" s="309"/>
      <c r="UXM43" s="309"/>
      <c r="UXN43" s="309"/>
      <c r="UXO43" s="309"/>
      <c r="UXP43" s="309"/>
      <c r="UXQ43" s="309"/>
      <c r="UXR43" s="309"/>
      <c r="UXS43" s="309"/>
      <c r="UXT43" s="309"/>
      <c r="UXU43" s="309"/>
      <c r="UXV43" s="309"/>
      <c r="UXW43" s="309"/>
      <c r="UXX43" s="309"/>
      <c r="UXY43" s="309"/>
      <c r="UXZ43" s="309"/>
      <c r="UYA43" s="309"/>
      <c r="UYB43" s="309"/>
      <c r="UYC43" s="309"/>
      <c r="UYD43" s="309"/>
      <c r="UYE43" s="309"/>
      <c r="UYF43" s="309"/>
      <c r="UYG43" s="309"/>
      <c r="UYH43" s="309"/>
      <c r="UYI43" s="309"/>
      <c r="UYJ43" s="309"/>
      <c r="UYK43" s="309"/>
      <c r="UYL43" s="309"/>
      <c r="UYM43" s="309"/>
      <c r="UYN43" s="309"/>
      <c r="UYO43" s="309"/>
      <c r="UYP43" s="309"/>
      <c r="UYQ43" s="309"/>
      <c r="UYR43" s="309"/>
      <c r="UYS43" s="309"/>
      <c r="UYT43" s="309"/>
      <c r="UYU43" s="309"/>
      <c r="UYV43" s="309"/>
      <c r="UYW43" s="309"/>
      <c r="UYX43" s="309"/>
      <c r="UYY43" s="309"/>
      <c r="UYZ43" s="309"/>
      <c r="UZA43" s="309"/>
      <c r="UZB43" s="309"/>
      <c r="UZC43" s="309"/>
      <c r="UZD43" s="309"/>
      <c r="UZE43" s="309"/>
      <c r="UZF43" s="309"/>
      <c r="UZG43" s="309"/>
      <c r="UZH43" s="309"/>
      <c r="UZI43" s="309"/>
      <c r="UZJ43" s="309"/>
      <c r="UZK43" s="309"/>
      <c r="UZL43" s="309"/>
      <c r="UZM43" s="309"/>
      <c r="UZN43" s="309"/>
      <c r="UZO43" s="309"/>
      <c r="UZP43" s="309"/>
      <c r="UZQ43" s="309"/>
      <c r="UZR43" s="309"/>
      <c r="UZS43" s="309"/>
      <c r="UZT43" s="309"/>
      <c r="UZU43" s="309"/>
      <c r="UZV43" s="309"/>
      <c r="UZW43" s="309"/>
      <c r="UZX43" s="309"/>
      <c r="UZY43" s="309"/>
      <c r="UZZ43" s="309"/>
      <c r="VAA43" s="309"/>
      <c r="VAB43" s="309"/>
      <c r="VAC43" s="309"/>
      <c r="VAD43" s="309"/>
      <c r="VAE43" s="309"/>
      <c r="VAF43" s="309"/>
      <c r="VAG43" s="309"/>
      <c r="VAH43" s="309"/>
      <c r="VAI43" s="309"/>
      <c r="VAJ43" s="309"/>
      <c r="VAK43" s="309"/>
      <c r="VAL43" s="309"/>
      <c r="VAM43" s="309"/>
      <c r="VAN43" s="309"/>
      <c r="VAO43" s="309"/>
      <c r="VAP43" s="309"/>
      <c r="VAQ43" s="309"/>
      <c r="VAR43" s="309"/>
      <c r="VAS43" s="309"/>
      <c r="VAT43" s="309"/>
      <c r="VAU43" s="309"/>
      <c r="VAV43" s="309"/>
      <c r="VAW43" s="309"/>
      <c r="VAX43" s="309"/>
      <c r="VAY43" s="309"/>
      <c r="VAZ43" s="309"/>
      <c r="VBA43" s="309"/>
      <c r="VBB43" s="309"/>
      <c r="VBC43" s="309"/>
      <c r="VBD43" s="309"/>
      <c r="VBE43" s="309"/>
      <c r="VBF43" s="309"/>
      <c r="VBG43" s="309"/>
      <c r="VBH43" s="309"/>
      <c r="VBI43" s="309"/>
      <c r="VBJ43" s="309"/>
      <c r="VBK43" s="309"/>
      <c r="VBL43" s="309"/>
      <c r="VBM43" s="309"/>
      <c r="VBN43" s="309"/>
      <c r="VBO43" s="309"/>
      <c r="VBP43" s="309"/>
      <c r="VBQ43" s="309"/>
      <c r="VBR43" s="309"/>
      <c r="VBS43" s="309"/>
      <c r="VBT43" s="309"/>
      <c r="VBU43" s="309"/>
      <c r="VBV43" s="309"/>
      <c r="VBW43" s="309"/>
      <c r="VBX43" s="309"/>
      <c r="VBY43" s="309"/>
      <c r="VBZ43" s="309"/>
      <c r="VCA43" s="309"/>
      <c r="VCB43" s="309"/>
      <c r="VCC43" s="309"/>
      <c r="VCD43" s="309"/>
      <c r="VCE43" s="309"/>
      <c r="VCF43" s="309"/>
      <c r="VCG43" s="309"/>
      <c r="VCH43" s="309"/>
      <c r="VCI43" s="309"/>
      <c r="VCJ43" s="309"/>
      <c r="VCK43" s="309"/>
      <c r="VCL43" s="309"/>
      <c r="VCM43" s="309"/>
      <c r="VCN43" s="309"/>
      <c r="VCO43" s="309"/>
      <c r="VCP43" s="309"/>
      <c r="VCQ43" s="309"/>
      <c r="VCR43" s="309"/>
      <c r="VCS43" s="309"/>
      <c r="VCT43" s="309"/>
      <c r="VCU43" s="309"/>
      <c r="VCV43" s="309"/>
      <c r="VCW43" s="309"/>
      <c r="VCX43" s="309"/>
      <c r="VCY43" s="309"/>
      <c r="VCZ43" s="309"/>
      <c r="VDA43" s="309"/>
      <c r="VDB43" s="309"/>
      <c r="VDC43" s="309"/>
      <c r="VDD43" s="309"/>
      <c r="VDE43" s="309"/>
      <c r="VDF43" s="309"/>
      <c r="VDG43" s="309"/>
      <c r="VDH43" s="309"/>
      <c r="VDI43" s="309"/>
      <c r="VDJ43" s="309"/>
      <c r="VDK43" s="309"/>
      <c r="VDL43" s="309"/>
      <c r="VDM43" s="309"/>
      <c r="VDN43" s="309"/>
      <c r="VDO43" s="309"/>
      <c r="VDP43" s="309"/>
      <c r="VDQ43" s="309"/>
      <c r="VDR43" s="309"/>
      <c r="VDS43" s="309"/>
      <c r="VDT43" s="309"/>
      <c r="VDU43" s="309"/>
      <c r="VDV43" s="309"/>
      <c r="VDW43" s="309"/>
      <c r="VDX43" s="309"/>
      <c r="VDY43" s="309"/>
      <c r="VDZ43" s="309"/>
      <c r="VEA43" s="309"/>
      <c r="VEB43" s="309"/>
      <c r="VEC43" s="309"/>
      <c r="VED43" s="309"/>
      <c r="VEE43" s="309"/>
      <c r="VEF43" s="309"/>
      <c r="VEG43" s="309"/>
      <c r="VEH43" s="309"/>
      <c r="VEI43" s="309"/>
      <c r="VEJ43" s="309"/>
      <c r="VEK43" s="309"/>
      <c r="VEL43" s="309"/>
      <c r="VEM43" s="309"/>
      <c r="VEN43" s="309"/>
      <c r="VEO43" s="309"/>
      <c r="VEP43" s="309"/>
      <c r="VEQ43" s="309"/>
      <c r="VER43" s="309"/>
      <c r="VES43" s="309"/>
      <c r="VET43" s="309"/>
      <c r="VEU43" s="309"/>
      <c r="VEV43" s="309"/>
      <c r="VEW43" s="309"/>
      <c r="VEX43" s="309"/>
      <c r="VEY43" s="309"/>
      <c r="VEZ43" s="309"/>
      <c r="VFA43" s="309"/>
      <c r="VFB43" s="309"/>
      <c r="VFC43" s="309"/>
      <c r="VFD43" s="309"/>
      <c r="VFE43" s="309"/>
      <c r="VFF43" s="309"/>
      <c r="VFG43" s="309"/>
      <c r="VFH43" s="309"/>
      <c r="VFI43" s="309"/>
      <c r="VFJ43" s="309"/>
      <c r="VFK43" s="309"/>
      <c r="VFL43" s="309"/>
      <c r="VFM43" s="309"/>
      <c r="VFN43" s="309"/>
      <c r="VFO43" s="309"/>
      <c r="VFP43" s="309"/>
      <c r="VFQ43" s="309"/>
      <c r="VFR43" s="309"/>
      <c r="VFS43" s="309"/>
      <c r="VFT43" s="309"/>
      <c r="VFU43" s="309"/>
      <c r="VFV43" s="309"/>
      <c r="VFW43" s="309"/>
      <c r="VFX43" s="309"/>
      <c r="VFY43" s="309"/>
      <c r="VFZ43" s="309"/>
      <c r="VGA43" s="309"/>
      <c r="VGB43" s="309"/>
      <c r="VGC43" s="309"/>
      <c r="VGD43" s="309"/>
      <c r="VGE43" s="309"/>
      <c r="VGF43" s="309"/>
      <c r="VGG43" s="309"/>
      <c r="VGH43" s="309"/>
      <c r="VGI43" s="309"/>
      <c r="VGJ43" s="309"/>
      <c r="VGK43" s="309"/>
      <c r="VGL43" s="309"/>
      <c r="VGM43" s="309"/>
      <c r="VGN43" s="309"/>
      <c r="VGO43" s="309"/>
      <c r="VGP43" s="309"/>
      <c r="VGQ43" s="309"/>
      <c r="VGR43" s="309"/>
      <c r="VGS43" s="309"/>
      <c r="VGT43" s="309"/>
      <c r="VGU43" s="309"/>
      <c r="VGV43" s="309"/>
      <c r="VGW43" s="309"/>
      <c r="VGX43" s="309"/>
      <c r="VGY43" s="309"/>
      <c r="VGZ43" s="309"/>
      <c r="VHA43" s="309"/>
      <c r="VHB43" s="309"/>
      <c r="VHC43" s="309"/>
      <c r="VHD43" s="309"/>
      <c r="VHE43" s="309"/>
      <c r="VHF43" s="309"/>
      <c r="VHG43" s="309"/>
      <c r="VHH43" s="309"/>
      <c r="VHI43" s="309"/>
      <c r="VHJ43" s="309"/>
      <c r="VHK43" s="309"/>
      <c r="VHL43" s="309"/>
      <c r="VHM43" s="309"/>
      <c r="VHN43" s="309"/>
      <c r="VHO43" s="309"/>
      <c r="VHP43" s="309"/>
      <c r="VHQ43" s="309"/>
      <c r="VHR43" s="309"/>
      <c r="VHS43" s="309"/>
      <c r="VHT43" s="309"/>
      <c r="VHU43" s="309"/>
      <c r="VHV43" s="309"/>
      <c r="VHW43" s="309"/>
      <c r="VHX43" s="309"/>
      <c r="VHY43" s="309"/>
      <c r="VHZ43" s="309"/>
      <c r="VIA43" s="309"/>
      <c r="VIB43" s="309"/>
      <c r="VIC43" s="309"/>
      <c r="VID43" s="309"/>
      <c r="VIE43" s="309"/>
      <c r="VIF43" s="309"/>
      <c r="VIG43" s="309"/>
      <c r="VIH43" s="309"/>
      <c r="VII43" s="309"/>
      <c r="VIJ43" s="309"/>
      <c r="VIK43" s="309"/>
      <c r="VIL43" s="309"/>
      <c r="VIM43" s="309"/>
      <c r="VIN43" s="309"/>
      <c r="VIO43" s="309"/>
      <c r="VIP43" s="309"/>
      <c r="VIQ43" s="309"/>
      <c r="VIR43" s="309"/>
      <c r="VIS43" s="309"/>
      <c r="VIT43" s="309"/>
      <c r="VIU43" s="309"/>
      <c r="VIV43" s="309"/>
      <c r="VIW43" s="309"/>
      <c r="VIX43" s="309"/>
      <c r="VIY43" s="309"/>
      <c r="VIZ43" s="309"/>
      <c r="VJA43" s="309"/>
      <c r="VJB43" s="309"/>
      <c r="VJC43" s="309"/>
      <c r="VJD43" s="309"/>
      <c r="VJE43" s="309"/>
      <c r="VJF43" s="309"/>
      <c r="VJG43" s="309"/>
      <c r="VJH43" s="309"/>
      <c r="VJI43" s="309"/>
      <c r="VJJ43" s="309"/>
      <c r="VJK43" s="309"/>
      <c r="VJL43" s="309"/>
      <c r="VJM43" s="309"/>
      <c r="VJN43" s="309"/>
      <c r="VJO43" s="309"/>
      <c r="VJP43" s="309"/>
      <c r="VJQ43" s="309"/>
      <c r="VJR43" s="309"/>
      <c r="VJS43" s="309"/>
      <c r="VJT43" s="309"/>
      <c r="VJU43" s="309"/>
      <c r="VJV43" s="309"/>
      <c r="VJW43" s="309"/>
      <c r="VJX43" s="309"/>
      <c r="VJY43" s="309"/>
      <c r="VJZ43" s="309"/>
      <c r="VKA43" s="309"/>
      <c r="VKB43" s="309"/>
      <c r="VKC43" s="309"/>
      <c r="VKD43" s="309"/>
      <c r="VKE43" s="309"/>
      <c r="VKF43" s="309"/>
      <c r="VKG43" s="309"/>
      <c r="VKH43" s="309"/>
      <c r="VKI43" s="309"/>
      <c r="VKJ43" s="309"/>
      <c r="VKK43" s="309"/>
      <c r="VKL43" s="309"/>
      <c r="VKM43" s="309"/>
      <c r="VKN43" s="309"/>
      <c r="VKO43" s="309"/>
      <c r="VKP43" s="309"/>
      <c r="VKQ43" s="309"/>
      <c r="VKR43" s="309"/>
      <c r="VKS43" s="309"/>
      <c r="VKT43" s="309"/>
      <c r="VKU43" s="309"/>
      <c r="VKV43" s="309"/>
      <c r="VKW43" s="309"/>
      <c r="VKX43" s="309"/>
      <c r="VKY43" s="309"/>
      <c r="VKZ43" s="309"/>
      <c r="VLA43" s="309"/>
      <c r="VLB43" s="309"/>
      <c r="VLC43" s="309"/>
      <c r="VLD43" s="309"/>
      <c r="VLE43" s="309"/>
      <c r="VLF43" s="309"/>
      <c r="VLG43" s="309"/>
      <c r="VLH43" s="309"/>
      <c r="VLI43" s="309"/>
      <c r="VLJ43" s="309"/>
      <c r="VLK43" s="309"/>
      <c r="VLL43" s="309"/>
      <c r="VLM43" s="309"/>
      <c r="VLN43" s="309"/>
      <c r="VLO43" s="309"/>
      <c r="VLP43" s="309"/>
      <c r="VLQ43" s="309"/>
      <c r="VLR43" s="309"/>
      <c r="VLS43" s="309"/>
      <c r="VLT43" s="309"/>
      <c r="VLU43" s="309"/>
      <c r="VLV43" s="309"/>
      <c r="VLW43" s="309"/>
      <c r="VLX43" s="309"/>
      <c r="VLY43" s="309"/>
      <c r="VLZ43" s="309"/>
      <c r="VMA43" s="309"/>
      <c r="VMB43" s="309"/>
      <c r="VMC43" s="309"/>
      <c r="VMD43" s="309"/>
      <c r="VME43" s="309"/>
      <c r="VMF43" s="309"/>
      <c r="VMG43" s="309"/>
      <c r="VMH43" s="309"/>
      <c r="VMI43" s="309"/>
      <c r="VMJ43" s="309"/>
      <c r="VMK43" s="309"/>
      <c r="VML43" s="309"/>
      <c r="VMM43" s="309"/>
      <c r="VMN43" s="309"/>
      <c r="VMO43" s="309"/>
      <c r="VMP43" s="309"/>
      <c r="VMQ43" s="309"/>
      <c r="VMR43" s="309"/>
      <c r="VMS43" s="309"/>
      <c r="VMT43" s="309"/>
      <c r="VMU43" s="309"/>
      <c r="VMV43" s="309"/>
      <c r="VMW43" s="309"/>
      <c r="VMX43" s="309"/>
      <c r="VMY43" s="309"/>
      <c r="VMZ43" s="309"/>
      <c r="VNA43" s="309"/>
      <c r="VNB43" s="309"/>
      <c r="VNC43" s="309"/>
      <c r="VND43" s="309"/>
      <c r="VNE43" s="309"/>
      <c r="VNF43" s="309"/>
      <c r="VNG43" s="309"/>
      <c r="VNH43" s="309"/>
      <c r="VNI43" s="309"/>
      <c r="VNJ43" s="309"/>
      <c r="VNK43" s="309"/>
      <c r="VNL43" s="309"/>
      <c r="VNM43" s="309"/>
      <c r="VNN43" s="309"/>
      <c r="VNO43" s="309"/>
      <c r="VNP43" s="309"/>
      <c r="VNQ43" s="309"/>
      <c r="VNR43" s="309"/>
      <c r="VNS43" s="309"/>
      <c r="VNT43" s="309"/>
      <c r="VNU43" s="309"/>
      <c r="VNV43" s="309"/>
      <c r="VNW43" s="309"/>
      <c r="VNX43" s="309"/>
      <c r="VNY43" s="309"/>
      <c r="VNZ43" s="309"/>
      <c r="VOA43" s="309"/>
      <c r="VOB43" s="309"/>
      <c r="VOC43" s="309"/>
      <c r="VOD43" s="309"/>
      <c r="VOE43" s="309"/>
      <c r="VOF43" s="309"/>
      <c r="VOG43" s="309"/>
      <c r="VOH43" s="309"/>
      <c r="VOI43" s="309"/>
      <c r="VOJ43" s="309"/>
      <c r="VOK43" s="309"/>
      <c r="VOL43" s="309"/>
      <c r="VOM43" s="309"/>
      <c r="VON43" s="309"/>
      <c r="VOO43" s="309"/>
      <c r="VOP43" s="309"/>
      <c r="VOQ43" s="309"/>
      <c r="VOR43" s="309"/>
      <c r="VOS43" s="309"/>
      <c r="VOT43" s="309"/>
      <c r="VOU43" s="309"/>
      <c r="VOV43" s="309"/>
      <c r="VOW43" s="309"/>
      <c r="VOX43" s="309"/>
      <c r="VOY43" s="309"/>
      <c r="VOZ43" s="309"/>
      <c r="VPA43" s="309"/>
      <c r="VPB43" s="309"/>
      <c r="VPC43" s="309"/>
      <c r="VPD43" s="309"/>
      <c r="VPE43" s="309"/>
      <c r="VPF43" s="309"/>
      <c r="VPG43" s="309"/>
      <c r="VPH43" s="309"/>
      <c r="VPI43" s="309"/>
      <c r="VPJ43" s="309"/>
      <c r="VPK43" s="309"/>
      <c r="VPL43" s="309"/>
      <c r="VPM43" s="309"/>
      <c r="VPN43" s="309"/>
      <c r="VPO43" s="309"/>
      <c r="VPP43" s="309"/>
      <c r="VPQ43" s="309"/>
      <c r="VPR43" s="309"/>
      <c r="VPS43" s="309"/>
      <c r="VPT43" s="309"/>
      <c r="VPU43" s="309"/>
      <c r="VPV43" s="309"/>
      <c r="VPW43" s="309"/>
      <c r="VPX43" s="309"/>
      <c r="VPY43" s="309"/>
      <c r="VPZ43" s="309"/>
      <c r="VQA43" s="309"/>
      <c r="VQB43" s="309"/>
      <c r="VQC43" s="309"/>
      <c r="VQD43" s="309"/>
      <c r="VQE43" s="309"/>
      <c r="VQF43" s="309"/>
      <c r="VQG43" s="309"/>
      <c r="VQH43" s="309"/>
      <c r="VQI43" s="309"/>
      <c r="VQJ43" s="309"/>
      <c r="VQK43" s="309"/>
      <c r="VQL43" s="309"/>
      <c r="VQM43" s="309"/>
      <c r="VQN43" s="309"/>
      <c r="VQO43" s="309"/>
      <c r="VQP43" s="309"/>
      <c r="VQQ43" s="309"/>
      <c r="VQR43" s="309"/>
      <c r="VQS43" s="309"/>
      <c r="VQT43" s="309"/>
      <c r="VQU43" s="309"/>
      <c r="VQV43" s="309"/>
      <c r="VQW43" s="309"/>
      <c r="VQX43" s="309"/>
      <c r="VQY43" s="309"/>
      <c r="VQZ43" s="309"/>
      <c r="VRA43" s="309"/>
      <c r="VRB43" s="309"/>
      <c r="VRC43" s="309"/>
      <c r="VRD43" s="309"/>
      <c r="VRE43" s="309"/>
      <c r="VRF43" s="309"/>
      <c r="VRG43" s="309"/>
      <c r="VRH43" s="309"/>
      <c r="VRI43" s="309"/>
      <c r="VRJ43" s="309"/>
      <c r="VRK43" s="309"/>
      <c r="VRL43" s="309"/>
      <c r="VRM43" s="309"/>
      <c r="VRN43" s="309"/>
      <c r="VRO43" s="309"/>
      <c r="VRP43" s="309"/>
      <c r="VRQ43" s="309"/>
      <c r="VRR43" s="309"/>
      <c r="VRS43" s="309"/>
      <c r="VRT43" s="309"/>
      <c r="VRU43" s="309"/>
      <c r="VRV43" s="309"/>
      <c r="VRW43" s="309"/>
      <c r="VRX43" s="309"/>
      <c r="VRY43" s="309"/>
      <c r="VRZ43" s="309"/>
      <c r="VSA43" s="309"/>
      <c r="VSB43" s="309"/>
      <c r="VSC43" s="309"/>
      <c r="VSD43" s="309"/>
      <c r="VSE43" s="309"/>
      <c r="VSF43" s="309"/>
      <c r="VSG43" s="309"/>
      <c r="VSH43" s="309"/>
      <c r="VSI43" s="309"/>
      <c r="VSJ43" s="309"/>
      <c r="VSK43" s="309"/>
      <c r="VSL43" s="309"/>
      <c r="VSM43" s="309"/>
      <c r="VSN43" s="309"/>
      <c r="VSO43" s="309"/>
      <c r="VSP43" s="309"/>
      <c r="VSQ43" s="309"/>
      <c r="VSR43" s="309"/>
      <c r="VSS43" s="309"/>
      <c r="VST43" s="309"/>
      <c r="VSU43" s="309"/>
      <c r="VSV43" s="309"/>
      <c r="VSW43" s="309"/>
      <c r="VSX43" s="309"/>
      <c r="VSY43" s="309"/>
      <c r="VSZ43" s="309"/>
      <c r="VTA43" s="309"/>
      <c r="VTB43" s="309"/>
      <c r="VTC43" s="309"/>
      <c r="VTD43" s="309"/>
      <c r="VTE43" s="309"/>
      <c r="VTF43" s="309"/>
      <c r="VTG43" s="309"/>
      <c r="VTH43" s="309"/>
      <c r="VTI43" s="309"/>
      <c r="VTJ43" s="309"/>
      <c r="VTK43" s="309"/>
      <c r="VTL43" s="309"/>
      <c r="VTM43" s="309"/>
      <c r="VTN43" s="309"/>
      <c r="VTO43" s="309"/>
      <c r="VTP43" s="309"/>
      <c r="VTQ43" s="309"/>
      <c r="VTR43" s="309"/>
      <c r="VTS43" s="309"/>
      <c r="VTT43" s="309"/>
      <c r="VTU43" s="309"/>
      <c r="VTV43" s="309"/>
      <c r="VTW43" s="309"/>
      <c r="VTX43" s="309"/>
      <c r="VTY43" s="309"/>
      <c r="VTZ43" s="309"/>
      <c r="VUA43" s="309"/>
      <c r="VUB43" s="309"/>
      <c r="VUC43" s="309"/>
      <c r="VUD43" s="309"/>
      <c r="VUE43" s="309"/>
      <c r="VUF43" s="309"/>
      <c r="VUG43" s="309"/>
      <c r="VUH43" s="309"/>
      <c r="VUI43" s="309"/>
      <c r="VUJ43" s="309"/>
      <c r="VUK43" s="309"/>
      <c r="VUL43" s="309"/>
      <c r="VUM43" s="309"/>
      <c r="VUN43" s="309"/>
      <c r="VUO43" s="309"/>
      <c r="VUP43" s="309"/>
      <c r="VUQ43" s="309"/>
      <c r="VUR43" s="309"/>
      <c r="VUS43" s="309"/>
      <c r="VUT43" s="309"/>
      <c r="VUU43" s="309"/>
      <c r="VUV43" s="309"/>
      <c r="VUW43" s="309"/>
      <c r="VUX43" s="309"/>
      <c r="VUY43" s="309"/>
      <c r="VUZ43" s="309"/>
      <c r="VVA43" s="309"/>
      <c r="VVB43" s="309"/>
      <c r="VVC43" s="309"/>
      <c r="VVD43" s="309"/>
      <c r="VVE43" s="309"/>
      <c r="VVF43" s="309"/>
      <c r="VVG43" s="309"/>
      <c r="VVH43" s="309"/>
      <c r="VVI43" s="309"/>
      <c r="VVJ43" s="309"/>
      <c r="VVK43" s="309"/>
      <c r="VVL43" s="309"/>
      <c r="VVM43" s="309"/>
      <c r="VVN43" s="309"/>
      <c r="VVO43" s="309"/>
      <c r="VVP43" s="309"/>
      <c r="VVQ43" s="309"/>
      <c r="VVR43" s="309"/>
      <c r="VVS43" s="309"/>
      <c r="VVT43" s="309"/>
      <c r="VVU43" s="309"/>
      <c r="VVV43" s="309"/>
      <c r="VVW43" s="309"/>
      <c r="VVX43" s="309"/>
      <c r="VVY43" s="309"/>
      <c r="VVZ43" s="309"/>
      <c r="VWA43" s="309"/>
      <c r="VWB43" s="309"/>
      <c r="VWC43" s="309"/>
      <c r="VWD43" s="309"/>
      <c r="VWE43" s="309"/>
      <c r="VWF43" s="309"/>
      <c r="VWG43" s="309"/>
      <c r="VWH43" s="309"/>
      <c r="VWI43" s="309"/>
      <c r="VWJ43" s="309"/>
      <c r="VWK43" s="309"/>
      <c r="VWL43" s="309"/>
      <c r="VWM43" s="309"/>
      <c r="VWN43" s="309"/>
      <c r="VWO43" s="309"/>
      <c r="VWP43" s="309"/>
      <c r="VWQ43" s="309"/>
      <c r="VWR43" s="309"/>
      <c r="VWS43" s="309"/>
      <c r="VWT43" s="309"/>
      <c r="VWU43" s="309"/>
      <c r="VWV43" s="309"/>
      <c r="VWW43" s="309"/>
      <c r="VWX43" s="309"/>
      <c r="VWY43" s="309"/>
      <c r="VWZ43" s="309"/>
      <c r="VXA43" s="309"/>
      <c r="VXB43" s="309"/>
      <c r="VXC43" s="309"/>
      <c r="VXD43" s="309"/>
      <c r="VXE43" s="309"/>
      <c r="VXF43" s="309"/>
      <c r="VXG43" s="309"/>
      <c r="VXH43" s="309"/>
      <c r="VXI43" s="309"/>
      <c r="VXJ43" s="309"/>
      <c r="VXK43" s="309"/>
      <c r="VXL43" s="309"/>
      <c r="VXM43" s="309"/>
      <c r="VXN43" s="309"/>
      <c r="VXO43" s="309"/>
      <c r="VXP43" s="309"/>
      <c r="VXQ43" s="309"/>
      <c r="VXR43" s="309"/>
      <c r="VXS43" s="309"/>
      <c r="VXT43" s="309"/>
      <c r="VXU43" s="309"/>
      <c r="VXV43" s="309"/>
      <c r="VXW43" s="309"/>
      <c r="VXX43" s="309"/>
      <c r="VXY43" s="309"/>
      <c r="VXZ43" s="309"/>
      <c r="VYA43" s="309"/>
      <c r="VYB43" s="309"/>
      <c r="VYC43" s="309"/>
      <c r="VYD43" s="309"/>
      <c r="VYE43" s="309"/>
      <c r="VYF43" s="309"/>
      <c r="VYG43" s="309"/>
      <c r="VYH43" s="309"/>
      <c r="VYI43" s="309"/>
      <c r="VYJ43" s="309"/>
      <c r="VYK43" s="309"/>
      <c r="VYL43" s="309"/>
      <c r="VYM43" s="309"/>
      <c r="VYN43" s="309"/>
      <c r="VYO43" s="309"/>
      <c r="VYP43" s="309"/>
      <c r="VYQ43" s="309"/>
      <c r="VYR43" s="309"/>
      <c r="VYS43" s="309"/>
      <c r="VYT43" s="309"/>
      <c r="VYU43" s="309"/>
      <c r="VYV43" s="309"/>
      <c r="VYW43" s="309"/>
      <c r="VYX43" s="309"/>
      <c r="VYY43" s="309"/>
      <c r="VYZ43" s="309"/>
      <c r="VZA43" s="309"/>
      <c r="VZB43" s="309"/>
      <c r="VZC43" s="309"/>
      <c r="VZD43" s="309"/>
      <c r="VZE43" s="309"/>
      <c r="VZF43" s="309"/>
      <c r="VZG43" s="309"/>
      <c r="VZH43" s="309"/>
      <c r="VZI43" s="309"/>
      <c r="VZJ43" s="309"/>
      <c r="VZK43" s="309"/>
      <c r="VZL43" s="309"/>
      <c r="VZM43" s="309"/>
      <c r="VZN43" s="309"/>
      <c r="VZO43" s="309"/>
      <c r="VZP43" s="309"/>
      <c r="VZQ43" s="309"/>
      <c r="VZR43" s="309"/>
      <c r="VZS43" s="309"/>
      <c r="VZT43" s="309"/>
      <c r="VZU43" s="309"/>
      <c r="VZV43" s="309"/>
      <c r="VZW43" s="309"/>
      <c r="VZX43" s="309"/>
      <c r="VZY43" s="309"/>
      <c r="VZZ43" s="309"/>
      <c r="WAA43" s="309"/>
      <c r="WAB43" s="309"/>
      <c r="WAC43" s="309"/>
      <c r="WAD43" s="309"/>
      <c r="WAE43" s="309"/>
      <c r="WAF43" s="309"/>
      <c r="WAG43" s="309"/>
      <c r="WAH43" s="309"/>
      <c r="WAI43" s="309"/>
      <c r="WAJ43" s="309"/>
      <c r="WAK43" s="309"/>
      <c r="WAL43" s="309"/>
      <c r="WAM43" s="309"/>
      <c r="WAN43" s="309"/>
      <c r="WAO43" s="309"/>
      <c r="WAP43" s="309"/>
      <c r="WAQ43" s="309"/>
      <c r="WAR43" s="309"/>
      <c r="WAS43" s="309"/>
      <c r="WAT43" s="309"/>
      <c r="WAU43" s="309"/>
      <c r="WAV43" s="309"/>
      <c r="WAW43" s="309"/>
      <c r="WAX43" s="309"/>
      <c r="WAY43" s="309"/>
      <c r="WAZ43" s="309"/>
      <c r="WBA43" s="309"/>
      <c r="WBB43" s="309"/>
      <c r="WBC43" s="309"/>
      <c r="WBD43" s="309"/>
      <c r="WBE43" s="309"/>
      <c r="WBF43" s="309"/>
      <c r="WBG43" s="309"/>
      <c r="WBH43" s="309"/>
      <c r="WBI43" s="309"/>
      <c r="WBJ43" s="309"/>
      <c r="WBK43" s="309"/>
      <c r="WBL43" s="309"/>
      <c r="WBM43" s="309"/>
      <c r="WBN43" s="309"/>
      <c r="WBO43" s="309"/>
      <c r="WBP43" s="309"/>
      <c r="WBQ43" s="309"/>
      <c r="WBR43" s="309"/>
      <c r="WBS43" s="309"/>
      <c r="WBT43" s="309"/>
      <c r="WBU43" s="309"/>
      <c r="WBV43" s="309"/>
      <c r="WBW43" s="309"/>
      <c r="WBX43" s="309"/>
      <c r="WBY43" s="309"/>
      <c r="WBZ43" s="309"/>
      <c r="WCA43" s="309"/>
      <c r="WCB43" s="309"/>
      <c r="WCC43" s="309"/>
      <c r="WCD43" s="309"/>
      <c r="WCE43" s="309"/>
      <c r="WCF43" s="309"/>
      <c r="WCG43" s="309"/>
      <c r="WCH43" s="309"/>
      <c r="WCI43" s="309"/>
      <c r="WCJ43" s="309"/>
      <c r="WCK43" s="309"/>
      <c r="WCL43" s="309"/>
      <c r="WCM43" s="309"/>
      <c r="WCN43" s="309"/>
      <c r="WCO43" s="309"/>
      <c r="WCP43" s="309"/>
      <c r="WCQ43" s="309"/>
      <c r="WCR43" s="309"/>
      <c r="WCS43" s="309"/>
      <c r="WCT43" s="309"/>
      <c r="WCU43" s="309"/>
      <c r="WCV43" s="309"/>
      <c r="WCW43" s="309"/>
      <c r="WCX43" s="309"/>
      <c r="WCY43" s="309"/>
      <c r="WCZ43" s="309"/>
      <c r="WDA43" s="309"/>
      <c r="WDB43" s="309"/>
      <c r="WDC43" s="309"/>
      <c r="WDD43" s="309"/>
      <c r="WDE43" s="309"/>
      <c r="WDF43" s="309"/>
      <c r="WDG43" s="309"/>
      <c r="WDH43" s="309"/>
      <c r="WDI43" s="309"/>
      <c r="WDJ43" s="309"/>
      <c r="WDK43" s="309"/>
      <c r="WDL43" s="309"/>
      <c r="WDM43" s="309"/>
      <c r="WDN43" s="309"/>
      <c r="WDO43" s="309"/>
      <c r="WDP43" s="309"/>
      <c r="WDQ43" s="309"/>
      <c r="WDR43" s="309"/>
      <c r="WDS43" s="309"/>
      <c r="WDT43" s="309"/>
      <c r="WDU43" s="309"/>
      <c r="WDV43" s="309"/>
      <c r="WDW43" s="309"/>
      <c r="WDX43" s="309"/>
      <c r="WDY43" s="309"/>
      <c r="WDZ43" s="309"/>
      <c r="WEA43" s="309"/>
      <c r="WEB43" s="309"/>
      <c r="WEC43" s="309"/>
      <c r="WED43" s="309"/>
      <c r="WEE43" s="309"/>
      <c r="WEF43" s="309"/>
      <c r="WEG43" s="309"/>
      <c r="WEH43" s="309"/>
      <c r="WEI43" s="309"/>
      <c r="WEJ43" s="309"/>
      <c r="WEK43" s="309"/>
      <c r="WEL43" s="309"/>
      <c r="WEM43" s="309"/>
      <c r="WEN43" s="309"/>
      <c r="WEO43" s="309"/>
      <c r="WEP43" s="309"/>
      <c r="WEQ43" s="309"/>
      <c r="WER43" s="309"/>
      <c r="WES43" s="309"/>
      <c r="WET43" s="309"/>
      <c r="WEU43" s="309"/>
      <c r="WEV43" s="309"/>
      <c r="WEW43" s="309"/>
      <c r="WEX43" s="309"/>
      <c r="WEY43" s="309"/>
      <c r="WEZ43" s="309"/>
      <c r="WFA43" s="309"/>
      <c r="WFB43" s="309"/>
      <c r="WFC43" s="309"/>
      <c r="WFD43" s="309"/>
      <c r="WFE43" s="309"/>
      <c r="WFF43" s="309"/>
      <c r="WFG43" s="309"/>
      <c r="WFH43" s="309"/>
      <c r="WFI43" s="309"/>
      <c r="WFJ43" s="309"/>
      <c r="WFK43" s="309"/>
      <c r="WFL43" s="309"/>
      <c r="WFM43" s="309"/>
      <c r="WFN43" s="309"/>
      <c r="WFO43" s="309"/>
      <c r="WFP43" s="309"/>
      <c r="WFQ43" s="309"/>
      <c r="WFR43" s="309"/>
      <c r="WFS43" s="309"/>
      <c r="WFT43" s="309"/>
      <c r="WFU43" s="309"/>
      <c r="WFV43" s="309"/>
      <c r="WFW43" s="309"/>
      <c r="WFX43" s="309"/>
      <c r="WFY43" s="309"/>
      <c r="WFZ43" s="309"/>
      <c r="WGA43" s="309"/>
      <c r="WGB43" s="309"/>
      <c r="WGC43" s="309"/>
      <c r="WGD43" s="309"/>
      <c r="WGE43" s="309"/>
      <c r="WGF43" s="309"/>
      <c r="WGG43" s="309"/>
      <c r="WGH43" s="309"/>
      <c r="WGI43" s="309"/>
      <c r="WGJ43" s="309"/>
      <c r="WGK43" s="309"/>
      <c r="WGL43" s="309"/>
      <c r="WGM43" s="309"/>
      <c r="WGN43" s="309"/>
      <c r="WGO43" s="309"/>
      <c r="WGP43" s="309"/>
      <c r="WGQ43" s="309"/>
      <c r="WGR43" s="309"/>
      <c r="WGS43" s="309"/>
      <c r="WGT43" s="309"/>
      <c r="WGU43" s="309"/>
      <c r="WGV43" s="309"/>
      <c r="WGW43" s="309"/>
      <c r="WGX43" s="309"/>
      <c r="WGY43" s="309"/>
      <c r="WGZ43" s="309"/>
      <c r="WHA43" s="309"/>
      <c r="WHB43" s="309"/>
      <c r="WHC43" s="309"/>
      <c r="WHD43" s="309"/>
      <c r="WHE43" s="309"/>
      <c r="WHF43" s="309"/>
      <c r="WHG43" s="309"/>
      <c r="WHH43" s="309"/>
      <c r="WHI43" s="309"/>
      <c r="WHJ43" s="309"/>
      <c r="WHK43" s="309"/>
      <c r="WHL43" s="309"/>
      <c r="WHM43" s="309"/>
      <c r="WHN43" s="309"/>
      <c r="WHO43" s="309"/>
      <c r="WHP43" s="309"/>
      <c r="WHQ43" s="309"/>
      <c r="WHR43" s="309"/>
      <c r="WHS43" s="309"/>
      <c r="WHT43" s="309"/>
      <c r="WHU43" s="309"/>
      <c r="WHV43" s="309"/>
      <c r="WHW43" s="309"/>
      <c r="WHX43" s="309"/>
      <c r="WHY43" s="309"/>
      <c r="WHZ43" s="309"/>
      <c r="WIA43" s="309"/>
      <c r="WIB43" s="309"/>
      <c r="WIC43" s="309"/>
      <c r="WID43" s="309"/>
      <c r="WIE43" s="309"/>
      <c r="WIF43" s="309"/>
      <c r="WIG43" s="309"/>
      <c r="WIH43" s="309"/>
      <c r="WII43" s="309"/>
      <c r="WIJ43" s="309"/>
      <c r="WIK43" s="309"/>
      <c r="WIL43" s="309"/>
      <c r="WIM43" s="309"/>
      <c r="WIN43" s="309"/>
      <c r="WIO43" s="309"/>
      <c r="WIP43" s="309"/>
      <c r="WIQ43" s="309"/>
      <c r="WIR43" s="309"/>
      <c r="WIS43" s="309"/>
      <c r="WIT43" s="309"/>
      <c r="WIU43" s="309"/>
      <c r="WIV43" s="309"/>
      <c r="WIW43" s="309"/>
      <c r="WIX43" s="309"/>
      <c r="WIY43" s="309"/>
      <c r="WIZ43" s="309"/>
      <c r="WJA43" s="309"/>
      <c r="WJB43" s="309"/>
      <c r="WJC43" s="309"/>
      <c r="WJD43" s="309"/>
      <c r="WJE43" s="309"/>
      <c r="WJF43" s="309"/>
      <c r="WJG43" s="309"/>
      <c r="WJH43" s="309"/>
      <c r="WJI43" s="309"/>
      <c r="WJJ43" s="309"/>
      <c r="WJK43" s="309"/>
      <c r="WJL43" s="309"/>
      <c r="WJM43" s="309"/>
      <c r="WJN43" s="309"/>
      <c r="WJO43" s="309"/>
      <c r="WJP43" s="309"/>
      <c r="WJQ43" s="309"/>
      <c r="WJR43" s="309"/>
      <c r="WJS43" s="309"/>
      <c r="WJT43" s="309"/>
      <c r="WJU43" s="309"/>
      <c r="WJV43" s="309"/>
      <c r="WJW43" s="309"/>
      <c r="WJX43" s="309"/>
      <c r="WJY43" s="309"/>
      <c r="WJZ43" s="309"/>
      <c r="WKA43" s="309"/>
      <c r="WKB43" s="309"/>
      <c r="WKC43" s="309"/>
      <c r="WKD43" s="309"/>
      <c r="WKE43" s="309"/>
      <c r="WKF43" s="309"/>
      <c r="WKG43" s="309"/>
      <c r="WKH43" s="309"/>
      <c r="WKI43" s="309"/>
      <c r="WKJ43" s="309"/>
      <c r="WKK43" s="309"/>
      <c r="WKL43" s="309"/>
      <c r="WKM43" s="309"/>
      <c r="WKN43" s="309"/>
      <c r="WKO43" s="309"/>
      <c r="WKP43" s="309"/>
      <c r="WKQ43" s="309"/>
      <c r="WKR43" s="309"/>
      <c r="WKS43" s="309"/>
      <c r="WKT43" s="309"/>
      <c r="WKU43" s="309"/>
      <c r="WKV43" s="309"/>
      <c r="WKW43" s="309"/>
      <c r="WKX43" s="309"/>
      <c r="WKY43" s="309"/>
      <c r="WKZ43" s="309"/>
      <c r="WLA43" s="309"/>
      <c r="WLB43" s="309"/>
      <c r="WLC43" s="309"/>
      <c r="WLD43" s="309"/>
      <c r="WLE43" s="309"/>
      <c r="WLF43" s="309"/>
      <c r="WLG43" s="309"/>
      <c r="WLH43" s="309"/>
      <c r="WLI43" s="309"/>
      <c r="WLJ43" s="309"/>
      <c r="WLK43" s="309"/>
      <c r="WLL43" s="309"/>
      <c r="WLM43" s="309"/>
      <c r="WLN43" s="309"/>
      <c r="WLO43" s="309"/>
      <c r="WLP43" s="309"/>
      <c r="WLQ43" s="309"/>
      <c r="WLR43" s="309"/>
      <c r="WLS43" s="309"/>
      <c r="WLT43" s="309"/>
      <c r="WLU43" s="309"/>
      <c r="WLV43" s="309"/>
      <c r="WLW43" s="309"/>
      <c r="WLX43" s="309"/>
      <c r="WLY43" s="309"/>
      <c r="WLZ43" s="309"/>
      <c r="WMA43" s="309"/>
      <c r="WMB43" s="309"/>
      <c r="WMC43" s="309"/>
      <c r="WMD43" s="309"/>
      <c r="WME43" s="309"/>
      <c r="WMF43" s="309"/>
      <c r="WMG43" s="309"/>
      <c r="WMH43" s="309"/>
      <c r="WMI43" s="309"/>
      <c r="WMJ43" s="309"/>
      <c r="WMK43" s="309"/>
      <c r="WML43" s="309"/>
      <c r="WMM43" s="309"/>
      <c r="WMN43" s="309"/>
      <c r="WMO43" s="309"/>
      <c r="WMP43" s="309"/>
      <c r="WMQ43" s="309"/>
      <c r="WMR43" s="309"/>
      <c r="WMS43" s="309"/>
      <c r="WMT43" s="309"/>
      <c r="WMU43" s="309"/>
      <c r="WMV43" s="309"/>
      <c r="WMW43" s="309"/>
      <c r="WMX43" s="309"/>
      <c r="WMY43" s="309"/>
      <c r="WMZ43" s="309"/>
      <c r="WNA43" s="309"/>
      <c r="WNB43" s="309"/>
      <c r="WNC43" s="309"/>
      <c r="WND43" s="309"/>
      <c r="WNE43" s="309"/>
      <c r="WNF43" s="309"/>
      <c r="WNG43" s="309"/>
      <c r="WNH43" s="309"/>
      <c r="WNI43" s="309"/>
      <c r="WNJ43" s="309"/>
      <c r="WNK43" s="309"/>
      <c r="WNL43" s="309"/>
      <c r="WNM43" s="309"/>
      <c r="WNN43" s="309"/>
      <c r="WNO43" s="309"/>
      <c r="WNP43" s="309"/>
      <c r="WNQ43" s="309"/>
      <c r="WNR43" s="309"/>
      <c r="WNS43" s="309"/>
      <c r="WNT43" s="309"/>
      <c r="WNU43" s="309"/>
      <c r="WNV43" s="309"/>
      <c r="WNW43" s="309"/>
      <c r="WNX43" s="309"/>
      <c r="WNY43" s="309"/>
      <c r="WNZ43" s="309"/>
      <c r="WOA43" s="309"/>
      <c r="WOB43" s="309"/>
      <c r="WOC43" s="309"/>
      <c r="WOD43" s="309"/>
      <c r="WOE43" s="309"/>
      <c r="WOF43" s="309"/>
      <c r="WOG43" s="309"/>
      <c r="WOH43" s="309"/>
      <c r="WOI43" s="309"/>
      <c r="WOJ43" s="309"/>
      <c r="WOK43" s="309"/>
      <c r="WOL43" s="309"/>
      <c r="WOM43" s="309"/>
      <c r="WON43" s="309"/>
      <c r="WOO43" s="309"/>
      <c r="WOP43" s="309"/>
      <c r="WOQ43" s="309"/>
      <c r="WOR43" s="309"/>
      <c r="WOS43" s="309"/>
      <c r="WOT43" s="309"/>
      <c r="WOU43" s="309"/>
      <c r="WOV43" s="309"/>
      <c r="WOW43" s="309"/>
      <c r="WOX43" s="309"/>
      <c r="WOY43" s="309"/>
      <c r="WOZ43" s="309"/>
      <c r="WPA43" s="309"/>
      <c r="WPB43" s="309"/>
      <c r="WPC43" s="309"/>
      <c r="WPD43" s="309"/>
      <c r="WPE43" s="309"/>
      <c r="WPF43" s="309"/>
      <c r="WPG43" s="309"/>
      <c r="WPH43" s="309"/>
      <c r="WPI43" s="309"/>
      <c r="WPJ43" s="309"/>
      <c r="WPK43" s="309"/>
      <c r="WPL43" s="309"/>
      <c r="WPM43" s="309"/>
      <c r="WPN43" s="309"/>
      <c r="WPO43" s="309"/>
      <c r="WPP43" s="309"/>
      <c r="WPQ43" s="309"/>
      <c r="WPR43" s="309"/>
      <c r="WPS43" s="309"/>
      <c r="WPT43" s="309"/>
      <c r="WPU43" s="309"/>
      <c r="WPV43" s="309"/>
      <c r="WPW43" s="309"/>
      <c r="WPX43" s="309"/>
      <c r="WPY43" s="309"/>
      <c r="WPZ43" s="309"/>
      <c r="WQA43" s="309"/>
      <c r="WQB43" s="309"/>
      <c r="WQC43" s="309"/>
      <c r="WQD43" s="309"/>
      <c r="WQE43" s="309"/>
      <c r="WQF43" s="309"/>
      <c r="WQG43" s="309"/>
      <c r="WQH43" s="309"/>
      <c r="WQI43" s="309"/>
      <c r="WQJ43" s="309"/>
      <c r="WQK43" s="309"/>
      <c r="WQL43" s="309"/>
      <c r="WQM43" s="309"/>
      <c r="WQN43" s="309"/>
      <c r="WQO43" s="309"/>
      <c r="WQP43" s="309"/>
      <c r="WQQ43" s="309"/>
      <c r="WQR43" s="309"/>
      <c r="WQS43" s="309"/>
      <c r="WQT43" s="309"/>
      <c r="WQU43" s="309"/>
      <c r="WQV43" s="309"/>
      <c r="WQW43" s="309"/>
      <c r="WQX43" s="309"/>
      <c r="WQY43" s="309"/>
      <c r="WQZ43" s="309"/>
      <c r="WRA43" s="309"/>
      <c r="WRB43" s="309"/>
      <c r="WRC43" s="309"/>
      <c r="WRD43" s="309"/>
      <c r="WRE43" s="309"/>
      <c r="WRF43" s="309"/>
      <c r="WRG43" s="309"/>
      <c r="WRH43" s="309"/>
      <c r="WRI43" s="309"/>
      <c r="WRJ43" s="309"/>
      <c r="WRK43" s="309"/>
      <c r="WRL43" s="309"/>
      <c r="WRM43" s="309"/>
      <c r="WRN43" s="309"/>
      <c r="WRO43" s="309"/>
      <c r="WRP43" s="309"/>
      <c r="WRQ43" s="309"/>
      <c r="WRR43" s="309"/>
      <c r="WRS43" s="309"/>
      <c r="WRT43" s="309"/>
      <c r="WRU43" s="309"/>
      <c r="WRV43" s="309"/>
      <c r="WRW43" s="309"/>
      <c r="WRX43" s="309"/>
      <c r="WRY43" s="309"/>
      <c r="WRZ43" s="309"/>
      <c r="WSA43" s="309"/>
      <c r="WSB43" s="309"/>
      <c r="WSC43" s="309"/>
      <c r="WSD43" s="309"/>
      <c r="WSE43" s="309"/>
      <c r="WSF43" s="309"/>
      <c r="WSG43" s="309"/>
      <c r="WSH43" s="309"/>
      <c r="WSI43" s="309"/>
      <c r="WSJ43" s="309"/>
      <c r="WSK43" s="309"/>
      <c r="WSL43" s="309"/>
      <c r="WSM43" s="309"/>
      <c r="WSN43" s="309"/>
      <c r="WSO43" s="309"/>
      <c r="WSP43" s="309"/>
      <c r="WSQ43" s="309"/>
      <c r="WSR43" s="309"/>
      <c r="WSS43" s="309"/>
      <c r="WST43" s="309"/>
      <c r="WSU43" s="309"/>
      <c r="WSV43" s="309"/>
      <c r="WSW43" s="309"/>
      <c r="WSX43" s="309"/>
      <c r="WSY43" s="309"/>
      <c r="WSZ43" s="309"/>
      <c r="WTA43" s="309"/>
      <c r="WTB43" s="309"/>
      <c r="WTC43" s="309"/>
      <c r="WTD43" s="309"/>
      <c r="WTE43" s="309"/>
      <c r="WTF43" s="309"/>
      <c r="WTG43" s="309"/>
      <c r="WTH43" s="309"/>
      <c r="WTI43" s="309"/>
      <c r="WTJ43" s="309"/>
      <c r="WTK43" s="309"/>
      <c r="WTL43" s="309"/>
      <c r="WTM43" s="309"/>
      <c r="WTN43" s="309"/>
      <c r="WTO43" s="309"/>
      <c r="WTP43" s="309"/>
      <c r="WTQ43" s="309"/>
      <c r="WTR43" s="309"/>
      <c r="WTS43" s="309"/>
      <c r="WTT43" s="309"/>
      <c r="WTU43" s="309"/>
      <c r="WTV43" s="309"/>
      <c r="WTW43" s="309"/>
      <c r="WTX43" s="309"/>
      <c r="WTY43" s="309"/>
      <c r="WTZ43" s="309"/>
      <c r="WUA43" s="309"/>
      <c r="WUB43" s="309"/>
      <c r="WUC43" s="309"/>
      <c r="WUD43" s="309"/>
      <c r="WUE43" s="309"/>
      <c r="WUF43" s="309"/>
      <c r="WUG43" s="309"/>
      <c r="WUH43" s="309"/>
      <c r="WUI43" s="309"/>
      <c r="WUJ43" s="309"/>
      <c r="WUK43" s="309"/>
      <c r="WUL43" s="309"/>
      <c r="WUM43" s="309"/>
      <c r="WUN43" s="309"/>
      <c r="WUO43" s="309"/>
      <c r="WUP43" s="309"/>
      <c r="WUQ43" s="309"/>
      <c r="WUR43" s="309"/>
      <c r="WUS43" s="309"/>
      <c r="WUT43" s="309"/>
      <c r="WUU43" s="309"/>
      <c r="WUV43" s="309"/>
      <c r="WUW43" s="309"/>
      <c r="WUX43" s="309"/>
      <c r="WUY43" s="309"/>
      <c r="WUZ43" s="309"/>
      <c r="WVA43" s="309"/>
      <c r="WVB43" s="309"/>
      <c r="WVC43" s="309"/>
      <c r="WVD43" s="309"/>
      <c r="WVE43" s="309"/>
      <c r="WVF43" s="309"/>
      <c r="WVG43" s="309"/>
      <c r="WVH43" s="309"/>
      <c r="WVI43" s="309"/>
      <c r="WVJ43" s="309"/>
      <c r="WVK43" s="309"/>
      <c r="WVL43" s="309"/>
      <c r="WVM43" s="309"/>
      <c r="WVN43" s="309"/>
      <c r="WVO43" s="309"/>
      <c r="WVP43" s="309"/>
      <c r="WVQ43" s="309"/>
      <c r="WVR43" s="309"/>
      <c r="WVS43" s="309"/>
      <c r="WVT43" s="309"/>
      <c r="WVU43" s="309"/>
      <c r="WVV43" s="309"/>
      <c r="WVW43" s="309"/>
      <c r="WVX43" s="309"/>
      <c r="WVY43" s="309"/>
      <c r="WVZ43" s="309"/>
      <c r="WWA43" s="309"/>
      <c r="WWB43" s="309"/>
      <c r="WWC43" s="309"/>
      <c r="WWD43" s="309"/>
      <c r="WWE43" s="309"/>
      <c r="WWF43" s="309"/>
      <c r="WWG43" s="309"/>
      <c r="WWH43" s="309"/>
      <c r="WWI43" s="309"/>
      <c r="WWJ43" s="309"/>
      <c r="WWK43" s="309"/>
      <c r="WWL43" s="309"/>
      <c r="WWM43" s="309"/>
      <c r="WWN43" s="309"/>
      <c r="WWO43" s="309"/>
      <c r="WWP43" s="309"/>
      <c r="WWQ43" s="309"/>
      <c r="WWR43" s="309"/>
      <c r="WWS43" s="309"/>
      <c r="WWT43" s="309"/>
      <c r="WWU43" s="309"/>
      <c r="WWV43" s="309"/>
      <c r="WWW43" s="309"/>
      <c r="WWX43" s="309"/>
      <c r="WWY43" s="309"/>
      <c r="WWZ43" s="309"/>
      <c r="WXA43" s="309"/>
      <c r="WXB43" s="309"/>
      <c r="WXC43" s="309"/>
      <c r="WXD43" s="309"/>
      <c r="WXE43" s="309"/>
      <c r="WXF43" s="309"/>
      <c r="WXG43" s="309"/>
      <c r="WXH43" s="309"/>
      <c r="WXI43" s="309"/>
      <c r="WXJ43" s="309"/>
      <c r="WXK43" s="309"/>
      <c r="WXL43" s="309"/>
      <c r="WXM43" s="309"/>
      <c r="WXN43" s="309"/>
      <c r="WXO43" s="309"/>
      <c r="WXP43" s="309"/>
      <c r="WXQ43" s="309"/>
      <c r="WXR43" s="309"/>
      <c r="WXS43" s="309"/>
      <c r="WXT43" s="309"/>
      <c r="WXU43" s="309"/>
      <c r="WXV43" s="309"/>
      <c r="WXW43" s="309"/>
      <c r="WXX43" s="309"/>
      <c r="WXY43" s="309"/>
      <c r="WXZ43" s="309"/>
      <c r="WYA43" s="309"/>
      <c r="WYB43" s="309"/>
      <c r="WYC43" s="309"/>
      <c r="WYD43" s="309"/>
      <c r="WYE43" s="309"/>
      <c r="WYF43" s="309"/>
      <c r="WYG43" s="309"/>
      <c r="WYH43" s="309"/>
      <c r="WYI43" s="309"/>
      <c r="WYJ43" s="309"/>
      <c r="WYK43" s="309"/>
      <c r="WYL43" s="309"/>
      <c r="WYM43" s="309"/>
      <c r="WYN43" s="309"/>
      <c r="WYO43" s="309"/>
      <c r="WYP43" s="309"/>
      <c r="WYQ43" s="309"/>
      <c r="WYR43" s="309"/>
      <c r="WYS43" s="309"/>
      <c r="WYT43" s="309"/>
      <c r="WYU43" s="309"/>
      <c r="WYV43" s="309"/>
      <c r="WYW43" s="309"/>
      <c r="WYX43" s="309"/>
      <c r="WYY43" s="309"/>
      <c r="WYZ43" s="309"/>
      <c r="WZA43" s="309"/>
      <c r="WZB43" s="309"/>
      <c r="WZC43" s="309"/>
      <c r="WZD43" s="309"/>
      <c r="WZE43" s="309"/>
      <c r="WZF43" s="309"/>
      <c r="WZG43" s="309"/>
      <c r="WZH43" s="309"/>
      <c r="WZI43" s="309"/>
      <c r="WZJ43" s="309"/>
      <c r="WZK43" s="309"/>
      <c r="WZL43" s="309"/>
      <c r="WZM43" s="309"/>
      <c r="WZN43" s="309"/>
      <c r="WZO43" s="309"/>
      <c r="WZP43" s="309"/>
      <c r="WZQ43" s="309"/>
      <c r="WZR43" s="309"/>
      <c r="WZS43" s="309"/>
      <c r="WZT43" s="309"/>
      <c r="WZU43" s="309"/>
      <c r="WZV43" s="309"/>
      <c r="WZW43" s="309"/>
      <c r="WZX43" s="309"/>
      <c r="WZY43" s="309"/>
      <c r="WZZ43" s="309"/>
      <c r="XAA43" s="309"/>
      <c r="XAB43" s="309"/>
      <c r="XAC43" s="309"/>
      <c r="XAD43" s="309"/>
      <c r="XAE43" s="309"/>
      <c r="XAF43" s="309"/>
      <c r="XAG43" s="309"/>
      <c r="XAH43" s="309"/>
      <c r="XAI43" s="309"/>
      <c r="XAJ43" s="309"/>
      <c r="XAK43" s="309"/>
      <c r="XAL43" s="309"/>
      <c r="XAM43" s="309"/>
      <c r="XAN43" s="309"/>
      <c r="XAO43" s="309"/>
      <c r="XAP43" s="309"/>
      <c r="XAQ43" s="309"/>
      <c r="XAR43" s="309"/>
      <c r="XAS43" s="309"/>
      <c r="XAT43" s="309"/>
      <c r="XAU43" s="309"/>
      <c r="XAV43" s="309"/>
      <c r="XAW43" s="309"/>
      <c r="XAX43" s="309"/>
      <c r="XAY43" s="309"/>
      <c r="XAZ43" s="309"/>
      <c r="XBA43" s="309"/>
      <c r="XBB43" s="309"/>
      <c r="XBC43" s="309"/>
      <c r="XBD43" s="309"/>
      <c r="XBE43" s="309"/>
      <c r="XBF43" s="309"/>
      <c r="XBG43" s="309"/>
      <c r="XBH43" s="309"/>
      <c r="XBI43" s="309"/>
      <c r="XBJ43" s="309"/>
      <c r="XBK43" s="309"/>
      <c r="XBL43" s="309"/>
      <c r="XBM43" s="309"/>
      <c r="XBN43" s="309"/>
      <c r="XBO43" s="309"/>
      <c r="XBP43" s="309"/>
      <c r="XBQ43" s="309"/>
      <c r="XBR43" s="309"/>
      <c r="XBS43" s="309"/>
      <c r="XBT43" s="309"/>
      <c r="XBU43" s="309"/>
      <c r="XBV43" s="309"/>
      <c r="XBW43" s="309"/>
      <c r="XBX43" s="309"/>
      <c r="XBY43" s="309"/>
      <c r="XBZ43" s="309"/>
      <c r="XCA43" s="309"/>
      <c r="XCB43" s="309"/>
      <c r="XCC43" s="309"/>
      <c r="XCD43" s="309"/>
      <c r="XCE43" s="309"/>
      <c r="XCF43" s="309"/>
      <c r="XCG43" s="309"/>
      <c r="XCH43" s="309"/>
      <c r="XCI43" s="309"/>
      <c r="XCJ43" s="309"/>
      <c r="XCK43" s="309"/>
      <c r="XCL43" s="309"/>
      <c r="XCM43" s="309"/>
      <c r="XCN43" s="309"/>
      <c r="XCO43" s="309"/>
      <c r="XCP43" s="309"/>
      <c r="XCQ43" s="309"/>
      <c r="XCR43" s="309"/>
      <c r="XCS43" s="309"/>
      <c r="XCT43" s="309"/>
      <c r="XCU43" s="309"/>
      <c r="XCV43" s="309"/>
      <c r="XCW43" s="309"/>
      <c r="XCX43" s="309"/>
      <c r="XCY43" s="309"/>
      <c r="XCZ43" s="309"/>
      <c r="XDA43" s="309"/>
      <c r="XDB43" s="309"/>
      <c r="XDC43" s="309"/>
      <c r="XDD43" s="309"/>
      <c r="XDE43" s="309"/>
      <c r="XDF43" s="309"/>
      <c r="XDG43" s="309"/>
      <c r="XDH43" s="309"/>
      <c r="XDI43" s="309"/>
      <c r="XDJ43" s="309"/>
      <c r="XDK43" s="309"/>
      <c r="XDL43" s="309"/>
      <c r="XDM43" s="309"/>
      <c r="XDN43" s="309"/>
      <c r="XDO43" s="309"/>
      <c r="XDP43" s="309"/>
      <c r="XDQ43" s="309"/>
      <c r="XDR43" s="309"/>
      <c r="XDS43" s="309"/>
      <c r="XDT43" s="309"/>
      <c r="XDU43" s="309"/>
      <c r="XDV43" s="309"/>
      <c r="XDW43" s="309"/>
      <c r="XDX43" s="309"/>
      <c r="XDY43" s="309"/>
      <c r="XDZ43" s="309"/>
      <c r="XEA43" s="309"/>
      <c r="XEB43" s="309"/>
      <c r="XEC43" s="309"/>
      <c r="XED43" s="309"/>
      <c r="XEE43" s="309"/>
      <c r="XEF43" s="309"/>
      <c r="XEG43" s="309"/>
      <c r="XEH43" s="309"/>
      <c r="XEI43" s="309"/>
      <c r="XEJ43" s="309"/>
      <c r="XEK43" s="309"/>
      <c r="XEL43" s="309"/>
      <c r="XEM43" s="309"/>
      <c r="XEN43" s="309"/>
      <c r="XEO43" s="309"/>
      <c r="XEP43" s="309"/>
      <c r="XEQ43" s="309"/>
      <c r="XER43" s="309"/>
      <c r="XES43" s="309"/>
      <c r="XET43" s="309"/>
      <c r="XEU43" s="309"/>
      <c r="XEV43" s="309"/>
      <c r="XEW43" s="309"/>
      <c r="XEX43" s="309"/>
      <c r="XEY43" s="309"/>
      <c r="XEZ43" s="309"/>
      <c r="XFA43" s="309"/>
      <c r="XFB43" s="309"/>
      <c r="XFC43" s="309"/>
    </row>
    <row r="44" spans="1:16383" x14ac:dyDescent="0.2">
      <c r="A44" s="268" t="s">
        <v>150</v>
      </c>
      <c r="B44" s="266">
        <v>1058</v>
      </c>
      <c r="C44" s="324">
        <v>1103</v>
      </c>
      <c r="D44" s="267">
        <v>1194</v>
      </c>
      <c r="E44" s="266">
        <f>SUM(E40:E43)+($D$44-$D$40-$D$41-$D$42)</f>
        <v>1124.4415174708797</v>
      </c>
      <c r="F44" s="266">
        <f t="shared" ref="F44:I44" si="30">SUM(F40:F43)+($D$44-$D$40-$D$41-$D$42)</f>
        <v>1193.842286063244</v>
      </c>
      <c r="G44" s="266">
        <f t="shared" si="30"/>
        <v>1246.8843020588383</v>
      </c>
      <c r="H44" s="266">
        <f t="shared" si="30"/>
        <v>1280.3007721360652</v>
      </c>
      <c r="I44" s="266">
        <f t="shared" si="30"/>
        <v>1314.7197363156042</v>
      </c>
      <c r="J44" s="265"/>
    </row>
    <row r="45" spans="1:16383" ht="3" customHeight="1" x14ac:dyDescent="0.2"/>
    <row r="46" spans="1:16383" x14ac:dyDescent="0.2">
      <c r="A46" s="232" t="s">
        <v>109</v>
      </c>
      <c r="B46" s="231">
        <f t="shared" ref="B46:I46" si="31">B5</f>
        <v>2017</v>
      </c>
      <c r="C46" s="315">
        <f t="shared" si="31"/>
        <v>2018</v>
      </c>
      <c r="D46" s="341">
        <f t="shared" si="31"/>
        <v>2019</v>
      </c>
      <c r="E46" s="231">
        <f t="shared" si="31"/>
        <v>2020</v>
      </c>
      <c r="F46" s="231">
        <f t="shared" si="31"/>
        <v>2021</v>
      </c>
      <c r="G46" s="231">
        <f t="shared" si="31"/>
        <v>2022</v>
      </c>
      <c r="H46" s="231">
        <f t="shared" si="31"/>
        <v>2023</v>
      </c>
      <c r="I46" s="231">
        <f t="shared" si="31"/>
        <v>2024</v>
      </c>
    </row>
    <row r="47" spans="1:16383" ht="3" customHeight="1" x14ac:dyDescent="0.2"/>
    <row r="48" spans="1:16383" x14ac:dyDescent="0.2">
      <c r="A48" s="234" t="s">
        <v>108</v>
      </c>
      <c r="B48" s="253"/>
      <c r="C48" s="325"/>
      <c r="D48" s="252"/>
    </row>
    <row r="49" spans="1:16383" x14ac:dyDescent="0.2">
      <c r="A49" s="241" t="s">
        <v>128</v>
      </c>
      <c r="B49" s="263">
        <v>119</v>
      </c>
      <c r="C49" s="319">
        <v>104</v>
      </c>
      <c r="D49" s="262">
        <v>90</v>
      </c>
      <c r="E49" s="294">
        <f>E134</f>
        <v>115.86300328675401</v>
      </c>
      <c r="F49" s="294">
        <f t="shared" ref="F49:I49" si="32">F134</f>
        <v>773.86723673566621</v>
      </c>
      <c r="G49" s="294">
        <f t="shared" si="32"/>
        <v>1390.9242487944875</v>
      </c>
      <c r="H49" s="294">
        <f t="shared" si="32"/>
        <v>1937.6720908436034</v>
      </c>
      <c r="I49" s="294">
        <f t="shared" si="32"/>
        <v>2514.4556654060275</v>
      </c>
      <c r="J49" s="227"/>
    </row>
    <row r="50" spans="1:16383" x14ac:dyDescent="0.2">
      <c r="A50" s="241" t="s">
        <v>83</v>
      </c>
      <c r="B50" s="263">
        <f>1302</f>
        <v>1302</v>
      </c>
      <c r="C50" s="319">
        <f>1347</f>
        <v>1347</v>
      </c>
      <c r="D50" s="262">
        <f>1455</f>
        <v>1455</v>
      </c>
      <c r="E50" s="294">
        <f>E7/365*E99</f>
        <v>1382.2499999999998</v>
      </c>
      <c r="F50" s="294">
        <f>F7/365*F99</f>
        <v>1479.0075000000002</v>
      </c>
      <c r="G50" s="294">
        <f>G7/365*G99</f>
        <v>1552.9578750000001</v>
      </c>
      <c r="H50" s="294">
        <f>H7/365*H99</f>
        <v>1599.5466112500001</v>
      </c>
      <c r="I50" s="294">
        <f>I7/365*I99</f>
        <v>1647.5330095875001</v>
      </c>
      <c r="J50" s="227"/>
      <c r="K50" s="305"/>
    </row>
    <row r="51" spans="1:16383" x14ac:dyDescent="0.2">
      <c r="A51" s="241" t="s">
        <v>166</v>
      </c>
      <c r="B51" s="263">
        <v>97</v>
      </c>
      <c r="C51" s="319">
        <v>106</v>
      </c>
      <c r="D51" s="262">
        <v>143</v>
      </c>
      <c r="E51" s="294">
        <f>E52*E7</f>
        <v>114.29550613037486</v>
      </c>
      <c r="F51" s="294">
        <f>F52*F7</f>
        <v>122.2961915595011</v>
      </c>
      <c r="G51" s="294">
        <f>G52*G7</f>
        <v>128.41100113747618</v>
      </c>
      <c r="H51" s="294">
        <f>H52*H7</f>
        <v>132.26333117160044</v>
      </c>
      <c r="I51" s="294">
        <f>I52*I7</f>
        <v>136.23123110674848</v>
      </c>
      <c r="J51" s="227"/>
      <c r="K51" s="305"/>
    </row>
    <row r="52" spans="1:16383" x14ac:dyDescent="0.2">
      <c r="A52" s="292" t="s">
        <v>160</v>
      </c>
      <c r="B52" s="293">
        <f>B51/B7</f>
        <v>4.0170621609309648E-3</v>
      </c>
      <c r="C52" s="326">
        <f>C51/C7</f>
        <v>4.3846949327817995E-3</v>
      </c>
      <c r="D52" s="344">
        <f>D51/D7</f>
        <v>5.5129341917575852E-3</v>
      </c>
      <c r="E52" s="296">
        <f>AVERAGE(B52:D52)</f>
        <v>4.6382304284901159E-3</v>
      </c>
      <c r="F52" s="296">
        <f>E52</f>
        <v>4.6382304284901159E-3</v>
      </c>
      <c r="G52" s="296">
        <f t="shared" ref="G52:I52" si="33">F52</f>
        <v>4.6382304284901159E-3</v>
      </c>
      <c r="H52" s="296">
        <f t="shared" si="33"/>
        <v>4.6382304284901159E-3</v>
      </c>
      <c r="I52" s="296">
        <f t="shared" si="33"/>
        <v>4.6382304284901159E-3</v>
      </c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2"/>
      <c r="AD52" s="292"/>
      <c r="AE52" s="292"/>
      <c r="AF52" s="292"/>
      <c r="AG52" s="292"/>
      <c r="AH52" s="292"/>
      <c r="AI52" s="292"/>
      <c r="AJ52" s="292"/>
      <c r="AK52" s="292"/>
      <c r="AL52" s="292"/>
      <c r="AM52" s="292"/>
      <c r="AN52" s="292"/>
      <c r="AO52" s="292"/>
      <c r="AP52" s="292"/>
      <c r="AQ52" s="292"/>
      <c r="AR52" s="292"/>
      <c r="AS52" s="292"/>
      <c r="AT52" s="292"/>
      <c r="AU52" s="292"/>
      <c r="AV52" s="292"/>
      <c r="AW52" s="292"/>
      <c r="AX52" s="292"/>
      <c r="AY52" s="292"/>
      <c r="AZ52" s="292"/>
      <c r="BA52" s="292"/>
      <c r="BB52" s="292"/>
      <c r="BC52" s="292"/>
      <c r="BD52" s="292"/>
      <c r="BE52" s="292"/>
      <c r="BF52" s="292"/>
      <c r="BG52" s="292"/>
      <c r="BH52" s="292"/>
      <c r="BI52" s="292"/>
      <c r="BJ52" s="292"/>
      <c r="BK52" s="292"/>
      <c r="BL52" s="292"/>
      <c r="BM52" s="292"/>
      <c r="BN52" s="292"/>
      <c r="BO52" s="292"/>
      <c r="BP52" s="292"/>
      <c r="BQ52" s="292"/>
      <c r="BR52" s="292"/>
      <c r="BS52" s="292"/>
      <c r="BT52" s="292"/>
      <c r="BU52" s="292"/>
      <c r="BV52" s="292"/>
      <c r="BW52" s="292"/>
      <c r="BX52" s="292"/>
      <c r="BY52" s="292"/>
      <c r="BZ52" s="292"/>
      <c r="CA52" s="292"/>
      <c r="CB52" s="292"/>
      <c r="CC52" s="292"/>
      <c r="CD52" s="292"/>
      <c r="CE52" s="292"/>
      <c r="CF52" s="292"/>
      <c r="CG52" s="292"/>
      <c r="CH52" s="292"/>
      <c r="CI52" s="292"/>
      <c r="CJ52" s="292"/>
      <c r="CK52" s="292"/>
      <c r="CL52" s="292"/>
      <c r="CM52" s="292"/>
      <c r="CN52" s="292"/>
      <c r="CO52" s="292"/>
      <c r="CP52" s="292"/>
      <c r="CQ52" s="292"/>
      <c r="CR52" s="292"/>
      <c r="CS52" s="292"/>
      <c r="CT52" s="292"/>
      <c r="CU52" s="292"/>
      <c r="CV52" s="292"/>
      <c r="CW52" s="292"/>
      <c r="CX52" s="292"/>
      <c r="CY52" s="292"/>
      <c r="CZ52" s="292"/>
      <c r="DA52" s="292"/>
      <c r="DB52" s="292"/>
      <c r="DC52" s="292"/>
      <c r="DD52" s="292"/>
      <c r="DE52" s="292"/>
      <c r="DF52" s="292"/>
      <c r="DG52" s="292"/>
      <c r="DH52" s="292"/>
      <c r="DI52" s="292"/>
      <c r="DJ52" s="292"/>
      <c r="DK52" s="292"/>
      <c r="DL52" s="292"/>
      <c r="DM52" s="292"/>
      <c r="DN52" s="292"/>
      <c r="DO52" s="292"/>
      <c r="DP52" s="292"/>
      <c r="DQ52" s="292"/>
      <c r="DR52" s="292"/>
      <c r="DS52" s="292"/>
      <c r="DT52" s="292"/>
      <c r="DU52" s="292"/>
      <c r="DV52" s="292"/>
      <c r="DW52" s="292"/>
      <c r="DX52" s="292"/>
      <c r="DY52" s="292"/>
      <c r="DZ52" s="292"/>
      <c r="EA52" s="292"/>
      <c r="EB52" s="292"/>
      <c r="EC52" s="292"/>
      <c r="ED52" s="292"/>
      <c r="EE52" s="292"/>
      <c r="EF52" s="292"/>
      <c r="EG52" s="292"/>
      <c r="EH52" s="292"/>
      <c r="EI52" s="292"/>
      <c r="EJ52" s="292"/>
      <c r="EK52" s="292"/>
      <c r="EL52" s="292"/>
      <c r="EM52" s="292"/>
      <c r="EN52" s="292"/>
      <c r="EO52" s="292"/>
      <c r="EP52" s="292"/>
      <c r="EQ52" s="292"/>
      <c r="ER52" s="292"/>
      <c r="ES52" s="292"/>
      <c r="ET52" s="292"/>
      <c r="EU52" s="292"/>
      <c r="EV52" s="292"/>
      <c r="EW52" s="292"/>
      <c r="EX52" s="292"/>
      <c r="EY52" s="292"/>
      <c r="EZ52" s="292"/>
      <c r="FA52" s="292"/>
      <c r="FB52" s="292"/>
      <c r="FC52" s="292"/>
      <c r="FD52" s="292"/>
      <c r="FE52" s="292"/>
      <c r="FF52" s="292"/>
      <c r="FG52" s="292"/>
      <c r="FH52" s="292"/>
      <c r="FI52" s="292"/>
      <c r="FJ52" s="292"/>
      <c r="FK52" s="292"/>
      <c r="FL52" s="292"/>
      <c r="FM52" s="292"/>
      <c r="FN52" s="292"/>
      <c r="FO52" s="292"/>
      <c r="FP52" s="292"/>
      <c r="FQ52" s="292"/>
      <c r="FR52" s="292"/>
      <c r="FS52" s="292"/>
      <c r="FT52" s="292"/>
      <c r="FU52" s="292"/>
      <c r="FV52" s="292"/>
      <c r="FW52" s="292"/>
      <c r="FX52" s="292"/>
      <c r="FY52" s="292"/>
      <c r="FZ52" s="292"/>
      <c r="GA52" s="292"/>
      <c r="GB52" s="292"/>
      <c r="GC52" s="292"/>
      <c r="GD52" s="292"/>
      <c r="GE52" s="292"/>
      <c r="GF52" s="292"/>
      <c r="GG52" s="292"/>
      <c r="GH52" s="292"/>
      <c r="GI52" s="292"/>
      <c r="GJ52" s="292"/>
      <c r="GK52" s="292"/>
      <c r="GL52" s="292"/>
      <c r="GM52" s="292"/>
      <c r="GN52" s="292"/>
      <c r="GO52" s="292"/>
      <c r="GP52" s="292"/>
      <c r="GQ52" s="292"/>
      <c r="GR52" s="292"/>
      <c r="GS52" s="292"/>
      <c r="GT52" s="292"/>
      <c r="GU52" s="292"/>
      <c r="GV52" s="292"/>
      <c r="GW52" s="292"/>
      <c r="GX52" s="292"/>
      <c r="GY52" s="292"/>
      <c r="GZ52" s="292"/>
      <c r="HA52" s="292"/>
      <c r="HB52" s="292"/>
      <c r="HC52" s="292"/>
      <c r="HD52" s="292"/>
      <c r="HE52" s="292"/>
      <c r="HF52" s="292"/>
      <c r="HG52" s="292"/>
      <c r="HH52" s="292"/>
      <c r="HI52" s="292"/>
      <c r="HJ52" s="292"/>
      <c r="HK52" s="292"/>
      <c r="HL52" s="292"/>
      <c r="HM52" s="292"/>
      <c r="HN52" s="292"/>
      <c r="HO52" s="292"/>
      <c r="HP52" s="292"/>
      <c r="HQ52" s="292"/>
      <c r="HR52" s="292"/>
      <c r="HS52" s="292"/>
      <c r="HT52" s="292"/>
      <c r="HU52" s="292"/>
      <c r="HV52" s="292"/>
      <c r="HW52" s="292"/>
      <c r="HX52" s="292"/>
      <c r="HY52" s="292"/>
      <c r="HZ52" s="292"/>
      <c r="IA52" s="292"/>
      <c r="IB52" s="292"/>
      <c r="IC52" s="292"/>
      <c r="ID52" s="292"/>
      <c r="IE52" s="292"/>
      <c r="IF52" s="292"/>
      <c r="IG52" s="292"/>
      <c r="IH52" s="292"/>
      <c r="II52" s="292"/>
      <c r="IJ52" s="292"/>
      <c r="IK52" s="292"/>
      <c r="IL52" s="292"/>
      <c r="IM52" s="292"/>
      <c r="IN52" s="292"/>
      <c r="IO52" s="292"/>
      <c r="IP52" s="292"/>
      <c r="IQ52" s="292"/>
      <c r="IR52" s="292"/>
      <c r="IS52" s="292"/>
      <c r="IT52" s="292"/>
      <c r="IU52" s="292"/>
      <c r="IV52" s="292"/>
      <c r="IW52" s="292"/>
      <c r="IX52" s="292"/>
      <c r="IY52" s="292"/>
      <c r="IZ52" s="292"/>
      <c r="JA52" s="292"/>
      <c r="JB52" s="292"/>
      <c r="JC52" s="292"/>
      <c r="JD52" s="292"/>
      <c r="JE52" s="292"/>
      <c r="JF52" s="292"/>
      <c r="JG52" s="292"/>
      <c r="JH52" s="292"/>
      <c r="JI52" s="292"/>
      <c r="JJ52" s="292"/>
      <c r="JK52" s="292"/>
      <c r="JL52" s="292"/>
      <c r="JM52" s="292"/>
      <c r="JN52" s="292"/>
      <c r="JO52" s="292"/>
      <c r="JP52" s="292"/>
      <c r="JQ52" s="292"/>
      <c r="JR52" s="292"/>
      <c r="JS52" s="292"/>
      <c r="JT52" s="292"/>
      <c r="JU52" s="292"/>
      <c r="JV52" s="292"/>
      <c r="JW52" s="292"/>
      <c r="JX52" s="292"/>
      <c r="JY52" s="292"/>
      <c r="JZ52" s="292"/>
      <c r="KA52" s="292"/>
      <c r="KB52" s="292"/>
      <c r="KC52" s="292"/>
      <c r="KD52" s="292"/>
      <c r="KE52" s="292"/>
      <c r="KF52" s="292"/>
      <c r="KG52" s="292"/>
      <c r="KH52" s="292"/>
      <c r="KI52" s="292"/>
      <c r="KJ52" s="292"/>
      <c r="KK52" s="292"/>
      <c r="KL52" s="292"/>
      <c r="KM52" s="292"/>
      <c r="KN52" s="292"/>
      <c r="KO52" s="292"/>
      <c r="KP52" s="292"/>
      <c r="KQ52" s="292"/>
      <c r="KR52" s="292"/>
      <c r="KS52" s="292"/>
      <c r="KT52" s="292"/>
      <c r="KU52" s="292"/>
      <c r="KV52" s="292"/>
      <c r="KW52" s="292"/>
      <c r="KX52" s="292"/>
      <c r="KY52" s="292"/>
      <c r="KZ52" s="292"/>
      <c r="LA52" s="292"/>
      <c r="LB52" s="292"/>
      <c r="LC52" s="292"/>
      <c r="LD52" s="292"/>
      <c r="LE52" s="292"/>
      <c r="LF52" s="292"/>
      <c r="LG52" s="292"/>
      <c r="LH52" s="292"/>
      <c r="LI52" s="292"/>
      <c r="LJ52" s="292"/>
      <c r="LK52" s="292"/>
      <c r="LL52" s="292"/>
      <c r="LM52" s="292"/>
      <c r="LN52" s="292"/>
      <c r="LO52" s="292"/>
      <c r="LP52" s="292"/>
      <c r="LQ52" s="292"/>
      <c r="LR52" s="292"/>
      <c r="LS52" s="292"/>
      <c r="LT52" s="292"/>
      <c r="LU52" s="292"/>
      <c r="LV52" s="292"/>
      <c r="LW52" s="292"/>
      <c r="LX52" s="292"/>
      <c r="LY52" s="292"/>
      <c r="LZ52" s="292"/>
      <c r="MA52" s="292"/>
      <c r="MB52" s="292"/>
      <c r="MC52" s="292"/>
      <c r="MD52" s="292"/>
      <c r="ME52" s="292"/>
      <c r="MF52" s="292"/>
      <c r="MG52" s="292"/>
      <c r="MH52" s="292"/>
      <c r="MI52" s="292"/>
      <c r="MJ52" s="292"/>
      <c r="MK52" s="292"/>
      <c r="ML52" s="292"/>
      <c r="MM52" s="292"/>
      <c r="MN52" s="292"/>
      <c r="MO52" s="292"/>
      <c r="MP52" s="292"/>
      <c r="MQ52" s="292"/>
      <c r="MR52" s="292"/>
      <c r="MS52" s="292"/>
      <c r="MT52" s="292"/>
      <c r="MU52" s="292"/>
      <c r="MV52" s="292"/>
      <c r="MW52" s="292"/>
      <c r="MX52" s="292"/>
      <c r="MY52" s="292"/>
      <c r="MZ52" s="292"/>
      <c r="NA52" s="292"/>
      <c r="NB52" s="292"/>
      <c r="NC52" s="292"/>
      <c r="ND52" s="292"/>
      <c r="NE52" s="292"/>
      <c r="NF52" s="292"/>
      <c r="NG52" s="292"/>
      <c r="NH52" s="292"/>
      <c r="NI52" s="292"/>
      <c r="NJ52" s="292"/>
      <c r="NK52" s="292"/>
      <c r="NL52" s="292"/>
      <c r="NM52" s="292"/>
      <c r="NN52" s="292"/>
      <c r="NO52" s="292"/>
      <c r="NP52" s="292"/>
      <c r="NQ52" s="292"/>
      <c r="NR52" s="292"/>
      <c r="NS52" s="292"/>
      <c r="NT52" s="292"/>
      <c r="NU52" s="292"/>
      <c r="NV52" s="292"/>
      <c r="NW52" s="292"/>
      <c r="NX52" s="292"/>
      <c r="NY52" s="292"/>
      <c r="NZ52" s="292"/>
      <c r="OA52" s="292"/>
      <c r="OB52" s="292"/>
      <c r="OC52" s="292"/>
      <c r="OD52" s="292"/>
      <c r="OE52" s="292"/>
      <c r="OF52" s="292"/>
      <c r="OG52" s="292"/>
      <c r="OH52" s="292"/>
      <c r="OI52" s="292"/>
      <c r="OJ52" s="292"/>
      <c r="OK52" s="292"/>
      <c r="OL52" s="292"/>
      <c r="OM52" s="292"/>
      <c r="ON52" s="292"/>
      <c r="OO52" s="292"/>
      <c r="OP52" s="292"/>
      <c r="OQ52" s="292"/>
      <c r="OR52" s="292"/>
      <c r="OS52" s="292"/>
      <c r="OT52" s="292"/>
      <c r="OU52" s="292"/>
      <c r="OV52" s="292"/>
      <c r="OW52" s="292"/>
      <c r="OX52" s="292"/>
      <c r="OY52" s="292"/>
      <c r="OZ52" s="292"/>
      <c r="PA52" s="292"/>
      <c r="PB52" s="292"/>
      <c r="PC52" s="292"/>
      <c r="PD52" s="292"/>
      <c r="PE52" s="292"/>
      <c r="PF52" s="292"/>
      <c r="PG52" s="292"/>
      <c r="PH52" s="292"/>
      <c r="PI52" s="292"/>
      <c r="PJ52" s="292"/>
      <c r="PK52" s="292"/>
      <c r="PL52" s="292"/>
      <c r="PM52" s="292"/>
      <c r="PN52" s="292"/>
      <c r="PO52" s="292"/>
      <c r="PP52" s="292"/>
      <c r="PQ52" s="292"/>
      <c r="PR52" s="292"/>
      <c r="PS52" s="292"/>
      <c r="PT52" s="292"/>
      <c r="PU52" s="292"/>
      <c r="PV52" s="292"/>
      <c r="PW52" s="292"/>
      <c r="PX52" s="292"/>
      <c r="PY52" s="292"/>
      <c r="PZ52" s="292"/>
      <c r="QA52" s="292"/>
      <c r="QB52" s="292"/>
      <c r="QC52" s="292"/>
      <c r="QD52" s="292"/>
      <c r="QE52" s="292"/>
      <c r="QF52" s="292"/>
      <c r="QG52" s="292"/>
      <c r="QH52" s="292"/>
      <c r="QI52" s="292"/>
      <c r="QJ52" s="292"/>
      <c r="QK52" s="292"/>
      <c r="QL52" s="292"/>
      <c r="QM52" s="292"/>
      <c r="QN52" s="292"/>
      <c r="QO52" s="292"/>
      <c r="QP52" s="292"/>
      <c r="QQ52" s="292"/>
      <c r="QR52" s="292"/>
      <c r="QS52" s="292"/>
      <c r="QT52" s="292"/>
      <c r="QU52" s="292"/>
      <c r="QV52" s="292"/>
      <c r="QW52" s="292"/>
      <c r="QX52" s="292"/>
      <c r="QY52" s="292"/>
      <c r="QZ52" s="292"/>
      <c r="RA52" s="292"/>
      <c r="RB52" s="292"/>
      <c r="RC52" s="292"/>
      <c r="RD52" s="292"/>
      <c r="RE52" s="292"/>
      <c r="RF52" s="292"/>
      <c r="RG52" s="292"/>
      <c r="RH52" s="292"/>
      <c r="RI52" s="292"/>
      <c r="RJ52" s="292"/>
      <c r="RK52" s="292"/>
      <c r="RL52" s="292"/>
      <c r="RM52" s="292"/>
      <c r="RN52" s="292"/>
      <c r="RO52" s="292"/>
      <c r="RP52" s="292"/>
      <c r="RQ52" s="292"/>
      <c r="RR52" s="292"/>
      <c r="RS52" s="292"/>
      <c r="RT52" s="292"/>
      <c r="RU52" s="292"/>
      <c r="RV52" s="292"/>
      <c r="RW52" s="292"/>
      <c r="RX52" s="292"/>
      <c r="RY52" s="292"/>
      <c r="RZ52" s="292"/>
      <c r="SA52" s="292"/>
      <c r="SB52" s="292"/>
      <c r="SC52" s="292"/>
      <c r="SD52" s="292"/>
      <c r="SE52" s="292"/>
      <c r="SF52" s="292"/>
      <c r="SG52" s="292"/>
      <c r="SH52" s="292"/>
      <c r="SI52" s="292"/>
      <c r="SJ52" s="292"/>
      <c r="SK52" s="292"/>
      <c r="SL52" s="292"/>
      <c r="SM52" s="292"/>
      <c r="SN52" s="292"/>
      <c r="SO52" s="292"/>
      <c r="SP52" s="292"/>
      <c r="SQ52" s="292"/>
      <c r="SR52" s="292"/>
      <c r="SS52" s="292"/>
      <c r="ST52" s="292"/>
      <c r="SU52" s="292"/>
      <c r="SV52" s="292"/>
      <c r="SW52" s="292"/>
      <c r="SX52" s="292"/>
      <c r="SY52" s="292"/>
      <c r="SZ52" s="292"/>
      <c r="TA52" s="292"/>
      <c r="TB52" s="292"/>
      <c r="TC52" s="292"/>
      <c r="TD52" s="292"/>
      <c r="TE52" s="292"/>
      <c r="TF52" s="292"/>
      <c r="TG52" s="292"/>
      <c r="TH52" s="292"/>
      <c r="TI52" s="292"/>
      <c r="TJ52" s="292"/>
      <c r="TK52" s="292"/>
      <c r="TL52" s="292"/>
      <c r="TM52" s="292"/>
      <c r="TN52" s="292"/>
      <c r="TO52" s="292"/>
      <c r="TP52" s="292"/>
      <c r="TQ52" s="292"/>
      <c r="TR52" s="292"/>
      <c r="TS52" s="292"/>
      <c r="TT52" s="292"/>
      <c r="TU52" s="292"/>
      <c r="TV52" s="292"/>
      <c r="TW52" s="292"/>
      <c r="TX52" s="292"/>
      <c r="TY52" s="292"/>
      <c r="TZ52" s="292"/>
      <c r="UA52" s="292"/>
      <c r="UB52" s="292"/>
      <c r="UC52" s="292"/>
      <c r="UD52" s="292"/>
      <c r="UE52" s="292"/>
      <c r="UF52" s="292"/>
      <c r="UG52" s="292"/>
      <c r="UH52" s="292"/>
      <c r="UI52" s="292"/>
      <c r="UJ52" s="292"/>
      <c r="UK52" s="292"/>
      <c r="UL52" s="292"/>
      <c r="UM52" s="292"/>
      <c r="UN52" s="292"/>
      <c r="UO52" s="292"/>
      <c r="UP52" s="292"/>
      <c r="UQ52" s="292"/>
      <c r="UR52" s="292"/>
      <c r="US52" s="292"/>
      <c r="UT52" s="292"/>
      <c r="UU52" s="292"/>
      <c r="UV52" s="292"/>
      <c r="UW52" s="292"/>
      <c r="UX52" s="292"/>
      <c r="UY52" s="292"/>
      <c r="UZ52" s="292"/>
      <c r="VA52" s="292"/>
      <c r="VB52" s="292"/>
      <c r="VC52" s="292"/>
      <c r="VD52" s="292"/>
      <c r="VE52" s="292"/>
      <c r="VF52" s="292"/>
      <c r="VG52" s="292"/>
      <c r="VH52" s="292"/>
      <c r="VI52" s="292"/>
      <c r="VJ52" s="292"/>
      <c r="VK52" s="292"/>
      <c r="VL52" s="292"/>
      <c r="VM52" s="292"/>
      <c r="VN52" s="292"/>
      <c r="VO52" s="292"/>
      <c r="VP52" s="292"/>
      <c r="VQ52" s="292"/>
      <c r="VR52" s="292"/>
      <c r="VS52" s="292"/>
      <c r="VT52" s="292"/>
      <c r="VU52" s="292"/>
      <c r="VV52" s="292"/>
      <c r="VW52" s="292"/>
      <c r="VX52" s="292"/>
      <c r="VY52" s="292"/>
      <c r="VZ52" s="292"/>
      <c r="WA52" s="292"/>
      <c r="WB52" s="292"/>
      <c r="WC52" s="292"/>
      <c r="WD52" s="292"/>
      <c r="WE52" s="292"/>
      <c r="WF52" s="292"/>
      <c r="WG52" s="292"/>
      <c r="WH52" s="292"/>
      <c r="WI52" s="292"/>
      <c r="WJ52" s="292"/>
      <c r="WK52" s="292"/>
      <c r="WL52" s="292"/>
      <c r="WM52" s="292"/>
      <c r="WN52" s="292"/>
      <c r="WO52" s="292"/>
      <c r="WP52" s="292"/>
      <c r="WQ52" s="292"/>
      <c r="WR52" s="292"/>
      <c r="WS52" s="292"/>
      <c r="WT52" s="292"/>
      <c r="WU52" s="292"/>
      <c r="WV52" s="292"/>
      <c r="WW52" s="292"/>
      <c r="WX52" s="292"/>
      <c r="WY52" s="292"/>
      <c r="WZ52" s="292"/>
      <c r="XA52" s="292"/>
      <c r="XB52" s="292"/>
      <c r="XC52" s="292"/>
      <c r="XD52" s="292"/>
      <c r="XE52" s="292"/>
      <c r="XF52" s="292"/>
      <c r="XG52" s="292"/>
      <c r="XH52" s="292"/>
      <c r="XI52" s="292"/>
      <c r="XJ52" s="292"/>
      <c r="XK52" s="292"/>
      <c r="XL52" s="292"/>
      <c r="XM52" s="292"/>
      <c r="XN52" s="292"/>
      <c r="XO52" s="292"/>
      <c r="XP52" s="292"/>
      <c r="XQ52" s="292"/>
      <c r="XR52" s="292"/>
      <c r="XS52" s="292"/>
      <c r="XT52" s="292"/>
      <c r="XU52" s="292"/>
      <c r="XV52" s="292"/>
      <c r="XW52" s="292"/>
      <c r="XX52" s="292"/>
      <c r="XY52" s="292"/>
      <c r="XZ52" s="292"/>
      <c r="YA52" s="292"/>
      <c r="YB52" s="292"/>
      <c r="YC52" s="292"/>
      <c r="YD52" s="292"/>
      <c r="YE52" s="292"/>
      <c r="YF52" s="292"/>
      <c r="YG52" s="292"/>
      <c r="YH52" s="292"/>
      <c r="YI52" s="292"/>
      <c r="YJ52" s="292"/>
      <c r="YK52" s="292"/>
      <c r="YL52" s="292"/>
      <c r="YM52" s="292"/>
      <c r="YN52" s="292"/>
      <c r="YO52" s="292"/>
      <c r="YP52" s="292"/>
      <c r="YQ52" s="292"/>
      <c r="YR52" s="292"/>
      <c r="YS52" s="292"/>
      <c r="YT52" s="292"/>
      <c r="YU52" s="292"/>
      <c r="YV52" s="292"/>
      <c r="YW52" s="292"/>
      <c r="YX52" s="292"/>
      <c r="YY52" s="292"/>
      <c r="YZ52" s="292"/>
      <c r="ZA52" s="292"/>
      <c r="ZB52" s="292"/>
      <c r="ZC52" s="292"/>
      <c r="ZD52" s="292"/>
      <c r="ZE52" s="292"/>
      <c r="ZF52" s="292"/>
      <c r="ZG52" s="292"/>
      <c r="ZH52" s="292"/>
      <c r="ZI52" s="292"/>
      <c r="ZJ52" s="292"/>
      <c r="ZK52" s="292"/>
      <c r="ZL52" s="292"/>
      <c r="ZM52" s="292"/>
      <c r="ZN52" s="292"/>
      <c r="ZO52" s="292"/>
      <c r="ZP52" s="292"/>
      <c r="ZQ52" s="292"/>
      <c r="ZR52" s="292"/>
      <c r="ZS52" s="292"/>
      <c r="ZT52" s="292"/>
      <c r="ZU52" s="292"/>
      <c r="ZV52" s="292"/>
      <c r="ZW52" s="292"/>
      <c r="ZX52" s="292"/>
      <c r="ZY52" s="292"/>
      <c r="ZZ52" s="292"/>
      <c r="AAA52" s="292"/>
      <c r="AAB52" s="292"/>
      <c r="AAC52" s="292"/>
      <c r="AAD52" s="292"/>
      <c r="AAE52" s="292"/>
      <c r="AAF52" s="292"/>
      <c r="AAG52" s="292"/>
      <c r="AAH52" s="292"/>
      <c r="AAI52" s="292"/>
      <c r="AAJ52" s="292"/>
      <c r="AAK52" s="292"/>
      <c r="AAL52" s="292"/>
      <c r="AAM52" s="292"/>
      <c r="AAN52" s="292"/>
      <c r="AAO52" s="292"/>
      <c r="AAP52" s="292"/>
      <c r="AAQ52" s="292"/>
      <c r="AAR52" s="292"/>
      <c r="AAS52" s="292"/>
      <c r="AAT52" s="292"/>
      <c r="AAU52" s="292"/>
      <c r="AAV52" s="292"/>
      <c r="AAW52" s="292"/>
      <c r="AAX52" s="292"/>
      <c r="AAY52" s="292"/>
      <c r="AAZ52" s="292"/>
      <c r="ABA52" s="292"/>
      <c r="ABB52" s="292"/>
      <c r="ABC52" s="292"/>
      <c r="ABD52" s="292"/>
      <c r="ABE52" s="292"/>
      <c r="ABF52" s="292"/>
      <c r="ABG52" s="292"/>
      <c r="ABH52" s="292"/>
      <c r="ABI52" s="292"/>
      <c r="ABJ52" s="292"/>
      <c r="ABK52" s="292"/>
      <c r="ABL52" s="292"/>
      <c r="ABM52" s="292"/>
      <c r="ABN52" s="292"/>
      <c r="ABO52" s="292"/>
      <c r="ABP52" s="292"/>
      <c r="ABQ52" s="292"/>
      <c r="ABR52" s="292"/>
      <c r="ABS52" s="292"/>
      <c r="ABT52" s="292"/>
      <c r="ABU52" s="292"/>
      <c r="ABV52" s="292"/>
      <c r="ABW52" s="292"/>
      <c r="ABX52" s="292"/>
      <c r="ABY52" s="292"/>
      <c r="ABZ52" s="292"/>
      <c r="ACA52" s="292"/>
      <c r="ACB52" s="292"/>
      <c r="ACC52" s="292"/>
      <c r="ACD52" s="292"/>
      <c r="ACE52" s="292"/>
      <c r="ACF52" s="292"/>
      <c r="ACG52" s="292"/>
      <c r="ACH52" s="292"/>
      <c r="ACI52" s="292"/>
      <c r="ACJ52" s="292"/>
      <c r="ACK52" s="292"/>
      <c r="ACL52" s="292"/>
      <c r="ACM52" s="292"/>
      <c r="ACN52" s="292"/>
      <c r="ACO52" s="292"/>
      <c r="ACP52" s="292"/>
      <c r="ACQ52" s="292"/>
      <c r="ACR52" s="292"/>
      <c r="ACS52" s="292"/>
      <c r="ACT52" s="292"/>
      <c r="ACU52" s="292"/>
      <c r="ACV52" s="292"/>
      <c r="ACW52" s="292"/>
      <c r="ACX52" s="292"/>
      <c r="ACY52" s="292"/>
      <c r="ACZ52" s="292"/>
      <c r="ADA52" s="292"/>
      <c r="ADB52" s="292"/>
      <c r="ADC52" s="292"/>
      <c r="ADD52" s="292"/>
      <c r="ADE52" s="292"/>
      <c r="ADF52" s="292"/>
      <c r="ADG52" s="292"/>
      <c r="ADH52" s="292"/>
      <c r="ADI52" s="292"/>
      <c r="ADJ52" s="292"/>
      <c r="ADK52" s="292"/>
      <c r="ADL52" s="292"/>
      <c r="ADM52" s="292"/>
      <c r="ADN52" s="292"/>
      <c r="ADO52" s="292"/>
      <c r="ADP52" s="292"/>
      <c r="ADQ52" s="292"/>
      <c r="ADR52" s="292"/>
      <c r="ADS52" s="292"/>
      <c r="ADT52" s="292"/>
      <c r="ADU52" s="292"/>
      <c r="ADV52" s="292"/>
      <c r="ADW52" s="292"/>
      <c r="ADX52" s="292"/>
      <c r="ADY52" s="292"/>
      <c r="ADZ52" s="292"/>
      <c r="AEA52" s="292"/>
      <c r="AEB52" s="292"/>
      <c r="AEC52" s="292"/>
      <c r="AED52" s="292"/>
      <c r="AEE52" s="292"/>
      <c r="AEF52" s="292"/>
      <c r="AEG52" s="292"/>
      <c r="AEH52" s="292"/>
      <c r="AEI52" s="292"/>
      <c r="AEJ52" s="292"/>
      <c r="AEK52" s="292"/>
      <c r="AEL52" s="292"/>
      <c r="AEM52" s="292"/>
      <c r="AEN52" s="292"/>
      <c r="AEO52" s="292"/>
      <c r="AEP52" s="292"/>
      <c r="AEQ52" s="292"/>
      <c r="AER52" s="292"/>
      <c r="AES52" s="292"/>
      <c r="AET52" s="292"/>
      <c r="AEU52" s="292"/>
      <c r="AEV52" s="292"/>
      <c r="AEW52" s="292"/>
      <c r="AEX52" s="292"/>
      <c r="AEY52" s="292"/>
      <c r="AEZ52" s="292"/>
      <c r="AFA52" s="292"/>
      <c r="AFB52" s="292"/>
      <c r="AFC52" s="292"/>
      <c r="AFD52" s="292"/>
      <c r="AFE52" s="292"/>
      <c r="AFF52" s="292"/>
      <c r="AFG52" s="292"/>
      <c r="AFH52" s="292"/>
      <c r="AFI52" s="292"/>
      <c r="AFJ52" s="292"/>
      <c r="AFK52" s="292"/>
      <c r="AFL52" s="292"/>
      <c r="AFM52" s="292"/>
      <c r="AFN52" s="292"/>
      <c r="AFO52" s="292"/>
      <c r="AFP52" s="292"/>
      <c r="AFQ52" s="292"/>
      <c r="AFR52" s="292"/>
      <c r="AFS52" s="292"/>
      <c r="AFT52" s="292"/>
      <c r="AFU52" s="292"/>
      <c r="AFV52" s="292"/>
      <c r="AFW52" s="292"/>
      <c r="AFX52" s="292"/>
      <c r="AFY52" s="292"/>
      <c r="AFZ52" s="292"/>
      <c r="AGA52" s="292"/>
      <c r="AGB52" s="292"/>
      <c r="AGC52" s="292"/>
      <c r="AGD52" s="292"/>
      <c r="AGE52" s="292"/>
      <c r="AGF52" s="292"/>
      <c r="AGG52" s="292"/>
      <c r="AGH52" s="292"/>
      <c r="AGI52" s="292"/>
      <c r="AGJ52" s="292"/>
      <c r="AGK52" s="292"/>
      <c r="AGL52" s="292"/>
      <c r="AGM52" s="292"/>
      <c r="AGN52" s="292"/>
      <c r="AGO52" s="292"/>
      <c r="AGP52" s="292"/>
      <c r="AGQ52" s="292"/>
      <c r="AGR52" s="292"/>
      <c r="AGS52" s="292"/>
      <c r="AGT52" s="292"/>
      <c r="AGU52" s="292"/>
      <c r="AGV52" s="292"/>
      <c r="AGW52" s="292"/>
      <c r="AGX52" s="292"/>
      <c r="AGY52" s="292"/>
      <c r="AGZ52" s="292"/>
      <c r="AHA52" s="292"/>
      <c r="AHB52" s="292"/>
      <c r="AHC52" s="292"/>
      <c r="AHD52" s="292"/>
      <c r="AHE52" s="292"/>
      <c r="AHF52" s="292"/>
      <c r="AHG52" s="292"/>
      <c r="AHH52" s="292"/>
      <c r="AHI52" s="292"/>
      <c r="AHJ52" s="292"/>
      <c r="AHK52" s="292"/>
      <c r="AHL52" s="292"/>
      <c r="AHM52" s="292"/>
      <c r="AHN52" s="292"/>
      <c r="AHO52" s="292"/>
      <c r="AHP52" s="292"/>
      <c r="AHQ52" s="292"/>
      <c r="AHR52" s="292"/>
      <c r="AHS52" s="292"/>
      <c r="AHT52" s="292"/>
      <c r="AHU52" s="292"/>
      <c r="AHV52" s="292"/>
      <c r="AHW52" s="292"/>
      <c r="AHX52" s="292"/>
      <c r="AHY52" s="292"/>
      <c r="AHZ52" s="292"/>
      <c r="AIA52" s="292"/>
      <c r="AIB52" s="292"/>
      <c r="AIC52" s="292"/>
      <c r="AID52" s="292"/>
      <c r="AIE52" s="292"/>
      <c r="AIF52" s="292"/>
      <c r="AIG52" s="292"/>
      <c r="AIH52" s="292"/>
      <c r="AII52" s="292"/>
      <c r="AIJ52" s="292"/>
      <c r="AIK52" s="292"/>
      <c r="AIL52" s="292"/>
      <c r="AIM52" s="292"/>
      <c r="AIN52" s="292"/>
      <c r="AIO52" s="292"/>
      <c r="AIP52" s="292"/>
      <c r="AIQ52" s="292"/>
      <c r="AIR52" s="292"/>
      <c r="AIS52" s="292"/>
      <c r="AIT52" s="292"/>
      <c r="AIU52" s="292"/>
      <c r="AIV52" s="292"/>
      <c r="AIW52" s="292"/>
      <c r="AIX52" s="292"/>
      <c r="AIY52" s="292"/>
      <c r="AIZ52" s="292"/>
      <c r="AJA52" s="292"/>
      <c r="AJB52" s="292"/>
      <c r="AJC52" s="292"/>
      <c r="AJD52" s="292"/>
      <c r="AJE52" s="292"/>
      <c r="AJF52" s="292"/>
      <c r="AJG52" s="292"/>
      <c r="AJH52" s="292"/>
      <c r="AJI52" s="292"/>
      <c r="AJJ52" s="292"/>
      <c r="AJK52" s="292"/>
      <c r="AJL52" s="292"/>
      <c r="AJM52" s="292"/>
      <c r="AJN52" s="292"/>
      <c r="AJO52" s="292"/>
      <c r="AJP52" s="292"/>
      <c r="AJQ52" s="292"/>
      <c r="AJR52" s="292"/>
      <c r="AJS52" s="292"/>
      <c r="AJT52" s="292"/>
      <c r="AJU52" s="292"/>
      <c r="AJV52" s="292"/>
      <c r="AJW52" s="292"/>
      <c r="AJX52" s="292"/>
      <c r="AJY52" s="292"/>
      <c r="AJZ52" s="292"/>
      <c r="AKA52" s="292"/>
      <c r="AKB52" s="292"/>
      <c r="AKC52" s="292"/>
      <c r="AKD52" s="292"/>
      <c r="AKE52" s="292"/>
      <c r="AKF52" s="292"/>
      <c r="AKG52" s="292"/>
      <c r="AKH52" s="292"/>
      <c r="AKI52" s="292"/>
      <c r="AKJ52" s="292"/>
      <c r="AKK52" s="292"/>
      <c r="AKL52" s="292"/>
      <c r="AKM52" s="292"/>
      <c r="AKN52" s="292"/>
      <c r="AKO52" s="292"/>
      <c r="AKP52" s="292"/>
      <c r="AKQ52" s="292"/>
      <c r="AKR52" s="292"/>
      <c r="AKS52" s="292"/>
      <c r="AKT52" s="292"/>
      <c r="AKU52" s="292"/>
      <c r="AKV52" s="292"/>
      <c r="AKW52" s="292"/>
      <c r="AKX52" s="292"/>
      <c r="AKY52" s="292"/>
      <c r="AKZ52" s="292"/>
      <c r="ALA52" s="292"/>
      <c r="ALB52" s="292"/>
      <c r="ALC52" s="292"/>
      <c r="ALD52" s="292"/>
      <c r="ALE52" s="292"/>
      <c r="ALF52" s="292"/>
      <c r="ALG52" s="292"/>
      <c r="ALH52" s="292"/>
      <c r="ALI52" s="292"/>
      <c r="ALJ52" s="292"/>
      <c r="ALK52" s="292"/>
      <c r="ALL52" s="292"/>
      <c r="ALM52" s="292"/>
      <c r="ALN52" s="292"/>
      <c r="ALO52" s="292"/>
      <c r="ALP52" s="292"/>
      <c r="ALQ52" s="292"/>
      <c r="ALR52" s="292"/>
      <c r="ALS52" s="292"/>
      <c r="ALT52" s="292"/>
      <c r="ALU52" s="292"/>
      <c r="ALV52" s="292"/>
      <c r="ALW52" s="292"/>
      <c r="ALX52" s="292"/>
      <c r="ALY52" s="292"/>
      <c r="ALZ52" s="292"/>
      <c r="AMA52" s="292"/>
      <c r="AMB52" s="292"/>
      <c r="AMC52" s="292"/>
      <c r="AMD52" s="292"/>
      <c r="AME52" s="292"/>
      <c r="AMF52" s="292"/>
      <c r="AMG52" s="292"/>
      <c r="AMH52" s="292"/>
      <c r="AMI52" s="292"/>
      <c r="AMJ52" s="292"/>
      <c r="AMK52" s="292"/>
      <c r="AML52" s="292"/>
      <c r="AMM52" s="292"/>
      <c r="AMN52" s="292"/>
      <c r="AMO52" s="292"/>
      <c r="AMP52" s="292"/>
      <c r="AMQ52" s="292"/>
      <c r="AMR52" s="292"/>
      <c r="AMS52" s="292"/>
      <c r="AMT52" s="292"/>
      <c r="AMU52" s="292"/>
      <c r="AMV52" s="292"/>
      <c r="AMW52" s="292"/>
      <c r="AMX52" s="292"/>
      <c r="AMY52" s="292"/>
      <c r="AMZ52" s="292"/>
      <c r="ANA52" s="292"/>
      <c r="ANB52" s="292"/>
      <c r="ANC52" s="292"/>
      <c r="AND52" s="292"/>
      <c r="ANE52" s="292"/>
      <c r="ANF52" s="292"/>
      <c r="ANG52" s="292"/>
      <c r="ANH52" s="292"/>
      <c r="ANI52" s="292"/>
      <c r="ANJ52" s="292"/>
      <c r="ANK52" s="292"/>
      <c r="ANL52" s="292"/>
      <c r="ANM52" s="292"/>
      <c r="ANN52" s="292"/>
      <c r="ANO52" s="292"/>
      <c r="ANP52" s="292"/>
      <c r="ANQ52" s="292"/>
      <c r="ANR52" s="292"/>
      <c r="ANS52" s="292"/>
      <c r="ANT52" s="292"/>
      <c r="ANU52" s="292"/>
      <c r="ANV52" s="292"/>
      <c r="ANW52" s="292"/>
      <c r="ANX52" s="292"/>
      <c r="ANY52" s="292"/>
      <c r="ANZ52" s="292"/>
      <c r="AOA52" s="292"/>
      <c r="AOB52" s="292"/>
      <c r="AOC52" s="292"/>
      <c r="AOD52" s="292"/>
      <c r="AOE52" s="292"/>
      <c r="AOF52" s="292"/>
      <c r="AOG52" s="292"/>
      <c r="AOH52" s="292"/>
      <c r="AOI52" s="292"/>
      <c r="AOJ52" s="292"/>
      <c r="AOK52" s="292"/>
      <c r="AOL52" s="292"/>
      <c r="AOM52" s="292"/>
      <c r="AON52" s="292"/>
      <c r="AOO52" s="292"/>
      <c r="AOP52" s="292"/>
      <c r="AOQ52" s="292"/>
      <c r="AOR52" s="292"/>
      <c r="AOS52" s="292"/>
      <c r="AOT52" s="292"/>
      <c r="AOU52" s="292"/>
      <c r="AOV52" s="292"/>
      <c r="AOW52" s="292"/>
      <c r="AOX52" s="292"/>
      <c r="AOY52" s="292"/>
      <c r="AOZ52" s="292"/>
      <c r="APA52" s="292"/>
      <c r="APB52" s="292"/>
      <c r="APC52" s="292"/>
      <c r="APD52" s="292"/>
      <c r="APE52" s="292"/>
      <c r="APF52" s="292"/>
      <c r="APG52" s="292"/>
      <c r="APH52" s="292"/>
      <c r="API52" s="292"/>
      <c r="APJ52" s="292"/>
      <c r="APK52" s="292"/>
      <c r="APL52" s="292"/>
      <c r="APM52" s="292"/>
      <c r="APN52" s="292"/>
      <c r="APO52" s="292"/>
      <c r="APP52" s="292"/>
      <c r="APQ52" s="292"/>
      <c r="APR52" s="292"/>
      <c r="APS52" s="292"/>
      <c r="APT52" s="292"/>
      <c r="APU52" s="292"/>
      <c r="APV52" s="292"/>
      <c r="APW52" s="292"/>
      <c r="APX52" s="292"/>
      <c r="APY52" s="292"/>
      <c r="APZ52" s="292"/>
      <c r="AQA52" s="292"/>
      <c r="AQB52" s="292"/>
      <c r="AQC52" s="292"/>
      <c r="AQD52" s="292"/>
      <c r="AQE52" s="292"/>
      <c r="AQF52" s="292"/>
      <c r="AQG52" s="292"/>
      <c r="AQH52" s="292"/>
      <c r="AQI52" s="292"/>
      <c r="AQJ52" s="292"/>
      <c r="AQK52" s="292"/>
      <c r="AQL52" s="292"/>
      <c r="AQM52" s="292"/>
      <c r="AQN52" s="292"/>
      <c r="AQO52" s="292"/>
      <c r="AQP52" s="292"/>
      <c r="AQQ52" s="292"/>
      <c r="AQR52" s="292"/>
      <c r="AQS52" s="292"/>
      <c r="AQT52" s="292"/>
      <c r="AQU52" s="292"/>
      <c r="AQV52" s="292"/>
      <c r="AQW52" s="292"/>
      <c r="AQX52" s="292"/>
      <c r="AQY52" s="292"/>
      <c r="AQZ52" s="292"/>
      <c r="ARA52" s="292"/>
      <c r="ARB52" s="292"/>
      <c r="ARC52" s="292"/>
      <c r="ARD52" s="292"/>
      <c r="ARE52" s="292"/>
      <c r="ARF52" s="292"/>
      <c r="ARG52" s="292"/>
      <c r="ARH52" s="292"/>
      <c r="ARI52" s="292"/>
      <c r="ARJ52" s="292"/>
      <c r="ARK52" s="292"/>
      <c r="ARL52" s="292"/>
      <c r="ARM52" s="292"/>
      <c r="ARN52" s="292"/>
      <c r="ARO52" s="292"/>
      <c r="ARP52" s="292"/>
      <c r="ARQ52" s="292"/>
      <c r="ARR52" s="292"/>
      <c r="ARS52" s="292"/>
      <c r="ART52" s="292"/>
      <c r="ARU52" s="292"/>
      <c r="ARV52" s="292"/>
      <c r="ARW52" s="292"/>
      <c r="ARX52" s="292"/>
      <c r="ARY52" s="292"/>
      <c r="ARZ52" s="292"/>
      <c r="ASA52" s="292"/>
      <c r="ASB52" s="292"/>
      <c r="ASC52" s="292"/>
      <c r="ASD52" s="292"/>
      <c r="ASE52" s="292"/>
      <c r="ASF52" s="292"/>
      <c r="ASG52" s="292"/>
      <c r="ASH52" s="292"/>
      <c r="ASI52" s="292"/>
      <c r="ASJ52" s="292"/>
      <c r="ASK52" s="292"/>
      <c r="ASL52" s="292"/>
      <c r="ASM52" s="292"/>
      <c r="ASN52" s="292"/>
      <c r="ASO52" s="292"/>
      <c r="ASP52" s="292"/>
      <c r="ASQ52" s="292"/>
      <c r="ASR52" s="292"/>
      <c r="ASS52" s="292"/>
      <c r="AST52" s="292"/>
      <c r="ASU52" s="292"/>
      <c r="ASV52" s="292"/>
      <c r="ASW52" s="292"/>
      <c r="ASX52" s="292"/>
      <c r="ASY52" s="292"/>
      <c r="ASZ52" s="292"/>
      <c r="ATA52" s="292"/>
      <c r="ATB52" s="292"/>
      <c r="ATC52" s="292"/>
      <c r="ATD52" s="292"/>
      <c r="ATE52" s="292"/>
      <c r="ATF52" s="292"/>
      <c r="ATG52" s="292"/>
      <c r="ATH52" s="292"/>
      <c r="ATI52" s="292"/>
      <c r="ATJ52" s="292"/>
      <c r="ATK52" s="292"/>
      <c r="ATL52" s="292"/>
      <c r="ATM52" s="292"/>
      <c r="ATN52" s="292"/>
      <c r="ATO52" s="292"/>
      <c r="ATP52" s="292"/>
      <c r="ATQ52" s="292"/>
      <c r="ATR52" s="292"/>
      <c r="ATS52" s="292"/>
      <c r="ATT52" s="292"/>
      <c r="ATU52" s="292"/>
      <c r="ATV52" s="292"/>
      <c r="ATW52" s="292"/>
      <c r="ATX52" s="292"/>
      <c r="ATY52" s="292"/>
      <c r="ATZ52" s="292"/>
      <c r="AUA52" s="292"/>
      <c r="AUB52" s="292"/>
      <c r="AUC52" s="292"/>
      <c r="AUD52" s="292"/>
      <c r="AUE52" s="292"/>
      <c r="AUF52" s="292"/>
      <c r="AUG52" s="292"/>
      <c r="AUH52" s="292"/>
      <c r="AUI52" s="292"/>
      <c r="AUJ52" s="292"/>
      <c r="AUK52" s="292"/>
      <c r="AUL52" s="292"/>
      <c r="AUM52" s="292"/>
      <c r="AUN52" s="292"/>
      <c r="AUO52" s="292"/>
      <c r="AUP52" s="292"/>
      <c r="AUQ52" s="292"/>
      <c r="AUR52" s="292"/>
      <c r="AUS52" s="292"/>
      <c r="AUT52" s="292"/>
      <c r="AUU52" s="292"/>
      <c r="AUV52" s="292"/>
      <c r="AUW52" s="292"/>
      <c r="AUX52" s="292"/>
      <c r="AUY52" s="292"/>
      <c r="AUZ52" s="292"/>
      <c r="AVA52" s="292"/>
      <c r="AVB52" s="292"/>
      <c r="AVC52" s="292"/>
      <c r="AVD52" s="292"/>
      <c r="AVE52" s="292"/>
      <c r="AVF52" s="292"/>
      <c r="AVG52" s="292"/>
      <c r="AVH52" s="292"/>
      <c r="AVI52" s="292"/>
      <c r="AVJ52" s="292"/>
      <c r="AVK52" s="292"/>
      <c r="AVL52" s="292"/>
      <c r="AVM52" s="292"/>
      <c r="AVN52" s="292"/>
      <c r="AVO52" s="292"/>
      <c r="AVP52" s="292"/>
      <c r="AVQ52" s="292"/>
      <c r="AVR52" s="292"/>
      <c r="AVS52" s="292"/>
      <c r="AVT52" s="292"/>
      <c r="AVU52" s="292"/>
      <c r="AVV52" s="292"/>
      <c r="AVW52" s="292"/>
      <c r="AVX52" s="292"/>
      <c r="AVY52" s="292"/>
      <c r="AVZ52" s="292"/>
      <c r="AWA52" s="292"/>
      <c r="AWB52" s="292"/>
      <c r="AWC52" s="292"/>
      <c r="AWD52" s="292"/>
      <c r="AWE52" s="292"/>
      <c r="AWF52" s="292"/>
      <c r="AWG52" s="292"/>
      <c r="AWH52" s="292"/>
      <c r="AWI52" s="292"/>
      <c r="AWJ52" s="292"/>
      <c r="AWK52" s="292"/>
      <c r="AWL52" s="292"/>
      <c r="AWM52" s="292"/>
      <c r="AWN52" s="292"/>
      <c r="AWO52" s="292"/>
      <c r="AWP52" s="292"/>
      <c r="AWQ52" s="292"/>
      <c r="AWR52" s="292"/>
      <c r="AWS52" s="292"/>
      <c r="AWT52" s="292"/>
      <c r="AWU52" s="292"/>
      <c r="AWV52" s="292"/>
      <c r="AWW52" s="292"/>
      <c r="AWX52" s="292"/>
      <c r="AWY52" s="292"/>
      <c r="AWZ52" s="292"/>
      <c r="AXA52" s="292"/>
      <c r="AXB52" s="292"/>
      <c r="AXC52" s="292"/>
      <c r="AXD52" s="292"/>
      <c r="AXE52" s="292"/>
      <c r="AXF52" s="292"/>
      <c r="AXG52" s="292"/>
      <c r="AXH52" s="292"/>
      <c r="AXI52" s="292"/>
      <c r="AXJ52" s="292"/>
      <c r="AXK52" s="292"/>
      <c r="AXL52" s="292"/>
      <c r="AXM52" s="292"/>
      <c r="AXN52" s="292"/>
      <c r="AXO52" s="292"/>
      <c r="AXP52" s="292"/>
      <c r="AXQ52" s="292"/>
      <c r="AXR52" s="292"/>
      <c r="AXS52" s="292"/>
      <c r="AXT52" s="292"/>
      <c r="AXU52" s="292"/>
      <c r="AXV52" s="292"/>
      <c r="AXW52" s="292"/>
      <c r="AXX52" s="292"/>
      <c r="AXY52" s="292"/>
      <c r="AXZ52" s="292"/>
      <c r="AYA52" s="292"/>
      <c r="AYB52" s="292"/>
      <c r="AYC52" s="292"/>
      <c r="AYD52" s="292"/>
      <c r="AYE52" s="292"/>
      <c r="AYF52" s="292"/>
      <c r="AYG52" s="292"/>
      <c r="AYH52" s="292"/>
      <c r="AYI52" s="292"/>
      <c r="AYJ52" s="292"/>
      <c r="AYK52" s="292"/>
      <c r="AYL52" s="292"/>
      <c r="AYM52" s="292"/>
      <c r="AYN52" s="292"/>
      <c r="AYO52" s="292"/>
      <c r="AYP52" s="292"/>
      <c r="AYQ52" s="292"/>
      <c r="AYR52" s="292"/>
      <c r="AYS52" s="292"/>
      <c r="AYT52" s="292"/>
      <c r="AYU52" s="292"/>
      <c r="AYV52" s="292"/>
      <c r="AYW52" s="292"/>
      <c r="AYX52" s="292"/>
      <c r="AYY52" s="292"/>
      <c r="AYZ52" s="292"/>
      <c r="AZA52" s="292"/>
      <c r="AZB52" s="292"/>
      <c r="AZC52" s="292"/>
      <c r="AZD52" s="292"/>
      <c r="AZE52" s="292"/>
      <c r="AZF52" s="292"/>
      <c r="AZG52" s="292"/>
      <c r="AZH52" s="292"/>
      <c r="AZI52" s="292"/>
      <c r="AZJ52" s="292"/>
      <c r="AZK52" s="292"/>
      <c r="AZL52" s="292"/>
      <c r="AZM52" s="292"/>
      <c r="AZN52" s="292"/>
      <c r="AZO52" s="292"/>
      <c r="AZP52" s="292"/>
      <c r="AZQ52" s="292"/>
      <c r="AZR52" s="292"/>
      <c r="AZS52" s="292"/>
      <c r="AZT52" s="292"/>
      <c r="AZU52" s="292"/>
      <c r="AZV52" s="292"/>
      <c r="AZW52" s="292"/>
      <c r="AZX52" s="292"/>
      <c r="AZY52" s="292"/>
      <c r="AZZ52" s="292"/>
      <c r="BAA52" s="292"/>
      <c r="BAB52" s="292"/>
      <c r="BAC52" s="292"/>
      <c r="BAD52" s="292"/>
      <c r="BAE52" s="292"/>
      <c r="BAF52" s="292"/>
      <c r="BAG52" s="292"/>
      <c r="BAH52" s="292"/>
      <c r="BAI52" s="292"/>
      <c r="BAJ52" s="292"/>
      <c r="BAK52" s="292"/>
      <c r="BAL52" s="292"/>
      <c r="BAM52" s="292"/>
      <c r="BAN52" s="292"/>
      <c r="BAO52" s="292"/>
      <c r="BAP52" s="292"/>
      <c r="BAQ52" s="292"/>
      <c r="BAR52" s="292"/>
      <c r="BAS52" s="292"/>
      <c r="BAT52" s="292"/>
      <c r="BAU52" s="292"/>
      <c r="BAV52" s="292"/>
      <c r="BAW52" s="292"/>
      <c r="BAX52" s="292"/>
      <c r="BAY52" s="292"/>
      <c r="BAZ52" s="292"/>
      <c r="BBA52" s="292"/>
      <c r="BBB52" s="292"/>
      <c r="BBC52" s="292"/>
      <c r="BBD52" s="292"/>
      <c r="BBE52" s="292"/>
      <c r="BBF52" s="292"/>
      <c r="BBG52" s="292"/>
      <c r="BBH52" s="292"/>
      <c r="BBI52" s="292"/>
      <c r="BBJ52" s="292"/>
      <c r="BBK52" s="292"/>
      <c r="BBL52" s="292"/>
      <c r="BBM52" s="292"/>
      <c r="BBN52" s="292"/>
      <c r="BBO52" s="292"/>
      <c r="BBP52" s="292"/>
      <c r="BBQ52" s="292"/>
      <c r="BBR52" s="292"/>
      <c r="BBS52" s="292"/>
      <c r="BBT52" s="292"/>
      <c r="BBU52" s="292"/>
      <c r="BBV52" s="292"/>
      <c r="BBW52" s="292"/>
      <c r="BBX52" s="292"/>
      <c r="BBY52" s="292"/>
      <c r="BBZ52" s="292"/>
      <c r="BCA52" s="292"/>
      <c r="BCB52" s="292"/>
      <c r="BCC52" s="292"/>
      <c r="BCD52" s="292"/>
      <c r="BCE52" s="292"/>
      <c r="BCF52" s="292"/>
      <c r="BCG52" s="292"/>
      <c r="BCH52" s="292"/>
      <c r="BCI52" s="292"/>
      <c r="BCJ52" s="292"/>
      <c r="BCK52" s="292"/>
      <c r="BCL52" s="292"/>
      <c r="BCM52" s="292"/>
      <c r="BCN52" s="292"/>
      <c r="BCO52" s="292"/>
      <c r="BCP52" s="292"/>
      <c r="BCQ52" s="292"/>
      <c r="BCR52" s="292"/>
      <c r="BCS52" s="292"/>
      <c r="BCT52" s="292"/>
      <c r="BCU52" s="292"/>
      <c r="BCV52" s="292"/>
      <c r="BCW52" s="292"/>
      <c r="BCX52" s="292"/>
      <c r="BCY52" s="292"/>
      <c r="BCZ52" s="292"/>
      <c r="BDA52" s="292"/>
      <c r="BDB52" s="292"/>
      <c r="BDC52" s="292"/>
      <c r="BDD52" s="292"/>
      <c r="BDE52" s="292"/>
      <c r="BDF52" s="292"/>
      <c r="BDG52" s="292"/>
      <c r="BDH52" s="292"/>
      <c r="BDI52" s="292"/>
      <c r="BDJ52" s="292"/>
      <c r="BDK52" s="292"/>
      <c r="BDL52" s="292"/>
      <c r="BDM52" s="292"/>
      <c r="BDN52" s="292"/>
      <c r="BDO52" s="292"/>
      <c r="BDP52" s="292"/>
      <c r="BDQ52" s="292"/>
      <c r="BDR52" s="292"/>
      <c r="BDS52" s="292"/>
      <c r="BDT52" s="292"/>
      <c r="BDU52" s="292"/>
      <c r="BDV52" s="292"/>
      <c r="BDW52" s="292"/>
      <c r="BDX52" s="292"/>
      <c r="BDY52" s="292"/>
      <c r="BDZ52" s="292"/>
      <c r="BEA52" s="292"/>
      <c r="BEB52" s="292"/>
      <c r="BEC52" s="292"/>
      <c r="BED52" s="292"/>
      <c r="BEE52" s="292"/>
      <c r="BEF52" s="292"/>
      <c r="BEG52" s="292"/>
      <c r="BEH52" s="292"/>
      <c r="BEI52" s="292"/>
      <c r="BEJ52" s="292"/>
      <c r="BEK52" s="292"/>
      <c r="BEL52" s="292"/>
      <c r="BEM52" s="292"/>
      <c r="BEN52" s="292"/>
      <c r="BEO52" s="292"/>
      <c r="BEP52" s="292"/>
      <c r="BEQ52" s="292"/>
      <c r="BER52" s="292"/>
      <c r="BES52" s="292"/>
      <c r="BET52" s="292"/>
      <c r="BEU52" s="292"/>
      <c r="BEV52" s="292"/>
      <c r="BEW52" s="292"/>
      <c r="BEX52" s="292"/>
      <c r="BEY52" s="292"/>
      <c r="BEZ52" s="292"/>
      <c r="BFA52" s="292"/>
      <c r="BFB52" s="292"/>
      <c r="BFC52" s="292"/>
      <c r="BFD52" s="292"/>
      <c r="BFE52" s="292"/>
      <c r="BFF52" s="292"/>
      <c r="BFG52" s="292"/>
      <c r="BFH52" s="292"/>
      <c r="BFI52" s="292"/>
      <c r="BFJ52" s="292"/>
      <c r="BFK52" s="292"/>
      <c r="BFL52" s="292"/>
      <c r="BFM52" s="292"/>
      <c r="BFN52" s="292"/>
      <c r="BFO52" s="292"/>
      <c r="BFP52" s="292"/>
      <c r="BFQ52" s="292"/>
      <c r="BFR52" s="292"/>
      <c r="BFS52" s="292"/>
      <c r="BFT52" s="292"/>
      <c r="BFU52" s="292"/>
      <c r="BFV52" s="292"/>
      <c r="BFW52" s="292"/>
      <c r="BFX52" s="292"/>
      <c r="BFY52" s="292"/>
      <c r="BFZ52" s="292"/>
      <c r="BGA52" s="292"/>
      <c r="BGB52" s="292"/>
      <c r="BGC52" s="292"/>
      <c r="BGD52" s="292"/>
      <c r="BGE52" s="292"/>
      <c r="BGF52" s="292"/>
      <c r="BGG52" s="292"/>
      <c r="BGH52" s="292"/>
      <c r="BGI52" s="292"/>
      <c r="BGJ52" s="292"/>
      <c r="BGK52" s="292"/>
      <c r="BGL52" s="292"/>
      <c r="BGM52" s="292"/>
      <c r="BGN52" s="292"/>
      <c r="BGO52" s="292"/>
      <c r="BGP52" s="292"/>
      <c r="BGQ52" s="292"/>
      <c r="BGR52" s="292"/>
      <c r="BGS52" s="292"/>
      <c r="BGT52" s="292"/>
      <c r="BGU52" s="292"/>
      <c r="BGV52" s="292"/>
      <c r="BGW52" s="292"/>
      <c r="BGX52" s="292"/>
      <c r="BGY52" s="292"/>
      <c r="BGZ52" s="292"/>
      <c r="BHA52" s="292"/>
      <c r="BHB52" s="292"/>
      <c r="BHC52" s="292"/>
      <c r="BHD52" s="292"/>
      <c r="BHE52" s="292"/>
      <c r="BHF52" s="292"/>
      <c r="BHG52" s="292"/>
      <c r="BHH52" s="292"/>
      <c r="BHI52" s="292"/>
      <c r="BHJ52" s="292"/>
      <c r="BHK52" s="292"/>
      <c r="BHL52" s="292"/>
      <c r="BHM52" s="292"/>
      <c r="BHN52" s="292"/>
      <c r="BHO52" s="292"/>
      <c r="BHP52" s="292"/>
      <c r="BHQ52" s="292"/>
      <c r="BHR52" s="292"/>
      <c r="BHS52" s="292"/>
      <c r="BHT52" s="292"/>
      <c r="BHU52" s="292"/>
      <c r="BHV52" s="292"/>
      <c r="BHW52" s="292"/>
      <c r="BHX52" s="292"/>
      <c r="BHY52" s="292"/>
      <c r="BHZ52" s="292"/>
      <c r="BIA52" s="292"/>
      <c r="BIB52" s="292"/>
      <c r="BIC52" s="292"/>
      <c r="BID52" s="292"/>
      <c r="BIE52" s="292"/>
      <c r="BIF52" s="292"/>
      <c r="BIG52" s="292"/>
      <c r="BIH52" s="292"/>
      <c r="BII52" s="292"/>
      <c r="BIJ52" s="292"/>
      <c r="BIK52" s="292"/>
      <c r="BIL52" s="292"/>
      <c r="BIM52" s="292"/>
      <c r="BIN52" s="292"/>
      <c r="BIO52" s="292"/>
      <c r="BIP52" s="292"/>
      <c r="BIQ52" s="292"/>
      <c r="BIR52" s="292"/>
      <c r="BIS52" s="292"/>
      <c r="BIT52" s="292"/>
      <c r="BIU52" s="292"/>
      <c r="BIV52" s="292"/>
      <c r="BIW52" s="292"/>
      <c r="BIX52" s="292"/>
      <c r="BIY52" s="292"/>
      <c r="BIZ52" s="292"/>
      <c r="BJA52" s="292"/>
      <c r="BJB52" s="292"/>
      <c r="BJC52" s="292"/>
      <c r="BJD52" s="292"/>
      <c r="BJE52" s="292"/>
      <c r="BJF52" s="292"/>
      <c r="BJG52" s="292"/>
      <c r="BJH52" s="292"/>
      <c r="BJI52" s="292"/>
      <c r="BJJ52" s="292"/>
      <c r="BJK52" s="292"/>
      <c r="BJL52" s="292"/>
      <c r="BJM52" s="292"/>
      <c r="BJN52" s="292"/>
      <c r="BJO52" s="292"/>
      <c r="BJP52" s="292"/>
      <c r="BJQ52" s="292"/>
      <c r="BJR52" s="292"/>
      <c r="BJS52" s="292"/>
      <c r="BJT52" s="292"/>
      <c r="BJU52" s="292"/>
      <c r="BJV52" s="292"/>
      <c r="BJW52" s="292"/>
      <c r="BJX52" s="292"/>
      <c r="BJY52" s="292"/>
      <c r="BJZ52" s="292"/>
      <c r="BKA52" s="292"/>
      <c r="BKB52" s="292"/>
      <c r="BKC52" s="292"/>
      <c r="BKD52" s="292"/>
      <c r="BKE52" s="292"/>
      <c r="BKF52" s="292"/>
      <c r="BKG52" s="292"/>
      <c r="BKH52" s="292"/>
      <c r="BKI52" s="292"/>
      <c r="BKJ52" s="292"/>
      <c r="BKK52" s="292"/>
      <c r="BKL52" s="292"/>
      <c r="BKM52" s="292"/>
      <c r="BKN52" s="292"/>
      <c r="BKO52" s="292"/>
      <c r="BKP52" s="292"/>
      <c r="BKQ52" s="292"/>
      <c r="BKR52" s="292"/>
      <c r="BKS52" s="292"/>
      <c r="BKT52" s="292"/>
      <c r="BKU52" s="292"/>
      <c r="BKV52" s="292"/>
      <c r="BKW52" s="292"/>
      <c r="BKX52" s="292"/>
      <c r="BKY52" s="292"/>
      <c r="BKZ52" s="292"/>
      <c r="BLA52" s="292"/>
      <c r="BLB52" s="292"/>
      <c r="BLC52" s="292"/>
      <c r="BLD52" s="292"/>
      <c r="BLE52" s="292"/>
      <c r="BLF52" s="292"/>
      <c r="BLG52" s="292"/>
      <c r="BLH52" s="292"/>
      <c r="BLI52" s="292"/>
      <c r="BLJ52" s="292"/>
      <c r="BLK52" s="292"/>
      <c r="BLL52" s="292"/>
      <c r="BLM52" s="292"/>
      <c r="BLN52" s="292"/>
      <c r="BLO52" s="292"/>
      <c r="BLP52" s="292"/>
      <c r="BLQ52" s="292"/>
      <c r="BLR52" s="292"/>
      <c r="BLS52" s="292"/>
      <c r="BLT52" s="292"/>
      <c r="BLU52" s="292"/>
      <c r="BLV52" s="292"/>
      <c r="BLW52" s="292"/>
      <c r="BLX52" s="292"/>
      <c r="BLY52" s="292"/>
      <c r="BLZ52" s="292"/>
      <c r="BMA52" s="292"/>
      <c r="BMB52" s="292"/>
      <c r="BMC52" s="292"/>
      <c r="BMD52" s="292"/>
      <c r="BME52" s="292"/>
      <c r="BMF52" s="292"/>
      <c r="BMG52" s="292"/>
      <c r="BMH52" s="292"/>
      <c r="BMI52" s="292"/>
      <c r="BMJ52" s="292"/>
      <c r="BMK52" s="292"/>
      <c r="BML52" s="292"/>
      <c r="BMM52" s="292"/>
      <c r="BMN52" s="292"/>
      <c r="BMO52" s="292"/>
      <c r="BMP52" s="292"/>
      <c r="BMQ52" s="292"/>
      <c r="BMR52" s="292"/>
      <c r="BMS52" s="292"/>
      <c r="BMT52" s="292"/>
      <c r="BMU52" s="292"/>
      <c r="BMV52" s="292"/>
      <c r="BMW52" s="292"/>
      <c r="BMX52" s="292"/>
      <c r="BMY52" s="292"/>
      <c r="BMZ52" s="292"/>
      <c r="BNA52" s="292"/>
      <c r="BNB52" s="292"/>
      <c r="BNC52" s="292"/>
      <c r="BND52" s="292"/>
      <c r="BNE52" s="292"/>
      <c r="BNF52" s="292"/>
      <c r="BNG52" s="292"/>
      <c r="BNH52" s="292"/>
      <c r="BNI52" s="292"/>
      <c r="BNJ52" s="292"/>
      <c r="BNK52" s="292"/>
      <c r="BNL52" s="292"/>
      <c r="BNM52" s="292"/>
      <c r="BNN52" s="292"/>
      <c r="BNO52" s="292"/>
      <c r="BNP52" s="292"/>
      <c r="BNQ52" s="292"/>
      <c r="BNR52" s="292"/>
      <c r="BNS52" s="292"/>
      <c r="BNT52" s="292"/>
      <c r="BNU52" s="292"/>
      <c r="BNV52" s="292"/>
      <c r="BNW52" s="292"/>
      <c r="BNX52" s="292"/>
      <c r="BNY52" s="292"/>
      <c r="BNZ52" s="292"/>
      <c r="BOA52" s="292"/>
      <c r="BOB52" s="292"/>
      <c r="BOC52" s="292"/>
      <c r="BOD52" s="292"/>
      <c r="BOE52" s="292"/>
      <c r="BOF52" s="292"/>
      <c r="BOG52" s="292"/>
      <c r="BOH52" s="292"/>
      <c r="BOI52" s="292"/>
      <c r="BOJ52" s="292"/>
      <c r="BOK52" s="292"/>
      <c r="BOL52" s="292"/>
      <c r="BOM52" s="292"/>
      <c r="BON52" s="292"/>
      <c r="BOO52" s="292"/>
      <c r="BOP52" s="292"/>
      <c r="BOQ52" s="292"/>
      <c r="BOR52" s="292"/>
      <c r="BOS52" s="292"/>
      <c r="BOT52" s="292"/>
      <c r="BOU52" s="292"/>
      <c r="BOV52" s="292"/>
      <c r="BOW52" s="292"/>
      <c r="BOX52" s="292"/>
      <c r="BOY52" s="292"/>
      <c r="BOZ52" s="292"/>
      <c r="BPA52" s="292"/>
      <c r="BPB52" s="292"/>
      <c r="BPC52" s="292"/>
      <c r="BPD52" s="292"/>
      <c r="BPE52" s="292"/>
      <c r="BPF52" s="292"/>
      <c r="BPG52" s="292"/>
      <c r="BPH52" s="292"/>
      <c r="BPI52" s="292"/>
      <c r="BPJ52" s="292"/>
      <c r="BPK52" s="292"/>
      <c r="BPL52" s="292"/>
      <c r="BPM52" s="292"/>
      <c r="BPN52" s="292"/>
      <c r="BPO52" s="292"/>
      <c r="BPP52" s="292"/>
      <c r="BPQ52" s="292"/>
      <c r="BPR52" s="292"/>
      <c r="BPS52" s="292"/>
      <c r="BPT52" s="292"/>
      <c r="BPU52" s="292"/>
      <c r="BPV52" s="292"/>
      <c r="BPW52" s="292"/>
      <c r="BPX52" s="292"/>
      <c r="BPY52" s="292"/>
      <c r="BPZ52" s="292"/>
      <c r="BQA52" s="292"/>
      <c r="BQB52" s="292"/>
      <c r="BQC52" s="292"/>
      <c r="BQD52" s="292"/>
      <c r="BQE52" s="292"/>
      <c r="BQF52" s="292"/>
      <c r="BQG52" s="292"/>
      <c r="BQH52" s="292"/>
      <c r="BQI52" s="292"/>
      <c r="BQJ52" s="292"/>
      <c r="BQK52" s="292"/>
      <c r="BQL52" s="292"/>
      <c r="BQM52" s="292"/>
      <c r="BQN52" s="292"/>
      <c r="BQO52" s="292"/>
      <c r="BQP52" s="292"/>
      <c r="BQQ52" s="292"/>
      <c r="BQR52" s="292"/>
      <c r="BQS52" s="292"/>
      <c r="BQT52" s="292"/>
      <c r="BQU52" s="292"/>
      <c r="BQV52" s="292"/>
      <c r="BQW52" s="292"/>
      <c r="BQX52" s="292"/>
      <c r="BQY52" s="292"/>
      <c r="BQZ52" s="292"/>
      <c r="BRA52" s="292"/>
      <c r="BRB52" s="292"/>
      <c r="BRC52" s="292"/>
      <c r="BRD52" s="292"/>
      <c r="BRE52" s="292"/>
      <c r="BRF52" s="292"/>
      <c r="BRG52" s="292"/>
      <c r="BRH52" s="292"/>
      <c r="BRI52" s="292"/>
      <c r="BRJ52" s="292"/>
      <c r="BRK52" s="292"/>
      <c r="BRL52" s="292"/>
      <c r="BRM52" s="292"/>
      <c r="BRN52" s="292"/>
      <c r="BRO52" s="292"/>
      <c r="BRP52" s="292"/>
      <c r="BRQ52" s="292"/>
      <c r="BRR52" s="292"/>
      <c r="BRS52" s="292"/>
      <c r="BRT52" s="292"/>
      <c r="BRU52" s="292"/>
      <c r="BRV52" s="292"/>
      <c r="BRW52" s="292"/>
      <c r="BRX52" s="292"/>
      <c r="BRY52" s="292"/>
      <c r="BRZ52" s="292"/>
      <c r="BSA52" s="292"/>
      <c r="BSB52" s="292"/>
      <c r="BSC52" s="292"/>
      <c r="BSD52" s="292"/>
      <c r="BSE52" s="292"/>
      <c r="BSF52" s="292"/>
      <c r="BSG52" s="292"/>
      <c r="BSH52" s="292"/>
      <c r="BSI52" s="292"/>
      <c r="BSJ52" s="292"/>
      <c r="BSK52" s="292"/>
      <c r="BSL52" s="292"/>
      <c r="BSM52" s="292"/>
      <c r="BSN52" s="292"/>
      <c r="BSO52" s="292"/>
      <c r="BSP52" s="292"/>
      <c r="BSQ52" s="292"/>
      <c r="BSR52" s="292"/>
      <c r="BSS52" s="292"/>
      <c r="BST52" s="292"/>
      <c r="BSU52" s="292"/>
      <c r="BSV52" s="292"/>
      <c r="BSW52" s="292"/>
      <c r="BSX52" s="292"/>
      <c r="BSY52" s="292"/>
      <c r="BSZ52" s="292"/>
      <c r="BTA52" s="292"/>
      <c r="BTB52" s="292"/>
      <c r="BTC52" s="292"/>
      <c r="BTD52" s="292"/>
      <c r="BTE52" s="292"/>
      <c r="BTF52" s="292"/>
      <c r="BTG52" s="292"/>
      <c r="BTH52" s="292"/>
      <c r="BTI52" s="292"/>
      <c r="BTJ52" s="292"/>
      <c r="BTK52" s="292"/>
      <c r="BTL52" s="292"/>
      <c r="BTM52" s="292"/>
      <c r="BTN52" s="292"/>
      <c r="BTO52" s="292"/>
      <c r="BTP52" s="292"/>
      <c r="BTQ52" s="292"/>
      <c r="BTR52" s="292"/>
      <c r="BTS52" s="292"/>
      <c r="BTT52" s="292"/>
      <c r="BTU52" s="292"/>
      <c r="BTV52" s="292"/>
      <c r="BTW52" s="292"/>
      <c r="BTX52" s="292"/>
      <c r="BTY52" s="292"/>
      <c r="BTZ52" s="292"/>
      <c r="BUA52" s="292"/>
      <c r="BUB52" s="292"/>
      <c r="BUC52" s="292"/>
      <c r="BUD52" s="292"/>
      <c r="BUE52" s="292"/>
      <c r="BUF52" s="292"/>
      <c r="BUG52" s="292"/>
      <c r="BUH52" s="292"/>
      <c r="BUI52" s="292"/>
      <c r="BUJ52" s="292"/>
      <c r="BUK52" s="292"/>
      <c r="BUL52" s="292"/>
      <c r="BUM52" s="292"/>
      <c r="BUN52" s="292"/>
      <c r="BUO52" s="292"/>
      <c r="BUP52" s="292"/>
      <c r="BUQ52" s="292"/>
      <c r="BUR52" s="292"/>
      <c r="BUS52" s="292"/>
      <c r="BUT52" s="292"/>
      <c r="BUU52" s="292"/>
      <c r="BUV52" s="292"/>
      <c r="BUW52" s="292"/>
      <c r="BUX52" s="292"/>
      <c r="BUY52" s="292"/>
      <c r="BUZ52" s="292"/>
      <c r="BVA52" s="292"/>
      <c r="BVB52" s="292"/>
      <c r="BVC52" s="292"/>
      <c r="BVD52" s="292"/>
      <c r="BVE52" s="292"/>
      <c r="BVF52" s="292"/>
      <c r="BVG52" s="292"/>
      <c r="BVH52" s="292"/>
      <c r="BVI52" s="292"/>
      <c r="BVJ52" s="292"/>
      <c r="BVK52" s="292"/>
      <c r="BVL52" s="292"/>
      <c r="BVM52" s="292"/>
      <c r="BVN52" s="292"/>
      <c r="BVO52" s="292"/>
      <c r="BVP52" s="292"/>
      <c r="BVQ52" s="292"/>
      <c r="BVR52" s="292"/>
      <c r="BVS52" s="292"/>
      <c r="BVT52" s="292"/>
      <c r="BVU52" s="292"/>
      <c r="BVV52" s="292"/>
      <c r="BVW52" s="292"/>
      <c r="BVX52" s="292"/>
      <c r="BVY52" s="292"/>
      <c r="BVZ52" s="292"/>
      <c r="BWA52" s="292"/>
      <c r="BWB52" s="292"/>
      <c r="BWC52" s="292"/>
      <c r="BWD52" s="292"/>
      <c r="BWE52" s="292"/>
      <c r="BWF52" s="292"/>
      <c r="BWG52" s="292"/>
      <c r="BWH52" s="292"/>
      <c r="BWI52" s="292"/>
      <c r="BWJ52" s="292"/>
      <c r="BWK52" s="292"/>
      <c r="BWL52" s="292"/>
      <c r="BWM52" s="292"/>
      <c r="BWN52" s="292"/>
      <c r="BWO52" s="292"/>
      <c r="BWP52" s="292"/>
      <c r="BWQ52" s="292"/>
      <c r="BWR52" s="292"/>
      <c r="BWS52" s="292"/>
      <c r="BWT52" s="292"/>
      <c r="BWU52" s="292"/>
      <c r="BWV52" s="292"/>
      <c r="BWW52" s="292"/>
      <c r="BWX52" s="292"/>
      <c r="BWY52" s="292"/>
      <c r="BWZ52" s="292"/>
      <c r="BXA52" s="292"/>
      <c r="BXB52" s="292"/>
      <c r="BXC52" s="292"/>
      <c r="BXD52" s="292"/>
      <c r="BXE52" s="292"/>
      <c r="BXF52" s="292"/>
      <c r="BXG52" s="292"/>
      <c r="BXH52" s="292"/>
      <c r="BXI52" s="292"/>
      <c r="BXJ52" s="292"/>
      <c r="BXK52" s="292"/>
      <c r="BXL52" s="292"/>
      <c r="BXM52" s="292"/>
      <c r="BXN52" s="292"/>
      <c r="BXO52" s="292"/>
      <c r="BXP52" s="292"/>
      <c r="BXQ52" s="292"/>
      <c r="BXR52" s="292"/>
      <c r="BXS52" s="292"/>
      <c r="BXT52" s="292"/>
      <c r="BXU52" s="292"/>
      <c r="BXV52" s="292"/>
      <c r="BXW52" s="292"/>
      <c r="BXX52" s="292"/>
      <c r="BXY52" s="292"/>
      <c r="BXZ52" s="292"/>
      <c r="BYA52" s="292"/>
      <c r="BYB52" s="292"/>
      <c r="BYC52" s="292"/>
      <c r="BYD52" s="292"/>
      <c r="BYE52" s="292"/>
      <c r="BYF52" s="292"/>
      <c r="BYG52" s="292"/>
      <c r="BYH52" s="292"/>
      <c r="BYI52" s="292"/>
      <c r="BYJ52" s="292"/>
      <c r="BYK52" s="292"/>
      <c r="BYL52" s="292"/>
      <c r="BYM52" s="292"/>
      <c r="BYN52" s="292"/>
      <c r="BYO52" s="292"/>
      <c r="BYP52" s="292"/>
      <c r="BYQ52" s="292"/>
      <c r="BYR52" s="292"/>
      <c r="BYS52" s="292"/>
      <c r="BYT52" s="292"/>
      <c r="BYU52" s="292"/>
      <c r="BYV52" s="292"/>
      <c r="BYW52" s="292"/>
      <c r="BYX52" s="292"/>
      <c r="BYY52" s="292"/>
      <c r="BYZ52" s="292"/>
      <c r="BZA52" s="292"/>
      <c r="BZB52" s="292"/>
      <c r="BZC52" s="292"/>
      <c r="BZD52" s="292"/>
      <c r="BZE52" s="292"/>
      <c r="BZF52" s="292"/>
      <c r="BZG52" s="292"/>
      <c r="BZH52" s="292"/>
      <c r="BZI52" s="292"/>
      <c r="BZJ52" s="292"/>
      <c r="BZK52" s="292"/>
      <c r="BZL52" s="292"/>
      <c r="BZM52" s="292"/>
      <c r="BZN52" s="292"/>
      <c r="BZO52" s="292"/>
      <c r="BZP52" s="292"/>
      <c r="BZQ52" s="292"/>
      <c r="BZR52" s="292"/>
      <c r="BZS52" s="292"/>
      <c r="BZT52" s="292"/>
      <c r="BZU52" s="292"/>
      <c r="BZV52" s="292"/>
      <c r="BZW52" s="292"/>
      <c r="BZX52" s="292"/>
      <c r="BZY52" s="292"/>
      <c r="BZZ52" s="292"/>
      <c r="CAA52" s="292"/>
      <c r="CAB52" s="292"/>
      <c r="CAC52" s="292"/>
      <c r="CAD52" s="292"/>
      <c r="CAE52" s="292"/>
      <c r="CAF52" s="292"/>
      <c r="CAG52" s="292"/>
      <c r="CAH52" s="292"/>
      <c r="CAI52" s="292"/>
      <c r="CAJ52" s="292"/>
      <c r="CAK52" s="292"/>
      <c r="CAL52" s="292"/>
      <c r="CAM52" s="292"/>
      <c r="CAN52" s="292"/>
      <c r="CAO52" s="292"/>
      <c r="CAP52" s="292"/>
      <c r="CAQ52" s="292"/>
      <c r="CAR52" s="292"/>
      <c r="CAS52" s="292"/>
      <c r="CAT52" s="292"/>
      <c r="CAU52" s="292"/>
      <c r="CAV52" s="292"/>
      <c r="CAW52" s="292"/>
      <c r="CAX52" s="292"/>
      <c r="CAY52" s="292"/>
      <c r="CAZ52" s="292"/>
      <c r="CBA52" s="292"/>
      <c r="CBB52" s="292"/>
      <c r="CBC52" s="292"/>
      <c r="CBD52" s="292"/>
      <c r="CBE52" s="292"/>
      <c r="CBF52" s="292"/>
      <c r="CBG52" s="292"/>
      <c r="CBH52" s="292"/>
      <c r="CBI52" s="292"/>
      <c r="CBJ52" s="292"/>
      <c r="CBK52" s="292"/>
      <c r="CBL52" s="292"/>
      <c r="CBM52" s="292"/>
      <c r="CBN52" s="292"/>
      <c r="CBO52" s="292"/>
      <c r="CBP52" s="292"/>
      <c r="CBQ52" s="292"/>
      <c r="CBR52" s="292"/>
      <c r="CBS52" s="292"/>
      <c r="CBT52" s="292"/>
      <c r="CBU52" s="292"/>
      <c r="CBV52" s="292"/>
      <c r="CBW52" s="292"/>
      <c r="CBX52" s="292"/>
      <c r="CBY52" s="292"/>
      <c r="CBZ52" s="292"/>
      <c r="CCA52" s="292"/>
      <c r="CCB52" s="292"/>
      <c r="CCC52" s="292"/>
      <c r="CCD52" s="292"/>
      <c r="CCE52" s="292"/>
      <c r="CCF52" s="292"/>
      <c r="CCG52" s="292"/>
      <c r="CCH52" s="292"/>
      <c r="CCI52" s="292"/>
      <c r="CCJ52" s="292"/>
      <c r="CCK52" s="292"/>
      <c r="CCL52" s="292"/>
      <c r="CCM52" s="292"/>
      <c r="CCN52" s="292"/>
      <c r="CCO52" s="292"/>
      <c r="CCP52" s="292"/>
      <c r="CCQ52" s="292"/>
      <c r="CCR52" s="292"/>
      <c r="CCS52" s="292"/>
      <c r="CCT52" s="292"/>
      <c r="CCU52" s="292"/>
      <c r="CCV52" s="292"/>
      <c r="CCW52" s="292"/>
      <c r="CCX52" s="292"/>
      <c r="CCY52" s="292"/>
      <c r="CCZ52" s="292"/>
      <c r="CDA52" s="292"/>
      <c r="CDB52" s="292"/>
      <c r="CDC52" s="292"/>
      <c r="CDD52" s="292"/>
      <c r="CDE52" s="292"/>
      <c r="CDF52" s="292"/>
      <c r="CDG52" s="292"/>
      <c r="CDH52" s="292"/>
      <c r="CDI52" s="292"/>
      <c r="CDJ52" s="292"/>
      <c r="CDK52" s="292"/>
      <c r="CDL52" s="292"/>
      <c r="CDM52" s="292"/>
      <c r="CDN52" s="292"/>
      <c r="CDO52" s="292"/>
      <c r="CDP52" s="292"/>
      <c r="CDQ52" s="292"/>
      <c r="CDR52" s="292"/>
      <c r="CDS52" s="292"/>
      <c r="CDT52" s="292"/>
      <c r="CDU52" s="292"/>
      <c r="CDV52" s="292"/>
      <c r="CDW52" s="292"/>
      <c r="CDX52" s="292"/>
      <c r="CDY52" s="292"/>
      <c r="CDZ52" s="292"/>
      <c r="CEA52" s="292"/>
      <c r="CEB52" s="292"/>
      <c r="CEC52" s="292"/>
      <c r="CED52" s="292"/>
      <c r="CEE52" s="292"/>
      <c r="CEF52" s="292"/>
      <c r="CEG52" s="292"/>
      <c r="CEH52" s="292"/>
      <c r="CEI52" s="292"/>
      <c r="CEJ52" s="292"/>
      <c r="CEK52" s="292"/>
      <c r="CEL52" s="292"/>
      <c r="CEM52" s="292"/>
      <c r="CEN52" s="292"/>
      <c r="CEO52" s="292"/>
      <c r="CEP52" s="292"/>
      <c r="CEQ52" s="292"/>
      <c r="CER52" s="292"/>
      <c r="CES52" s="292"/>
      <c r="CET52" s="292"/>
      <c r="CEU52" s="292"/>
      <c r="CEV52" s="292"/>
      <c r="CEW52" s="292"/>
      <c r="CEX52" s="292"/>
      <c r="CEY52" s="292"/>
      <c r="CEZ52" s="292"/>
      <c r="CFA52" s="292"/>
      <c r="CFB52" s="292"/>
      <c r="CFC52" s="292"/>
      <c r="CFD52" s="292"/>
      <c r="CFE52" s="292"/>
      <c r="CFF52" s="292"/>
      <c r="CFG52" s="292"/>
      <c r="CFH52" s="292"/>
      <c r="CFI52" s="292"/>
      <c r="CFJ52" s="292"/>
      <c r="CFK52" s="292"/>
      <c r="CFL52" s="292"/>
      <c r="CFM52" s="292"/>
      <c r="CFN52" s="292"/>
      <c r="CFO52" s="292"/>
      <c r="CFP52" s="292"/>
      <c r="CFQ52" s="292"/>
      <c r="CFR52" s="292"/>
      <c r="CFS52" s="292"/>
      <c r="CFT52" s="292"/>
      <c r="CFU52" s="292"/>
      <c r="CFV52" s="292"/>
      <c r="CFW52" s="292"/>
      <c r="CFX52" s="292"/>
      <c r="CFY52" s="292"/>
      <c r="CFZ52" s="292"/>
      <c r="CGA52" s="292"/>
      <c r="CGB52" s="292"/>
      <c r="CGC52" s="292"/>
      <c r="CGD52" s="292"/>
      <c r="CGE52" s="292"/>
      <c r="CGF52" s="292"/>
      <c r="CGG52" s="292"/>
      <c r="CGH52" s="292"/>
      <c r="CGI52" s="292"/>
      <c r="CGJ52" s="292"/>
      <c r="CGK52" s="292"/>
      <c r="CGL52" s="292"/>
      <c r="CGM52" s="292"/>
      <c r="CGN52" s="292"/>
      <c r="CGO52" s="292"/>
      <c r="CGP52" s="292"/>
      <c r="CGQ52" s="292"/>
      <c r="CGR52" s="292"/>
      <c r="CGS52" s="292"/>
      <c r="CGT52" s="292"/>
      <c r="CGU52" s="292"/>
      <c r="CGV52" s="292"/>
      <c r="CGW52" s="292"/>
      <c r="CGX52" s="292"/>
      <c r="CGY52" s="292"/>
      <c r="CGZ52" s="292"/>
      <c r="CHA52" s="292"/>
      <c r="CHB52" s="292"/>
      <c r="CHC52" s="292"/>
      <c r="CHD52" s="292"/>
      <c r="CHE52" s="292"/>
      <c r="CHF52" s="292"/>
      <c r="CHG52" s="292"/>
      <c r="CHH52" s="292"/>
      <c r="CHI52" s="292"/>
      <c r="CHJ52" s="292"/>
      <c r="CHK52" s="292"/>
      <c r="CHL52" s="292"/>
      <c r="CHM52" s="292"/>
      <c r="CHN52" s="292"/>
      <c r="CHO52" s="292"/>
      <c r="CHP52" s="292"/>
      <c r="CHQ52" s="292"/>
      <c r="CHR52" s="292"/>
      <c r="CHS52" s="292"/>
      <c r="CHT52" s="292"/>
      <c r="CHU52" s="292"/>
      <c r="CHV52" s="292"/>
      <c r="CHW52" s="292"/>
      <c r="CHX52" s="292"/>
      <c r="CHY52" s="292"/>
      <c r="CHZ52" s="292"/>
      <c r="CIA52" s="292"/>
      <c r="CIB52" s="292"/>
      <c r="CIC52" s="292"/>
      <c r="CID52" s="292"/>
      <c r="CIE52" s="292"/>
      <c r="CIF52" s="292"/>
      <c r="CIG52" s="292"/>
      <c r="CIH52" s="292"/>
      <c r="CII52" s="292"/>
      <c r="CIJ52" s="292"/>
      <c r="CIK52" s="292"/>
      <c r="CIL52" s="292"/>
      <c r="CIM52" s="292"/>
      <c r="CIN52" s="292"/>
      <c r="CIO52" s="292"/>
      <c r="CIP52" s="292"/>
      <c r="CIQ52" s="292"/>
      <c r="CIR52" s="292"/>
      <c r="CIS52" s="292"/>
      <c r="CIT52" s="292"/>
      <c r="CIU52" s="292"/>
      <c r="CIV52" s="292"/>
      <c r="CIW52" s="292"/>
      <c r="CIX52" s="292"/>
      <c r="CIY52" s="292"/>
      <c r="CIZ52" s="292"/>
      <c r="CJA52" s="292"/>
      <c r="CJB52" s="292"/>
      <c r="CJC52" s="292"/>
      <c r="CJD52" s="292"/>
      <c r="CJE52" s="292"/>
      <c r="CJF52" s="292"/>
      <c r="CJG52" s="292"/>
      <c r="CJH52" s="292"/>
      <c r="CJI52" s="292"/>
      <c r="CJJ52" s="292"/>
      <c r="CJK52" s="292"/>
      <c r="CJL52" s="292"/>
      <c r="CJM52" s="292"/>
      <c r="CJN52" s="292"/>
      <c r="CJO52" s="292"/>
      <c r="CJP52" s="292"/>
      <c r="CJQ52" s="292"/>
      <c r="CJR52" s="292"/>
      <c r="CJS52" s="292"/>
      <c r="CJT52" s="292"/>
      <c r="CJU52" s="292"/>
      <c r="CJV52" s="292"/>
      <c r="CJW52" s="292"/>
      <c r="CJX52" s="292"/>
      <c r="CJY52" s="292"/>
      <c r="CJZ52" s="292"/>
      <c r="CKA52" s="292"/>
      <c r="CKB52" s="292"/>
      <c r="CKC52" s="292"/>
      <c r="CKD52" s="292"/>
      <c r="CKE52" s="292"/>
      <c r="CKF52" s="292"/>
      <c r="CKG52" s="292"/>
      <c r="CKH52" s="292"/>
      <c r="CKI52" s="292"/>
      <c r="CKJ52" s="292"/>
      <c r="CKK52" s="292"/>
      <c r="CKL52" s="292"/>
      <c r="CKM52" s="292"/>
      <c r="CKN52" s="292"/>
      <c r="CKO52" s="292"/>
      <c r="CKP52" s="292"/>
      <c r="CKQ52" s="292"/>
      <c r="CKR52" s="292"/>
      <c r="CKS52" s="292"/>
      <c r="CKT52" s="292"/>
      <c r="CKU52" s="292"/>
      <c r="CKV52" s="292"/>
      <c r="CKW52" s="292"/>
      <c r="CKX52" s="292"/>
      <c r="CKY52" s="292"/>
      <c r="CKZ52" s="292"/>
      <c r="CLA52" s="292"/>
      <c r="CLB52" s="292"/>
      <c r="CLC52" s="292"/>
      <c r="CLD52" s="292"/>
      <c r="CLE52" s="292"/>
      <c r="CLF52" s="292"/>
      <c r="CLG52" s="292"/>
      <c r="CLH52" s="292"/>
      <c r="CLI52" s="292"/>
      <c r="CLJ52" s="292"/>
      <c r="CLK52" s="292"/>
      <c r="CLL52" s="292"/>
      <c r="CLM52" s="292"/>
      <c r="CLN52" s="292"/>
      <c r="CLO52" s="292"/>
      <c r="CLP52" s="292"/>
      <c r="CLQ52" s="292"/>
      <c r="CLR52" s="292"/>
      <c r="CLS52" s="292"/>
      <c r="CLT52" s="292"/>
      <c r="CLU52" s="292"/>
      <c r="CLV52" s="292"/>
      <c r="CLW52" s="292"/>
      <c r="CLX52" s="292"/>
      <c r="CLY52" s="292"/>
      <c r="CLZ52" s="292"/>
      <c r="CMA52" s="292"/>
      <c r="CMB52" s="292"/>
      <c r="CMC52" s="292"/>
      <c r="CMD52" s="292"/>
      <c r="CME52" s="292"/>
      <c r="CMF52" s="292"/>
      <c r="CMG52" s="292"/>
      <c r="CMH52" s="292"/>
      <c r="CMI52" s="292"/>
      <c r="CMJ52" s="292"/>
      <c r="CMK52" s="292"/>
      <c r="CML52" s="292"/>
      <c r="CMM52" s="292"/>
      <c r="CMN52" s="292"/>
      <c r="CMO52" s="292"/>
      <c r="CMP52" s="292"/>
      <c r="CMQ52" s="292"/>
      <c r="CMR52" s="292"/>
      <c r="CMS52" s="292"/>
      <c r="CMT52" s="292"/>
      <c r="CMU52" s="292"/>
      <c r="CMV52" s="292"/>
      <c r="CMW52" s="292"/>
      <c r="CMX52" s="292"/>
      <c r="CMY52" s="292"/>
      <c r="CMZ52" s="292"/>
      <c r="CNA52" s="292"/>
      <c r="CNB52" s="292"/>
      <c r="CNC52" s="292"/>
      <c r="CND52" s="292"/>
      <c r="CNE52" s="292"/>
      <c r="CNF52" s="292"/>
      <c r="CNG52" s="292"/>
      <c r="CNH52" s="292"/>
      <c r="CNI52" s="292"/>
      <c r="CNJ52" s="292"/>
      <c r="CNK52" s="292"/>
      <c r="CNL52" s="292"/>
      <c r="CNM52" s="292"/>
      <c r="CNN52" s="292"/>
      <c r="CNO52" s="292"/>
      <c r="CNP52" s="292"/>
      <c r="CNQ52" s="292"/>
      <c r="CNR52" s="292"/>
      <c r="CNS52" s="292"/>
      <c r="CNT52" s="292"/>
      <c r="CNU52" s="292"/>
      <c r="CNV52" s="292"/>
      <c r="CNW52" s="292"/>
      <c r="CNX52" s="292"/>
      <c r="CNY52" s="292"/>
      <c r="CNZ52" s="292"/>
      <c r="COA52" s="292"/>
      <c r="COB52" s="292"/>
      <c r="COC52" s="292"/>
      <c r="COD52" s="292"/>
      <c r="COE52" s="292"/>
      <c r="COF52" s="292"/>
      <c r="COG52" s="292"/>
      <c r="COH52" s="292"/>
      <c r="COI52" s="292"/>
      <c r="COJ52" s="292"/>
      <c r="COK52" s="292"/>
      <c r="COL52" s="292"/>
      <c r="COM52" s="292"/>
      <c r="CON52" s="292"/>
      <c r="COO52" s="292"/>
      <c r="COP52" s="292"/>
      <c r="COQ52" s="292"/>
      <c r="COR52" s="292"/>
      <c r="COS52" s="292"/>
      <c r="COT52" s="292"/>
      <c r="COU52" s="292"/>
      <c r="COV52" s="292"/>
      <c r="COW52" s="292"/>
      <c r="COX52" s="292"/>
      <c r="COY52" s="292"/>
      <c r="COZ52" s="292"/>
      <c r="CPA52" s="292"/>
      <c r="CPB52" s="292"/>
      <c r="CPC52" s="292"/>
      <c r="CPD52" s="292"/>
      <c r="CPE52" s="292"/>
      <c r="CPF52" s="292"/>
      <c r="CPG52" s="292"/>
      <c r="CPH52" s="292"/>
      <c r="CPI52" s="292"/>
      <c r="CPJ52" s="292"/>
      <c r="CPK52" s="292"/>
      <c r="CPL52" s="292"/>
      <c r="CPM52" s="292"/>
      <c r="CPN52" s="292"/>
      <c r="CPO52" s="292"/>
      <c r="CPP52" s="292"/>
      <c r="CPQ52" s="292"/>
      <c r="CPR52" s="292"/>
      <c r="CPS52" s="292"/>
      <c r="CPT52" s="292"/>
      <c r="CPU52" s="292"/>
      <c r="CPV52" s="292"/>
      <c r="CPW52" s="292"/>
      <c r="CPX52" s="292"/>
      <c r="CPY52" s="292"/>
      <c r="CPZ52" s="292"/>
      <c r="CQA52" s="292"/>
      <c r="CQB52" s="292"/>
      <c r="CQC52" s="292"/>
      <c r="CQD52" s="292"/>
      <c r="CQE52" s="292"/>
      <c r="CQF52" s="292"/>
      <c r="CQG52" s="292"/>
      <c r="CQH52" s="292"/>
      <c r="CQI52" s="292"/>
      <c r="CQJ52" s="292"/>
      <c r="CQK52" s="292"/>
      <c r="CQL52" s="292"/>
      <c r="CQM52" s="292"/>
      <c r="CQN52" s="292"/>
      <c r="CQO52" s="292"/>
      <c r="CQP52" s="292"/>
      <c r="CQQ52" s="292"/>
      <c r="CQR52" s="292"/>
      <c r="CQS52" s="292"/>
      <c r="CQT52" s="292"/>
      <c r="CQU52" s="292"/>
      <c r="CQV52" s="292"/>
      <c r="CQW52" s="292"/>
      <c r="CQX52" s="292"/>
      <c r="CQY52" s="292"/>
      <c r="CQZ52" s="292"/>
      <c r="CRA52" s="292"/>
      <c r="CRB52" s="292"/>
      <c r="CRC52" s="292"/>
      <c r="CRD52" s="292"/>
      <c r="CRE52" s="292"/>
      <c r="CRF52" s="292"/>
      <c r="CRG52" s="292"/>
      <c r="CRH52" s="292"/>
      <c r="CRI52" s="292"/>
      <c r="CRJ52" s="292"/>
      <c r="CRK52" s="292"/>
      <c r="CRL52" s="292"/>
      <c r="CRM52" s="292"/>
      <c r="CRN52" s="292"/>
      <c r="CRO52" s="292"/>
      <c r="CRP52" s="292"/>
      <c r="CRQ52" s="292"/>
      <c r="CRR52" s="292"/>
      <c r="CRS52" s="292"/>
      <c r="CRT52" s="292"/>
      <c r="CRU52" s="292"/>
      <c r="CRV52" s="292"/>
      <c r="CRW52" s="292"/>
      <c r="CRX52" s="292"/>
      <c r="CRY52" s="292"/>
      <c r="CRZ52" s="292"/>
      <c r="CSA52" s="292"/>
      <c r="CSB52" s="292"/>
      <c r="CSC52" s="292"/>
      <c r="CSD52" s="292"/>
      <c r="CSE52" s="292"/>
      <c r="CSF52" s="292"/>
      <c r="CSG52" s="292"/>
      <c r="CSH52" s="292"/>
      <c r="CSI52" s="292"/>
      <c r="CSJ52" s="292"/>
      <c r="CSK52" s="292"/>
      <c r="CSL52" s="292"/>
      <c r="CSM52" s="292"/>
      <c r="CSN52" s="292"/>
      <c r="CSO52" s="292"/>
      <c r="CSP52" s="292"/>
      <c r="CSQ52" s="292"/>
      <c r="CSR52" s="292"/>
      <c r="CSS52" s="292"/>
      <c r="CST52" s="292"/>
      <c r="CSU52" s="292"/>
      <c r="CSV52" s="292"/>
      <c r="CSW52" s="292"/>
      <c r="CSX52" s="292"/>
      <c r="CSY52" s="292"/>
      <c r="CSZ52" s="292"/>
      <c r="CTA52" s="292"/>
      <c r="CTB52" s="292"/>
      <c r="CTC52" s="292"/>
      <c r="CTD52" s="292"/>
      <c r="CTE52" s="292"/>
      <c r="CTF52" s="292"/>
      <c r="CTG52" s="292"/>
      <c r="CTH52" s="292"/>
      <c r="CTI52" s="292"/>
      <c r="CTJ52" s="292"/>
      <c r="CTK52" s="292"/>
      <c r="CTL52" s="292"/>
      <c r="CTM52" s="292"/>
      <c r="CTN52" s="292"/>
      <c r="CTO52" s="292"/>
      <c r="CTP52" s="292"/>
      <c r="CTQ52" s="292"/>
      <c r="CTR52" s="292"/>
      <c r="CTS52" s="292"/>
      <c r="CTT52" s="292"/>
      <c r="CTU52" s="292"/>
      <c r="CTV52" s="292"/>
      <c r="CTW52" s="292"/>
      <c r="CTX52" s="292"/>
      <c r="CTY52" s="292"/>
      <c r="CTZ52" s="292"/>
      <c r="CUA52" s="292"/>
      <c r="CUB52" s="292"/>
      <c r="CUC52" s="292"/>
      <c r="CUD52" s="292"/>
      <c r="CUE52" s="292"/>
      <c r="CUF52" s="292"/>
      <c r="CUG52" s="292"/>
      <c r="CUH52" s="292"/>
      <c r="CUI52" s="292"/>
      <c r="CUJ52" s="292"/>
      <c r="CUK52" s="292"/>
      <c r="CUL52" s="292"/>
      <c r="CUM52" s="292"/>
      <c r="CUN52" s="292"/>
      <c r="CUO52" s="292"/>
      <c r="CUP52" s="292"/>
      <c r="CUQ52" s="292"/>
      <c r="CUR52" s="292"/>
      <c r="CUS52" s="292"/>
      <c r="CUT52" s="292"/>
      <c r="CUU52" s="292"/>
      <c r="CUV52" s="292"/>
      <c r="CUW52" s="292"/>
      <c r="CUX52" s="292"/>
      <c r="CUY52" s="292"/>
      <c r="CUZ52" s="292"/>
      <c r="CVA52" s="292"/>
      <c r="CVB52" s="292"/>
      <c r="CVC52" s="292"/>
      <c r="CVD52" s="292"/>
      <c r="CVE52" s="292"/>
      <c r="CVF52" s="292"/>
      <c r="CVG52" s="292"/>
      <c r="CVH52" s="292"/>
      <c r="CVI52" s="292"/>
      <c r="CVJ52" s="292"/>
      <c r="CVK52" s="292"/>
      <c r="CVL52" s="292"/>
      <c r="CVM52" s="292"/>
      <c r="CVN52" s="292"/>
      <c r="CVO52" s="292"/>
      <c r="CVP52" s="292"/>
      <c r="CVQ52" s="292"/>
      <c r="CVR52" s="292"/>
      <c r="CVS52" s="292"/>
      <c r="CVT52" s="292"/>
      <c r="CVU52" s="292"/>
      <c r="CVV52" s="292"/>
      <c r="CVW52" s="292"/>
      <c r="CVX52" s="292"/>
      <c r="CVY52" s="292"/>
      <c r="CVZ52" s="292"/>
      <c r="CWA52" s="292"/>
      <c r="CWB52" s="292"/>
      <c r="CWC52" s="292"/>
      <c r="CWD52" s="292"/>
      <c r="CWE52" s="292"/>
      <c r="CWF52" s="292"/>
      <c r="CWG52" s="292"/>
      <c r="CWH52" s="292"/>
      <c r="CWI52" s="292"/>
      <c r="CWJ52" s="292"/>
      <c r="CWK52" s="292"/>
      <c r="CWL52" s="292"/>
      <c r="CWM52" s="292"/>
      <c r="CWN52" s="292"/>
      <c r="CWO52" s="292"/>
      <c r="CWP52" s="292"/>
      <c r="CWQ52" s="292"/>
      <c r="CWR52" s="292"/>
      <c r="CWS52" s="292"/>
      <c r="CWT52" s="292"/>
      <c r="CWU52" s="292"/>
      <c r="CWV52" s="292"/>
      <c r="CWW52" s="292"/>
      <c r="CWX52" s="292"/>
      <c r="CWY52" s="292"/>
      <c r="CWZ52" s="292"/>
      <c r="CXA52" s="292"/>
      <c r="CXB52" s="292"/>
      <c r="CXC52" s="292"/>
      <c r="CXD52" s="292"/>
      <c r="CXE52" s="292"/>
      <c r="CXF52" s="292"/>
      <c r="CXG52" s="292"/>
      <c r="CXH52" s="292"/>
      <c r="CXI52" s="292"/>
      <c r="CXJ52" s="292"/>
      <c r="CXK52" s="292"/>
      <c r="CXL52" s="292"/>
      <c r="CXM52" s="292"/>
      <c r="CXN52" s="292"/>
      <c r="CXO52" s="292"/>
      <c r="CXP52" s="292"/>
      <c r="CXQ52" s="292"/>
      <c r="CXR52" s="292"/>
      <c r="CXS52" s="292"/>
      <c r="CXT52" s="292"/>
      <c r="CXU52" s="292"/>
      <c r="CXV52" s="292"/>
      <c r="CXW52" s="292"/>
      <c r="CXX52" s="292"/>
      <c r="CXY52" s="292"/>
      <c r="CXZ52" s="292"/>
      <c r="CYA52" s="292"/>
      <c r="CYB52" s="292"/>
      <c r="CYC52" s="292"/>
      <c r="CYD52" s="292"/>
      <c r="CYE52" s="292"/>
      <c r="CYF52" s="292"/>
      <c r="CYG52" s="292"/>
      <c r="CYH52" s="292"/>
      <c r="CYI52" s="292"/>
      <c r="CYJ52" s="292"/>
      <c r="CYK52" s="292"/>
      <c r="CYL52" s="292"/>
      <c r="CYM52" s="292"/>
      <c r="CYN52" s="292"/>
      <c r="CYO52" s="292"/>
      <c r="CYP52" s="292"/>
      <c r="CYQ52" s="292"/>
      <c r="CYR52" s="292"/>
      <c r="CYS52" s="292"/>
      <c r="CYT52" s="292"/>
      <c r="CYU52" s="292"/>
      <c r="CYV52" s="292"/>
      <c r="CYW52" s="292"/>
      <c r="CYX52" s="292"/>
      <c r="CYY52" s="292"/>
      <c r="CYZ52" s="292"/>
      <c r="CZA52" s="292"/>
      <c r="CZB52" s="292"/>
      <c r="CZC52" s="292"/>
      <c r="CZD52" s="292"/>
      <c r="CZE52" s="292"/>
      <c r="CZF52" s="292"/>
      <c r="CZG52" s="292"/>
      <c r="CZH52" s="292"/>
      <c r="CZI52" s="292"/>
      <c r="CZJ52" s="292"/>
      <c r="CZK52" s="292"/>
      <c r="CZL52" s="292"/>
      <c r="CZM52" s="292"/>
      <c r="CZN52" s="292"/>
      <c r="CZO52" s="292"/>
      <c r="CZP52" s="292"/>
      <c r="CZQ52" s="292"/>
      <c r="CZR52" s="292"/>
      <c r="CZS52" s="292"/>
      <c r="CZT52" s="292"/>
      <c r="CZU52" s="292"/>
      <c r="CZV52" s="292"/>
      <c r="CZW52" s="292"/>
      <c r="CZX52" s="292"/>
      <c r="CZY52" s="292"/>
      <c r="CZZ52" s="292"/>
      <c r="DAA52" s="292"/>
      <c r="DAB52" s="292"/>
      <c r="DAC52" s="292"/>
      <c r="DAD52" s="292"/>
      <c r="DAE52" s="292"/>
      <c r="DAF52" s="292"/>
      <c r="DAG52" s="292"/>
      <c r="DAH52" s="292"/>
      <c r="DAI52" s="292"/>
      <c r="DAJ52" s="292"/>
      <c r="DAK52" s="292"/>
      <c r="DAL52" s="292"/>
      <c r="DAM52" s="292"/>
      <c r="DAN52" s="292"/>
      <c r="DAO52" s="292"/>
      <c r="DAP52" s="292"/>
      <c r="DAQ52" s="292"/>
      <c r="DAR52" s="292"/>
      <c r="DAS52" s="292"/>
      <c r="DAT52" s="292"/>
      <c r="DAU52" s="292"/>
      <c r="DAV52" s="292"/>
      <c r="DAW52" s="292"/>
      <c r="DAX52" s="292"/>
      <c r="DAY52" s="292"/>
      <c r="DAZ52" s="292"/>
      <c r="DBA52" s="292"/>
      <c r="DBB52" s="292"/>
      <c r="DBC52" s="292"/>
      <c r="DBD52" s="292"/>
      <c r="DBE52" s="292"/>
      <c r="DBF52" s="292"/>
      <c r="DBG52" s="292"/>
      <c r="DBH52" s="292"/>
      <c r="DBI52" s="292"/>
      <c r="DBJ52" s="292"/>
      <c r="DBK52" s="292"/>
      <c r="DBL52" s="292"/>
      <c r="DBM52" s="292"/>
      <c r="DBN52" s="292"/>
      <c r="DBO52" s="292"/>
      <c r="DBP52" s="292"/>
      <c r="DBQ52" s="292"/>
      <c r="DBR52" s="292"/>
      <c r="DBS52" s="292"/>
      <c r="DBT52" s="292"/>
      <c r="DBU52" s="292"/>
      <c r="DBV52" s="292"/>
      <c r="DBW52" s="292"/>
      <c r="DBX52" s="292"/>
      <c r="DBY52" s="292"/>
      <c r="DBZ52" s="292"/>
      <c r="DCA52" s="292"/>
      <c r="DCB52" s="292"/>
      <c r="DCC52" s="292"/>
      <c r="DCD52" s="292"/>
      <c r="DCE52" s="292"/>
      <c r="DCF52" s="292"/>
      <c r="DCG52" s="292"/>
      <c r="DCH52" s="292"/>
      <c r="DCI52" s="292"/>
      <c r="DCJ52" s="292"/>
      <c r="DCK52" s="292"/>
      <c r="DCL52" s="292"/>
      <c r="DCM52" s="292"/>
      <c r="DCN52" s="292"/>
      <c r="DCO52" s="292"/>
      <c r="DCP52" s="292"/>
      <c r="DCQ52" s="292"/>
      <c r="DCR52" s="292"/>
      <c r="DCS52" s="292"/>
      <c r="DCT52" s="292"/>
      <c r="DCU52" s="292"/>
      <c r="DCV52" s="292"/>
      <c r="DCW52" s="292"/>
      <c r="DCX52" s="292"/>
      <c r="DCY52" s="292"/>
      <c r="DCZ52" s="292"/>
      <c r="DDA52" s="292"/>
      <c r="DDB52" s="292"/>
      <c r="DDC52" s="292"/>
      <c r="DDD52" s="292"/>
      <c r="DDE52" s="292"/>
      <c r="DDF52" s="292"/>
      <c r="DDG52" s="292"/>
      <c r="DDH52" s="292"/>
      <c r="DDI52" s="292"/>
      <c r="DDJ52" s="292"/>
      <c r="DDK52" s="292"/>
      <c r="DDL52" s="292"/>
      <c r="DDM52" s="292"/>
      <c r="DDN52" s="292"/>
      <c r="DDO52" s="292"/>
      <c r="DDP52" s="292"/>
      <c r="DDQ52" s="292"/>
      <c r="DDR52" s="292"/>
      <c r="DDS52" s="292"/>
      <c r="DDT52" s="292"/>
      <c r="DDU52" s="292"/>
      <c r="DDV52" s="292"/>
      <c r="DDW52" s="292"/>
      <c r="DDX52" s="292"/>
      <c r="DDY52" s="292"/>
      <c r="DDZ52" s="292"/>
      <c r="DEA52" s="292"/>
      <c r="DEB52" s="292"/>
      <c r="DEC52" s="292"/>
      <c r="DED52" s="292"/>
      <c r="DEE52" s="292"/>
      <c r="DEF52" s="292"/>
      <c r="DEG52" s="292"/>
      <c r="DEH52" s="292"/>
      <c r="DEI52" s="292"/>
      <c r="DEJ52" s="292"/>
      <c r="DEK52" s="292"/>
      <c r="DEL52" s="292"/>
      <c r="DEM52" s="292"/>
      <c r="DEN52" s="292"/>
      <c r="DEO52" s="292"/>
      <c r="DEP52" s="292"/>
      <c r="DEQ52" s="292"/>
      <c r="DER52" s="292"/>
      <c r="DES52" s="292"/>
      <c r="DET52" s="292"/>
      <c r="DEU52" s="292"/>
      <c r="DEV52" s="292"/>
      <c r="DEW52" s="292"/>
      <c r="DEX52" s="292"/>
      <c r="DEY52" s="292"/>
      <c r="DEZ52" s="292"/>
      <c r="DFA52" s="292"/>
      <c r="DFB52" s="292"/>
      <c r="DFC52" s="292"/>
      <c r="DFD52" s="292"/>
      <c r="DFE52" s="292"/>
      <c r="DFF52" s="292"/>
      <c r="DFG52" s="292"/>
      <c r="DFH52" s="292"/>
      <c r="DFI52" s="292"/>
      <c r="DFJ52" s="292"/>
      <c r="DFK52" s="292"/>
      <c r="DFL52" s="292"/>
      <c r="DFM52" s="292"/>
      <c r="DFN52" s="292"/>
      <c r="DFO52" s="292"/>
      <c r="DFP52" s="292"/>
      <c r="DFQ52" s="292"/>
      <c r="DFR52" s="292"/>
      <c r="DFS52" s="292"/>
      <c r="DFT52" s="292"/>
      <c r="DFU52" s="292"/>
      <c r="DFV52" s="292"/>
      <c r="DFW52" s="292"/>
      <c r="DFX52" s="292"/>
      <c r="DFY52" s="292"/>
      <c r="DFZ52" s="292"/>
      <c r="DGA52" s="292"/>
      <c r="DGB52" s="292"/>
      <c r="DGC52" s="292"/>
      <c r="DGD52" s="292"/>
      <c r="DGE52" s="292"/>
      <c r="DGF52" s="292"/>
      <c r="DGG52" s="292"/>
      <c r="DGH52" s="292"/>
      <c r="DGI52" s="292"/>
      <c r="DGJ52" s="292"/>
      <c r="DGK52" s="292"/>
      <c r="DGL52" s="292"/>
      <c r="DGM52" s="292"/>
      <c r="DGN52" s="292"/>
      <c r="DGO52" s="292"/>
      <c r="DGP52" s="292"/>
      <c r="DGQ52" s="292"/>
      <c r="DGR52" s="292"/>
      <c r="DGS52" s="292"/>
      <c r="DGT52" s="292"/>
      <c r="DGU52" s="292"/>
      <c r="DGV52" s="292"/>
      <c r="DGW52" s="292"/>
      <c r="DGX52" s="292"/>
      <c r="DGY52" s="292"/>
      <c r="DGZ52" s="292"/>
      <c r="DHA52" s="292"/>
      <c r="DHB52" s="292"/>
      <c r="DHC52" s="292"/>
      <c r="DHD52" s="292"/>
      <c r="DHE52" s="292"/>
      <c r="DHF52" s="292"/>
      <c r="DHG52" s="292"/>
      <c r="DHH52" s="292"/>
      <c r="DHI52" s="292"/>
      <c r="DHJ52" s="292"/>
      <c r="DHK52" s="292"/>
      <c r="DHL52" s="292"/>
      <c r="DHM52" s="292"/>
      <c r="DHN52" s="292"/>
      <c r="DHO52" s="292"/>
      <c r="DHP52" s="292"/>
      <c r="DHQ52" s="292"/>
      <c r="DHR52" s="292"/>
      <c r="DHS52" s="292"/>
      <c r="DHT52" s="292"/>
      <c r="DHU52" s="292"/>
      <c r="DHV52" s="292"/>
      <c r="DHW52" s="292"/>
      <c r="DHX52" s="292"/>
      <c r="DHY52" s="292"/>
      <c r="DHZ52" s="292"/>
      <c r="DIA52" s="292"/>
      <c r="DIB52" s="292"/>
      <c r="DIC52" s="292"/>
      <c r="DID52" s="292"/>
      <c r="DIE52" s="292"/>
      <c r="DIF52" s="292"/>
      <c r="DIG52" s="292"/>
      <c r="DIH52" s="292"/>
      <c r="DII52" s="292"/>
      <c r="DIJ52" s="292"/>
      <c r="DIK52" s="292"/>
      <c r="DIL52" s="292"/>
      <c r="DIM52" s="292"/>
      <c r="DIN52" s="292"/>
      <c r="DIO52" s="292"/>
      <c r="DIP52" s="292"/>
      <c r="DIQ52" s="292"/>
      <c r="DIR52" s="292"/>
      <c r="DIS52" s="292"/>
      <c r="DIT52" s="292"/>
      <c r="DIU52" s="292"/>
      <c r="DIV52" s="292"/>
      <c r="DIW52" s="292"/>
      <c r="DIX52" s="292"/>
      <c r="DIY52" s="292"/>
      <c r="DIZ52" s="292"/>
      <c r="DJA52" s="292"/>
      <c r="DJB52" s="292"/>
      <c r="DJC52" s="292"/>
      <c r="DJD52" s="292"/>
      <c r="DJE52" s="292"/>
      <c r="DJF52" s="292"/>
      <c r="DJG52" s="292"/>
      <c r="DJH52" s="292"/>
      <c r="DJI52" s="292"/>
      <c r="DJJ52" s="292"/>
      <c r="DJK52" s="292"/>
      <c r="DJL52" s="292"/>
      <c r="DJM52" s="292"/>
      <c r="DJN52" s="292"/>
      <c r="DJO52" s="292"/>
      <c r="DJP52" s="292"/>
      <c r="DJQ52" s="292"/>
      <c r="DJR52" s="292"/>
      <c r="DJS52" s="292"/>
      <c r="DJT52" s="292"/>
      <c r="DJU52" s="292"/>
      <c r="DJV52" s="292"/>
      <c r="DJW52" s="292"/>
      <c r="DJX52" s="292"/>
      <c r="DJY52" s="292"/>
      <c r="DJZ52" s="292"/>
      <c r="DKA52" s="292"/>
      <c r="DKB52" s="292"/>
      <c r="DKC52" s="292"/>
      <c r="DKD52" s="292"/>
      <c r="DKE52" s="292"/>
      <c r="DKF52" s="292"/>
      <c r="DKG52" s="292"/>
      <c r="DKH52" s="292"/>
      <c r="DKI52" s="292"/>
      <c r="DKJ52" s="292"/>
      <c r="DKK52" s="292"/>
      <c r="DKL52" s="292"/>
      <c r="DKM52" s="292"/>
      <c r="DKN52" s="292"/>
      <c r="DKO52" s="292"/>
      <c r="DKP52" s="292"/>
      <c r="DKQ52" s="292"/>
      <c r="DKR52" s="292"/>
      <c r="DKS52" s="292"/>
      <c r="DKT52" s="292"/>
      <c r="DKU52" s="292"/>
      <c r="DKV52" s="292"/>
      <c r="DKW52" s="292"/>
      <c r="DKX52" s="292"/>
      <c r="DKY52" s="292"/>
      <c r="DKZ52" s="292"/>
      <c r="DLA52" s="292"/>
      <c r="DLB52" s="292"/>
      <c r="DLC52" s="292"/>
      <c r="DLD52" s="292"/>
      <c r="DLE52" s="292"/>
      <c r="DLF52" s="292"/>
      <c r="DLG52" s="292"/>
      <c r="DLH52" s="292"/>
      <c r="DLI52" s="292"/>
      <c r="DLJ52" s="292"/>
      <c r="DLK52" s="292"/>
      <c r="DLL52" s="292"/>
      <c r="DLM52" s="292"/>
      <c r="DLN52" s="292"/>
      <c r="DLO52" s="292"/>
      <c r="DLP52" s="292"/>
      <c r="DLQ52" s="292"/>
      <c r="DLR52" s="292"/>
      <c r="DLS52" s="292"/>
      <c r="DLT52" s="292"/>
      <c r="DLU52" s="292"/>
      <c r="DLV52" s="292"/>
      <c r="DLW52" s="292"/>
      <c r="DLX52" s="292"/>
      <c r="DLY52" s="292"/>
      <c r="DLZ52" s="292"/>
      <c r="DMA52" s="292"/>
      <c r="DMB52" s="292"/>
      <c r="DMC52" s="292"/>
      <c r="DMD52" s="292"/>
      <c r="DME52" s="292"/>
      <c r="DMF52" s="292"/>
      <c r="DMG52" s="292"/>
      <c r="DMH52" s="292"/>
      <c r="DMI52" s="292"/>
      <c r="DMJ52" s="292"/>
      <c r="DMK52" s="292"/>
      <c r="DML52" s="292"/>
      <c r="DMM52" s="292"/>
      <c r="DMN52" s="292"/>
      <c r="DMO52" s="292"/>
      <c r="DMP52" s="292"/>
      <c r="DMQ52" s="292"/>
      <c r="DMR52" s="292"/>
      <c r="DMS52" s="292"/>
      <c r="DMT52" s="292"/>
      <c r="DMU52" s="292"/>
      <c r="DMV52" s="292"/>
      <c r="DMW52" s="292"/>
      <c r="DMX52" s="292"/>
      <c r="DMY52" s="292"/>
      <c r="DMZ52" s="292"/>
      <c r="DNA52" s="292"/>
      <c r="DNB52" s="292"/>
      <c r="DNC52" s="292"/>
      <c r="DND52" s="292"/>
      <c r="DNE52" s="292"/>
      <c r="DNF52" s="292"/>
      <c r="DNG52" s="292"/>
      <c r="DNH52" s="292"/>
      <c r="DNI52" s="292"/>
      <c r="DNJ52" s="292"/>
      <c r="DNK52" s="292"/>
      <c r="DNL52" s="292"/>
      <c r="DNM52" s="292"/>
      <c r="DNN52" s="292"/>
      <c r="DNO52" s="292"/>
      <c r="DNP52" s="292"/>
      <c r="DNQ52" s="292"/>
      <c r="DNR52" s="292"/>
      <c r="DNS52" s="292"/>
      <c r="DNT52" s="292"/>
      <c r="DNU52" s="292"/>
      <c r="DNV52" s="292"/>
      <c r="DNW52" s="292"/>
      <c r="DNX52" s="292"/>
      <c r="DNY52" s="292"/>
      <c r="DNZ52" s="292"/>
      <c r="DOA52" s="292"/>
      <c r="DOB52" s="292"/>
      <c r="DOC52" s="292"/>
      <c r="DOD52" s="292"/>
      <c r="DOE52" s="292"/>
      <c r="DOF52" s="292"/>
      <c r="DOG52" s="292"/>
      <c r="DOH52" s="292"/>
      <c r="DOI52" s="292"/>
      <c r="DOJ52" s="292"/>
      <c r="DOK52" s="292"/>
      <c r="DOL52" s="292"/>
      <c r="DOM52" s="292"/>
      <c r="DON52" s="292"/>
      <c r="DOO52" s="292"/>
      <c r="DOP52" s="292"/>
      <c r="DOQ52" s="292"/>
      <c r="DOR52" s="292"/>
      <c r="DOS52" s="292"/>
      <c r="DOT52" s="292"/>
      <c r="DOU52" s="292"/>
      <c r="DOV52" s="292"/>
      <c r="DOW52" s="292"/>
      <c r="DOX52" s="292"/>
      <c r="DOY52" s="292"/>
      <c r="DOZ52" s="292"/>
      <c r="DPA52" s="292"/>
      <c r="DPB52" s="292"/>
      <c r="DPC52" s="292"/>
      <c r="DPD52" s="292"/>
      <c r="DPE52" s="292"/>
      <c r="DPF52" s="292"/>
      <c r="DPG52" s="292"/>
      <c r="DPH52" s="292"/>
      <c r="DPI52" s="292"/>
      <c r="DPJ52" s="292"/>
      <c r="DPK52" s="292"/>
      <c r="DPL52" s="292"/>
      <c r="DPM52" s="292"/>
      <c r="DPN52" s="292"/>
      <c r="DPO52" s="292"/>
      <c r="DPP52" s="292"/>
      <c r="DPQ52" s="292"/>
      <c r="DPR52" s="292"/>
      <c r="DPS52" s="292"/>
      <c r="DPT52" s="292"/>
      <c r="DPU52" s="292"/>
      <c r="DPV52" s="292"/>
      <c r="DPW52" s="292"/>
      <c r="DPX52" s="292"/>
      <c r="DPY52" s="292"/>
      <c r="DPZ52" s="292"/>
      <c r="DQA52" s="292"/>
      <c r="DQB52" s="292"/>
      <c r="DQC52" s="292"/>
      <c r="DQD52" s="292"/>
      <c r="DQE52" s="292"/>
      <c r="DQF52" s="292"/>
      <c r="DQG52" s="292"/>
      <c r="DQH52" s="292"/>
      <c r="DQI52" s="292"/>
      <c r="DQJ52" s="292"/>
      <c r="DQK52" s="292"/>
      <c r="DQL52" s="292"/>
      <c r="DQM52" s="292"/>
      <c r="DQN52" s="292"/>
      <c r="DQO52" s="292"/>
      <c r="DQP52" s="292"/>
      <c r="DQQ52" s="292"/>
      <c r="DQR52" s="292"/>
      <c r="DQS52" s="292"/>
      <c r="DQT52" s="292"/>
      <c r="DQU52" s="292"/>
      <c r="DQV52" s="292"/>
      <c r="DQW52" s="292"/>
      <c r="DQX52" s="292"/>
      <c r="DQY52" s="292"/>
      <c r="DQZ52" s="292"/>
      <c r="DRA52" s="292"/>
      <c r="DRB52" s="292"/>
      <c r="DRC52" s="292"/>
      <c r="DRD52" s="292"/>
      <c r="DRE52" s="292"/>
      <c r="DRF52" s="292"/>
      <c r="DRG52" s="292"/>
      <c r="DRH52" s="292"/>
      <c r="DRI52" s="292"/>
      <c r="DRJ52" s="292"/>
      <c r="DRK52" s="292"/>
      <c r="DRL52" s="292"/>
      <c r="DRM52" s="292"/>
      <c r="DRN52" s="292"/>
      <c r="DRO52" s="292"/>
      <c r="DRP52" s="292"/>
      <c r="DRQ52" s="292"/>
      <c r="DRR52" s="292"/>
      <c r="DRS52" s="292"/>
      <c r="DRT52" s="292"/>
      <c r="DRU52" s="292"/>
      <c r="DRV52" s="292"/>
      <c r="DRW52" s="292"/>
      <c r="DRX52" s="292"/>
      <c r="DRY52" s="292"/>
      <c r="DRZ52" s="292"/>
      <c r="DSA52" s="292"/>
      <c r="DSB52" s="292"/>
      <c r="DSC52" s="292"/>
      <c r="DSD52" s="292"/>
      <c r="DSE52" s="292"/>
      <c r="DSF52" s="292"/>
      <c r="DSG52" s="292"/>
      <c r="DSH52" s="292"/>
      <c r="DSI52" s="292"/>
      <c r="DSJ52" s="292"/>
      <c r="DSK52" s="292"/>
      <c r="DSL52" s="292"/>
      <c r="DSM52" s="292"/>
      <c r="DSN52" s="292"/>
      <c r="DSO52" s="292"/>
      <c r="DSP52" s="292"/>
      <c r="DSQ52" s="292"/>
      <c r="DSR52" s="292"/>
      <c r="DSS52" s="292"/>
      <c r="DST52" s="292"/>
      <c r="DSU52" s="292"/>
      <c r="DSV52" s="292"/>
      <c r="DSW52" s="292"/>
      <c r="DSX52" s="292"/>
      <c r="DSY52" s="292"/>
      <c r="DSZ52" s="292"/>
      <c r="DTA52" s="292"/>
      <c r="DTB52" s="292"/>
      <c r="DTC52" s="292"/>
      <c r="DTD52" s="292"/>
      <c r="DTE52" s="292"/>
      <c r="DTF52" s="292"/>
      <c r="DTG52" s="292"/>
      <c r="DTH52" s="292"/>
      <c r="DTI52" s="292"/>
      <c r="DTJ52" s="292"/>
      <c r="DTK52" s="292"/>
      <c r="DTL52" s="292"/>
      <c r="DTM52" s="292"/>
      <c r="DTN52" s="292"/>
      <c r="DTO52" s="292"/>
      <c r="DTP52" s="292"/>
      <c r="DTQ52" s="292"/>
      <c r="DTR52" s="292"/>
      <c r="DTS52" s="292"/>
      <c r="DTT52" s="292"/>
      <c r="DTU52" s="292"/>
      <c r="DTV52" s="292"/>
      <c r="DTW52" s="292"/>
      <c r="DTX52" s="292"/>
      <c r="DTY52" s="292"/>
      <c r="DTZ52" s="292"/>
      <c r="DUA52" s="292"/>
      <c r="DUB52" s="292"/>
      <c r="DUC52" s="292"/>
      <c r="DUD52" s="292"/>
      <c r="DUE52" s="292"/>
      <c r="DUF52" s="292"/>
      <c r="DUG52" s="292"/>
      <c r="DUH52" s="292"/>
      <c r="DUI52" s="292"/>
      <c r="DUJ52" s="292"/>
      <c r="DUK52" s="292"/>
      <c r="DUL52" s="292"/>
      <c r="DUM52" s="292"/>
      <c r="DUN52" s="292"/>
      <c r="DUO52" s="292"/>
      <c r="DUP52" s="292"/>
      <c r="DUQ52" s="292"/>
      <c r="DUR52" s="292"/>
      <c r="DUS52" s="292"/>
      <c r="DUT52" s="292"/>
      <c r="DUU52" s="292"/>
      <c r="DUV52" s="292"/>
      <c r="DUW52" s="292"/>
      <c r="DUX52" s="292"/>
      <c r="DUY52" s="292"/>
      <c r="DUZ52" s="292"/>
      <c r="DVA52" s="292"/>
      <c r="DVB52" s="292"/>
      <c r="DVC52" s="292"/>
      <c r="DVD52" s="292"/>
      <c r="DVE52" s="292"/>
      <c r="DVF52" s="292"/>
      <c r="DVG52" s="292"/>
      <c r="DVH52" s="292"/>
      <c r="DVI52" s="292"/>
      <c r="DVJ52" s="292"/>
      <c r="DVK52" s="292"/>
      <c r="DVL52" s="292"/>
      <c r="DVM52" s="292"/>
      <c r="DVN52" s="292"/>
      <c r="DVO52" s="292"/>
      <c r="DVP52" s="292"/>
      <c r="DVQ52" s="292"/>
      <c r="DVR52" s="292"/>
      <c r="DVS52" s="292"/>
      <c r="DVT52" s="292"/>
      <c r="DVU52" s="292"/>
      <c r="DVV52" s="292"/>
      <c r="DVW52" s="292"/>
      <c r="DVX52" s="292"/>
      <c r="DVY52" s="292"/>
      <c r="DVZ52" s="292"/>
      <c r="DWA52" s="292"/>
      <c r="DWB52" s="292"/>
      <c r="DWC52" s="292"/>
      <c r="DWD52" s="292"/>
      <c r="DWE52" s="292"/>
      <c r="DWF52" s="292"/>
      <c r="DWG52" s="292"/>
      <c r="DWH52" s="292"/>
      <c r="DWI52" s="292"/>
      <c r="DWJ52" s="292"/>
      <c r="DWK52" s="292"/>
      <c r="DWL52" s="292"/>
      <c r="DWM52" s="292"/>
      <c r="DWN52" s="292"/>
      <c r="DWO52" s="292"/>
      <c r="DWP52" s="292"/>
      <c r="DWQ52" s="292"/>
      <c r="DWR52" s="292"/>
      <c r="DWS52" s="292"/>
      <c r="DWT52" s="292"/>
      <c r="DWU52" s="292"/>
      <c r="DWV52" s="292"/>
      <c r="DWW52" s="292"/>
      <c r="DWX52" s="292"/>
      <c r="DWY52" s="292"/>
      <c r="DWZ52" s="292"/>
      <c r="DXA52" s="292"/>
      <c r="DXB52" s="292"/>
      <c r="DXC52" s="292"/>
      <c r="DXD52" s="292"/>
      <c r="DXE52" s="292"/>
      <c r="DXF52" s="292"/>
      <c r="DXG52" s="292"/>
      <c r="DXH52" s="292"/>
      <c r="DXI52" s="292"/>
      <c r="DXJ52" s="292"/>
      <c r="DXK52" s="292"/>
      <c r="DXL52" s="292"/>
      <c r="DXM52" s="292"/>
      <c r="DXN52" s="292"/>
      <c r="DXO52" s="292"/>
      <c r="DXP52" s="292"/>
      <c r="DXQ52" s="292"/>
      <c r="DXR52" s="292"/>
      <c r="DXS52" s="292"/>
      <c r="DXT52" s="292"/>
      <c r="DXU52" s="292"/>
      <c r="DXV52" s="292"/>
      <c r="DXW52" s="292"/>
      <c r="DXX52" s="292"/>
      <c r="DXY52" s="292"/>
      <c r="DXZ52" s="292"/>
      <c r="DYA52" s="292"/>
      <c r="DYB52" s="292"/>
      <c r="DYC52" s="292"/>
      <c r="DYD52" s="292"/>
      <c r="DYE52" s="292"/>
      <c r="DYF52" s="292"/>
      <c r="DYG52" s="292"/>
      <c r="DYH52" s="292"/>
      <c r="DYI52" s="292"/>
      <c r="DYJ52" s="292"/>
      <c r="DYK52" s="292"/>
      <c r="DYL52" s="292"/>
      <c r="DYM52" s="292"/>
      <c r="DYN52" s="292"/>
      <c r="DYO52" s="292"/>
      <c r="DYP52" s="292"/>
      <c r="DYQ52" s="292"/>
      <c r="DYR52" s="292"/>
      <c r="DYS52" s="292"/>
      <c r="DYT52" s="292"/>
      <c r="DYU52" s="292"/>
      <c r="DYV52" s="292"/>
      <c r="DYW52" s="292"/>
      <c r="DYX52" s="292"/>
      <c r="DYY52" s="292"/>
      <c r="DYZ52" s="292"/>
      <c r="DZA52" s="292"/>
      <c r="DZB52" s="292"/>
      <c r="DZC52" s="292"/>
      <c r="DZD52" s="292"/>
      <c r="DZE52" s="292"/>
      <c r="DZF52" s="292"/>
      <c r="DZG52" s="292"/>
      <c r="DZH52" s="292"/>
      <c r="DZI52" s="292"/>
      <c r="DZJ52" s="292"/>
      <c r="DZK52" s="292"/>
      <c r="DZL52" s="292"/>
      <c r="DZM52" s="292"/>
      <c r="DZN52" s="292"/>
      <c r="DZO52" s="292"/>
      <c r="DZP52" s="292"/>
      <c r="DZQ52" s="292"/>
      <c r="DZR52" s="292"/>
      <c r="DZS52" s="292"/>
      <c r="DZT52" s="292"/>
      <c r="DZU52" s="292"/>
      <c r="DZV52" s="292"/>
      <c r="DZW52" s="292"/>
      <c r="DZX52" s="292"/>
      <c r="DZY52" s="292"/>
      <c r="DZZ52" s="292"/>
      <c r="EAA52" s="292"/>
      <c r="EAB52" s="292"/>
      <c r="EAC52" s="292"/>
      <c r="EAD52" s="292"/>
      <c r="EAE52" s="292"/>
      <c r="EAF52" s="292"/>
      <c r="EAG52" s="292"/>
      <c r="EAH52" s="292"/>
      <c r="EAI52" s="292"/>
      <c r="EAJ52" s="292"/>
      <c r="EAK52" s="292"/>
      <c r="EAL52" s="292"/>
      <c r="EAM52" s="292"/>
      <c r="EAN52" s="292"/>
      <c r="EAO52" s="292"/>
      <c r="EAP52" s="292"/>
      <c r="EAQ52" s="292"/>
      <c r="EAR52" s="292"/>
      <c r="EAS52" s="292"/>
      <c r="EAT52" s="292"/>
      <c r="EAU52" s="292"/>
      <c r="EAV52" s="292"/>
      <c r="EAW52" s="292"/>
      <c r="EAX52" s="292"/>
      <c r="EAY52" s="292"/>
      <c r="EAZ52" s="292"/>
      <c r="EBA52" s="292"/>
      <c r="EBB52" s="292"/>
      <c r="EBC52" s="292"/>
      <c r="EBD52" s="292"/>
      <c r="EBE52" s="292"/>
      <c r="EBF52" s="292"/>
      <c r="EBG52" s="292"/>
      <c r="EBH52" s="292"/>
      <c r="EBI52" s="292"/>
      <c r="EBJ52" s="292"/>
      <c r="EBK52" s="292"/>
      <c r="EBL52" s="292"/>
      <c r="EBM52" s="292"/>
      <c r="EBN52" s="292"/>
      <c r="EBO52" s="292"/>
      <c r="EBP52" s="292"/>
      <c r="EBQ52" s="292"/>
      <c r="EBR52" s="292"/>
      <c r="EBS52" s="292"/>
      <c r="EBT52" s="292"/>
      <c r="EBU52" s="292"/>
      <c r="EBV52" s="292"/>
      <c r="EBW52" s="292"/>
      <c r="EBX52" s="292"/>
      <c r="EBY52" s="292"/>
      <c r="EBZ52" s="292"/>
      <c r="ECA52" s="292"/>
      <c r="ECB52" s="292"/>
      <c r="ECC52" s="292"/>
      <c r="ECD52" s="292"/>
      <c r="ECE52" s="292"/>
      <c r="ECF52" s="292"/>
      <c r="ECG52" s="292"/>
      <c r="ECH52" s="292"/>
      <c r="ECI52" s="292"/>
      <c r="ECJ52" s="292"/>
      <c r="ECK52" s="292"/>
      <c r="ECL52" s="292"/>
      <c r="ECM52" s="292"/>
      <c r="ECN52" s="292"/>
      <c r="ECO52" s="292"/>
      <c r="ECP52" s="292"/>
      <c r="ECQ52" s="292"/>
      <c r="ECR52" s="292"/>
      <c r="ECS52" s="292"/>
      <c r="ECT52" s="292"/>
      <c r="ECU52" s="292"/>
      <c r="ECV52" s="292"/>
      <c r="ECW52" s="292"/>
      <c r="ECX52" s="292"/>
      <c r="ECY52" s="292"/>
      <c r="ECZ52" s="292"/>
      <c r="EDA52" s="292"/>
      <c r="EDB52" s="292"/>
      <c r="EDC52" s="292"/>
      <c r="EDD52" s="292"/>
      <c r="EDE52" s="292"/>
      <c r="EDF52" s="292"/>
      <c r="EDG52" s="292"/>
      <c r="EDH52" s="292"/>
      <c r="EDI52" s="292"/>
      <c r="EDJ52" s="292"/>
      <c r="EDK52" s="292"/>
      <c r="EDL52" s="292"/>
      <c r="EDM52" s="292"/>
      <c r="EDN52" s="292"/>
      <c r="EDO52" s="292"/>
      <c r="EDP52" s="292"/>
      <c r="EDQ52" s="292"/>
      <c r="EDR52" s="292"/>
      <c r="EDS52" s="292"/>
      <c r="EDT52" s="292"/>
      <c r="EDU52" s="292"/>
      <c r="EDV52" s="292"/>
      <c r="EDW52" s="292"/>
      <c r="EDX52" s="292"/>
      <c r="EDY52" s="292"/>
      <c r="EDZ52" s="292"/>
      <c r="EEA52" s="292"/>
      <c r="EEB52" s="292"/>
      <c r="EEC52" s="292"/>
      <c r="EED52" s="292"/>
      <c r="EEE52" s="292"/>
      <c r="EEF52" s="292"/>
      <c r="EEG52" s="292"/>
      <c r="EEH52" s="292"/>
      <c r="EEI52" s="292"/>
      <c r="EEJ52" s="292"/>
      <c r="EEK52" s="292"/>
      <c r="EEL52" s="292"/>
      <c r="EEM52" s="292"/>
      <c r="EEN52" s="292"/>
      <c r="EEO52" s="292"/>
      <c r="EEP52" s="292"/>
      <c r="EEQ52" s="292"/>
      <c r="EER52" s="292"/>
      <c r="EES52" s="292"/>
      <c r="EET52" s="292"/>
      <c r="EEU52" s="292"/>
      <c r="EEV52" s="292"/>
      <c r="EEW52" s="292"/>
      <c r="EEX52" s="292"/>
      <c r="EEY52" s="292"/>
      <c r="EEZ52" s="292"/>
      <c r="EFA52" s="292"/>
      <c r="EFB52" s="292"/>
      <c r="EFC52" s="292"/>
      <c r="EFD52" s="292"/>
      <c r="EFE52" s="292"/>
      <c r="EFF52" s="292"/>
      <c r="EFG52" s="292"/>
      <c r="EFH52" s="292"/>
      <c r="EFI52" s="292"/>
      <c r="EFJ52" s="292"/>
      <c r="EFK52" s="292"/>
      <c r="EFL52" s="292"/>
      <c r="EFM52" s="292"/>
      <c r="EFN52" s="292"/>
      <c r="EFO52" s="292"/>
      <c r="EFP52" s="292"/>
      <c r="EFQ52" s="292"/>
      <c r="EFR52" s="292"/>
      <c r="EFS52" s="292"/>
      <c r="EFT52" s="292"/>
      <c r="EFU52" s="292"/>
      <c r="EFV52" s="292"/>
      <c r="EFW52" s="292"/>
      <c r="EFX52" s="292"/>
      <c r="EFY52" s="292"/>
      <c r="EFZ52" s="292"/>
      <c r="EGA52" s="292"/>
      <c r="EGB52" s="292"/>
      <c r="EGC52" s="292"/>
      <c r="EGD52" s="292"/>
      <c r="EGE52" s="292"/>
      <c r="EGF52" s="292"/>
      <c r="EGG52" s="292"/>
      <c r="EGH52" s="292"/>
      <c r="EGI52" s="292"/>
      <c r="EGJ52" s="292"/>
      <c r="EGK52" s="292"/>
      <c r="EGL52" s="292"/>
      <c r="EGM52" s="292"/>
      <c r="EGN52" s="292"/>
      <c r="EGO52" s="292"/>
      <c r="EGP52" s="292"/>
      <c r="EGQ52" s="292"/>
      <c r="EGR52" s="292"/>
      <c r="EGS52" s="292"/>
      <c r="EGT52" s="292"/>
      <c r="EGU52" s="292"/>
      <c r="EGV52" s="292"/>
      <c r="EGW52" s="292"/>
      <c r="EGX52" s="292"/>
      <c r="EGY52" s="292"/>
      <c r="EGZ52" s="292"/>
      <c r="EHA52" s="292"/>
      <c r="EHB52" s="292"/>
      <c r="EHC52" s="292"/>
      <c r="EHD52" s="292"/>
      <c r="EHE52" s="292"/>
      <c r="EHF52" s="292"/>
      <c r="EHG52" s="292"/>
      <c r="EHH52" s="292"/>
      <c r="EHI52" s="292"/>
      <c r="EHJ52" s="292"/>
      <c r="EHK52" s="292"/>
      <c r="EHL52" s="292"/>
      <c r="EHM52" s="292"/>
      <c r="EHN52" s="292"/>
      <c r="EHO52" s="292"/>
      <c r="EHP52" s="292"/>
      <c r="EHQ52" s="292"/>
      <c r="EHR52" s="292"/>
      <c r="EHS52" s="292"/>
      <c r="EHT52" s="292"/>
      <c r="EHU52" s="292"/>
      <c r="EHV52" s="292"/>
      <c r="EHW52" s="292"/>
      <c r="EHX52" s="292"/>
      <c r="EHY52" s="292"/>
      <c r="EHZ52" s="292"/>
      <c r="EIA52" s="292"/>
      <c r="EIB52" s="292"/>
      <c r="EIC52" s="292"/>
      <c r="EID52" s="292"/>
      <c r="EIE52" s="292"/>
      <c r="EIF52" s="292"/>
      <c r="EIG52" s="292"/>
      <c r="EIH52" s="292"/>
      <c r="EII52" s="292"/>
      <c r="EIJ52" s="292"/>
      <c r="EIK52" s="292"/>
      <c r="EIL52" s="292"/>
      <c r="EIM52" s="292"/>
      <c r="EIN52" s="292"/>
      <c r="EIO52" s="292"/>
      <c r="EIP52" s="292"/>
      <c r="EIQ52" s="292"/>
      <c r="EIR52" s="292"/>
      <c r="EIS52" s="292"/>
      <c r="EIT52" s="292"/>
      <c r="EIU52" s="292"/>
      <c r="EIV52" s="292"/>
      <c r="EIW52" s="292"/>
      <c r="EIX52" s="292"/>
      <c r="EIY52" s="292"/>
      <c r="EIZ52" s="292"/>
      <c r="EJA52" s="292"/>
      <c r="EJB52" s="292"/>
      <c r="EJC52" s="292"/>
      <c r="EJD52" s="292"/>
      <c r="EJE52" s="292"/>
      <c r="EJF52" s="292"/>
      <c r="EJG52" s="292"/>
      <c r="EJH52" s="292"/>
      <c r="EJI52" s="292"/>
      <c r="EJJ52" s="292"/>
      <c r="EJK52" s="292"/>
      <c r="EJL52" s="292"/>
      <c r="EJM52" s="292"/>
      <c r="EJN52" s="292"/>
      <c r="EJO52" s="292"/>
      <c r="EJP52" s="292"/>
      <c r="EJQ52" s="292"/>
      <c r="EJR52" s="292"/>
      <c r="EJS52" s="292"/>
      <c r="EJT52" s="292"/>
      <c r="EJU52" s="292"/>
      <c r="EJV52" s="292"/>
      <c r="EJW52" s="292"/>
      <c r="EJX52" s="292"/>
      <c r="EJY52" s="292"/>
      <c r="EJZ52" s="292"/>
      <c r="EKA52" s="292"/>
      <c r="EKB52" s="292"/>
      <c r="EKC52" s="292"/>
      <c r="EKD52" s="292"/>
      <c r="EKE52" s="292"/>
      <c r="EKF52" s="292"/>
      <c r="EKG52" s="292"/>
      <c r="EKH52" s="292"/>
      <c r="EKI52" s="292"/>
      <c r="EKJ52" s="292"/>
      <c r="EKK52" s="292"/>
      <c r="EKL52" s="292"/>
      <c r="EKM52" s="292"/>
      <c r="EKN52" s="292"/>
      <c r="EKO52" s="292"/>
      <c r="EKP52" s="292"/>
      <c r="EKQ52" s="292"/>
      <c r="EKR52" s="292"/>
      <c r="EKS52" s="292"/>
      <c r="EKT52" s="292"/>
      <c r="EKU52" s="292"/>
      <c r="EKV52" s="292"/>
      <c r="EKW52" s="292"/>
      <c r="EKX52" s="292"/>
      <c r="EKY52" s="292"/>
      <c r="EKZ52" s="292"/>
      <c r="ELA52" s="292"/>
      <c r="ELB52" s="292"/>
      <c r="ELC52" s="292"/>
      <c r="ELD52" s="292"/>
      <c r="ELE52" s="292"/>
      <c r="ELF52" s="292"/>
      <c r="ELG52" s="292"/>
      <c r="ELH52" s="292"/>
      <c r="ELI52" s="292"/>
      <c r="ELJ52" s="292"/>
      <c r="ELK52" s="292"/>
      <c r="ELL52" s="292"/>
      <c r="ELM52" s="292"/>
      <c r="ELN52" s="292"/>
      <c r="ELO52" s="292"/>
      <c r="ELP52" s="292"/>
      <c r="ELQ52" s="292"/>
      <c r="ELR52" s="292"/>
      <c r="ELS52" s="292"/>
      <c r="ELT52" s="292"/>
      <c r="ELU52" s="292"/>
      <c r="ELV52" s="292"/>
      <c r="ELW52" s="292"/>
      <c r="ELX52" s="292"/>
      <c r="ELY52" s="292"/>
      <c r="ELZ52" s="292"/>
      <c r="EMA52" s="292"/>
      <c r="EMB52" s="292"/>
      <c r="EMC52" s="292"/>
      <c r="EMD52" s="292"/>
      <c r="EME52" s="292"/>
      <c r="EMF52" s="292"/>
      <c r="EMG52" s="292"/>
      <c r="EMH52" s="292"/>
      <c r="EMI52" s="292"/>
      <c r="EMJ52" s="292"/>
      <c r="EMK52" s="292"/>
      <c r="EML52" s="292"/>
      <c r="EMM52" s="292"/>
      <c r="EMN52" s="292"/>
      <c r="EMO52" s="292"/>
      <c r="EMP52" s="292"/>
      <c r="EMQ52" s="292"/>
      <c r="EMR52" s="292"/>
      <c r="EMS52" s="292"/>
      <c r="EMT52" s="292"/>
      <c r="EMU52" s="292"/>
      <c r="EMV52" s="292"/>
      <c r="EMW52" s="292"/>
      <c r="EMX52" s="292"/>
      <c r="EMY52" s="292"/>
      <c r="EMZ52" s="292"/>
      <c r="ENA52" s="292"/>
      <c r="ENB52" s="292"/>
      <c r="ENC52" s="292"/>
      <c r="END52" s="292"/>
      <c r="ENE52" s="292"/>
      <c r="ENF52" s="292"/>
      <c r="ENG52" s="292"/>
      <c r="ENH52" s="292"/>
      <c r="ENI52" s="292"/>
      <c r="ENJ52" s="292"/>
      <c r="ENK52" s="292"/>
      <c r="ENL52" s="292"/>
      <c r="ENM52" s="292"/>
      <c r="ENN52" s="292"/>
      <c r="ENO52" s="292"/>
      <c r="ENP52" s="292"/>
      <c r="ENQ52" s="292"/>
      <c r="ENR52" s="292"/>
      <c r="ENS52" s="292"/>
      <c r="ENT52" s="292"/>
      <c r="ENU52" s="292"/>
      <c r="ENV52" s="292"/>
      <c r="ENW52" s="292"/>
      <c r="ENX52" s="292"/>
      <c r="ENY52" s="292"/>
      <c r="ENZ52" s="292"/>
      <c r="EOA52" s="292"/>
      <c r="EOB52" s="292"/>
      <c r="EOC52" s="292"/>
      <c r="EOD52" s="292"/>
      <c r="EOE52" s="292"/>
      <c r="EOF52" s="292"/>
      <c r="EOG52" s="292"/>
      <c r="EOH52" s="292"/>
      <c r="EOI52" s="292"/>
      <c r="EOJ52" s="292"/>
      <c r="EOK52" s="292"/>
      <c r="EOL52" s="292"/>
      <c r="EOM52" s="292"/>
      <c r="EON52" s="292"/>
      <c r="EOO52" s="292"/>
      <c r="EOP52" s="292"/>
      <c r="EOQ52" s="292"/>
      <c r="EOR52" s="292"/>
      <c r="EOS52" s="292"/>
      <c r="EOT52" s="292"/>
      <c r="EOU52" s="292"/>
      <c r="EOV52" s="292"/>
      <c r="EOW52" s="292"/>
      <c r="EOX52" s="292"/>
      <c r="EOY52" s="292"/>
      <c r="EOZ52" s="292"/>
      <c r="EPA52" s="292"/>
      <c r="EPB52" s="292"/>
      <c r="EPC52" s="292"/>
      <c r="EPD52" s="292"/>
      <c r="EPE52" s="292"/>
      <c r="EPF52" s="292"/>
      <c r="EPG52" s="292"/>
      <c r="EPH52" s="292"/>
      <c r="EPI52" s="292"/>
      <c r="EPJ52" s="292"/>
      <c r="EPK52" s="292"/>
      <c r="EPL52" s="292"/>
      <c r="EPM52" s="292"/>
      <c r="EPN52" s="292"/>
      <c r="EPO52" s="292"/>
      <c r="EPP52" s="292"/>
      <c r="EPQ52" s="292"/>
      <c r="EPR52" s="292"/>
      <c r="EPS52" s="292"/>
      <c r="EPT52" s="292"/>
      <c r="EPU52" s="292"/>
      <c r="EPV52" s="292"/>
      <c r="EPW52" s="292"/>
      <c r="EPX52" s="292"/>
      <c r="EPY52" s="292"/>
      <c r="EPZ52" s="292"/>
      <c r="EQA52" s="292"/>
      <c r="EQB52" s="292"/>
      <c r="EQC52" s="292"/>
      <c r="EQD52" s="292"/>
      <c r="EQE52" s="292"/>
      <c r="EQF52" s="292"/>
      <c r="EQG52" s="292"/>
      <c r="EQH52" s="292"/>
      <c r="EQI52" s="292"/>
      <c r="EQJ52" s="292"/>
      <c r="EQK52" s="292"/>
      <c r="EQL52" s="292"/>
      <c r="EQM52" s="292"/>
      <c r="EQN52" s="292"/>
      <c r="EQO52" s="292"/>
      <c r="EQP52" s="292"/>
      <c r="EQQ52" s="292"/>
      <c r="EQR52" s="292"/>
      <c r="EQS52" s="292"/>
      <c r="EQT52" s="292"/>
      <c r="EQU52" s="292"/>
      <c r="EQV52" s="292"/>
      <c r="EQW52" s="292"/>
      <c r="EQX52" s="292"/>
      <c r="EQY52" s="292"/>
      <c r="EQZ52" s="292"/>
      <c r="ERA52" s="292"/>
      <c r="ERB52" s="292"/>
      <c r="ERC52" s="292"/>
      <c r="ERD52" s="292"/>
      <c r="ERE52" s="292"/>
      <c r="ERF52" s="292"/>
      <c r="ERG52" s="292"/>
      <c r="ERH52" s="292"/>
      <c r="ERI52" s="292"/>
      <c r="ERJ52" s="292"/>
      <c r="ERK52" s="292"/>
      <c r="ERL52" s="292"/>
      <c r="ERM52" s="292"/>
      <c r="ERN52" s="292"/>
      <c r="ERO52" s="292"/>
      <c r="ERP52" s="292"/>
      <c r="ERQ52" s="292"/>
      <c r="ERR52" s="292"/>
      <c r="ERS52" s="292"/>
      <c r="ERT52" s="292"/>
      <c r="ERU52" s="292"/>
      <c r="ERV52" s="292"/>
      <c r="ERW52" s="292"/>
      <c r="ERX52" s="292"/>
      <c r="ERY52" s="292"/>
      <c r="ERZ52" s="292"/>
      <c r="ESA52" s="292"/>
      <c r="ESB52" s="292"/>
      <c r="ESC52" s="292"/>
      <c r="ESD52" s="292"/>
      <c r="ESE52" s="292"/>
      <c r="ESF52" s="292"/>
      <c r="ESG52" s="292"/>
      <c r="ESH52" s="292"/>
      <c r="ESI52" s="292"/>
      <c r="ESJ52" s="292"/>
      <c r="ESK52" s="292"/>
      <c r="ESL52" s="292"/>
      <c r="ESM52" s="292"/>
      <c r="ESN52" s="292"/>
      <c r="ESO52" s="292"/>
      <c r="ESP52" s="292"/>
      <c r="ESQ52" s="292"/>
      <c r="ESR52" s="292"/>
      <c r="ESS52" s="292"/>
      <c r="EST52" s="292"/>
      <c r="ESU52" s="292"/>
      <c r="ESV52" s="292"/>
      <c r="ESW52" s="292"/>
      <c r="ESX52" s="292"/>
      <c r="ESY52" s="292"/>
      <c r="ESZ52" s="292"/>
      <c r="ETA52" s="292"/>
      <c r="ETB52" s="292"/>
      <c r="ETC52" s="292"/>
      <c r="ETD52" s="292"/>
      <c r="ETE52" s="292"/>
      <c r="ETF52" s="292"/>
      <c r="ETG52" s="292"/>
      <c r="ETH52" s="292"/>
      <c r="ETI52" s="292"/>
      <c r="ETJ52" s="292"/>
      <c r="ETK52" s="292"/>
      <c r="ETL52" s="292"/>
      <c r="ETM52" s="292"/>
      <c r="ETN52" s="292"/>
      <c r="ETO52" s="292"/>
      <c r="ETP52" s="292"/>
      <c r="ETQ52" s="292"/>
      <c r="ETR52" s="292"/>
      <c r="ETS52" s="292"/>
      <c r="ETT52" s="292"/>
      <c r="ETU52" s="292"/>
      <c r="ETV52" s="292"/>
      <c r="ETW52" s="292"/>
      <c r="ETX52" s="292"/>
      <c r="ETY52" s="292"/>
      <c r="ETZ52" s="292"/>
      <c r="EUA52" s="292"/>
      <c r="EUB52" s="292"/>
      <c r="EUC52" s="292"/>
      <c r="EUD52" s="292"/>
      <c r="EUE52" s="292"/>
      <c r="EUF52" s="292"/>
      <c r="EUG52" s="292"/>
      <c r="EUH52" s="292"/>
      <c r="EUI52" s="292"/>
      <c r="EUJ52" s="292"/>
      <c r="EUK52" s="292"/>
      <c r="EUL52" s="292"/>
      <c r="EUM52" s="292"/>
      <c r="EUN52" s="292"/>
      <c r="EUO52" s="292"/>
      <c r="EUP52" s="292"/>
      <c r="EUQ52" s="292"/>
      <c r="EUR52" s="292"/>
      <c r="EUS52" s="292"/>
      <c r="EUT52" s="292"/>
      <c r="EUU52" s="292"/>
      <c r="EUV52" s="292"/>
      <c r="EUW52" s="292"/>
      <c r="EUX52" s="292"/>
      <c r="EUY52" s="292"/>
      <c r="EUZ52" s="292"/>
      <c r="EVA52" s="292"/>
      <c r="EVB52" s="292"/>
      <c r="EVC52" s="292"/>
      <c r="EVD52" s="292"/>
      <c r="EVE52" s="292"/>
      <c r="EVF52" s="292"/>
      <c r="EVG52" s="292"/>
      <c r="EVH52" s="292"/>
      <c r="EVI52" s="292"/>
      <c r="EVJ52" s="292"/>
      <c r="EVK52" s="292"/>
      <c r="EVL52" s="292"/>
      <c r="EVM52" s="292"/>
      <c r="EVN52" s="292"/>
      <c r="EVO52" s="292"/>
      <c r="EVP52" s="292"/>
      <c r="EVQ52" s="292"/>
      <c r="EVR52" s="292"/>
      <c r="EVS52" s="292"/>
      <c r="EVT52" s="292"/>
      <c r="EVU52" s="292"/>
      <c r="EVV52" s="292"/>
      <c r="EVW52" s="292"/>
      <c r="EVX52" s="292"/>
      <c r="EVY52" s="292"/>
      <c r="EVZ52" s="292"/>
      <c r="EWA52" s="292"/>
      <c r="EWB52" s="292"/>
      <c r="EWC52" s="292"/>
      <c r="EWD52" s="292"/>
      <c r="EWE52" s="292"/>
      <c r="EWF52" s="292"/>
      <c r="EWG52" s="292"/>
      <c r="EWH52" s="292"/>
      <c r="EWI52" s="292"/>
      <c r="EWJ52" s="292"/>
      <c r="EWK52" s="292"/>
      <c r="EWL52" s="292"/>
      <c r="EWM52" s="292"/>
      <c r="EWN52" s="292"/>
      <c r="EWO52" s="292"/>
      <c r="EWP52" s="292"/>
      <c r="EWQ52" s="292"/>
      <c r="EWR52" s="292"/>
      <c r="EWS52" s="292"/>
      <c r="EWT52" s="292"/>
      <c r="EWU52" s="292"/>
      <c r="EWV52" s="292"/>
      <c r="EWW52" s="292"/>
      <c r="EWX52" s="292"/>
      <c r="EWY52" s="292"/>
      <c r="EWZ52" s="292"/>
      <c r="EXA52" s="292"/>
      <c r="EXB52" s="292"/>
      <c r="EXC52" s="292"/>
      <c r="EXD52" s="292"/>
      <c r="EXE52" s="292"/>
      <c r="EXF52" s="292"/>
      <c r="EXG52" s="292"/>
      <c r="EXH52" s="292"/>
      <c r="EXI52" s="292"/>
      <c r="EXJ52" s="292"/>
      <c r="EXK52" s="292"/>
      <c r="EXL52" s="292"/>
      <c r="EXM52" s="292"/>
      <c r="EXN52" s="292"/>
      <c r="EXO52" s="292"/>
      <c r="EXP52" s="292"/>
      <c r="EXQ52" s="292"/>
      <c r="EXR52" s="292"/>
      <c r="EXS52" s="292"/>
      <c r="EXT52" s="292"/>
      <c r="EXU52" s="292"/>
      <c r="EXV52" s="292"/>
      <c r="EXW52" s="292"/>
      <c r="EXX52" s="292"/>
      <c r="EXY52" s="292"/>
      <c r="EXZ52" s="292"/>
      <c r="EYA52" s="292"/>
      <c r="EYB52" s="292"/>
      <c r="EYC52" s="292"/>
      <c r="EYD52" s="292"/>
      <c r="EYE52" s="292"/>
      <c r="EYF52" s="292"/>
      <c r="EYG52" s="292"/>
      <c r="EYH52" s="292"/>
      <c r="EYI52" s="292"/>
      <c r="EYJ52" s="292"/>
      <c r="EYK52" s="292"/>
      <c r="EYL52" s="292"/>
      <c r="EYM52" s="292"/>
      <c r="EYN52" s="292"/>
      <c r="EYO52" s="292"/>
      <c r="EYP52" s="292"/>
      <c r="EYQ52" s="292"/>
      <c r="EYR52" s="292"/>
      <c r="EYS52" s="292"/>
      <c r="EYT52" s="292"/>
      <c r="EYU52" s="292"/>
      <c r="EYV52" s="292"/>
      <c r="EYW52" s="292"/>
      <c r="EYX52" s="292"/>
      <c r="EYY52" s="292"/>
      <c r="EYZ52" s="292"/>
      <c r="EZA52" s="292"/>
      <c r="EZB52" s="292"/>
      <c r="EZC52" s="292"/>
      <c r="EZD52" s="292"/>
      <c r="EZE52" s="292"/>
      <c r="EZF52" s="292"/>
      <c r="EZG52" s="292"/>
      <c r="EZH52" s="292"/>
      <c r="EZI52" s="292"/>
      <c r="EZJ52" s="292"/>
      <c r="EZK52" s="292"/>
      <c r="EZL52" s="292"/>
      <c r="EZM52" s="292"/>
      <c r="EZN52" s="292"/>
      <c r="EZO52" s="292"/>
      <c r="EZP52" s="292"/>
      <c r="EZQ52" s="292"/>
      <c r="EZR52" s="292"/>
      <c r="EZS52" s="292"/>
      <c r="EZT52" s="292"/>
      <c r="EZU52" s="292"/>
      <c r="EZV52" s="292"/>
      <c r="EZW52" s="292"/>
      <c r="EZX52" s="292"/>
      <c r="EZY52" s="292"/>
      <c r="EZZ52" s="292"/>
      <c r="FAA52" s="292"/>
      <c r="FAB52" s="292"/>
      <c r="FAC52" s="292"/>
      <c r="FAD52" s="292"/>
      <c r="FAE52" s="292"/>
      <c r="FAF52" s="292"/>
      <c r="FAG52" s="292"/>
      <c r="FAH52" s="292"/>
      <c r="FAI52" s="292"/>
      <c r="FAJ52" s="292"/>
      <c r="FAK52" s="292"/>
      <c r="FAL52" s="292"/>
      <c r="FAM52" s="292"/>
      <c r="FAN52" s="292"/>
      <c r="FAO52" s="292"/>
      <c r="FAP52" s="292"/>
      <c r="FAQ52" s="292"/>
      <c r="FAR52" s="292"/>
      <c r="FAS52" s="292"/>
      <c r="FAT52" s="292"/>
      <c r="FAU52" s="292"/>
      <c r="FAV52" s="292"/>
      <c r="FAW52" s="292"/>
      <c r="FAX52" s="292"/>
      <c r="FAY52" s="292"/>
      <c r="FAZ52" s="292"/>
      <c r="FBA52" s="292"/>
      <c r="FBB52" s="292"/>
      <c r="FBC52" s="292"/>
      <c r="FBD52" s="292"/>
      <c r="FBE52" s="292"/>
      <c r="FBF52" s="292"/>
      <c r="FBG52" s="292"/>
      <c r="FBH52" s="292"/>
      <c r="FBI52" s="292"/>
      <c r="FBJ52" s="292"/>
      <c r="FBK52" s="292"/>
      <c r="FBL52" s="292"/>
      <c r="FBM52" s="292"/>
      <c r="FBN52" s="292"/>
      <c r="FBO52" s="292"/>
      <c r="FBP52" s="292"/>
      <c r="FBQ52" s="292"/>
      <c r="FBR52" s="292"/>
      <c r="FBS52" s="292"/>
      <c r="FBT52" s="292"/>
      <c r="FBU52" s="292"/>
      <c r="FBV52" s="292"/>
      <c r="FBW52" s="292"/>
      <c r="FBX52" s="292"/>
      <c r="FBY52" s="292"/>
      <c r="FBZ52" s="292"/>
      <c r="FCA52" s="292"/>
      <c r="FCB52" s="292"/>
      <c r="FCC52" s="292"/>
      <c r="FCD52" s="292"/>
      <c r="FCE52" s="292"/>
      <c r="FCF52" s="292"/>
      <c r="FCG52" s="292"/>
      <c r="FCH52" s="292"/>
      <c r="FCI52" s="292"/>
      <c r="FCJ52" s="292"/>
      <c r="FCK52" s="292"/>
      <c r="FCL52" s="292"/>
      <c r="FCM52" s="292"/>
      <c r="FCN52" s="292"/>
      <c r="FCO52" s="292"/>
      <c r="FCP52" s="292"/>
      <c r="FCQ52" s="292"/>
      <c r="FCR52" s="292"/>
      <c r="FCS52" s="292"/>
      <c r="FCT52" s="292"/>
      <c r="FCU52" s="292"/>
      <c r="FCV52" s="292"/>
      <c r="FCW52" s="292"/>
      <c r="FCX52" s="292"/>
      <c r="FCY52" s="292"/>
      <c r="FCZ52" s="292"/>
      <c r="FDA52" s="292"/>
      <c r="FDB52" s="292"/>
      <c r="FDC52" s="292"/>
      <c r="FDD52" s="292"/>
      <c r="FDE52" s="292"/>
      <c r="FDF52" s="292"/>
      <c r="FDG52" s="292"/>
      <c r="FDH52" s="292"/>
      <c r="FDI52" s="292"/>
      <c r="FDJ52" s="292"/>
      <c r="FDK52" s="292"/>
      <c r="FDL52" s="292"/>
      <c r="FDM52" s="292"/>
      <c r="FDN52" s="292"/>
      <c r="FDO52" s="292"/>
      <c r="FDP52" s="292"/>
      <c r="FDQ52" s="292"/>
      <c r="FDR52" s="292"/>
      <c r="FDS52" s="292"/>
      <c r="FDT52" s="292"/>
      <c r="FDU52" s="292"/>
      <c r="FDV52" s="292"/>
      <c r="FDW52" s="292"/>
      <c r="FDX52" s="292"/>
      <c r="FDY52" s="292"/>
      <c r="FDZ52" s="292"/>
      <c r="FEA52" s="292"/>
      <c r="FEB52" s="292"/>
      <c r="FEC52" s="292"/>
      <c r="FED52" s="292"/>
      <c r="FEE52" s="292"/>
      <c r="FEF52" s="292"/>
      <c r="FEG52" s="292"/>
      <c r="FEH52" s="292"/>
      <c r="FEI52" s="292"/>
      <c r="FEJ52" s="292"/>
      <c r="FEK52" s="292"/>
      <c r="FEL52" s="292"/>
      <c r="FEM52" s="292"/>
      <c r="FEN52" s="292"/>
      <c r="FEO52" s="292"/>
      <c r="FEP52" s="292"/>
      <c r="FEQ52" s="292"/>
      <c r="FER52" s="292"/>
      <c r="FES52" s="292"/>
      <c r="FET52" s="292"/>
      <c r="FEU52" s="292"/>
      <c r="FEV52" s="292"/>
      <c r="FEW52" s="292"/>
      <c r="FEX52" s="292"/>
      <c r="FEY52" s="292"/>
      <c r="FEZ52" s="292"/>
      <c r="FFA52" s="292"/>
      <c r="FFB52" s="292"/>
      <c r="FFC52" s="292"/>
      <c r="FFD52" s="292"/>
      <c r="FFE52" s="292"/>
      <c r="FFF52" s="292"/>
      <c r="FFG52" s="292"/>
      <c r="FFH52" s="292"/>
      <c r="FFI52" s="292"/>
      <c r="FFJ52" s="292"/>
      <c r="FFK52" s="292"/>
      <c r="FFL52" s="292"/>
      <c r="FFM52" s="292"/>
      <c r="FFN52" s="292"/>
      <c r="FFO52" s="292"/>
      <c r="FFP52" s="292"/>
      <c r="FFQ52" s="292"/>
      <c r="FFR52" s="292"/>
      <c r="FFS52" s="292"/>
      <c r="FFT52" s="292"/>
      <c r="FFU52" s="292"/>
      <c r="FFV52" s="292"/>
      <c r="FFW52" s="292"/>
      <c r="FFX52" s="292"/>
      <c r="FFY52" s="292"/>
      <c r="FFZ52" s="292"/>
      <c r="FGA52" s="292"/>
      <c r="FGB52" s="292"/>
      <c r="FGC52" s="292"/>
      <c r="FGD52" s="292"/>
      <c r="FGE52" s="292"/>
      <c r="FGF52" s="292"/>
      <c r="FGG52" s="292"/>
      <c r="FGH52" s="292"/>
      <c r="FGI52" s="292"/>
      <c r="FGJ52" s="292"/>
      <c r="FGK52" s="292"/>
      <c r="FGL52" s="292"/>
      <c r="FGM52" s="292"/>
      <c r="FGN52" s="292"/>
      <c r="FGO52" s="292"/>
      <c r="FGP52" s="292"/>
      <c r="FGQ52" s="292"/>
      <c r="FGR52" s="292"/>
      <c r="FGS52" s="292"/>
      <c r="FGT52" s="292"/>
      <c r="FGU52" s="292"/>
      <c r="FGV52" s="292"/>
      <c r="FGW52" s="292"/>
      <c r="FGX52" s="292"/>
      <c r="FGY52" s="292"/>
      <c r="FGZ52" s="292"/>
      <c r="FHA52" s="292"/>
      <c r="FHB52" s="292"/>
      <c r="FHC52" s="292"/>
      <c r="FHD52" s="292"/>
      <c r="FHE52" s="292"/>
      <c r="FHF52" s="292"/>
      <c r="FHG52" s="292"/>
      <c r="FHH52" s="292"/>
      <c r="FHI52" s="292"/>
      <c r="FHJ52" s="292"/>
      <c r="FHK52" s="292"/>
      <c r="FHL52" s="292"/>
      <c r="FHM52" s="292"/>
      <c r="FHN52" s="292"/>
      <c r="FHO52" s="292"/>
      <c r="FHP52" s="292"/>
      <c r="FHQ52" s="292"/>
      <c r="FHR52" s="292"/>
      <c r="FHS52" s="292"/>
      <c r="FHT52" s="292"/>
      <c r="FHU52" s="292"/>
      <c r="FHV52" s="292"/>
      <c r="FHW52" s="292"/>
      <c r="FHX52" s="292"/>
      <c r="FHY52" s="292"/>
      <c r="FHZ52" s="292"/>
      <c r="FIA52" s="292"/>
      <c r="FIB52" s="292"/>
      <c r="FIC52" s="292"/>
      <c r="FID52" s="292"/>
      <c r="FIE52" s="292"/>
      <c r="FIF52" s="292"/>
      <c r="FIG52" s="292"/>
      <c r="FIH52" s="292"/>
      <c r="FII52" s="292"/>
      <c r="FIJ52" s="292"/>
      <c r="FIK52" s="292"/>
      <c r="FIL52" s="292"/>
      <c r="FIM52" s="292"/>
      <c r="FIN52" s="292"/>
      <c r="FIO52" s="292"/>
      <c r="FIP52" s="292"/>
      <c r="FIQ52" s="292"/>
      <c r="FIR52" s="292"/>
      <c r="FIS52" s="292"/>
      <c r="FIT52" s="292"/>
      <c r="FIU52" s="292"/>
      <c r="FIV52" s="292"/>
      <c r="FIW52" s="292"/>
      <c r="FIX52" s="292"/>
      <c r="FIY52" s="292"/>
      <c r="FIZ52" s="292"/>
      <c r="FJA52" s="292"/>
      <c r="FJB52" s="292"/>
      <c r="FJC52" s="292"/>
      <c r="FJD52" s="292"/>
      <c r="FJE52" s="292"/>
      <c r="FJF52" s="292"/>
      <c r="FJG52" s="292"/>
      <c r="FJH52" s="292"/>
      <c r="FJI52" s="292"/>
      <c r="FJJ52" s="292"/>
      <c r="FJK52" s="292"/>
      <c r="FJL52" s="292"/>
      <c r="FJM52" s="292"/>
      <c r="FJN52" s="292"/>
      <c r="FJO52" s="292"/>
      <c r="FJP52" s="292"/>
      <c r="FJQ52" s="292"/>
      <c r="FJR52" s="292"/>
      <c r="FJS52" s="292"/>
      <c r="FJT52" s="292"/>
      <c r="FJU52" s="292"/>
      <c r="FJV52" s="292"/>
      <c r="FJW52" s="292"/>
      <c r="FJX52" s="292"/>
      <c r="FJY52" s="292"/>
      <c r="FJZ52" s="292"/>
      <c r="FKA52" s="292"/>
      <c r="FKB52" s="292"/>
      <c r="FKC52" s="292"/>
      <c r="FKD52" s="292"/>
      <c r="FKE52" s="292"/>
      <c r="FKF52" s="292"/>
      <c r="FKG52" s="292"/>
      <c r="FKH52" s="292"/>
      <c r="FKI52" s="292"/>
      <c r="FKJ52" s="292"/>
      <c r="FKK52" s="292"/>
      <c r="FKL52" s="292"/>
      <c r="FKM52" s="292"/>
      <c r="FKN52" s="292"/>
      <c r="FKO52" s="292"/>
      <c r="FKP52" s="292"/>
      <c r="FKQ52" s="292"/>
      <c r="FKR52" s="292"/>
      <c r="FKS52" s="292"/>
      <c r="FKT52" s="292"/>
      <c r="FKU52" s="292"/>
      <c r="FKV52" s="292"/>
      <c r="FKW52" s="292"/>
      <c r="FKX52" s="292"/>
      <c r="FKY52" s="292"/>
      <c r="FKZ52" s="292"/>
      <c r="FLA52" s="292"/>
      <c r="FLB52" s="292"/>
      <c r="FLC52" s="292"/>
      <c r="FLD52" s="292"/>
      <c r="FLE52" s="292"/>
      <c r="FLF52" s="292"/>
      <c r="FLG52" s="292"/>
      <c r="FLH52" s="292"/>
      <c r="FLI52" s="292"/>
      <c r="FLJ52" s="292"/>
      <c r="FLK52" s="292"/>
      <c r="FLL52" s="292"/>
      <c r="FLM52" s="292"/>
      <c r="FLN52" s="292"/>
      <c r="FLO52" s="292"/>
      <c r="FLP52" s="292"/>
      <c r="FLQ52" s="292"/>
      <c r="FLR52" s="292"/>
      <c r="FLS52" s="292"/>
      <c r="FLT52" s="292"/>
      <c r="FLU52" s="292"/>
      <c r="FLV52" s="292"/>
      <c r="FLW52" s="292"/>
      <c r="FLX52" s="292"/>
      <c r="FLY52" s="292"/>
      <c r="FLZ52" s="292"/>
      <c r="FMA52" s="292"/>
      <c r="FMB52" s="292"/>
      <c r="FMC52" s="292"/>
      <c r="FMD52" s="292"/>
      <c r="FME52" s="292"/>
      <c r="FMF52" s="292"/>
      <c r="FMG52" s="292"/>
      <c r="FMH52" s="292"/>
      <c r="FMI52" s="292"/>
      <c r="FMJ52" s="292"/>
      <c r="FMK52" s="292"/>
      <c r="FML52" s="292"/>
      <c r="FMM52" s="292"/>
      <c r="FMN52" s="292"/>
      <c r="FMO52" s="292"/>
      <c r="FMP52" s="292"/>
      <c r="FMQ52" s="292"/>
      <c r="FMR52" s="292"/>
      <c r="FMS52" s="292"/>
      <c r="FMT52" s="292"/>
      <c r="FMU52" s="292"/>
      <c r="FMV52" s="292"/>
      <c r="FMW52" s="292"/>
      <c r="FMX52" s="292"/>
      <c r="FMY52" s="292"/>
      <c r="FMZ52" s="292"/>
      <c r="FNA52" s="292"/>
      <c r="FNB52" s="292"/>
      <c r="FNC52" s="292"/>
      <c r="FND52" s="292"/>
      <c r="FNE52" s="292"/>
      <c r="FNF52" s="292"/>
      <c r="FNG52" s="292"/>
      <c r="FNH52" s="292"/>
      <c r="FNI52" s="292"/>
      <c r="FNJ52" s="292"/>
      <c r="FNK52" s="292"/>
      <c r="FNL52" s="292"/>
      <c r="FNM52" s="292"/>
      <c r="FNN52" s="292"/>
      <c r="FNO52" s="292"/>
      <c r="FNP52" s="292"/>
      <c r="FNQ52" s="292"/>
      <c r="FNR52" s="292"/>
      <c r="FNS52" s="292"/>
      <c r="FNT52" s="292"/>
      <c r="FNU52" s="292"/>
      <c r="FNV52" s="292"/>
      <c r="FNW52" s="292"/>
      <c r="FNX52" s="292"/>
      <c r="FNY52" s="292"/>
      <c r="FNZ52" s="292"/>
      <c r="FOA52" s="292"/>
      <c r="FOB52" s="292"/>
      <c r="FOC52" s="292"/>
      <c r="FOD52" s="292"/>
      <c r="FOE52" s="292"/>
      <c r="FOF52" s="292"/>
      <c r="FOG52" s="292"/>
      <c r="FOH52" s="292"/>
      <c r="FOI52" s="292"/>
      <c r="FOJ52" s="292"/>
      <c r="FOK52" s="292"/>
      <c r="FOL52" s="292"/>
      <c r="FOM52" s="292"/>
      <c r="FON52" s="292"/>
      <c r="FOO52" s="292"/>
      <c r="FOP52" s="292"/>
      <c r="FOQ52" s="292"/>
      <c r="FOR52" s="292"/>
      <c r="FOS52" s="292"/>
      <c r="FOT52" s="292"/>
      <c r="FOU52" s="292"/>
      <c r="FOV52" s="292"/>
      <c r="FOW52" s="292"/>
      <c r="FOX52" s="292"/>
      <c r="FOY52" s="292"/>
      <c r="FOZ52" s="292"/>
      <c r="FPA52" s="292"/>
      <c r="FPB52" s="292"/>
      <c r="FPC52" s="292"/>
      <c r="FPD52" s="292"/>
      <c r="FPE52" s="292"/>
      <c r="FPF52" s="292"/>
      <c r="FPG52" s="292"/>
      <c r="FPH52" s="292"/>
      <c r="FPI52" s="292"/>
      <c r="FPJ52" s="292"/>
      <c r="FPK52" s="292"/>
      <c r="FPL52" s="292"/>
      <c r="FPM52" s="292"/>
      <c r="FPN52" s="292"/>
      <c r="FPO52" s="292"/>
      <c r="FPP52" s="292"/>
      <c r="FPQ52" s="292"/>
      <c r="FPR52" s="292"/>
      <c r="FPS52" s="292"/>
      <c r="FPT52" s="292"/>
      <c r="FPU52" s="292"/>
      <c r="FPV52" s="292"/>
      <c r="FPW52" s="292"/>
      <c r="FPX52" s="292"/>
      <c r="FPY52" s="292"/>
      <c r="FPZ52" s="292"/>
      <c r="FQA52" s="292"/>
      <c r="FQB52" s="292"/>
      <c r="FQC52" s="292"/>
      <c r="FQD52" s="292"/>
      <c r="FQE52" s="292"/>
      <c r="FQF52" s="292"/>
      <c r="FQG52" s="292"/>
      <c r="FQH52" s="292"/>
      <c r="FQI52" s="292"/>
      <c r="FQJ52" s="292"/>
      <c r="FQK52" s="292"/>
      <c r="FQL52" s="292"/>
      <c r="FQM52" s="292"/>
      <c r="FQN52" s="292"/>
      <c r="FQO52" s="292"/>
      <c r="FQP52" s="292"/>
      <c r="FQQ52" s="292"/>
      <c r="FQR52" s="292"/>
      <c r="FQS52" s="292"/>
      <c r="FQT52" s="292"/>
      <c r="FQU52" s="292"/>
      <c r="FQV52" s="292"/>
      <c r="FQW52" s="292"/>
      <c r="FQX52" s="292"/>
      <c r="FQY52" s="292"/>
      <c r="FQZ52" s="292"/>
      <c r="FRA52" s="292"/>
      <c r="FRB52" s="292"/>
      <c r="FRC52" s="292"/>
      <c r="FRD52" s="292"/>
      <c r="FRE52" s="292"/>
      <c r="FRF52" s="292"/>
      <c r="FRG52" s="292"/>
      <c r="FRH52" s="292"/>
      <c r="FRI52" s="292"/>
      <c r="FRJ52" s="292"/>
      <c r="FRK52" s="292"/>
      <c r="FRL52" s="292"/>
      <c r="FRM52" s="292"/>
      <c r="FRN52" s="292"/>
      <c r="FRO52" s="292"/>
      <c r="FRP52" s="292"/>
      <c r="FRQ52" s="292"/>
      <c r="FRR52" s="292"/>
      <c r="FRS52" s="292"/>
      <c r="FRT52" s="292"/>
      <c r="FRU52" s="292"/>
      <c r="FRV52" s="292"/>
      <c r="FRW52" s="292"/>
      <c r="FRX52" s="292"/>
      <c r="FRY52" s="292"/>
      <c r="FRZ52" s="292"/>
      <c r="FSA52" s="292"/>
      <c r="FSB52" s="292"/>
      <c r="FSC52" s="292"/>
      <c r="FSD52" s="292"/>
      <c r="FSE52" s="292"/>
      <c r="FSF52" s="292"/>
      <c r="FSG52" s="292"/>
      <c r="FSH52" s="292"/>
      <c r="FSI52" s="292"/>
      <c r="FSJ52" s="292"/>
      <c r="FSK52" s="292"/>
      <c r="FSL52" s="292"/>
      <c r="FSM52" s="292"/>
      <c r="FSN52" s="292"/>
      <c r="FSO52" s="292"/>
      <c r="FSP52" s="292"/>
      <c r="FSQ52" s="292"/>
      <c r="FSR52" s="292"/>
      <c r="FSS52" s="292"/>
      <c r="FST52" s="292"/>
      <c r="FSU52" s="292"/>
      <c r="FSV52" s="292"/>
      <c r="FSW52" s="292"/>
      <c r="FSX52" s="292"/>
      <c r="FSY52" s="292"/>
      <c r="FSZ52" s="292"/>
      <c r="FTA52" s="292"/>
      <c r="FTB52" s="292"/>
      <c r="FTC52" s="292"/>
      <c r="FTD52" s="292"/>
      <c r="FTE52" s="292"/>
      <c r="FTF52" s="292"/>
      <c r="FTG52" s="292"/>
      <c r="FTH52" s="292"/>
      <c r="FTI52" s="292"/>
      <c r="FTJ52" s="292"/>
      <c r="FTK52" s="292"/>
      <c r="FTL52" s="292"/>
      <c r="FTM52" s="292"/>
      <c r="FTN52" s="292"/>
      <c r="FTO52" s="292"/>
      <c r="FTP52" s="292"/>
      <c r="FTQ52" s="292"/>
      <c r="FTR52" s="292"/>
      <c r="FTS52" s="292"/>
      <c r="FTT52" s="292"/>
      <c r="FTU52" s="292"/>
      <c r="FTV52" s="292"/>
      <c r="FTW52" s="292"/>
      <c r="FTX52" s="292"/>
      <c r="FTY52" s="292"/>
      <c r="FTZ52" s="292"/>
      <c r="FUA52" s="292"/>
      <c r="FUB52" s="292"/>
      <c r="FUC52" s="292"/>
      <c r="FUD52" s="292"/>
      <c r="FUE52" s="292"/>
      <c r="FUF52" s="292"/>
      <c r="FUG52" s="292"/>
      <c r="FUH52" s="292"/>
      <c r="FUI52" s="292"/>
      <c r="FUJ52" s="292"/>
      <c r="FUK52" s="292"/>
      <c r="FUL52" s="292"/>
      <c r="FUM52" s="292"/>
      <c r="FUN52" s="292"/>
      <c r="FUO52" s="292"/>
      <c r="FUP52" s="292"/>
      <c r="FUQ52" s="292"/>
      <c r="FUR52" s="292"/>
      <c r="FUS52" s="292"/>
      <c r="FUT52" s="292"/>
      <c r="FUU52" s="292"/>
      <c r="FUV52" s="292"/>
      <c r="FUW52" s="292"/>
      <c r="FUX52" s="292"/>
      <c r="FUY52" s="292"/>
      <c r="FUZ52" s="292"/>
      <c r="FVA52" s="292"/>
      <c r="FVB52" s="292"/>
      <c r="FVC52" s="292"/>
      <c r="FVD52" s="292"/>
      <c r="FVE52" s="292"/>
      <c r="FVF52" s="292"/>
      <c r="FVG52" s="292"/>
      <c r="FVH52" s="292"/>
      <c r="FVI52" s="292"/>
      <c r="FVJ52" s="292"/>
      <c r="FVK52" s="292"/>
      <c r="FVL52" s="292"/>
      <c r="FVM52" s="292"/>
      <c r="FVN52" s="292"/>
      <c r="FVO52" s="292"/>
      <c r="FVP52" s="292"/>
      <c r="FVQ52" s="292"/>
      <c r="FVR52" s="292"/>
      <c r="FVS52" s="292"/>
      <c r="FVT52" s="292"/>
      <c r="FVU52" s="292"/>
      <c r="FVV52" s="292"/>
      <c r="FVW52" s="292"/>
      <c r="FVX52" s="292"/>
      <c r="FVY52" s="292"/>
      <c r="FVZ52" s="292"/>
      <c r="FWA52" s="292"/>
      <c r="FWB52" s="292"/>
      <c r="FWC52" s="292"/>
      <c r="FWD52" s="292"/>
      <c r="FWE52" s="292"/>
      <c r="FWF52" s="292"/>
      <c r="FWG52" s="292"/>
      <c r="FWH52" s="292"/>
      <c r="FWI52" s="292"/>
      <c r="FWJ52" s="292"/>
      <c r="FWK52" s="292"/>
      <c r="FWL52" s="292"/>
      <c r="FWM52" s="292"/>
      <c r="FWN52" s="292"/>
      <c r="FWO52" s="292"/>
      <c r="FWP52" s="292"/>
      <c r="FWQ52" s="292"/>
      <c r="FWR52" s="292"/>
      <c r="FWS52" s="292"/>
      <c r="FWT52" s="292"/>
      <c r="FWU52" s="292"/>
      <c r="FWV52" s="292"/>
      <c r="FWW52" s="292"/>
      <c r="FWX52" s="292"/>
      <c r="FWY52" s="292"/>
      <c r="FWZ52" s="292"/>
      <c r="FXA52" s="292"/>
      <c r="FXB52" s="292"/>
      <c r="FXC52" s="292"/>
      <c r="FXD52" s="292"/>
      <c r="FXE52" s="292"/>
      <c r="FXF52" s="292"/>
      <c r="FXG52" s="292"/>
      <c r="FXH52" s="292"/>
      <c r="FXI52" s="292"/>
      <c r="FXJ52" s="292"/>
      <c r="FXK52" s="292"/>
      <c r="FXL52" s="292"/>
      <c r="FXM52" s="292"/>
      <c r="FXN52" s="292"/>
      <c r="FXO52" s="292"/>
      <c r="FXP52" s="292"/>
      <c r="FXQ52" s="292"/>
      <c r="FXR52" s="292"/>
      <c r="FXS52" s="292"/>
      <c r="FXT52" s="292"/>
      <c r="FXU52" s="292"/>
      <c r="FXV52" s="292"/>
      <c r="FXW52" s="292"/>
      <c r="FXX52" s="292"/>
      <c r="FXY52" s="292"/>
      <c r="FXZ52" s="292"/>
      <c r="FYA52" s="292"/>
      <c r="FYB52" s="292"/>
      <c r="FYC52" s="292"/>
      <c r="FYD52" s="292"/>
      <c r="FYE52" s="292"/>
      <c r="FYF52" s="292"/>
      <c r="FYG52" s="292"/>
      <c r="FYH52" s="292"/>
      <c r="FYI52" s="292"/>
      <c r="FYJ52" s="292"/>
      <c r="FYK52" s="292"/>
      <c r="FYL52" s="292"/>
      <c r="FYM52" s="292"/>
      <c r="FYN52" s="292"/>
      <c r="FYO52" s="292"/>
      <c r="FYP52" s="292"/>
      <c r="FYQ52" s="292"/>
      <c r="FYR52" s="292"/>
      <c r="FYS52" s="292"/>
      <c r="FYT52" s="292"/>
      <c r="FYU52" s="292"/>
      <c r="FYV52" s="292"/>
      <c r="FYW52" s="292"/>
      <c r="FYX52" s="292"/>
      <c r="FYY52" s="292"/>
      <c r="FYZ52" s="292"/>
      <c r="FZA52" s="292"/>
      <c r="FZB52" s="292"/>
      <c r="FZC52" s="292"/>
      <c r="FZD52" s="292"/>
      <c r="FZE52" s="292"/>
      <c r="FZF52" s="292"/>
      <c r="FZG52" s="292"/>
      <c r="FZH52" s="292"/>
      <c r="FZI52" s="292"/>
      <c r="FZJ52" s="292"/>
      <c r="FZK52" s="292"/>
      <c r="FZL52" s="292"/>
      <c r="FZM52" s="292"/>
      <c r="FZN52" s="292"/>
      <c r="FZO52" s="292"/>
      <c r="FZP52" s="292"/>
      <c r="FZQ52" s="292"/>
      <c r="FZR52" s="292"/>
      <c r="FZS52" s="292"/>
      <c r="FZT52" s="292"/>
      <c r="FZU52" s="292"/>
      <c r="FZV52" s="292"/>
      <c r="FZW52" s="292"/>
      <c r="FZX52" s="292"/>
      <c r="FZY52" s="292"/>
      <c r="FZZ52" s="292"/>
      <c r="GAA52" s="292"/>
      <c r="GAB52" s="292"/>
      <c r="GAC52" s="292"/>
      <c r="GAD52" s="292"/>
      <c r="GAE52" s="292"/>
      <c r="GAF52" s="292"/>
      <c r="GAG52" s="292"/>
      <c r="GAH52" s="292"/>
      <c r="GAI52" s="292"/>
      <c r="GAJ52" s="292"/>
      <c r="GAK52" s="292"/>
      <c r="GAL52" s="292"/>
      <c r="GAM52" s="292"/>
      <c r="GAN52" s="292"/>
      <c r="GAO52" s="292"/>
      <c r="GAP52" s="292"/>
      <c r="GAQ52" s="292"/>
      <c r="GAR52" s="292"/>
      <c r="GAS52" s="292"/>
      <c r="GAT52" s="292"/>
      <c r="GAU52" s="292"/>
      <c r="GAV52" s="292"/>
      <c r="GAW52" s="292"/>
      <c r="GAX52" s="292"/>
      <c r="GAY52" s="292"/>
      <c r="GAZ52" s="292"/>
      <c r="GBA52" s="292"/>
      <c r="GBB52" s="292"/>
      <c r="GBC52" s="292"/>
      <c r="GBD52" s="292"/>
      <c r="GBE52" s="292"/>
      <c r="GBF52" s="292"/>
      <c r="GBG52" s="292"/>
      <c r="GBH52" s="292"/>
      <c r="GBI52" s="292"/>
      <c r="GBJ52" s="292"/>
      <c r="GBK52" s="292"/>
      <c r="GBL52" s="292"/>
      <c r="GBM52" s="292"/>
      <c r="GBN52" s="292"/>
      <c r="GBO52" s="292"/>
      <c r="GBP52" s="292"/>
      <c r="GBQ52" s="292"/>
      <c r="GBR52" s="292"/>
      <c r="GBS52" s="292"/>
      <c r="GBT52" s="292"/>
      <c r="GBU52" s="292"/>
      <c r="GBV52" s="292"/>
      <c r="GBW52" s="292"/>
      <c r="GBX52" s="292"/>
      <c r="GBY52" s="292"/>
      <c r="GBZ52" s="292"/>
      <c r="GCA52" s="292"/>
      <c r="GCB52" s="292"/>
      <c r="GCC52" s="292"/>
      <c r="GCD52" s="292"/>
      <c r="GCE52" s="292"/>
      <c r="GCF52" s="292"/>
      <c r="GCG52" s="292"/>
      <c r="GCH52" s="292"/>
      <c r="GCI52" s="292"/>
      <c r="GCJ52" s="292"/>
      <c r="GCK52" s="292"/>
      <c r="GCL52" s="292"/>
      <c r="GCM52" s="292"/>
      <c r="GCN52" s="292"/>
      <c r="GCO52" s="292"/>
      <c r="GCP52" s="292"/>
      <c r="GCQ52" s="292"/>
      <c r="GCR52" s="292"/>
      <c r="GCS52" s="292"/>
      <c r="GCT52" s="292"/>
      <c r="GCU52" s="292"/>
      <c r="GCV52" s="292"/>
      <c r="GCW52" s="292"/>
      <c r="GCX52" s="292"/>
      <c r="GCY52" s="292"/>
      <c r="GCZ52" s="292"/>
      <c r="GDA52" s="292"/>
      <c r="GDB52" s="292"/>
      <c r="GDC52" s="292"/>
      <c r="GDD52" s="292"/>
      <c r="GDE52" s="292"/>
      <c r="GDF52" s="292"/>
      <c r="GDG52" s="292"/>
      <c r="GDH52" s="292"/>
      <c r="GDI52" s="292"/>
      <c r="GDJ52" s="292"/>
      <c r="GDK52" s="292"/>
      <c r="GDL52" s="292"/>
      <c r="GDM52" s="292"/>
      <c r="GDN52" s="292"/>
      <c r="GDO52" s="292"/>
      <c r="GDP52" s="292"/>
      <c r="GDQ52" s="292"/>
      <c r="GDR52" s="292"/>
      <c r="GDS52" s="292"/>
      <c r="GDT52" s="292"/>
      <c r="GDU52" s="292"/>
      <c r="GDV52" s="292"/>
      <c r="GDW52" s="292"/>
      <c r="GDX52" s="292"/>
      <c r="GDY52" s="292"/>
      <c r="GDZ52" s="292"/>
      <c r="GEA52" s="292"/>
      <c r="GEB52" s="292"/>
      <c r="GEC52" s="292"/>
      <c r="GED52" s="292"/>
      <c r="GEE52" s="292"/>
      <c r="GEF52" s="292"/>
      <c r="GEG52" s="292"/>
      <c r="GEH52" s="292"/>
      <c r="GEI52" s="292"/>
      <c r="GEJ52" s="292"/>
      <c r="GEK52" s="292"/>
      <c r="GEL52" s="292"/>
      <c r="GEM52" s="292"/>
      <c r="GEN52" s="292"/>
      <c r="GEO52" s="292"/>
      <c r="GEP52" s="292"/>
      <c r="GEQ52" s="292"/>
      <c r="GER52" s="292"/>
      <c r="GES52" s="292"/>
      <c r="GET52" s="292"/>
      <c r="GEU52" s="292"/>
      <c r="GEV52" s="292"/>
      <c r="GEW52" s="292"/>
      <c r="GEX52" s="292"/>
      <c r="GEY52" s="292"/>
      <c r="GEZ52" s="292"/>
      <c r="GFA52" s="292"/>
      <c r="GFB52" s="292"/>
      <c r="GFC52" s="292"/>
      <c r="GFD52" s="292"/>
      <c r="GFE52" s="292"/>
      <c r="GFF52" s="292"/>
      <c r="GFG52" s="292"/>
      <c r="GFH52" s="292"/>
      <c r="GFI52" s="292"/>
      <c r="GFJ52" s="292"/>
      <c r="GFK52" s="292"/>
      <c r="GFL52" s="292"/>
      <c r="GFM52" s="292"/>
      <c r="GFN52" s="292"/>
      <c r="GFO52" s="292"/>
      <c r="GFP52" s="292"/>
      <c r="GFQ52" s="292"/>
      <c r="GFR52" s="292"/>
      <c r="GFS52" s="292"/>
      <c r="GFT52" s="292"/>
      <c r="GFU52" s="292"/>
      <c r="GFV52" s="292"/>
      <c r="GFW52" s="292"/>
      <c r="GFX52" s="292"/>
      <c r="GFY52" s="292"/>
      <c r="GFZ52" s="292"/>
      <c r="GGA52" s="292"/>
      <c r="GGB52" s="292"/>
      <c r="GGC52" s="292"/>
      <c r="GGD52" s="292"/>
      <c r="GGE52" s="292"/>
      <c r="GGF52" s="292"/>
      <c r="GGG52" s="292"/>
      <c r="GGH52" s="292"/>
      <c r="GGI52" s="292"/>
      <c r="GGJ52" s="292"/>
      <c r="GGK52" s="292"/>
      <c r="GGL52" s="292"/>
      <c r="GGM52" s="292"/>
      <c r="GGN52" s="292"/>
      <c r="GGO52" s="292"/>
      <c r="GGP52" s="292"/>
      <c r="GGQ52" s="292"/>
      <c r="GGR52" s="292"/>
      <c r="GGS52" s="292"/>
      <c r="GGT52" s="292"/>
      <c r="GGU52" s="292"/>
      <c r="GGV52" s="292"/>
      <c r="GGW52" s="292"/>
      <c r="GGX52" s="292"/>
      <c r="GGY52" s="292"/>
      <c r="GGZ52" s="292"/>
      <c r="GHA52" s="292"/>
      <c r="GHB52" s="292"/>
      <c r="GHC52" s="292"/>
      <c r="GHD52" s="292"/>
      <c r="GHE52" s="292"/>
      <c r="GHF52" s="292"/>
      <c r="GHG52" s="292"/>
      <c r="GHH52" s="292"/>
      <c r="GHI52" s="292"/>
      <c r="GHJ52" s="292"/>
      <c r="GHK52" s="292"/>
      <c r="GHL52" s="292"/>
      <c r="GHM52" s="292"/>
      <c r="GHN52" s="292"/>
      <c r="GHO52" s="292"/>
      <c r="GHP52" s="292"/>
      <c r="GHQ52" s="292"/>
      <c r="GHR52" s="292"/>
      <c r="GHS52" s="292"/>
      <c r="GHT52" s="292"/>
      <c r="GHU52" s="292"/>
      <c r="GHV52" s="292"/>
      <c r="GHW52" s="292"/>
      <c r="GHX52" s="292"/>
      <c r="GHY52" s="292"/>
      <c r="GHZ52" s="292"/>
      <c r="GIA52" s="292"/>
      <c r="GIB52" s="292"/>
      <c r="GIC52" s="292"/>
      <c r="GID52" s="292"/>
      <c r="GIE52" s="292"/>
      <c r="GIF52" s="292"/>
      <c r="GIG52" s="292"/>
      <c r="GIH52" s="292"/>
      <c r="GII52" s="292"/>
      <c r="GIJ52" s="292"/>
      <c r="GIK52" s="292"/>
      <c r="GIL52" s="292"/>
      <c r="GIM52" s="292"/>
      <c r="GIN52" s="292"/>
      <c r="GIO52" s="292"/>
      <c r="GIP52" s="292"/>
      <c r="GIQ52" s="292"/>
      <c r="GIR52" s="292"/>
      <c r="GIS52" s="292"/>
      <c r="GIT52" s="292"/>
      <c r="GIU52" s="292"/>
      <c r="GIV52" s="292"/>
      <c r="GIW52" s="292"/>
      <c r="GIX52" s="292"/>
      <c r="GIY52" s="292"/>
      <c r="GIZ52" s="292"/>
      <c r="GJA52" s="292"/>
      <c r="GJB52" s="292"/>
      <c r="GJC52" s="292"/>
      <c r="GJD52" s="292"/>
      <c r="GJE52" s="292"/>
      <c r="GJF52" s="292"/>
      <c r="GJG52" s="292"/>
      <c r="GJH52" s="292"/>
      <c r="GJI52" s="292"/>
      <c r="GJJ52" s="292"/>
      <c r="GJK52" s="292"/>
      <c r="GJL52" s="292"/>
      <c r="GJM52" s="292"/>
      <c r="GJN52" s="292"/>
      <c r="GJO52" s="292"/>
      <c r="GJP52" s="292"/>
      <c r="GJQ52" s="292"/>
      <c r="GJR52" s="292"/>
      <c r="GJS52" s="292"/>
      <c r="GJT52" s="292"/>
      <c r="GJU52" s="292"/>
      <c r="GJV52" s="292"/>
      <c r="GJW52" s="292"/>
      <c r="GJX52" s="292"/>
      <c r="GJY52" s="292"/>
      <c r="GJZ52" s="292"/>
      <c r="GKA52" s="292"/>
      <c r="GKB52" s="292"/>
      <c r="GKC52" s="292"/>
      <c r="GKD52" s="292"/>
      <c r="GKE52" s="292"/>
      <c r="GKF52" s="292"/>
      <c r="GKG52" s="292"/>
      <c r="GKH52" s="292"/>
      <c r="GKI52" s="292"/>
      <c r="GKJ52" s="292"/>
      <c r="GKK52" s="292"/>
      <c r="GKL52" s="292"/>
      <c r="GKM52" s="292"/>
      <c r="GKN52" s="292"/>
      <c r="GKO52" s="292"/>
      <c r="GKP52" s="292"/>
      <c r="GKQ52" s="292"/>
      <c r="GKR52" s="292"/>
      <c r="GKS52" s="292"/>
      <c r="GKT52" s="292"/>
      <c r="GKU52" s="292"/>
      <c r="GKV52" s="292"/>
      <c r="GKW52" s="292"/>
      <c r="GKX52" s="292"/>
      <c r="GKY52" s="292"/>
      <c r="GKZ52" s="292"/>
      <c r="GLA52" s="292"/>
      <c r="GLB52" s="292"/>
      <c r="GLC52" s="292"/>
      <c r="GLD52" s="292"/>
      <c r="GLE52" s="292"/>
      <c r="GLF52" s="292"/>
      <c r="GLG52" s="292"/>
      <c r="GLH52" s="292"/>
      <c r="GLI52" s="292"/>
      <c r="GLJ52" s="292"/>
      <c r="GLK52" s="292"/>
      <c r="GLL52" s="292"/>
      <c r="GLM52" s="292"/>
      <c r="GLN52" s="292"/>
      <c r="GLO52" s="292"/>
      <c r="GLP52" s="292"/>
      <c r="GLQ52" s="292"/>
      <c r="GLR52" s="292"/>
      <c r="GLS52" s="292"/>
      <c r="GLT52" s="292"/>
      <c r="GLU52" s="292"/>
      <c r="GLV52" s="292"/>
      <c r="GLW52" s="292"/>
      <c r="GLX52" s="292"/>
      <c r="GLY52" s="292"/>
      <c r="GLZ52" s="292"/>
      <c r="GMA52" s="292"/>
      <c r="GMB52" s="292"/>
      <c r="GMC52" s="292"/>
      <c r="GMD52" s="292"/>
      <c r="GME52" s="292"/>
      <c r="GMF52" s="292"/>
      <c r="GMG52" s="292"/>
      <c r="GMH52" s="292"/>
      <c r="GMI52" s="292"/>
      <c r="GMJ52" s="292"/>
      <c r="GMK52" s="292"/>
      <c r="GML52" s="292"/>
      <c r="GMM52" s="292"/>
      <c r="GMN52" s="292"/>
      <c r="GMO52" s="292"/>
      <c r="GMP52" s="292"/>
      <c r="GMQ52" s="292"/>
      <c r="GMR52" s="292"/>
      <c r="GMS52" s="292"/>
      <c r="GMT52" s="292"/>
      <c r="GMU52" s="292"/>
      <c r="GMV52" s="292"/>
      <c r="GMW52" s="292"/>
      <c r="GMX52" s="292"/>
      <c r="GMY52" s="292"/>
      <c r="GMZ52" s="292"/>
      <c r="GNA52" s="292"/>
      <c r="GNB52" s="292"/>
      <c r="GNC52" s="292"/>
      <c r="GND52" s="292"/>
      <c r="GNE52" s="292"/>
      <c r="GNF52" s="292"/>
      <c r="GNG52" s="292"/>
      <c r="GNH52" s="292"/>
      <c r="GNI52" s="292"/>
      <c r="GNJ52" s="292"/>
      <c r="GNK52" s="292"/>
      <c r="GNL52" s="292"/>
      <c r="GNM52" s="292"/>
      <c r="GNN52" s="292"/>
      <c r="GNO52" s="292"/>
      <c r="GNP52" s="292"/>
      <c r="GNQ52" s="292"/>
      <c r="GNR52" s="292"/>
      <c r="GNS52" s="292"/>
      <c r="GNT52" s="292"/>
      <c r="GNU52" s="292"/>
      <c r="GNV52" s="292"/>
      <c r="GNW52" s="292"/>
      <c r="GNX52" s="292"/>
      <c r="GNY52" s="292"/>
      <c r="GNZ52" s="292"/>
      <c r="GOA52" s="292"/>
      <c r="GOB52" s="292"/>
      <c r="GOC52" s="292"/>
      <c r="GOD52" s="292"/>
      <c r="GOE52" s="292"/>
      <c r="GOF52" s="292"/>
      <c r="GOG52" s="292"/>
      <c r="GOH52" s="292"/>
      <c r="GOI52" s="292"/>
      <c r="GOJ52" s="292"/>
      <c r="GOK52" s="292"/>
      <c r="GOL52" s="292"/>
      <c r="GOM52" s="292"/>
      <c r="GON52" s="292"/>
      <c r="GOO52" s="292"/>
      <c r="GOP52" s="292"/>
      <c r="GOQ52" s="292"/>
      <c r="GOR52" s="292"/>
      <c r="GOS52" s="292"/>
      <c r="GOT52" s="292"/>
      <c r="GOU52" s="292"/>
      <c r="GOV52" s="292"/>
      <c r="GOW52" s="292"/>
      <c r="GOX52" s="292"/>
      <c r="GOY52" s="292"/>
      <c r="GOZ52" s="292"/>
      <c r="GPA52" s="292"/>
      <c r="GPB52" s="292"/>
      <c r="GPC52" s="292"/>
      <c r="GPD52" s="292"/>
      <c r="GPE52" s="292"/>
      <c r="GPF52" s="292"/>
      <c r="GPG52" s="292"/>
      <c r="GPH52" s="292"/>
      <c r="GPI52" s="292"/>
      <c r="GPJ52" s="292"/>
      <c r="GPK52" s="292"/>
      <c r="GPL52" s="292"/>
      <c r="GPM52" s="292"/>
      <c r="GPN52" s="292"/>
      <c r="GPO52" s="292"/>
      <c r="GPP52" s="292"/>
      <c r="GPQ52" s="292"/>
      <c r="GPR52" s="292"/>
      <c r="GPS52" s="292"/>
      <c r="GPT52" s="292"/>
      <c r="GPU52" s="292"/>
      <c r="GPV52" s="292"/>
      <c r="GPW52" s="292"/>
      <c r="GPX52" s="292"/>
      <c r="GPY52" s="292"/>
      <c r="GPZ52" s="292"/>
      <c r="GQA52" s="292"/>
      <c r="GQB52" s="292"/>
      <c r="GQC52" s="292"/>
      <c r="GQD52" s="292"/>
      <c r="GQE52" s="292"/>
      <c r="GQF52" s="292"/>
      <c r="GQG52" s="292"/>
      <c r="GQH52" s="292"/>
      <c r="GQI52" s="292"/>
      <c r="GQJ52" s="292"/>
      <c r="GQK52" s="292"/>
      <c r="GQL52" s="292"/>
      <c r="GQM52" s="292"/>
      <c r="GQN52" s="292"/>
      <c r="GQO52" s="292"/>
      <c r="GQP52" s="292"/>
      <c r="GQQ52" s="292"/>
      <c r="GQR52" s="292"/>
      <c r="GQS52" s="292"/>
      <c r="GQT52" s="292"/>
      <c r="GQU52" s="292"/>
      <c r="GQV52" s="292"/>
      <c r="GQW52" s="292"/>
      <c r="GQX52" s="292"/>
      <c r="GQY52" s="292"/>
      <c r="GQZ52" s="292"/>
      <c r="GRA52" s="292"/>
      <c r="GRB52" s="292"/>
      <c r="GRC52" s="292"/>
      <c r="GRD52" s="292"/>
      <c r="GRE52" s="292"/>
      <c r="GRF52" s="292"/>
      <c r="GRG52" s="292"/>
      <c r="GRH52" s="292"/>
      <c r="GRI52" s="292"/>
      <c r="GRJ52" s="292"/>
      <c r="GRK52" s="292"/>
      <c r="GRL52" s="292"/>
      <c r="GRM52" s="292"/>
      <c r="GRN52" s="292"/>
      <c r="GRO52" s="292"/>
      <c r="GRP52" s="292"/>
      <c r="GRQ52" s="292"/>
      <c r="GRR52" s="292"/>
      <c r="GRS52" s="292"/>
      <c r="GRT52" s="292"/>
      <c r="GRU52" s="292"/>
      <c r="GRV52" s="292"/>
      <c r="GRW52" s="292"/>
      <c r="GRX52" s="292"/>
      <c r="GRY52" s="292"/>
      <c r="GRZ52" s="292"/>
      <c r="GSA52" s="292"/>
      <c r="GSB52" s="292"/>
      <c r="GSC52" s="292"/>
      <c r="GSD52" s="292"/>
      <c r="GSE52" s="292"/>
      <c r="GSF52" s="292"/>
      <c r="GSG52" s="292"/>
      <c r="GSH52" s="292"/>
      <c r="GSI52" s="292"/>
      <c r="GSJ52" s="292"/>
      <c r="GSK52" s="292"/>
      <c r="GSL52" s="292"/>
      <c r="GSM52" s="292"/>
      <c r="GSN52" s="292"/>
      <c r="GSO52" s="292"/>
      <c r="GSP52" s="292"/>
      <c r="GSQ52" s="292"/>
      <c r="GSR52" s="292"/>
      <c r="GSS52" s="292"/>
      <c r="GST52" s="292"/>
      <c r="GSU52" s="292"/>
      <c r="GSV52" s="292"/>
      <c r="GSW52" s="292"/>
      <c r="GSX52" s="292"/>
      <c r="GSY52" s="292"/>
      <c r="GSZ52" s="292"/>
      <c r="GTA52" s="292"/>
      <c r="GTB52" s="292"/>
      <c r="GTC52" s="292"/>
      <c r="GTD52" s="292"/>
      <c r="GTE52" s="292"/>
      <c r="GTF52" s="292"/>
      <c r="GTG52" s="292"/>
      <c r="GTH52" s="292"/>
      <c r="GTI52" s="292"/>
      <c r="GTJ52" s="292"/>
      <c r="GTK52" s="292"/>
      <c r="GTL52" s="292"/>
      <c r="GTM52" s="292"/>
      <c r="GTN52" s="292"/>
      <c r="GTO52" s="292"/>
      <c r="GTP52" s="292"/>
      <c r="GTQ52" s="292"/>
      <c r="GTR52" s="292"/>
      <c r="GTS52" s="292"/>
      <c r="GTT52" s="292"/>
      <c r="GTU52" s="292"/>
      <c r="GTV52" s="292"/>
      <c r="GTW52" s="292"/>
      <c r="GTX52" s="292"/>
      <c r="GTY52" s="292"/>
      <c r="GTZ52" s="292"/>
      <c r="GUA52" s="292"/>
      <c r="GUB52" s="292"/>
      <c r="GUC52" s="292"/>
      <c r="GUD52" s="292"/>
      <c r="GUE52" s="292"/>
      <c r="GUF52" s="292"/>
      <c r="GUG52" s="292"/>
      <c r="GUH52" s="292"/>
      <c r="GUI52" s="292"/>
      <c r="GUJ52" s="292"/>
      <c r="GUK52" s="292"/>
      <c r="GUL52" s="292"/>
      <c r="GUM52" s="292"/>
      <c r="GUN52" s="292"/>
      <c r="GUO52" s="292"/>
      <c r="GUP52" s="292"/>
      <c r="GUQ52" s="292"/>
      <c r="GUR52" s="292"/>
      <c r="GUS52" s="292"/>
      <c r="GUT52" s="292"/>
      <c r="GUU52" s="292"/>
      <c r="GUV52" s="292"/>
      <c r="GUW52" s="292"/>
      <c r="GUX52" s="292"/>
      <c r="GUY52" s="292"/>
      <c r="GUZ52" s="292"/>
      <c r="GVA52" s="292"/>
      <c r="GVB52" s="292"/>
      <c r="GVC52" s="292"/>
      <c r="GVD52" s="292"/>
      <c r="GVE52" s="292"/>
      <c r="GVF52" s="292"/>
      <c r="GVG52" s="292"/>
      <c r="GVH52" s="292"/>
      <c r="GVI52" s="292"/>
      <c r="GVJ52" s="292"/>
      <c r="GVK52" s="292"/>
      <c r="GVL52" s="292"/>
      <c r="GVM52" s="292"/>
      <c r="GVN52" s="292"/>
      <c r="GVO52" s="292"/>
      <c r="GVP52" s="292"/>
      <c r="GVQ52" s="292"/>
      <c r="GVR52" s="292"/>
      <c r="GVS52" s="292"/>
      <c r="GVT52" s="292"/>
      <c r="GVU52" s="292"/>
      <c r="GVV52" s="292"/>
      <c r="GVW52" s="292"/>
      <c r="GVX52" s="292"/>
      <c r="GVY52" s="292"/>
      <c r="GVZ52" s="292"/>
      <c r="GWA52" s="292"/>
      <c r="GWB52" s="292"/>
      <c r="GWC52" s="292"/>
      <c r="GWD52" s="292"/>
      <c r="GWE52" s="292"/>
      <c r="GWF52" s="292"/>
      <c r="GWG52" s="292"/>
      <c r="GWH52" s="292"/>
      <c r="GWI52" s="292"/>
      <c r="GWJ52" s="292"/>
      <c r="GWK52" s="292"/>
      <c r="GWL52" s="292"/>
      <c r="GWM52" s="292"/>
      <c r="GWN52" s="292"/>
      <c r="GWO52" s="292"/>
      <c r="GWP52" s="292"/>
      <c r="GWQ52" s="292"/>
      <c r="GWR52" s="292"/>
      <c r="GWS52" s="292"/>
      <c r="GWT52" s="292"/>
      <c r="GWU52" s="292"/>
      <c r="GWV52" s="292"/>
      <c r="GWW52" s="292"/>
      <c r="GWX52" s="292"/>
      <c r="GWY52" s="292"/>
      <c r="GWZ52" s="292"/>
      <c r="GXA52" s="292"/>
      <c r="GXB52" s="292"/>
      <c r="GXC52" s="292"/>
      <c r="GXD52" s="292"/>
      <c r="GXE52" s="292"/>
      <c r="GXF52" s="292"/>
      <c r="GXG52" s="292"/>
      <c r="GXH52" s="292"/>
      <c r="GXI52" s="292"/>
      <c r="GXJ52" s="292"/>
      <c r="GXK52" s="292"/>
      <c r="GXL52" s="292"/>
      <c r="GXM52" s="292"/>
      <c r="GXN52" s="292"/>
      <c r="GXO52" s="292"/>
      <c r="GXP52" s="292"/>
      <c r="GXQ52" s="292"/>
      <c r="GXR52" s="292"/>
      <c r="GXS52" s="292"/>
      <c r="GXT52" s="292"/>
      <c r="GXU52" s="292"/>
      <c r="GXV52" s="292"/>
      <c r="GXW52" s="292"/>
      <c r="GXX52" s="292"/>
      <c r="GXY52" s="292"/>
      <c r="GXZ52" s="292"/>
      <c r="GYA52" s="292"/>
      <c r="GYB52" s="292"/>
      <c r="GYC52" s="292"/>
      <c r="GYD52" s="292"/>
      <c r="GYE52" s="292"/>
      <c r="GYF52" s="292"/>
      <c r="GYG52" s="292"/>
      <c r="GYH52" s="292"/>
      <c r="GYI52" s="292"/>
      <c r="GYJ52" s="292"/>
      <c r="GYK52" s="292"/>
      <c r="GYL52" s="292"/>
      <c r="GYM52" s="292"/>
      <c r="GYN52" s="292"/>
      <c r="GYO52" s="292"/>
      <c r="GYP52" s="292"/>
      <c r="GYQ52" s="292"/>
      <c r="GYR52" s="292"/>
      <c r="GYS52" s="292"/>
      <c r="GYT52" s="292"/>
      <c r="GYU52" s="292"/>
      <c r="GYV52" s="292"/>
      <c r="GYW52" s="292"/>
      <c r="GYX52" s="292"/>
      <c r="GYY52" s="292"/>
      <c r="GYZ52" s="292"/>
      <c r="GZA52" s="292"/>
      <c r="GZB52" s="292"/>
      <c r="GZC52" s="292"/>
      <c r="GZD52" s="292"/>
      <c r="GZE52" s="292"/>
      <c r="GZF52" s="292"/>
      <c r="GZG52" s="292"/>
      <c r="GZH52" s="292"/>
      <c r="GZI52" s="292"/>
      <c r="GZJ52" s="292"/>
      <c r="GZK52" s="292"/>
      <c r="GZL52" s="292"/>
      <c r="GZM52" s="292"/>
      <c r="GZN52" s="292"/>
      <c r="GZO52" s="292"/>
      <c r="GZP52" s="292"/>
      <c r="GZQ52" s="292"/>
      <c r="GZR52" s="292"/>
      <c r="GZS52" s="292"/>
      <c r="GZT52" s="292"/>
      <c r="GZU52" s="292"/>
      <c r="GZV52" s="292"/>
      <c r="GZW52" s="292"/>
      <c r="GZX52" s="292"/>
      <c r="GZY52" s="292"/>
      <c r="GZZ52" s="292"/>
      <c r="HAA52" s="292"/>
      <c r="HAB52" s="292"/>
      <c r="HAC52" s="292"/>
      <c r="HAD52" s="292"/>
      <c r="HAE52" s="292"/>
      <c r="HAF52" s="292"/>
      <c r="HAG52" s="292"/>
      <c r="HAH52" s="292"/>
      <c r="HAI52" s="292"/>
      <c r="HAJ52" s="292"/>
      <c r="HAK52" s="292"/>
      <c r="HAL52" s="292"/>
      <c r="HAM52" s="292"/>
      <c r="HAN52" s="292"/>
      <c r="HAO52" s="292"/>
      <c r="HAP52" s="292"/>
      <c r="HAQ52" s="292"/>
      <c r="HAR52" s="292"/>
      <c r="HAS52" s="292"/>
      <c r="HAT52" s="292"/>
      <c r="HAU52" s="292"/>
      <c r="HAV52" s="292"/>
      <c r="HAW52" s="292"/>
      <c r="HAX52" s="292"/>
      <c r="HAY52" s="292"/>
      <c r="HAZ52" s="292"/>
      <c r="HBA52" s="292"/>
      <c r="HBB52" s="292"/>
      <c r="HBC52" s="292"/>
      <c r="HBD52" s="292"/>
      <c r="HBE52" s="292"/>
      <c r="HBF52" s="292"/>
      <c r="HBG52" s="292"/>
      <c r="HBH52" s="292"/>
      <c r="HBI52" s="292"/>
      <c r="HBJ52" s="292"/>
      <c r="HBK52" s="292"/>
      <c r="HBL52" s="292"/>
      <c r="HBM52" s="292"/>
      <c r="HBN52" s="292"/>
      <c r="HBO52" s="292"/>
      <c r="HBP52" s="292"/>
      <c r="HBQ52" s="292"/>
      <c r="HBR52" s="292"/>
      <c r="HBS52" s="292"/>
      <c r="HBT52" s="292"/>
      <c r="HBU52" s="292"/>
      <c r="HBV52" s="292"/>
      <c r="HBW52" s="292"/>
      <c r="HBX52" s="292"/>
      <c r="HBY52" s="292"/>
      <c r="HBZ52" s="292"/>
      <c r="HCA52" s="292"/>
      <c r="HCB52" s="292"/>
      <c r="HCC52" s="292"/>
      <c r="HCD52" s="292"/>
      <c r="HCE52" s="292"/>
      <c r="HCF52" s="292"/>
      <c r="HCG52" s="292"/>
      <c r="HCH52" s="292"/>
      <c r="HCI52" s="292"/>
      <c r="HCJ52" s="292"/>
      <c r="HCK52" s="292"/>
      <c r="HCL52" s="292"/>
      <c r="HCM52" s="292"/>
      <c r="HCN52" s="292"/>
      <c r="HCO52" s="292"/>
      <c r="HCP52" s="292"/>
      <c r="HCQ52" s="292"/>
      <c r="HCR52" s="292"/>
      <c r="HCS52" s="292"/>
      <c r="HCT52" s="292"/>
      <c r="HCU52" s="292"/>
      <c r="HCV52" s="292"/>
      <c r="HCW52" s="292"/>
      <c r="HCX52" s="292"/>
      <c r="HCY52" s="292"/>
      <c r="HCZ52" s="292"/>
      <c r="HDA52" s="292"/>
      <c r="HDB52" s="292"/>
      <c r="HDC52" s="292"/>
      <c r="HDD52" s="292"/>
      <c r="HDE52" s="292"/>
      <c r="HDF52" s="292"/>
      <c r="HDG52" s="292"/>
      <c r="HDH52" s="292"/>
      <c r="HDI52" s="292"/>
      <c r="HDJ52" s="292"/>
      <c r="HDK52" s="292"/>
      <c r="HDL52" s="292"/>
      <c r="HDM52" s="292"/>
      <c r="HDN52" s="292"/>
      <c r="HDO52" s="292"/>
      <c r="HDP52" s="292"/>
      <c r="HDQ52" s="292"/>
      <c r="HDR52" s="292"/>
      <c r="HDS52" s="292"/>
      <c r="HDT52" s="292"/>
      <c r="HDU52" s="292"/>
      <c r="HDV52" s="292"/>
      <c r="HDW52" s="292"/>
      <c r="HDX52" s="292"/>
      <c r="HDY52" s="292"/>
      <c r="HDZ52" s="292"/>
      <c r="HEA52" s="292"/>
      <c r="HEB52" s="292"/>
      <c r="HEC52" s="292"/>
      <c r="HED52" s="292"/>
      <c r="HEE52" s="292"/>
      <c r="HEF52" s="292"/>
      <c r="HEG52" s="292"/>
      <c r="HEH52" s="292"/>
      <c r="HEI52" s="292"/>
      <c r="HEJ52" s="292"/>
      <c r="HEK52" s="292"/>
      <c r="HEL52" s="292"/>
      <c r="HEM52" s="292"/>
      <c r="HEN52" s="292"/>
      <c r="HEO52" s="292"/>
      <c r="HEP52" s="292"/>
      <c r="HEQ52" s="292"/>
      <c r="HER52" s="292"/>
      <c r="HES52" s="292"/>
      <c r="HET52" s="292"/>
      <c r="HEU52" s="292"/>
      <c r="HEV52" s="292"/>
      <c r="HEW52" s="292"/>
      <c r="HEX52" s="292"/>
      <c r="HEY52" s="292"/>
      <c r="HEZ52" s="292"/>
      <c r="HFA52" s="292"/>
      <c r="HFB52" s="292"/>
      <c r="HFC52" s="292"/>
      <c r="HFD52" s="292"/>
      <c r="HFE52" s="292"/>
      <c r="HFF52" s="292"/>
      <c r="HFG52" s="292"/>
      <c r="HFH52" s="292"/>
      <c r="HFI52" s="292"/>
      <c r="HFJ52" s="292"/>
      <c r="HFK52" s="292"/>
      <c r="HFL52" s="292"/>
      <c r="HFM52" s="292"/>
      <c r="HFN52" s="292"/>
      <c r="HFO52" s="292"/>
      <c r="HFP52" s="292"/>
      <c r="HFQ52" s="292"/>
      <c r="HFR52" s="292"/>
      <c r="HFS52" s="292"/>
      <c r="HFT52" s="292"/>
      <c r="HFU52" s="292"/>
      <c r="HFV52" s="292"/>
      <c r="HFW52" s="292"/>
      <c r="HFX52" s="292"/>
      <c r="HFY52" s="292"/>
      <c r="HFZ52" s="292"/>
      <c r="HGA52" s="292"/>
      <c r="HGB52" s="292"/>
      <c r="HGC52" s="292"/>
      <c r="HGD52" s="292"/>
      <c r="HGE52" s="292"/>
      <c r="HGF52" s="292"/>
      <c r="HGG52" s="292"/>
      <c r="HGH52" s="292"/>
      <c r="HGI52" s="292"/>
      <c r="HGJ52" s="292"/>
      <c r="HGK52" s="292"/>
      <c r="HGL52" s="292"/>
      <c r="HGM52" s="292"/>
      <c r="HGN52" s="292"/>
      <c r="HGO52" s="292"/>
      <c r="HGP52" s="292"/>
      <c r="HGQ52" s="292"/>
      <c r="HGR52" s="292"/>
      <c r="HGS52" s="292"/>
      <c r="HGT52" s="292"/>
      <c r="HGU52" s="292"/>
      <c r="HGV52" s="292"/>
      <c r="HGW52" s="292"/>
      <c r="HGX52" s="292"/>
      <c r="HGY52" s="292"/>
      <c r="HGZ52" s="292"/>
      <c r="HHA52" s="292"/>
      <c r="HHB52" s="292"/>
      <c r="HHC52" s="292"/>
      <c r="HHD52" s="292"/>
      <c r="HHE52" s="292"/>
      <c r="HHF52" s="292"/>
      <c r="HHG52" s="292"/>
      <c r="HHH52" s="292"/>
      <c r="HHI52" s="292"/>
      <c r="HHJ52" s="292"/>
      <c r="HHK52" s="292"/>
      <c r="HHL52" s="292"/>
      <c r="HHM52" s="292"/>
      <c r="HHN52" s="292"/>
      <c r="HHO52" s="292"/>
      <c r="HHP52" s="292"/>
      <c r="HHQ52" s="292"/>
      <c r="HHR52" s="292"/>
      <c r="HHS52" s="292"/>
      <c r="HHT52" s="292"/>
      <c r="HHU52" s="292"/>
      <c r="HHV52" s="292"/>
      <c r="HHW52" s="292"/>
      <c r="HHX52" s="292"/>
      <c r="HHY52" s="292"/>
      <c r="HHZ52" s="292"/>
      <c r="HIA52" s="292"/>
      <c r="HIB52" s="292"/>
      <c r="HIC52" s="292"/>
      <c r="HID52" s="292"/>
      <c r="HIE52" s="292"/>
      <c r="HIF52" s="292"/>
      <c r="HIG52" s="292"/>
      <c r="HIH52" s="292"/>
      <c r="HII52" s="292"/>
      <c r="HIJ52" s="292"/>
      <c r="HIK52" s="292"/>
      <c r="HIL52" s="292"/>
      <c r="HIM52" s="292"/>
      <c r="HIN52" s="292"/>
      <c r="HIO52" s="292"/>
      <c r="HIP52" s="292"/>
      <c r="HIQ52" s="292"/>
      <c r="HIR52" s="292"/>
      <c r="HIS52" s="292"/>
      <c r="HIT52" s="292"/>
      <c r="HIU52" s="292"/>
      <c r="HIV52" s="292"/>
      <c r="HIW52" s="292"/>
      <c r="HIX52" s="292"/>
      <c r="HIY52" s="292"/>
      <c r="HIZ52" s="292"/>
      <c r="HJA52" s="292"/>
      <c r="HJB52" s="292"/>
      <c r="HJC52" s="292"/>
      <c r="HJD52" s="292"/>
      <c r="HJE52" s="292"/>
      <c r="HJF52" s="292"/>
      <c r="HJG52" s="292"/>
      <c r="HJH52" s="292"/>
      <c r="HJI52" s="292"/>
      <c r="HJJ52" s="292"/>
      <c r="HJK52" s="292"/>
      <c r="HJL52" s="292"/>
      <c r="HJM52" s="292"/>
      <c r="HJN52" s="292"/>
      <c r="HJO52" s="292"/>
      <c r="HJP52" s="292"/>
      <c r="HJQ52" s="292"/>
      <c r="HJR52" s="292"/>
      <c r="HJS52" s="292"/>
      <c r="HJT52" s="292"/>
      <c r="HJU52" s="292"/>
      <c r="HJV52" s="292"/>
      <c r="HJW52" s="292"/>
      <c r="HJX52" s="292"/>
      <c r="HJY52" s="292"/>
      <c r="HJZ52" s="292"/>
      <c r="HKA52" s="292"/>
      <c r="HKB52" s="292"/>
      <c r="HKC52" s="292"/>
      <c r="HKD52" s="292"/>
      <c r="HKE52" s="292"/>
      <c r="HKF52" s="292"/>
      <c r="HKG52" s="292"/>
      <c r="HKH52" s="292"/>
      <c r="HKI52" s="292"/>
      <c r="HKJ52" s="292"/>
      <c r="HKK52" s="292"/>
      <c r="HKL52" s="292"/>
      <c r="HKM52" s="292"/>
      <c r="HKN52" s="292"/>
      <c r="HKO52" s="292"/>
      <c r="HKP52" s="292"/>
      <c r="HKQ52" s="292"/>
      <c r="HKR52" s="292"/>
      <c r="HKS52" s="292"/>
      <c r="HKT52" s="292"/>
      <c r="HKU52" s="292"/>
      <c r="HKV52" s="292"/>
      <c r="HKW52" s="292"/>
      <c r="HKX52" s="292"/>
      <c r="HKY52" s="292"/>
      <c r="HKZ52" s="292"/>
      <c r="HLA52" s="292"/>
      <c r="HLB52" s="292"/>
      <c r="HLC52" s="292"/>
      <c r="HLD52" s="292"/>
      <c r="HLE52" s="292"/>
      <c r="HLF52" s="292"/>
      <c r="HLG52" s="292"/>
      <c r="HLH52" s="292"/>
      <c r="HLI52" s="292"/>
      <c r="HLJ52" s="292"/>
      <c r="HLK52" s="292"/>
      <c r="HLL52" s="292"/>
      <c r="HLM52" s="292"/>
      <c r="HLN52" s="292"/>
      <c r="HLO52" s="292"/>
      <c r="HLP52" s="292"/>
      <c r="HLQ52" s="292"/>
      <c r="HLR52" s="292"/>
      <c r="HLS52" s="292"/>
      <c r="HLT52" s="292"/>
      <c r="HLU52" s="292"/>
      <c r="HLV52" s="292"/>
      <c r="HLW52" s="292"/>
      <c r="HLX52" s="292"/>
      <c r="HLY52" s="292"/>
      <c r="HLZ52" s="292"/>
      <c r="HMA52" s="292"/>
      <c r="HMB52" s="292"/>
      <c r="HMC52" s="292"/>
      <c r="HMD52" s="292"/>
      <c r="HME52" s="292"/>
      <c r="HMF52" s="292"/>
      <c r="HMG52" s="292"/>
      <c r="HMH52" s="292"/>
      <c r="HMI52" s="292"/>
      <c r="HMJ52" s="292"/>
      <c r="HMK52" s="292"/>
      <c r="HML52" s="292"/>
      <c r="HMM52" s="292"/>
      <c r="HMN52" s="292"/>
      <c r="HMO52" s="292"/>
      <c r="HMP52" s="292"/>
      <c r="HMQ52" s="292"/>
      <c r="HMR52" s="292"/>
      <c r="HMS52" s="292"/>
      <c r="HMT52" s="292"/>
      <c r="HMU52" s="292"/>
      <c r="HMV52" s="292"/>
      <c r="HMW52" s="292"/>
      <c r="HMX52" s="292"/>
      <c r="HMY52" s="292"/>
      <c r="HMZ52" s="292"/>
      <c r="HNA52" s="292"/>
      <c r="HNB52" s="292"/>
      <c r="HNC52" s="292"/>
      <c r="HND52" s="292"/>
      <c r="HNE52" s="292"/>
      <c r="HNF52" s="292"/>
      <c r="HNG52" s="292"/>
      <c r="HNH52" s="292"/>
      <c r="HNI52" s="292"/>
      <c r="HNJ52" s="292"/>
      <c r="HNK52" s="292"/>
      <c r="HNL52" s="292"/>
      <c r="HNM52" s="292"/>
      <c r="HNN52" s="292"/>
      <c r="HNO52" s="292"/>
      <c r="HNP52" s="292"/>
      <c r="HNQ52" s="292"/>
      <c r="HNR52" s="292"/>
      <c r="HNS52" s="292"/>
      <c r="HNT52" s="292"/>
      <c r="HNU52" s="292"/>
      <c r="HNV52" s="292"/>
      <c r="HNW52" s="292"/>
      <c r="HNX52" s="292"/>
      <c r="HNY52" s="292"/>
      <c r="HNZ52" s="292"/>
      <c r="HOA52" s="292"/>
      <c r="HOB52" s="292"/>
      <c r="HOC52" s="292"/>
      <c r="HOD52" s="292"/>
      <c r="HOE52" s="292"/>
      <c r="HOF52" s="292"/>
      <c r="HOG52" s="292"/>
      <c r="HOH52" s="292"/>
      <c r="HOI52" s="292"/>
      <c r="HOJ52" s="292"/>
      <c r="HOK52" s="292"/>
      <c r="HOL52" s="292"/>
      <c r="HOM52" s="292"/>
      <c r="HON52" s="292"/>
      <c r="HOO52" s="292"/>
      <c r="HOP52" s="292"/>
      <c r="HOQ52" s="292"/>
      <c r="HOR52" s="292"/>
      <c r="HOS52" s="292"/>
      <c r="HOT52" s="292"/>
      <c r="HOU52" s="292"/>
      <c r="HOV52" s="292"/>
      <c r="HOW52" s="292"/>
      <c r="HOX52" s="292"/>
      <c r="HOY52" s="292"/>
      <c r="HOZ52" s="292"/>
      <c r="HPA52" s="292"/>
      <c r="HPB52" s="292"/>
      <c r="HPC52" s="292"/>
      <c r="HPD52" s="292"/>
      <c r="HPE52" s="292"/>
      <c r="HPF52" s="292"/>
      <c r="HPG52" s="292"/>
      <c r="HPH52" s="292"/>
      <c r="HPI52" s="292"/>
      <c r="HPJ52" s="292"/>
      <c r="HPK52" s="292"/>
      <c r="HPL52" s="292"/>
      <c r="HPM52" s="292"/>
      <c r="HPN52" s="292"/>
      <c r="HPO52" s="292"/>
      <c r="HPP52" s="292"/>
      <c r="HPQ52" s="292"/>
      <c r="HPR52" s="292"/>
      <c r="HPS52" s="292"/>
      <c r="HPT52" s="292"/>
      <c r="HPU52" s="292"/>
      <c r="HPV52" s="292"/>
      <c r="HPW52" s="292"/>
      <c r="HPX52" s="292"/>
      <c r="HPY52" s="292"/>
      <c r="HPZ52" s="292"/>
      <c r="HQA52" s="292"/>
      <c r="HQB52" s="292"/>
      <c r="HQC52" s="292"/>
      <c r="HQD52" s="292"/>
      <c r="HQE52" s="292"/>
      <c r="HQF52" s="292"/>
      <c r="HQG52" s="292"/>
      <c r="HQH52" s="292"/>
      <c r="HQI52" s="292"/>
      <c r="HQJ52" s="292"/>
      <c r="HQK52" s="292"/>
      <c r="HQL52" s="292"/>
      <c r="HQM52" s="292"/>
      <c r="HQN52" s="292"/>
      <c r="HQO52" s="292"/>
      <c r="HQP52" s="292"/>
      <c r="HQQ52" s="292"/>
      <c r="HQR52" s="292"/>
      <c r="HQS52" s="292"/>
      <c r="HQT52" s="292"/>
      <c r="HQU52" s="292"/>
      <c r="HQV52" s="292"/>
      <c r="HQW52" s="292"/>
      <c r="HQX52" s="292"/>
      <c r="HQY52" s="292"/>
      <c r="HQZ52" s="292"/>
      <c r="HRA52" s="292"/>
      <c r="HRB52" s="292"/>
      <c r="HRC52" s="292"/>
      <c r="HRD52" s="292"/>
      <c r="HRE52" s="292"/>
      <c r="HRF52" s="292"/>
      <c r="HRG52" s="292"/>
      <c r="HRH52" s="292"/>
      <c r="HRI52" s="292"/>
      <c r="HRJ52" s="292"/>
      <c r="HRK52" s="292"/>
      <c r="HRL52" s="292"/>
      <c r="HRM52" s="292"/>
      <c r="HRN52" s="292"/>
      <c r="HRO52" s="292"/>
      <c r="HRP52" s="292"/>
      <c r="HRQ52" s="292"/>
      <c r="HRR52" s="292"/>
      <c r="HRS52" s="292"/>
      <c r="HRT52" s="292"/>
      <c r="HRU52" s="292"/>
      <c r="HRV52" s="292"/>
      <c r="HRW52" s="292"/>
      <c r="HRX52" s="292"/>
      <c r="HRY52" s="292"/>
      <c r="HRZ52" s="292"/>
      <c r="HSA52" s="292"/>
      <c r="HSB52" s="292"/>
      <c r="HSC52" s="292"/>
      <c r="HSD52" s="292"/>
      <c r="HSE52" s="292"/>
      <c r="HSF52" s="292"/>
      <c r="HSG52" s="292"/>
      <c r="HSH52" s="292"/>
      <c r="HSI52" s="292"/>
      <c r="HSJ52" s="292"/>
      <c r="HSK52" s="292"/>
      <c r="HSL52" s="292"/>
      <c r="HSM52" s="292"/>
      <c r="HSN52" s="292"/>
      <c r="HSO52" s="292"/>
      <c r="HSP52" s="292"/>
      <c r="HSQ52" s="292"/>
      <c r="HSR52" s="292"/>
      <c r="HSS52" s="292"/>
      <c r="HST52" s="292"/>
      <c r="HSU52" s="292"/>
      <c r="HSV52" s="292"/>
      <c r="HSW52" s="292"/>
      <c r="HSX52" s="292"/>
      <c r="HSY52" s="292"/>
      <c r="HSZ52" s="292"/>
      <c r="HTA52" s="292"/>
      <c r="HTB52" s="292"/>
      <c r="HTC52" s="292"/>
      <c r="HTD52" s="292"/>
      <c r="HTE52" s="292"/>
      <c r="HTF52" s="292"/>
      <c r="HTG52" s="292"/>
      <c r="HTH52" s="292"/>
      <c r="HTI52" s="292"/>
      <c r="HTJ52" s="292"/>
      <c r="HTK52" s="292"/>
      <c r="HTL52" s="292"/>
      <c r="HTM52" s="292"/>
      <c r="HTN52" s="292"/>
      <c r="HTO52" s="292"/>
      <c r="HTP52" s="292"/>
      <c r="HTQ52" s="292"/>
      <c r="HTR52" s="292"/>
      <c r="HTS52" s="292"/>
      <c r="HTT52" s="292"/>
      <c r="HTU52" s="292"/>
      <c r="HTV52" s="292"/>
      <c r="HTW52" s="292"/>
      <c r="HTX52" s="292"/>
      <c r="HTY52" s="292"/>
      <c r="HTZ52" s="292"/>
      <c r="HUA52" s="292"/>
      <c r="HUB52" s="292"/>
      <c r="HUC52" s="292"/>
      <c r="HUD52" s="292"/>
      <c r="HUE52" s="292"/>
      <c r="HUF52" s="292"/>
      <c r="HUG52" s="292"/>
      <c r="HUH52" s="292"/>
      <c r="HUI52" s="292"/>
      <c r="HUJ52" s="292"/>
      <c r="HUK52" s="292"/>
      <c r="HUL52" s="292"/>
      <c r="HUM52" s="292"/>
      <c r="HUN52" s="292"/>
      <c r="HUO52" s="292"/>
      <c r="HUP52" s="292"/>
      <c r="HUQ52" s="292"/>
      <c r="HUR52" s="292"/>
      <c r="HUS52" s="292"/>
      <c r="HUT52" s="292"/>
      <c r="HUU52" s="292"/>
      <c r="HUV52" s="292"/>
      <c r="HUW52" s="292"/>
      <c r="HUX52" s="292"/>
      <c r="HUY52" s="292"/>
      <c r="HUZ52" s="292"/>
      <c r="HVA52" s="292"/>
      <c r="HVB52" s="292"/>
      <c r="HVC52" s="292"/>
      <c r="HVD52" s="292"/>
      <c r="HVE52" s="292"/>
      <c r="HVF52" s="292"/>
      <c r="HVG52" s="292"/>
      <c r="HVH52" s="292"/>
      <c r="HVI52" s="292"/>
      <c r="HVJ52" s="292"/>
      <c r="HVK52" s="292"/>
      <c r="HVL52" s="292"/>
      <c r="HVM52" s="292"/>
      <c r="HVN52" s="292"/>
      <c r="HVO52" s="292"/>
      <c r="HVP52" s="292"/>
      <c r="HVQ52" s="292"/>
      <c r="HVR52" s="292"/>
      <c r="HVS52" s="292"/>
      <c r="HVT52" s="292"/>
      <c r="HVU52" s="292"/>
      <c r="HVV52" s="292"/>
      <c r="HVW52" s="292"/>
      <c r="HVX52" s="292"/>
      <c r="HVY52" s="292"/>
      <c r="HVZ52" s="292"/>
      <c r="HWA52" s="292"/>
      <c r="HWB52" s="292"/>
      <c r="HWC52" s="292"/>
      <c r="HWD52" s="292"/>
      <c r="HWE52" s="292"/>
      <c r="HWF52" s="292"/>
      <c r="HWG52" s="292"/>
      <c r="HWH52" s="292"/>
      <c r="HWI52" s="292"/>
      <c r="HWJ52" s="292"/>
      <c r="HWK52" s="292"/>
      <c r="HWL52" s="292"/>
      <c r="HWM52" s="292"/>
      <c r="HWN52" s="292"/>
      <c r="HWO52" s="292"/>
      <c r="HWP52" s="292"/>
      <c r="HWQ52" s="292"/>
      <c r="HWR52" s="292"/>
      <c r="HWS52" s="292"/>
      <c r="HWT52" s="292"/>
      <c r="HWU52" s="292"/>
      <c r="HWV52" s="292"/>
      <c r="HWW52" s="292"/>
      <c r="HWX52" s="292"/>
      <c r="HWY52" s="292"/>
      <c r="HWZ52" s="292"/>
      <c r="HXA52" s="292"/>
      <c r="HXB52" s="292"/>
      <c r="HXC52" s="292"/>
      <c r="HXD52" s="292"/>
      <c r="HXE52" s="292"/>
      <c r="HXF52" s="292"/>
      <c r="HXG52" s="292"/>
      <c r="HXH52" s="292"/>
      <c r="HXI52" s="292"/>
      <c r="HXJ52" s="292"/>
      <c r="HXK52" s="292"/>
      <c r="HXL52" s="292"/>
      <c r="HXM52" s="292"/>
      <c r="HXN52" s="292"/>
      <c r="HXO52" s="292"/>
      <c r="HXP52" s="292"/>
      <c r="HXQ52" s="292"/>
      <c r="HXR52" s="292"/>
      <c r="HXS52" s="292"/>
      <c r="HXT52" s="292"/>
      <c r="HXU52" s="292"/>
      <c r="HXV52" s="292"/>
      <c r="HXW52" s="292"/>
      <c r="HXX52" s="292"/>
      <c r="HXY52" s="292"/>
      <c r="HXZ52" s="292"/>
      <c r="HYA52" s="292"/>
      <c r="HYB52" s="292"/>
      <c r="HYC52" s="292"/>
      <c r="HYD52" s="292"/>
      <c r="HYE52" s="292"/>
      <c r="HYF52" s="292"/>
      <c r="HYG52" s="292"/>
      <c r="HYH52" s="292"/>
      <c r="HYI52" s="292"/>
      <c r="HYJ52" s="292"/>
      <c r="HYK52" s="292"/>
      <c r="HYL52" s="292"/>
      <c r="HYM52" s="292"/>
      <c r="HYN52" s="292"/>
      <c r="HYO52" s="292"/>
      <c r="HYP52" s="292"/>
      <c r="HYQ52" s="292"/>
      <c r="HYR52" s="292"/>
      <c r="HYS52" s="292"/>
      <c r="HYT52" s="292"/>
      <c r="HYU52" s="292"/>
      <c r="HYV52" s="292"/>
      <c r="HYW52" s="292"/>
      <c r="HYX52" s="292"/>
      <c r="HYY52" s="292"/>
      <c r="HYZ52" s="292"/>
      <c r="HZA52" s="292"/>
      <c r="HZB52" s="292"/>
      <c r="HZC52" s="292"/>
      <c r="HZD52" s="292"/>
      <c r="HZE52" s="292"/>
      <c r="HZF52" s="292"/>
      <c r="HZG52" s="292"/>
      <c r="HZH52" s="292"/>
      <c r="HZI52" s="292"/>
      <c r="HZJ52" s="292"/>
      <c r="HZK52" s="292"/>
      <c r="HZL52" s="292"/>
      <c r="HZM52" s="292"/>
      <c r="HZN52" s="292"/>
      <c r="HZO52" s="292"/>
      <c r="HZP52" s="292"/>
      <c r="HZQ52" s="292"/>
      <c r="HZR52" s="292"/>
      <c r="HZS52" s="292"/>
      <c r="HZT52" s="292"/>
      <c r="HZU52" s="292"/>
      <c r="HZV52" s="292"/>
      <c r="HZW52" s="292"/>
      <c r="HZX52" s="292"/>
      <c r="HZY52" s="292"/>
      <c r="HZZ52" s="292"/>
      <c r="IAA52" s="292"/>
      <c r="IAB52" s="292"/>
      <c r="IAC52" s="292"/>
      <c r="IAD52" s="292"/>
      <c r="IAE52" s="292"/>
      <c r="IAF52" s="292"/>
      <c r="IAG52" s="292"/>
      <c r="IAH52" s="292"/>
      <c r="IAI52" s="292"/>
      <c r="IAJ52" s="292"/>
      <c r="IAK52" s="292"/>
      <c r="IAL52" s="292"/>
      <c r="IAM52" s="292"/>
      <c r="IAN52" s="292"/>
      <c r="IAO52" s="292"/>
      <c r="IAP52" s="292"/>
      <c r="IAQ52" s="292"/>
      <c r="IAR52" s="292"/>
      <c r="IAS52" s="292"/>
      <c r="IAT52" s="292"/>
      <c r="IAU52" s="292"/>
      <c r="IAV52" s="292"/>
      <c r="IAW52" s="292"/>
      <c r="IAX52" s="292"/>
      <c r="IAY52" s="292"/>
      <c r="IAZ52" s="292"/>
      <c r="IBA52" s="292"/>
      <c r="IBB52" s="292"/>
      <c r="IBC52" s="292"/>
      <c r="IBD52" s="292"/>
      <c r="IBE52" s="292"/>
      <c r="IBF52" s="292"/>
      <c r="IBG52" s="292"/>
      <c r="IBH52" s="292"/>
      <c r="IBI52" s="292"/>
      <c r="IBJ52" s="292"/>
      <c r="IBK52" s="292"/>
      <c r="IBL52" s="292"/>
      <c r="IBM52" s="292"/>
      <c r="IBN52" s="292"/>
      <c r="IBO52" s="292"/>
      <c r="IBP52" s="292"/>
      <c r="IBQ52" s="292"/>
      <c r="IBR52" s="292"/>
      <c r="IBS52" s="292"/>
      <c r="IBT52" s="292"/>
      <c r="IBU52" s="292"/>
      <c r="IBV52" s="292"/>
      <c r="IBW52" s="292"/>
      <c r="IBX52" s="292"/>
      <c r="IBY52" s="292"/>
      <c r="IBZ52" s="292"/>
      <c r="ICA52" s="292"/>
      <c r="ICB52" s="292"/>
      <c r="ICC52" s="292"/>
      <c r="ICD52" s="292"/>
      <c r="ICE52" s="292"/>
      <c r="ICF52" s="292"/>
      <c r="ICG52" s="292"/>
      <c r="ICH52" s="292"/>
      <c r="ICI52" s="292"/>
      <c r="ICJ52" s="292"/>
      <c r="ICK52" s="292"/>
      <c r="ICL52" s="292"/>
      <c r="ICM52" s="292"/>
      <c r="ICN52" s="292"/>
      <c r="ICO52" s="292"/>
      <c r="ICP52" s="292"/>
      <c r="ICQ52" s="292"/>
      <c r="ICR52" s="292"/>
      <c r="ICS52" s="292"/>
      <c r="ICT52" s="292"/>
      <c r="ICU52" s="292"/>
      <c r="ICV52" s="292"/>
      <c r="ICW52" s="292"/>
      <c r="ICX52" s="292"/>
      <c r="ICY52" s="292"/>
      <c r="ICZ52" s="292"/>
      <c r="IDA52" s="292"/>
      <c r="IDB52" s="292"/>
      <c r="IDC52" s="292"/>
      <c r="IDD52" s="292"/>
      <c r="IDE52" s="292"/>
      <c r="IDF52" s="292"/>
      <c r="IDG52" s="292"/>
      <c r="IDH52" s="292"/>
      <c r="IDI52" s="292"/>
      <c r="IDJ52" s="292"/>
      <c r="IDK52" s="292"/>
      <c r="IDL52" s="292"/>
      <c r="IDM52" s="292"/>
      <c r="IDN52" s="292"/>
      <c r="IDO52" s="292"/>
      <c r="IDP52" s="292"/>
      <c r="IDQ52" s="292"/>
      <c r="IDR52" s="292"/>
      <c r="IDS52" s="292"/>
      <c r="IDT52" s="292"/>
      <c r="IDU52" s="292"/>
      <c r="IDV52" s="292"/>
      <c r="IDW52" s="292"/>
      <c r="IDX52" s="292"/>
      <c r="IDY52" s="292"/>
      <c r="IDZ52" s="292"/>
      <c r="IEA52" s="292"/>
      <c r="IEB52" s="292"/>
      <c r="IEC52" s="292"/>
      <c r="IED52" s="292"/>
      <c r="IEE52" s="292"/>
      <c r="IEF52" s="292"/>
      <c r="IEG52" s="292"/>
      <c r="IEH52" s="292"/>
      <c r="IEI52" s="292"/>
      <c r="IEJ52" s="292"/>
      <c r="IEK52" s="292"/>
      <c r="IEL52" s="292"/>
      <c r="IEM52" s="292"/>
      <c r="IEN52" s="292"/>
      <c r="IEO52" s="292"/>
      <c r="IEP52" s="292"/>
      <c r="IEQ52" s="292"/>
      <c r="IER52" s="292"/>
      <c r="IES52" s="292"/>
      <c r="IET52" s="292"/>
      <c r="IEU52" s="292"/>
      <c r="IEV52" s="292"/>
      <c r="IEW52" s="292"/>
      <c r="IEX52" s="292"/>
      <c r="IEY52" s="292"/>
      <c r="IEZ52" s="292"/>
      <c r="IFA52" s="292"/>
      <c r="IFB52" s="292"/>
      <c r="IFC52" s="292"/>
      <c r="IFD52" s="292"/>
      <c r="IFE52" s="292"/>
      <c r="IFF52" s="292"/>
      <c r="IFG52" s="292"/>
      <c r="IFH52" s="292"/>
      <c r="IFI52" s="292"/>
      <c r="IFJ52" s="292"/>
      <c r="IFK52" s="292"/>
      <c r="IFL52" s="292"/>
      <c r="IFM52" s="292"/>
      <c r="IFN52" s="292"/>
      <c r="IFO52" s="292"/>
      <c r="IFP52" s="292"/>
      <c r="IFQ52" s="292"/>
      <c r="IFR52" s="292"/>
      <c r="IFS52" s="292"/>
      <c r="IFT52" s="292"/>
      <c r="IFU52" s="292"/>
      <c r="IFV52" s="292"/>
      <c r="IFW52" s="292"/>
      <c r="IFX52" s="292"/>
      <c r="IFY52" s="292"/>
      <c r="IFZ52" s="292"/>
      <c r="IGA52" s="292"/>
      <c r="IGB52" s="292"/>
      <c r="IGC52" s="292"/>
      <c r="IGD52" s="292"/>
      <c r="IGE52" s="292"/>
      <c r="IGF52" s="292"/>
      <c r="IGG52" s="292"/>
      <c r="IGH52" s="292"/>
      <c r="IGI52" s="292"/>
      <c r="IGJ52" s="292"/>
      <c r="IGK52" s="292"/>
      <c r="IGL52" s="292"/>
      <c r="IGM52" s="292"/>
      <c r="IGN52" s="292"/>
      <c r="IGO52" s="292"/>
      <c r="IGP52" s="292"/>
      <c r="IGQ52" s="292"/>
      <c r="IGR52" s="292"/>
      <c r="IGS52" s="292"/>
      <c r="IGT52" s="292"/>
      <c r="IGU52" s="292"/>
      <c r="IGV52" s="292"/>
      <c r="IGW52" s="292"/>
      <c r="IGX52" s="292"/>
      <c r="IGY52" s="292"/>
      <c r="IGZ52" s="292"/>
      <c r="IHA52" s="292"/>
      <c r="IHB52" s="292"/>
      <c r="IHC52" s="292"/>
      <c r="IHD52" s="292"/>
      <c r="IHE52" s="292"/>
      <c r="IHF52" s="292"/>
      <c r="IHG52" s="292"/>
      <c r="IHH52" s="292"/>
      <c r="IHI52" s="292"/>
      <c r="IHJ52" s="292"/>
      <c r="IHK52" s="292"/>
      <c r="IHL52" s="292"/>
      <c r="IHM52" s="292"/>
      <c r="IHN52" s="292"/>
      <c r="IHO52" s="292"/>
      <c r="IHP52" s="292"/>
      <c r="IHQ52" s="292"/>
      <c r="IHR52" s="292"/>
      <c r="IHS52" s="292"/>
      <c r="IHT52" s="292"/>
      <c r="IHU52" s="292"/>
      <c r="IHV52" s="292"/>
      <c r="IHW52" s="292"/>
      <c r="IHX52" s="292"/>
      <c r="IHY52" s="292"/>
      <c r="IHZ52" s="292"/>
      <c r="IIA52" s="292"/>
      <c r="IIB52" s="292"/>
      <c r="IIC52" s="292"/>
      <c r="IID52" s="292"/>
      <c r="IIE52" s="292"/>
      <c r="IIF52" s="292"/>
      <c r="IIG52" s="292"/>
      <c r="IIH52" s="292"/>
      <c r="III52" s="292"/>
      <c r="IIJ52" s="292"/>
      <c r="IIK52" s="292"/>
      <c r="IIL52" s="292"/>
      <c r="IIM52" s="292"/>
      <c r="IIN52" s="292"/>
      <c r="IIO52" s="292"/>
      <c r="IIP52" s="292"/>
      <c r="IIQ52" s="292"/>
      <c r="IIR52" s="292"/>
      <c r="IIS52" s="292"/>
      <c r="IIT52" s="292"/>
      <c r="IIU52" s="292"/>
      <c r="IIV52" s="292"/>
      <c r="IIW52" s="292"/>
      <c r="IIX52" s="292"/>
      <c r="IIY52" s="292"/>
      <c r="IIZ52" s="292"/>
      <c r="IJA52" s="292"/>
      <c r="IJB52" s="292"/>
      <c r="IJC52" s="292"/>
      <c r="IJD52" s="292"/>
      <c r="IJE52" s="292"/>
      <c r="IJF52" s="292"/>
      <c r="IJG52" s="292"/>
      <c r="IJH52" s="292"/>
      <c r="IJI52" s="292"/>
      <c r="IJJ52" s="292"/>
      <c r="IJK52" s="292"/>
      <c r="IJL52" s="292"/>
      <c r="IJM52" s="292"/>
      <c r="IJN52" s="292"/>
      <c r="IJO52" s="292"/>
      <c r="IJP52" s="292"/>
      <c r="IJQ52" s="292"/>
      <c r="IJR52" s="292"/>
      <c r="IJS52" s="292"/>
      <c r="IJT52" s="292"/>
      <c r="IJU52" s="292"/>
      <c r="IJV52" s="292"/>
      <c r="IJW52" s="292"/>
      <c r="IJX52" s="292"/>
      <c r="IJY52" s="292"/>
      <c r="IJZ52" s="292"/>
      <c r="IKA52" s="292"/>
      <c r="IKB52" s="292"/>
      <c r="IKC52" s="292"/>
      <c r="IKD52" s="292"/>
      <c r="IKE52" s="292"/>
      <c r="IKF52" s="292"/>
      <c r="IKG52" s="292"/>
      <c r="IKH52" s="292"/>
      <c r="IKI52" s="292"/>
      <c r="IKJ52" s="292"/>
      <c r="IKK52" s="292"/>
      <c r="IKL52" s="292"/>
      <c r="IKM52" s="292"/>
      <c r="IKN52" s="292"/>
      <c r="IKO52" s="292"/>
      <c r="IKP52" s="292"/>
      <c r="IKQ52" s="292"/>
      <c r="IKR52" s="292"/>
      <c r="IKS52" s="292"/>
      <c r="IKT52" s="292"/>
      <c r="IKU52" s="292"/>
      <c r="IKV52" s="292"/>
      <c r="IKW52" s="292"/>
      <c r="IKX52" s="292"/>
      <c r="IKY52" s="292"/>
      <c r="IKZ52" s="292"/>
      <c r="ILA52" s="292"/>
      <c r="ILB52" s="292"/>
      <c r="ILC52" s="292"/>
      <c r="ILD52" s="292"/>
      <c r="ILE52" s="292"/>
      <c r="ILF52" s="292"/>
      <c r="ILG52" s="292"/>
      <c r="ILH52" s="292"/>
      <c r="ILI52" s="292"/>
      <c r="ILJ52" s="292"/>
      <c r="ILK52" s="292"/>
      <c r="ILL52" s="292"/>
      <c r="ILM52" s="292"/>
      <c r="ILN52" s="292"/>
      <c r="ILO52" s="292"/>
      <c r="ILP52" s="292"/>
      <c r="ILQ52" s="292"/>
      <c r="ILR52" s="292"/>
      <c r="ILS52" s="292"/>
      <c r="ILT52" s="292"/>
      <c r="ILU52" s="292"/>
      <c r="ILV52" s="292"/>
      <c r="ILW52" s="292"/>
      <c r="ILX52" s="292"/>
      <c r="ILY52" s="292"/>
      <c r="ILZ52" s="292"/>
      <c r="IMA52" s="292"/>
      <c r="IMB52" s="292"/>
      <c r="IMC52" s="292"/>
      <c r="IMD52" s="292"/>
      <c r="IME52" s="292"/>
      <c r="IMF52" s="292"/>
      <c r="IMG52" s="292"/>
      <c r="IMH52" s="292"/>
      <c r="IMI52" s="292"/>
      <c r="IMJ52" s="292"/>
      <c r="IMK52" s="292"/>
      <c r="IML52" s="292"/>
      <c r="IMM52" s="292"/>
      <c r="IMN52" s="292"/>
      <c r="IMO52" s="292"/>
      <c r="IMP52" s="292"/>
      <c r="IMQ52" s="292"/>
      <c r="IMR52" s="292"/>
      <c r="IMS52" s="292"/>
      <c r="IMT52" s="292"/>
      <c r="IMU52" s="292"/>
      <c r="IMV52" s="292"/>
      <c r="IMW52" s="292"/>
      <c r="IMX52" s="292"/>
      <c r="IMY52" s="292"/>
      <c r="IMZ52" s="292"/>
      <c r="INA52" s="292"/>
      <c r="INB52" s="292"/>
      <c r="INC52" s="292"/>
      <c r="IND52" s="292"/>
      <c r="INE52" s="292"/>
      <c r="INF52" s="292"/>
      <c r="ING52" s="292"/>
      <c r="INH52" s="292"/>
      <c r="INI52" s="292"/>
      <c r="INJ52" s="292"/>
      <c r="INK52" s="292"/>
      <c r="INL52" s="292"/>
      <c r="INM52" s="292"/>
      <c r="INN52" s="292"/>
      <c r="INO52" s="292"/>
      <c r="INP52" s="292"/>
      <c r="INQ52" s="292"/>
      <c r="INR52" s="292"/>
      <c r="INS52" s="292"/>
      <c r="INT52" s="292"/>
      <c r="INU52" s="292"/>
      <c r="INV52" s="292"/>
      <c r="INW52" s="292"/>
      <c r="INX52" s="292"/>
      <c r="INY52" s="292"/>
      <c r="INZ52" s="292"/>
      <c r="IOA52" s="292"/>
      <c r="IOB52" s="292"/>
      <c r="IOC52" s="292"/>
      <c r="IOD52" s="292"/>
      <c r="IOE52" s="292"/>
      <c r="IOF52" s="292"/>
      <c r="IOG52" s="292"/>
      <c r="IOH52" s="292"/>
      <c r="IOI52" s="292"/>
      <c r="IOJ52" s="292"/>
      <c r="IOK52" s="292"/>
      <c r="IOL52" s="292"/>
      <c r="IOM52" s="292"/>
      <c r="ION52" s="292"/>
      <c r="IOO52" s="292"/>
      <c r="IOP52" s="292"/>
      <c r="IOQ52" s="292"/>
      <c r="IOR52" s="292"/>
      <c r="IOS52" s="292"/>
      <c r="IOT52" s="292"/>
      <c r="IOU52" s="292"/>
      <c r="IOV52" s="292"/>
      <c r="IOW52" s="292"/>
      <c r="IOX52" s="292"/>
      <c r="IOY52" s="292"/>
      <c r="IOZ52" s="292"/>
      <c r="IPA52" s="292"/>
      <c r="IPB52" s="292"/>
      <c r="IPC52" s="292"/>
      <c r="IPD52" s="292"/>
      <c r="IPE52" s="292"/>
      <c r="IPF52" s="292"/>
      <c r="IPG52" s="292"/>
      <c r="IPH52" s="292"/>
      <c r="IPI52" s="292"/>
      <c r="IPJ52" s="292"/>
      <c r="IPK52" s="292"/>
      <c r="IPL52" s="292"/>
      <c r="IPM52" s="292"/>
      <c r="IPN52" s="292"/>
      <c r="IPO52" s="292"/>
      <c r="IPP52" s="292"/>
      <c r="IPQ52" s="292"/>
      <c r="IPR52" s="292"/>
      <c r="IPS52" s="292"/>
      <c r="IPT52" s="292"/>
      <c r="IPU52" s="292"/>
      <c r="IPV52" s="292"/>
      <c r="IPW52" s="292"/>
      <c r="IPX52" s="292"/>
      <c r="IPY52" s="292"/>
      <c r="IPZ52" s="292"/>
      <c r="IQA52" s="292"/>
      <c r="IQB52" s="292"/>
      <c r="IQC52" s="292"/>
      <c r="IQD52" s="292"/>
      <c r="IQE52" s="292"/>
      <c r="IQF52" s="292"/>
      <c r="IQG52" s="292"/>
      <c r="IQH52" s="292"/>
      <c r="IQI52" s="292"/>
      <c r="IQJ52" s="292"/>
      <c r="IQK52" s="292"/>
      <c r="IQL52" s="292"/>
      <c r="IQM52" s="292"/>
      <c r="IQN52" s="292"/>
      <c r="IQO52" s="292"/>
      <c r="IQP52" s="292"/>
      <c r="IQQ52" s="292"/>
      <c r="IQR52" s="292"/>
      <c r="IQS52" s="292"/>
      <c r="IQT52" s="292"/>
      <c r="IQU52" s="292"/>
      <c r="IQV52" s="292"/>
      <c r="IQW52" s="292"/>
      <c r="IQX52" s="292"/>
      <c r="IQY52" s="292"/>
      <c r="IQZ52" s="292"/>
      <c r="IRA52" s="292"/>
      <c r="IRB52" s="292"/>
      <c r="IRC52" s="292"/>
      <c r="IRD52" s="292"/>
      <c r="IRE52" s="292"/>
      <c r="IRF52" s="292"/>
      <c r="IRG52" s="292"/>
      <c r="IRH52" s="292"/>
      <c r="IRI52" s="292"/>
      <c r="IRJ52" s="292"/>
      <c r="IRK52" s="292"/>
      <c r="IRL52" s="292"/>
      <c r="IRM52" s="292"/>
      <c r="IRN52" s="292"/>
      <c r="IRO52" s="292"/>
      <c r="IRP52" s="292"/>
      <c r="IRQ52" s="292"/>
      <c r="IRR52" s="292"/>
      <c r="IRS52" s="292"/>
      <c r="IRT52" s="292"/>
      <c r="IRU52" s="292"/>
      <c r="IRV52" s="292"/>
      <c r="IRW52" s="292"/>
      <c r="IRX52" s="292"/>
      <c r="IRY52" s="292"/>
      <c r="IRZ52" s="292"/>
      <c r="ISA52" s="292"/>
      <c r="ISB52" s="292"/>
      <c r="ISC52" s="292"/>
      <c r="ISD52" s="292"/>
      <c r="ISE52" s="292"/>
      <c r="ISF52" s="292"/>
      <c r="ISG52" s="292"/>
      <c r="ISH52" s="292"/>
      <c r="ISI52" s="292"/>
      <c r="ISJ52" s="292"/>
      <c r="ISK52" s="292"/>
      <c r="ISL52" s="292"/>
      <c r="ISM52" s="292"/>
      <c r="ISN52" s="292"/>
      <c r="ISO52" s="292"/>
      <c r="ISP52" s="292"/>
      <c r="ISQ52" s="292"/>
      <c r="ISR52" s="292"/>
      <c r="ISS52" s="292"/>
      <c r="IST52" s="292"/>
      <c r="ISU52" s="292"/>
      <c r="ISV52" s="292"/>
      <c r="ISW52" s="292"/>
      <c r="ISX52" s="292"/>
      <c r="ISY52" s="292"/>
      <c r="ISZ52" s="292"/>
      <c r="ITA52" s="292"/>
      <c r="ITB52" s="292"/>
      <c r="ITC52" s="292"/>
      <c r="ITD52" s="292"/>
      <c r="ITE52" s="292"/>
      <c r="ITF52" s="292"/>
      <c r="ITG52" s="292"/>
      <c r="ITH52" s="292"/>
      <c r="ITI52" s="292"/>
      <c r="ITJ52" s="292"/>
      <c r="ITK52" s="292"/>
      <c r="ITL52" s="292"/>
      <c r="ITM52" s="292"/>
      <c r="ITN52" s="292"/>
      <c r="ITO52" s="292"/>
      <c r="ITP52" s="292"/>
      <c r="ITQ52" s="292"/>
      <c r="ITR52" s="292"/>
      <c r="ITS52" s="292"/>
      <c r="ITT52" s="292"/>
      <c r="ITU52" s="292"/>
      <c r="ITV52" s="292"/>
      <c r="ITW52" s="292"/>
      <c r="ITX52" s="292"/>
      <c r="ITY52" s="292"/>
      <c r="ITZ52" s="292"/>
      <c r="IUA52" s="292"/>
      <c r="IUB52" s="292"/>
      <c r="IUC52" s="292"/>
      <c r="IUD52" s="292"/>
      <c r="IUE52" s="292"/>
      <c r="IUF52" s="292"/>
      <c r="IUG52" s="292"/>
      <c r="IUH52" s="292"/>
      <c r="IUI52" s="292"/>
      <c r="IUJ52" s="292"/>
      <c r="IUK52" s="292"/>
      <c r="IUL52" s="292"/>
      <c r="IUM52" s="292"/>
      <c r="IUN52" s="292"/>
      <c r="IUO52" s="292"/>
      <c r="IUP52" s="292"/>
      <c r="IUQ52" s="292"/>
      <c r="IUR52" s="292"/>
      <c r="IUS52" s="292"/>
      <c r="IUT52" s="292"/>
      <c r="IUU52" s="292"/>
      <c r="IUV52" s="292"/>
      <c r="IUW52" s="292"/>
      <c r="IUX52" s="292"/>
      <c r="IUY52" s="292"/>
      <c r="IUZ52" s="292"/>
      <c r="IVA52" s="292"/>
      <c r="IVB52" s="292"/>
      <c r="IVC52" s="292"/>
      <c r="IVD52" s="292"/>
      <c r="IVE52" s="292"/>
      <c r="IVF52" s="292"/>
      <c r="IVG52" s="292"/>
      <c r="IVH52" s="292"/>
      <c r="IVI52" s="292"/>
      <c r="IVJ52" s="292"/>
      <c r="IVK52" s="292"/>
      <c r="IVL52" s="292"/>
      <c r="IVM52" s="292"/>
      <c r="IVN52" s="292"/>
      <c r="IVO52" s="292"/>
      <c r="IVP52" s="292"/>
      <c r="IVQ52" s="292"/>
      <c r="IVR52" s="292"/>
      <c r="IVS52" s="292"/>
      <c r="IVT52" s="292"/>
      <c r="IVU52" s="292"/>
      <c r="IVV52" s="292"/>
      <c r="IVW52" s="292"/>
      <c r="IVX52" s="292"/>
      <c r="IVY52" s="292"/>
      <c r="IVZ52" s="292"/>
      <c r="IWA52" s="292"/>
      <c r="IWB52" s="292"/>
      <c r="IWC52" s="292"/>
      <c r="IWD52" s="292"/>
      <c r="IWE52" s="292"/>
      <c r="IWF52" s="292"/>
      <c r="IWG52" s="292"/>
      <c r="IWH52" s="292"/>
      <c r="IWI52" s="292"/>
      <c r="IWJ52" s="292"/>
      <c r="IWK52" s="292"/>
      <c r="IWL52" s="292"/>
      <c r="IWM52" s="292"/>
      <c r="IWN52" s="292"/>
      <c r="IWO52" s="292"/>
      <c r="IWP52" s="292"/>
      <c r="IWQ52" s="292"/>
      <c r="IWR52" s="292"/>
      <c r="IWS52" s="292"/>
      <c r="IWT52" s="292"/>
      <c r="IWU52" s="292"/>
      <c r="IWV52" s="292"/>
      <c r="IWW52" s="292"/>
      <c r="IWX52" s="292"/>
      <c r="IWY52" s="292"/>
      <c r="IWZ52" s="292"/>
      <c r="IXA52" s="292"/>
      <c r="IXB52" s="292"/>
      <c r="IXC52" s="292"/>
      <c r="IXD52" s="292"/>
      <c r="IXE52" s="292"/>
      <c r="IXF52" s="292"/>
      <c r="IXG52" s="292"/>
      <c r="IXH52" s="292"/>
      <c r="IXI52" s="292"/>
      <c r="IXJ52" s="292"/>
      <c r="IXK52" s="292"/>
      <c r="IXL52" s="292"/>
      <c r="IXM52" s="292"/>
      <c r="IXN52" s="292"/>
      <c r="IXO52" s="292"/>
      <c r="IXP52" s="292"/>
      <c r="IXQ52" s="292"/>
      <c r="IXR52" s="292"/>
      <c r="IXS52" s="292"/>
      <c r="IXT52" s="292"/>
      <c r="IXU52" s="292"/>
      <c r="IXV52" s="292"/>
      <c r="IXW52" s="292"/>
      <c r="IXX52" s="292"/>
      <c r="IXY52" s="292"/>
      <c r="IXZ52" s="292"/>
      <c r="IYA52" s="292"/>
      <c r="IYB52" s="292"/>
      <c r="IYC52" s="292"/>
      <c r="IYD52" s="292"/>
      <c r="IYE52" s="292"/>
      <c r="IYF52" s="292"/>
      <c r="IYG52" s="292"/>
      <c r="IYH52" s="292"/>
      <c r="IYI52" s="292"/>
      <c r="IYJ52" s="292"/>
      <c r="IYK52" s="292"/>
      <c r="IYL52" s="292"/>
      <c r="IYM52" s="292"/>
      <c r="IYN52" s="292"/>
      <c r="IYO52" s="292"/>
      <c r="IYP52" s="292"/>
      <c r="IYQ52" s="292"/>
      <c r="IYR52" s="292"/>
      <c r="IYS52" s="292"/>
      <c r="IYT52" s="292"/>
      <c r="IYU52" s="292"/>
      <c r="IYV52" s="292"/>
      <c r="IYW52" s="292"/>
      <c r="IYX52" s="292"/>
      <c r="IYY52" s="292"/>
      <c r="IYZ52" s="292"/>
      <c r="IZA52" s="292"/>
      <c r="IZB52" s="292"/>
      <c r="IZC52" s="292"/>
      <c r="IZD52" s="292"/>
      <c r="IZE52" s="292"/>
      <c r="IZF52" s="292"/>
      <c r="IZG52" s="292"/>
      <c r="IZH52" s="292"/>
      <c r="IZI52" s="292"/>
      <c r="IZJ52" s="292"/>
      <c r="IZK52" s="292"/>
      <c r="IZL52" s="292"/>
      <c r="IZM52" s="292"/>
      <c r="IZN52" s="292"/>
      <c r="IZO52" s="292"/>
      <c r="IZP52" s="292"/>
      <c r="IZQ52" s="292"/>
      <c r="IZR52" s="292"/>
      <c r="IZS52" s="292"/>
      <c r="IZT52" s="292"/>
      <c r="IZU52" s="292"/>
      <c r="IZV52" s="292"/>
      <c r="IZW52" s="292"/>
      <c r="IZX52" s="292"/>
      <c r="IZY52" s="292"/>
      <c r="IZZ52" s="292"/>
      <c r="JAA52" s="292"/>
      <c r="JAB52" s="292"/>
      <c r="JAC52" s="292"/>
      <c r="JAD52" s="292"/>
      <c r="JAE52" s="292"/>
      <c r="JAF52" s="292"/>
      <c r="JAG52" s="292"/>
      <c r="JAH52" s="292"/>
      <c r="JAI52" s="292"/>
      <c r="JAJ52" s="292"/>
      <c r="JAK52" s="292"/>
      <c r="JAL52" s="292"/>
      <c r="JAM52" s="292"/>
      <c r="JAN52" s="292"/>
      <c r="JAO52" s="292"/>
      <c r="JAP52" s="292"/>
      <c r="JAQ52" s="292"/>
      <c r="JAR52" s="292"/>
      <c r="JAS52" s="292"/>
      <c r="JAT52" s="292"/>
      <c r="JAU52" s="292"/>
      <c r="JAV52" s="292"/>
      <c r="JAW52" s="292"/>
      <c r="JAX52" s="292"/>
      <c r="JAY52" s="292"/>
      <c r="JAZ52" s="292"/>
      <c r="JBA52" s="292"/>
      <c r="JBB52" s="292"/>
      <c r="JBC52" s="292"/>
      <c r="JBD52" s="292"/>
      <c r="JBE52" s="292"/>
      <c r="JBF52" s="292"/>
      <c r="JBG52" s="292"/>
      <c r="JBH52" s="292"/>
      <c r="JBI52" s="292"/>
      <c r="JBJ52" s="292"/>
      <c r="JBK52" s="292"/>
      <c r="JBL52" s="292"/>
      <c r="JBM52" s="292"/>
      <c r="JBN52" s="292"/>
      <c r="JBO52" s="292"/>
      <c r="JBP52" s="292"/>
      <c r="JBQ52" s="292"/>
      <c r="JBR52" s="292"/>
      <c r="JBS52" s="292"/>
      <c r="JBT52" s="292"/>
      <c r="JBU52" s="292"/>
      <c r="JBV52" s="292"/>
      <c r="JBW52" s="292"/>
      <c r="JBX52" s="292"/>
      <c r="JBY52" s="292"/>
      <c r="JBZ52" s="292"/>
      <c r="JCA52" s="292"/>
      <c r="JCB52" s="292"/>
      <c r="JCC52" s="292"/>
      <c r="JCD52" s="292"/>
      <c r="JCE52" s="292"/>
      <c r="JCF52" s="292"/>
      <c r="JCG52" s="292"/>
      <c r="JCH52" s="292"/>
      <c r="JCI52" s="292"/>
      <c r="JCJ52" s="292"/>
      <c r="JCK52" s="292"/>
      <c r="JCL52" s="292"/>
      <c r="JCM52" s="292"/>
      <c r="JCN52" s="292"/>
      <c r="JCO52" s="292"/>
      <c r="JCP52" s="292"/>
      <c r="JCQ52" s="292"/>
      <c r="JCR52" s="292"/>
      <c r="JCS52" s="292"/>
      <c r="JCT52" s="292"/>
      <c r="JCU52" s="292"/>
      <c r="JCV52" s="292"/>
      <c r="JCW52" s="292"/>
      <c r="JCX52" s="292"/>
      <c r="JCY52" s="292"/>
      <c r="JCZ52" s="292"/>
      <c r="JDA52" s="292"/>
      <c r="JDB52" s="292"/>
      <c r="JDC52" s="292"/>
      <c r="JDD52" s="292"/>
      <c r="JDE52" s="292"/>
      <c r="JDF52" s="292"/>
      <c r="JDG52" s="292"/>
      <c r="JDH52" s="292"/>
      <c r="JDI52" s="292"/>
      <c r="JDJ52" s="292"/>
      <c r="JDK52" s="292"/>
      <c r="JDL52" s="292"/>
      <c r="JDM52" s="292"/>
      <c r="JDN52" s="292"/>
      <c r="JDO52" s="292"/>
      <c r="JDP52" s="292"/>
      <c r="JDQ52" s="292"/>
      <c r="JDR52" s="292"/>
      <c r="JDS52" s="292"/>
      <c r="JDT52" s="292"/>
      <c r="JDU52" s="292"/>
      <c r="JDV52" s="292"/>
      <c r="JDW52" s="292"/>
      <c r="JDX52" s="292"/>
      <c r="JDY52" s="292"/>
      <c r="JDZ52" s="292"/>
      <c r="JEA52" s="292"/>
      <c r="JEB52" s="292"/>
      <c r="JEC52" s="292"/>
      <c r="JED52" s="292"/>
      <c r="JEE52" s="292"/>
      <c r="JEF52" s="292"/>
      <c r="JEG52" s="292"/>
      <c r="JEH52" s="292"/>
      <c r="JEI52" s="292"/>
      <c r="JEJ52" s="292"/>
      <c r="JEK52" s="292"/>
      <c r="JEL52" s="292"/>
      <c r="JEM52" s="292"/>
      <c r="JEN52" s="292"/>
      <c r="JEO52" s="292"/>
      <c r="JEP52" s="292"/>
      <c r="JEQ52" s="292"/>
      <c r="JER52" s="292"/>
      <c r="JES52" s="292"/>
      <c r="JET52" s="292"/>
      <c r="JEU52" s="292"/>
      <c r="JEV52" s="292"/>
      <c r="JEW52" s="292"/>
      <c r="JEX52" s="292"/>
      <c r="JEY52" s="292"/>
      <c r="JEZ52" s="292"/>
      <c r="JFA52" s="292"/>
      <c r="JFB52" s="292"/>
      <c r="JFC52" s="292"/>
      <c r="JFD52" s="292"/>
      <c r="JFE52" s="292"/>
      <c r="JFF52" s="292"/>
      <c r="JFG52" s="292"/>
      <c r="JFH52" s="292"/>
      <c r="JFI52" s="292"/>
      <c r="JFJ52" s="292"/>
      <c r="JFK52" s="292"/>
      <c r="JFL52" s="292"/>
      <c r="JFM52" s="292"/>
      <c r="JFN52" s="292"/>
      <c r="JFO52" s="292"/>
      <c r="JFP52" s="292"/>
      <c r="JFQ52" s="292"/>
      <c r="JFR52" s="292"/>
      <c r="JFS52" s="292"/>
      <c r="JFT52" s="292"/>
      <c r="JFU52" s="292"/>
      <c r="JFV52" s="292"/>
      <c r="JFW52" s="292"/>
      <c r="JFX52" s="292"/>
      <c r="JFY52" s="292"/>
      <c r="JFZ52" s="292"/>
      <c r="JGA52" s="292"/>
      <c r="JGB52" s="292"/>
      <c r="JGC52" s="292"/>
      <c r="JGD52" s="292"/>
      <c r="JGE52" s="292"/>
      <c r="JGF52" s="292"/>
      <c r="JGG52" s="292"/>
      <c r="JGH52" s="292"/>
      <c r="JGI52" s="292"/>
      <c r="JGJ52" s="292"/>
      <c r="JGK52" s="292"/>
      <c r="JGL52" s="292"/>
      <c r="JGM52" s="292"/>
      <c r="JGN52" s="292"/>
      <c r="JGO52" s="292"/>
      <c r="JGP52" s="292"/>
      <c r="JGQ52" s="292"/>
      <c r="JGR52" s="292"/>
      <c r="JGS52" s="292"/>
      <c r="JGT52" s="292"/>
      <c r="JGU52" s="292"/>
      <c r="JGV52" s="292"/>
      <c r="JGW52" s="292"/>
      <c r="JGX52" s="292"/>
      <c r="JGY52" s="292"/>
      <c r="JGZ52" s="292"/>
      <c r="JHA52" s="292"/>
      <c r="JHB52" s="292"/>
      <c r="JHC52" s="292"/>
      <c r="JHD52" s="292"/>
      <c r="JHE52" s="292"/>
      <c r="JHF52" s="292"/>
      <c r="JHG52" s="292"/>
      <c r="JHH52" s="292"/>
      <c r="JHI52" s="292"/>
      <c r="JHJ52" s="292"/>
      <c r="JHK52" s="292"/>
      <c r="JHL52" s="292"/>
      <c r="JHM52" s="292"/>
      <c r="JHN52" s="292"/>
      <c r="JHO52" s="292"/>
      <c r="JHP52" s="292"/>
      <c r="JHQ52" s="292"/>
      <c r="JHR52" s="292"/>
      <c r="JHS52" s="292"/>
      <c r="JHT52" s="292"/>
      <c r="JHU52" s="292"/>
      <c r="JHV52" s="292"/>
      <c r="JHW52" s="292"/>
      <c r="JHX52" s="292"/>
      <c r="JHY52" s="292"/>
      <c r="JHZ52" s="292"/>
      <c r="JIA52" s="292"/>
      <c r="JIB52" s="292"/>
      <c r="JIC52" s="292"/>
      <c r="JID52" s="292"/>
      <c r="JIE52" s="292"/>
      <c r="JIF52" s="292"/>
      <c r="JIG52" s="292"/>
      <c r="JIH52" s="292"/>
      <c r="JII52" s="292"/>
      <c r="JIJ52" s="292"/>
      <c r="JIK52" s="292"/>
      <c r="JIL52" s="292"/>
      <c r="JIM52" s="292"/>
      <c r="JIN52" s="292"/>
      <c r="JIO52" s="292"/>
      <c r="JIP52" s="292"/>
      <c r="JIQ52" s="292"/>
      <c r="JIR52" s="292"/>
      <c r="JIS52" s="292"/>
      <c r="JIT52" s="292"/>
      <c r="JIU52" s="292"/>
      <c r="JIV52" s="292"/>
      <c r="JIW52" s="292"/>
      <c r="JIX52" s="292"/>
      <c r="JIY52" s="292"/>
      <c r="JIZ52" s="292"/>
      <c r="JJA52" s="292"/>
      <c r="JJB52" s="292"/>
      <c r="JJC52" s="292"/>
      <c r="JJD52" s="292"/>
      <c r="JJE52" s="292"/>
      <c r="JJF52" s="292"/>
      <c r="JJG52" s="292"/>
      <c r="JJH52" s="292"/>
      <c r="JJI52" s="292"/>
      <c r="JJJ52" s="292"/>
      <c r="JJK52" s="292"/>
      <c r="JJL52" s="292"/>
      <c r="JJM52" s="292"/>
      <c r="JJN52" s="292"/>
      <c r="JJO52" s="292"/>
      <c r="JJP52" s="292"/>
      <c r="JJQ52" s="292"/>
      <c r="JJR52" s="292"/>
      <c r="JJS52" s="292"/>
      <c r="JJT52" s="292"/>
      <c r="JJU52" s="292"/>
      <c r="JJV52" s="292"/>
      <c r="JJW52" s="292"/>
      <c r="JJX52" s="292"/>
      <c r="JJY52" s="292"/>
      <c r="JJZ52" s="292"/>
      <c r="JKA52" s="292"/>
      <c r="JKB52" s="292"/>
      <c r="JKC52" s="292"/>
      <c r="JKD52" s="292"/>
      <c r="JKE52" s="292"/>
      <c r="JKF52" s="292"/>
      <c r="JKG52" s="292"/>
      <c r="JKH52" s="292"/>
      <c r="JKI52" s="292"/>
      <c r="JKJ52" s="292"/>
      <c r="JKK52" s="292"/>
      <c r="JKL52" s="292"/>
      <c r="JKM52" s="292"/>
      <c r="JKN52" s="292"/>
      <c r="JKO52" s="292"/>
      <c r="JKP52" s="292"/>
      <c r="JKQ52" s="292"/>
      <c r="JKR52" s="292"/>
      <c r="JKS52" s="292"/>
      <c r="JKT52" s="292"/>
      <c r="JKU52" s="292"/>
      <c r="JKV52" s="292"/>
      <c r="JKW52" s="292"/>
      <c r="JKX52" s="292"/>
      <c r="JKY52" s="292"/>
      <c r="JKZ52" s="292"/>
      <c r="JLA52" s="292"/>
      <c r="JLB52" s="292"/>
      <c r="JLC52" s="292"/>
      <c r="JLD52" s="292"/>
      <c r="JLE52" s="292"/>
      <c r="JLF52" s="292"/>
      <c r="JLG52" s="292"/>
      <c r="JLH52" s="292"/>
      <c r="JLI52" s="292"/>
      <c r="JLJ52" s="292"/>
      <c r="JLK52" s="292"/>
      <c r="JLL52" s="292"/>
      <c r="JLM52" s="292"/>
      <c r="JLN52" s="292"/>
      <c r="JLO52" s="292"/>
      <c r="JLP52" s="292"/>
      <c r="JLQ52" s="292"/>
      <c r="JLR52" s="292"/>
      <c r="JLS52" s="292"/>
      <c r="JLT52" s="292"/>
      <c r="JLU52" s="292"/>
      <c r="JLV52" s="292"/>
      <c r="JLW52" s="292"/>
      <c r="JLX52" s="292"/>
      <c r="JLY52" s="292"/>
      <c r="JLZ52" s="292"/>
      <c r="JMA52" s="292"/>
      <c r="JMB52" s="292"/>
      <c r="JMC52" s="292"/>
      <c r="JMD52" s="292"/>
      <c r="JME52" s="292"/>
      <c r="JMF52" s="292"/>
      <c r="JMG52" s="292"/>
      <c r="JMH52" s="292"/>
      <c r="JMI52" s="292"/>
      <c r="JMJ52" s="292"/>
      <c r="JMK52" s="292"/>
      <c r="JML52" s="292"/>
      <c r="JMM52" s="292"/>
      <c r="JMN52" s="292"/>
      <c r="JMO52" s="292"/>
      <c r="JMP52" s="292"/>
      <c r="JMQ52" s="292"/>
      <c r="JMR52" s="292"/>
      <c r="JMS52" s="292"/>
      <c r="JMT52" s="292"/>
      <c r="JMU52" s="292"/>
      <c r="JMV52" s="292"/>
      <c r="JMW52" s="292"/>
      <c r="JMX52" s="292"/>
      <c r="JMY52" s="292"/>
      <c r="JMZ52" s="292"/>
      <c r="JNA52" s="292"/>
      <c r="JNB52" s="292"/>
      <c r="JNC52" s="292"/>
      <c r="JND52" s="292"/>
      <c r="JNE52" s="292"/>
      <c r="JNF52" s="292"/>
      <c r="JNG52" s="292"/>
      <c r="JNH52" s="292"/>
      <c r="JNI52" s="292"/>
      <c r="JNJ52" s="292"/>
      <c r="JNK52" s="292"/>
      <c r="JNL52" s="292"/>
      <c r="JNM52" s="292"/>
      <c r="JNN52" s="292"/>
      <c r="JNO52" s="292"/>
      <c r="JNP52" s="292"/>
      <c r="JNQ52" s="292"/>
      <c r="JNR52" s="292"/>
      <c r="JNS52" s="292"/>
      <c r="JNT52" s="292"/>
      <c r="JNU52" s="292"/>
      <c r="JNV52" s="292"/>
      <c r="JNW52" s="292"/>
      <c r="JNX52" s="292"/>
      <c r="JNY52" s="292"/>
      <c r="JNZ52" s="292"/>
      <c r="JOA52" s="292"/>
      <c r="JOB52" s="292"/>
      <c r="JOC52" s="292"/>
      <c r="JOD52" s="292"/>
      <c r="JOE52" s="292"/>
      <c r="JOF52" s="292"/>
      <c r="JOG52" s="292"/>
      <c r="JOH52" s="292"/>
      <c r="JOI52" s="292"/>
      <c r="JOJ52" s="292"/>
      <c r="JOK52" s="292"/>
      <c r="JOL52" s="292"/>
      <c r="JOM52" s="292"/>
      <c r="JON52" s="292"/>
      <c r="JOO52" s="292"/>
      <c r="JOP52" s="292"/>
      <c r="JOQ52" s="292"/>
      <c r="JOR52" s="292"/>
      <c r="JOS52" s="292"/>
      <c r="JOT52" s="292"/>
      <c r="JOU52" s="292"/>
      <c r="JOV52" s="292"/>
      <c r="JOW52" s="292"/>
      <c r="JOX52" s="292"/>
      <c r="JOY52" s="292"/>
      <c r="JOZ52" s="292"/>
      <c r="JPA52" s="292"/>
      <c r="JPB52" s="292"/>
      <c r="JPC52" s="292"/>
      <c r="JPD52" s="292"/>
      <c r="JPE52" s="292"/>
      <c r="JPF52" s="292"/>
      <c r="JPG52" s="292"/>
      <c r="JPH52" s="292"/>
      <c r="JPI52" s="292"/>
      <c r="JPJ52" s="292"/>
      <c r="JPK52" s="292"/>
      <c r="JPL52" s="292"/>
      <c r="JPM52" s="292"/>
      <c r="JPN52" s="292"/>
      <c r="JPO52" s="292"/>
      <c r="JPP52" s="292"/>
      <c r="JPQ52" s="292"/>
      <c r="JPR52" s="292"/>
      <c r="JPS52" s="292"/>
      <c r="JPT52" s="292"/>
      <c r="JPU52" s="292"/>
      <c r="JPV52" s="292"/>
      <c r="JPW52" s="292"/>
      <c r="JPX52" s="292"/>
      <c r="JPY52" s="292"/>
      <c r="JPZ52" s="292"/>
      <c r="JQA52" s="292"/>
      <c r="JQB52" s="292"/>
      <c r="JQC52" s="292"/>
      <c r="JQD52" s="292"/>
      <c r="JQE52" s="292"/>
      <c r="JQF52" s="292"/>
      <c r="JQG52" s="292"/>
      <c r="JQH52" s="292"/>
      <c r="JQI52" s="292"/>
      <c r="JQJ52" s="292"/>
      <c r="JQK52" s="292"/>
      <c r="JQL52" s="292"/>
      <c r="JQM52" s="292"/>
      <c r="JQN52" s="292"/>
      <c r="JQO52" s="292"/>
      <c r="JQP52" s="292"/>
      <c r="JQQ52" s="292"/>
      <c r="JQR52" s="292"/>
      <c r="JQS52" s="292"/>
      <c r="JQT52" s="292"/>
      <c r="JQU52" s="292"/>
      <c r="JQV52" s="292"/>
      <c r="JQW52" s="292"/>
      <c r="JQX52" s="292"/>
      <c r="JQY52" s="292"/>
      <c r="JQZ52" s="292"/>
      <c r="JRA52" s="292"/>
      <c r="JRB52" s="292"/>
      <c r="JRC52" s="292"/>
      <c r="JRD52" s="292"/>
      <c r="JRE52" s="292"/>
      <c r="JRF52" s="292"/>
      <c r="JRG52" s="292"/>
      <c r="JRH52" s="292"/>
      <c r="JRI52" s="292"/>
      <c r="JRJ52" s="292"/>
      <c r="JRK52" s="292"/>
      <c r="JRL52" s="292"/>
      <c r="JRM52" s="292"/>
      <c r="JRN52" s="292"/>
      <c r="JRO52" s="292"/>
      <c r="JRP52" s="292"/>
      <c r="JRQ52" s="292"/>
      <c r="JRR52" s="292"/>
      <c r="JRS52" s="292"/>
      <c r="JRT52" s="292"/>
      <c r="JRU52" s="292"/>
      <c r="JRV52" s="292"/>
      <c r="JRW52" s="292"/>
      <c r="JRX52" s="292"/>
      <c r="JRY52" s="292"/>
      <c r="JRZ52" s="292"/>
      <c r="JSA52" s="292"/>
      <c r="JSB52" s="292"/>
      <c r="JSC52" s="292"/>
      <c r="JSD52" s="292"/>
      <c r="JSE52" s="292"/>
      <c r="JSF52" s="292"/>
      <c r="JSG52" s="292"/>
      <c r="JSH52" s="292"/>
      <c r="JSI52" s="292"/>
      <c r="JSJ52" s="292"/>
      <c r="JSK52" s="292"/>
      <c r="JSL52" s="292"/>
      <c r="JSM52" s="292"/>
      <c r="JSN52" s="292"/>
      <c r="JSO52" s="292"/>
      <c r="JSP52" s="292"/>
      <c r="JSQ52" s="292"/>
      <c r="JSR52" s="292"/>
      <c r="JSS52" s="292"/>
      <c r="JST52" s="292"/>
      <c r="JSU52" s="292"/>
      <c r="JSV52" s="292"/>
      <c r="JSW52" s="292"/>
      <c r="JSX52" s="292"/>
      <c r="JSY52" s="292"/>
      <c r="JSZ52" s="292"/>
      <c r="JTA52" s="292"/>
      <c r="JTB52" s="292"/>
      <c r="JTC52" s="292"/>
      <c r="JTD52" s="292"/>
      <c r="JTE52" s="292"/>
      <c r="JTF52" s="292"/>
      <c r="JTG52" s="292"/>
      <c r="JTH52" s="292"/>
      <c r="JTI52" s="292"/>
      <c r="JTJ52" s="292"/>
      <c r="JTK52" s="292"/>
      <c r="JTL52" s="292"/>
      <c r="JTM52" s="292"/>
      <c r="JTN52" s="292"/>
      <c r="JTO52" s="292"/>
      <c r="JTP52" s="292"/>
      <c r="JTQ52" s="292"/>
      <c r="JTR52" s="292"/>
      <c r="JTS52" s="292"/>
      <c r="JTT52" s="292"/>
      <c r="JTU52" s="292"/>
      <c r="JTV52" s="292"/>
      <c r="JTW52" s="292"/>
      <c r="JTX52" s="292"/>
      <c r="JTY52" s="292"/>
      <c r="JTZ52" s="292"/>
      <c r="JUA52" s="292"/>
      <c r="JUB52" s="292"/>
      <c r="JUC52" s="292"/>
      <c r="JUD52" s="292"/>
      <c r="JUE52" s="292"/>
      <c r="JUF52" s="292"/>
      <c r="JUG52" s="292"/>
      <c r="JUH52" s="292"/>
      <c r="JUI52" s="292"/>
      <c r="JUJ52" s="292"/>
      <c r="JUK52" s="292"/>
      <c r="JUL52" s="292"/>
      <c r="JUM52" s="292"/>
      <c r="JUN52" s="292"/>
      <c r="JUO52" s="292"/>
      <c r="JUP52" s="292"/>
      <c r="JUQ52" s="292"/>
      <c r="JUR52" s="292"/>
      <c r="JUS52" s="292"/>
      <c r="JUT52" s="292"/>
      <c r="JUU52" s="292"/>
      <c r="JUV52" s="292"/>
      <c r="JUW52" s="292"/>
      <c r="JUX52" s="292"/>
      <c r="JUY52" s="292"/>
      <c r="JUZ52" s="292"/>
      <c r="JVA52" s="292"/>
      <c r="JVB52" s="292"/>
      <c r="JVC52" s="292"/>
      <c r="JVD52" s="292"/>
      <c r="JVE52" s="292"/>
      <c r="JVF52" s="292"/>
      <c r="JVG52" s="292"/>
      <c r="JVH52" s="292"/>
      <c r="JVI52" s="292"/>
      <c r="JVJ52" s="292"/>
      <c r="JVK52" s="292"/>
      <c r="JVL52" s="292"/>
      <c r="JVM52" s="292"/>
      <c r="JVN52" s="292"/>
      <c r="JVO52" s="292"/>
      <c r="JVP52" s="292"/>
      <c r="JVQ52" s="292"/>
      <c r="JVR52" s="292"/>
      <c r="JVS52" s="292"/>
      <c r="JVT52" s="292"/>
      <c r="JVU52" s="292"/>
      <c r="JVV52" s="292"/>
      <c r="JVW52" s="292"/>
      <c r="JVX52" s="292"/>
      <c r="JVY52" s="292"/>
      <c r="JVZ52" s="292"/>
      <c r="JWA52" s="292"/>
      <c r="JWB52" s="292"/>
      <c r="JWC52" s="292"/>
      <c r="JWD52" s="292"/>
      <c r="JWE52" s="292"/>
      <c r="JWF52" s="292"/>
      <c r="JWG52" s="292"/>
      <c r="JWH52" s="292"/>
      <c r="JWI52" s="292"/>
      <c r="JWJ52" s="292"/>
      <c r="JWK52" s="292"/>
      <c r="JWL52" s="292"/>
      <c r="JWM52" s="292"/>
      <c r="JWN52" s="292"/>
      <c r="JWO52" s="292"/>
      <c r="JWP52" s="292"/>
      <c r="JWQ52" s="292"/>
      <c r="JWR52" s="292"/>
      <c r="JWS52" s="292"/>
      <c r="JWT52" s="292"/>
      <c r="JWU52" s="292"/>
      <c r="JWV52" s="292"/>
      <c r="JWW52" s="292"/>
      <c r="JWX52" s="292"/>
      <c r="JWY52" s="292"/>
      <c r="JWZ52" s="292"/>
      <c r="JXA52" s="292"/>
      <c r="JXB52" s="292"/>
      <c r="JXC52" s="292"/>
      <c r="JXD52" s="292"/>
      <c r="JXE52" s="292"/>
      <c r="JXF52" s="292"/>
      <c r="JXG52" s="292"/>
      <c r="JXH52" s="292"/>
      <c r="JXI52" s="292"/>
      <c r="JXJ52" s="292"/>
      <c r="JXK52" s="292"/>
      <c r="JXL52" s="292"/>
      <c r="JXM52" s="292"/>
      <c r="JXN52" s="292"/>
      <c r="JXO52" s="292"/>
      <c r="JXP52" s="292"/>
      <c r="JXQ52" s="292"/>
      <c r="JXR52" s="292"/>
      <c r="JXS52" s="292"/>
      <c r="JXT52" s="292"/>
      <c r="JXU52" s="292"/>
      <c r="JXV52" s="292"/>
      <c r="JXW52" s="292"/>
      <c r="JXX52" s="292"/>
      <c r="JXY52" s="292"/>
      <c r="JXZ52" s="292"/>
      <c r="JYA52" s="292"/>
      <c r="JYB52" s="292"/>
      <c r="JYC52" s="292"/>
      <c r="JYD52" s="292"/>
      <c r="JYE52" s="292"/>
      <c r="JYF52" s="292"/>
      <c r="JYG52" s="292"/>
      <c r="JYH52" s="292"/>
      <c r="JYI52" s="292"/>
      <c r="JYJ52" s="292"/>
      <c r="JYK52" s="292"/>
      <c r="JYL52" s="292"/>
      <c r="JYM52" s="292"/>
      <c r="JYN52" s="292"/>
      <c r="JYO52" s="292"/>
      <c r="JYP52" s="292"/>
      <c r="JYQ52" s="292"/>
      <c r="JYR52" s="292"/>
      <c r="JYS52" s="292"/>
      <c r="JYT52" s="292"/>
      <c r="JYU52" s="292"/>
      <c r="JYV52" s="292"/>
      <c r="JYW52" s="292"/>
      <c r="JYX52" s="292"/>
      <c r="JYY52" s="292"/>
      <c r="JYZ52" s="292"/>
      <c r="JZA52" s="292"/>
      <c r="JZB52" s="292"/>
      <c r="JZC52" s="292"/>
      <c r="JZD52" s="292"/>
      <c r="JZE52" s="292"/>
      <c r="JZF52" s="292"/>
      <c r="JZG52" s="292"/>
      <c r="JZH52" s="292"/>
      <c r="JZI52" s="292"/>
      <c r="JZJ52" s="292"/>
      <c r="JZK52" s="292"/>
      <c r="JZL52" s="292"/>
      <c r="JZM52" s="292"/>
      <c r="JZN52" s="292"/>
      <c r="JZO52" s="292"/>
      <c r="JZP52" s="292"/>
      <c r="JZQ52" s="292"/>
      <c r="JZR52" s="292"/>
      <c r="JZS52" s="292"/>
      <c r="JZT52" s="292"/>
      <c r="JZU52" s="292"/>
      <c r="JZV52" s="292"/>
      <c r="JZW52" s="292"/>
      <c r="JZX52" s="292"/>
      <c r="JZY52" s="292"/>
      <c r="JZZ52" s="292"/>
      <c r="KAA52" s="292"/>
      <c r="KAB52" s="292"/>
      <c r="KAC52" s="292"/>
      <c r="KAD52" s="292"/>
      <c r="KAE52" s="292"/>
      <c r="KAF52" s="292"/>
      <c r="KAG52" s="292"/>
      <c r="KAH52" s="292"/>
      <c r="KAI52" s="292"/>
      <c r="KAJ52" s="292"/>
      <c r="KAK52" s="292"/>
      <c r="KAL52" s="292"/>
      <c r="KAM52" s="292"/>
      <c r="KAN52" s="292"/>
      <c r="KAO52" s="292"/>
      <c r="KAP52" s="292"/>
      <c r="KAQ52" s="292"/>
      <c r="KAR52" s="292"/>
      <c r="KAS52" s="292"/>
      <c r="KAT52" s="292"/>
      <c r="KAU52" s="292"/>
      <c r="KAV52" s="292"/>
      <c r="KAW52" s="292"/>
      <c r="KAX52" s="292"/>
      <c r="KAY52" s="292"/>
      <c r="KAZ52" s="292"/>
      <c r="KBA52" s="292"/>
      <c r="KBB52" s="292"/>
      <c r="KBC52" s="292"/>
      <c r="KBD52" s="292"/>
      <c r="KBE52" s="292"/>
      <c r="KBF52" s="292"/>
      <c r="KBG52" s="292"/>
      <c r="KBH52" s="292"/>
      <c r="KBI52" s="292"/>
      <c r="KBJ52" s="292"/>
      <c r="KBK52" s="292"/>
      <c r="KBL52" s="292"/>
      <c r="KBM52" s="292"/>
      <c r="KBN52" s="292"/>
      <c r="KBO52" s="292"/>
      <c r="KBP52" s="292"/>
      <c r="KBQ52" s="292"/>
      <c r="KBR52" s="292"/>
      <c r="KBS52" s="292"/>
      <c r="KBT52" s="292"/>
      <c r="KBU52" s="292"/>
      <c r="KBV52" s="292"/>
      <c r="KBW52" s="292"/>
      <c r="KBX52" s="292"/>
      <c r="KBY52" s="292"/>
      <c r="KBZ52" s="292"/>
      <c r="KCA52" s="292"/>
      <c r="KCB52" s="292"/>
      <c r="KCC52" s="292"/>
      <c r="KCD52" s="292"/>
      <c r="KCE52" s="292"/>
      <c r="KCF52" s="292"/>
      <c r="KCG52" s="292"/>
      <c r="KCH52" s="292"/>
      <c r="KCI52" s="292"/>
      <c r="KCJ52" s="292"/>
      <c r="KCK52" s="292"/>
      <c r="KCL52" s="292"/>
      <c r="KCM52" s="292"/>
      <c r="KCN52" s="292"/>
      <c r="KCO52" s="292"/>
      <c r="KCP52" s="292"/>
      <c r="KCQ52" s="292"/>
      <c r="KCR52" s="292"/>
      <c r="KCS52" s="292"/>
      <c r="KCT52" s="292"/>
      <c r="KCU52" s="292"/>
      <c r="KCV52" s="292"/>
      <c r="KCW52" s="292"/>
      <c r="KCX52" s="292"/>
      <c r="KCY52" s="292"/>
      <c r="KCZ52" s="292"/>
      <c r="KDA52" s="292"/>
      <c r="KDB52" s="292"/>
      <c r="KDC52" s="292"/>
      <c r="KDD52" s="292"/>
      <c r="KDE52" s="292"/>
      <c r="KDF52" s="292"/>
      <c r="KDG52" s="292"/>
      <c r="KDH52" s="292"/>
      <c r="KDI52" s="292"/>
      <c r="KDJ52" s="292"/>
      <c r="KDK52" s="292"/>
      <c r="KDL52" s="292"/>
      <c r="KDM52" s="292"/>
      <c r="KDN52" s="292"/>
      <c r="KDO52" s="292"/>
      <c r="KDP52" s="292"/>
      <c r="KDQ52" s="292"/>
      <c r="KDR52" s="292"/>
      <c r="KDS52" s="292"/>
      <c r="KDT52" s="292"/>
      <c r="KDU52" s="292"/>
      <c r="KDV52" s="292"/>
      <c r="KDW52" s="292"/>
      <c r="KDX52" s="292"/>
      <c r="KDY52" s="292"/>
      <c r="KDZ52" s="292"/>
      <c r="KEA52" s="292"/>
      <c r="KEB52" s="292"/>
      <c r="KEC52" s="292"/>
      <c r="KED52" s="292"/>
      <c r="KEE52" s="292"/>
      <c r="KEF52" s="292"/>
      <c r="KEG52" s="292"/>
      <c r="KEH52" s="292"/>
      <c r="KEI52" s="292"/>
      <c r="KEJ52" s="292"/>
      <c r="KEK52" s="292"/>
      <c r="KEL52" s="292"/>
      <c r="KEM52" s="292"/>
      <c r="KEN52" s="292"/>
      <c r="KEO52" s="292"/>
      <c r="KEP52" s="292"/>
      <c r="KEQ52" s="292"/>
      <c r="KER52" s="292"/>
      <c r="KES52" s="292"/>
      <c r="KET52" s="292"/>
      <c r="KEU52" s="292"/>
      <c r="KEV52" s="292"/>
      <c r="KEW52" s="292"/>
      <c r="KEX52" s="292"/>
      <c r="KEY52" s="292"/>
      <c r="KEZ52" s="292"/>
      <c r="KFA52" s="292"/>
      <c r="KFB52" s="292"/>
      <c r="KFC52" s="292"/>
      <c r="KFD52" s="292"/>
      <c r="KFE52" s="292"/>
      <c r="KFF52" s="292"/>
      <c r="KFG52" s="292"/>
      <c r="KFH52" s="292"/>
      <c r="KFI52" s="292"/>
      <c r="KFJ52" s="292"/>
      <c r="KFK52" s="292"/>
      <c r="KFL52" s="292"/>
      <c r="KFM52" s="292"/>
      <c r="KFN52" s="292"/>
      <c r="KFO52" s="292"/>
      <c r="KFP52" s="292"/>
      <c r="KFQ52" s="292"/>
      <c r="KFR52" s="292"/>
      <c r="KFS52" s="292"/>
      <c r="KFT52" s="292"/>
      <c r="KFU52" s="292"/>
      <c r="KFV52" s="292"/>
      <c r="KFW52" s="292"/>
      <c r="KFX52" s="292"/>
      <c r="KFY52" s="292"/>
      <c r="KFZ52" s="292"/>
      <c r="KGA52" s="292"/>
      <c r="KGB52" s="292"/>
      <c r="KGC52" s="292"/>
      <c r="KGD52" s="292"/>
      <c r="KGE52" s="292"/>
      <c r="KGF52" s="292"/>
      <c r="KGG52" s="292"/>
      <c r="KGH52" s="292"/>
      <c r="KGI52" s="292"/>
      <c r="KGJ52" s="292"/>
      <c r="KGK52" s="292"/>
      <c r="KGL52" s="292"/>
      <c r="KGM52" s="292"/>
      <c r="KGN52" s="292"/>
      <c r="KGO52" s="292"/>
      <c r="KGP52" s="292"/>
      <c r="KGQ52" s="292"/>
      <c r="KGR52" s="292"/>
      <c r="KGS52" s="292"/>
      <c r="KGT52" s="292"/>
      <c r="KGU52" s="292"/>
      <c r="KGV52" s="292"/>
      <c r="KGW52" s="292"/>
      <c r="KGX52" s="292"/>
      <c r="KGY52" s="292"/>
      <c r="KGZ52" s="292"/>
      <c r="KHA52" s="292"/>
      <c r="KHB52" s="292"/>
      <c r="KHC52" s="292"/>
      <c r="KHD52" s="292"/>
      <c r="KHE52" s="292"/>
      <c r="KHF52" s="292"/>
      <c r="KHG52" s="292"/>
      <c r="KHH52" s="292"/>
      <c r="KHI52" s="292"/>
      <c r="KHJ52" s="292"/>
      <c r="KHK52" s="292"/>
      <c r="KHL52" s="292"/>
      <c r="KHM52" s="292"/>
      <c r="KHN52" s="292"/>
      <c r="KHO52" s="292"/>
      <c r="KHP52" s="292"/>
      <c r="KHQ52" s="292"/>
      <c r="KHR52" s="292"/>
      <c r="KHS52" s="292"/>
      <c r="KHT52" s="292"/>
      <c r="KHU52" s="292"/>
      <c r="KHV52" s="292"/>
      <c r="KHW52" s="292"/>
      <c r="KHX52" s="292"/>
      <c r="KHY52" s="292"/>
      <c r="KHZ52" s="292"/>
      <c r="KIA52" s="292"/>
      <c r="KIB52" s="292"/>
      <c r="KIC52" s="292"/>
      <c r="KID52" s="292"/>
      <c r="KIE52" s="292"/>
      <c r="KIF52" s="292"/>
      <c r="KIG52" s="292"/>
      <c r="KIH52" s="292"/>
      <c r="KII52" s="292"/>
      <c r="KIJ52" s="292"/>
      <c r="KIK52" s="292"/>
      <c r="KIL52" s="292"/>
      <c r="KIM52" s="292"/>
      <c r="KIN52" s="292"/>
      <c r="KIO52" s="292"/>
      <c r="KIP52" s="292"/>
      <c r="KIQ52" s="292"/>
      <c r="KIR52" s="292"/>
      <c r="KIS52" s="292"/>
      <c r="KIT52" s="292"/>
      <c r="KIU52" s="292"/>
      <c r="KIV52" s="292"/>
      <c r="KIW52" s="292"/>
      <c r="KIX52" s="292"/>
      <c r="KIY52" s="292"/>
      <c r="KIZ52" s="292"/>
      <c r="KJA52" s="292"/>
      <c r="KJB52" s="292"/>
      <c r="KJC52" s="292"/>
      <c r="KJD52" s="292"/>
      <c r="KJE52" s="292"/>
      <c r="KJF52" s="292"/>
      <c r="KJG52" s="292"/>
      <c r="KJH52" s="292"/>
      <c r="KJI52" s="292"/>
      <c r="KJJ52" s="292"/>
      <c r="KJK52" s="292"/>
      <c r="KJL52" s="292"/>
      <c r="KJM52" s="292"/>
      <c r="KJN52" s="292"/>
      <c r="KJO52" s="292"/>
      <c r="KJP52" s="292"/>
      <c r="KJQ52" s="292"/>
      <c r="KJR52" s="292"/>
      <c r="KJS52" s="292"/>
      <c r="KJT52" s="292"/>
      <c r="KJU52" s="292"/>
      <c r="KJV52" s="292"/>
      <c r="KJW52" s="292"/>
      <c r="KJX52" s="292"/>
      <c r="KJY52" s="292"/>
      <c r="KJZ52" s="292"/>
      <c r="KKA52" s="292"/>
      <c r="KKB52" s="292"/>
      <c r="KKC52" s="292"/>
      <c r="KKD52" s="292"/>
      <c r="KKE52" s="292"/>
      <c r="KKF52" s="292"/>
      <c r="KKG52" s="292"/>
      <c r="KKH52" s="292"/>
      <c r="KKI52" s="292"/>
      <c r="KKJ52" s="292"/>
      <c r="KKK52" s="292"/>
      <c r="KKL52" s="292"/>
      <c r="KKM52" s="292"/>
      <c r="KKN52" s="292"/>
      <c r="KKO52" s="292"/>
      <c r="KKP52" s="292"/>
      <c r="KKQ52" s="292"/>
      <c r="KKR52" s="292"/>
      <c r="KKS52" s="292"/>
      <c r="KKT52" s="292"/>
      <c r="KKU52" s="292"/>
      <c r="KKV52" s="292"/>
      <c r="KKW52" s="292"/>
      <c r="KKX52" s="292"/>
      <c r="KKY52" s="292"/>
      <c r="KKZ52" s="292"/>
      <c r="KLA52" s="292"/>
      <c r="KLB52" s="292"/>
      <c r="KLC52" s="292"/>
      <c r="KLD52" s="292"/>
      <c r="KLE52" s="292"/>
      <c r="KLF52" s="292"/>
      <c r="KLG52" s="292"/>
      <c r="KLH52" s="292"/>
      <c r="KLI52" s="292"/>
      <c r="KLJ52" s="292"/>
      <c r="KLK52" s="292"/>
      <c r="KLL52" s="292"/>
      <c r="KLM52" s="292"/>
      <c r="KLN52" s="292"/>
      <c r="KLO52" s="292"/>
      <c r="KLP52" s="292"/>
      <c r="KLQ52" s="292"/>
      <c r="KLR52" s="292"/>
      <c r="KLS52" s="292"/>
      <c r="KLT52" s="292"/>
      <c r="KLU52" s="292"/>
      <c r="KLV52" s="292"/>
      <c r="KLW52" s="292"/>
      <c r="KLX52" s="292"/>
      <c r="KLY52" s="292"/>
      <c r="KLZ52" s="292"/>
      <c r="KMA52" s="292"/>
      <c r="KMB52" s="292"/>
      <c r="KMC52" s="292"/>
      <c r="KMD52" s="292"/>
      <c r="KME52" s="292"/>
      <c r="KMF52" s="292"/>
      <c r="KMG52" s="292"/>
      <c r="KMH52" s="292"/>
      <c r="KMI52" s="292"/>
      <c r="KMJ52" s="292"/>
      <c r="KMK52" s="292"/>
      <c r="KML52" s="292"/>
      <c r="KMM52" s="292"/>
      <c r="KMN52" s="292"/>
      <c r="KMO52" s="292"/>
      <c r="KMP52" s="292"/>
      <c r="KMQ52" s="292"/>
      <c r="KMR52" s="292"/>
      <c r="KMS52" s="292"/>
      <c r="KMT52" s="292"/>
      <c r="KMU52" s="292"/>
      <c r="KMV52" s="292"/>
      <c r="KMW52" s="292"/>
      <c r="KMX52" s="292"/>
      <c r="KMY52" s="292"/>
      <c r="KMZ52" s="292"/>
      <c r="KNA52" s="292"/>
      <c r="KNB52" s="292"/>
      <c r="KNC52" s="292"/>
      <c r="KND52" s="292"/>
      <c r="KNE52" s="292"/>
      <c r="KNF52" s="292"/>
      <c r="KNG52" s="292"/>
      <c r="KNH52" s="292"/>
      <c r="KNI52" s="292"/>
      <c r="KNJ52" s="292"/>
      <c r="KNK52" s="292"/>
      <c r="KNL52" s="292"/>
      <c r="KNM52" s="292"/>
      <c r="KNN52" s="292"/>
      <c r="KNO52" s="292"/>
      <c r="KNP52" s="292"/>
      <c r="KNQ52" s="292"/>
      <c r="KNR52" s="292"/>
      <c r="KNS52" s="292"/>
      <c r="KNT52" s="292"/>
      <c r="KNU52" s="292"/>
      <c r="KNV52" s="292"/>
      <c r="KNW52" s="292"/>
      <c r="KNX52" s="292"/>
      <c r="KNY52" s="292"/>
      <c r="KNZ52" s="292"/>
      <c r="KOA52" s="292"/>
      <c r="KOB52" s="292"/>
      <c r="KOC52" s="292"/>
      <c r="KOD52" s="292"/>
      <c r="KOE52" s="292"/>
      <c r="KOF52" s="292"/>
      <c r="KOG52" s="292"/>
      <c r="KOH52" s="292"/>
      <c r="KOI52" s="292"/>
      <c r="KOJ52" s="292"/>
      <c r="KOK52" s="292"/>
      <c r="KOL52" s="292"/>
      <c r="KOM52" s="292"/>
      <c r="KON52" s="292"/>
      <c r="KOO52" s="292"/>
      <c r="KOP52" s="292"/>
      <c r="KOQ52" s="292"/>
      <c r="KOR52" s="292"/>
      <c r="KOS52" s="292"/>
      <c r="KOT52" s="292"/>
      <c r="KOU52" s="292"/>
      <c r="KOV52" s="292"/>
      <c r="KOW52" s="292"/>
      <c r="KOX52" s="292"/>
      <c r="KOY52" s="292"/>
      <c r="KOZ52" s="292"/>
      <c r="KPA52" s="292"/>
      <c r="KPB52" s="292"/>
      <c r="KPC52" s="292"/>
      <c r="KPD52" s="292"/>
      <c r="KPE52" s="292"/>
      <c r="KPF52" s="292"/>
      <c r="KPG52" s="292"/>
      <c r="KPH52" s="292"/>
      <c r="KPI52" s="292"/>
      <c r="KPJ52" s="292"/>
      <c r="KPK52" s="292"/>
      <c r="KPL52" s="292"/>
      <c r="KPM52" s="292"/>
      <c r="KPN52" s="292"/>
      <c r="KPO52" s="292"/>
      <c r="KPP52" s="292"/>
      <c r="KPQ52" s="292"/>
      <c r="KPR52" s="292"/>
      <c r="KPS52" s="292"/>
      <c r="KPT52" s="292"/>
      <c r="KPU52" s="292"/>
      <c r="KPV52" s="292"/>
      <c r="KPW52" s="292"/>
      <c r="KPX52" s="292"/>
      <c r="KPY52" s="292"/>
      <c r="KPZ52" s="292"/>
      <c r="KQA52" s="292"/>
      <c r="KQB52" s="292"/>
      <c r="KQC52" s="292"/>
      <c r="KQD52" s="292"/>
      <c r="KQE52" s="292"/>
      <c r="KQF52" s="292"/>
      <c r="KQG52" s="292"/>
      <c r="KQH52" s="292"/>
      <c r="KQI52" s="292"/>
      <c r="KQJ52" s="292"/>
      <c r="KQK52" s="292"/>
      <c r="KQL52" s="292"/>
      <c r="KQM52" s="292"/>
      <c r="KQN52" s="292"/>
      <c r="KQO52" s="292"/>
      <c r="KQP52" s="292"/>
      <c r="KQQ52" s="292"/>
      <c r="KQR52" s="292"/>
      <c r="KQS52" s="292"/>
      <c r="KQT52" s="292"/>
      <c r="KQU52" s="292"/>
      <c r="KQV52" s="292"/>
      <c r="KQW52" s="292"/>
      <c r="KQX52" s="292"/>
      <c r="KQY52" s="292"/>
      <c r="KQZ52" s="292"/>
      <c r="KRA52" s="292"/>
      <c r="KRB52" s="292"/>
      <c r="KRC52" s="292"/>
      <c r="KRD52" s="292"/>
      <c r="KRE52" s="292"/>
      <c r="KRF52" s="292"/>
      <c r="KRG52" s="292"/>
      <c r="KRH52" s="292"/>
      <c r="KRI52" s="292"/>
      <c r="KRJ52" s="292"/>
      <c r="KRK52" s="292"/>
      <c r="KRL52" s="292"/>
      <c r="KRM52" s="292"/>
      <c r="KRN52" s="292"/>
      <c r="KRO52" s="292"/>
      <c r="KRP52" s="292"/>
      <c r="KRQ52" s="292"/>
      <c r="KRR52" s="292"/>
      <c r="KRS52" s="292"/>
      <c r="KRT52" s="292"/>
      <c r="KRU52" s="292"/>
      <c r="KRV52" s="292"/>
      <c r="KRW52" s="292"/>
      <c r="KRX52" s="292"/>
      <c r="KRY52" s="292"/>
      <c r="KRZ52" s="292"/>
      <c r="KSA52" s="292"/>
      <c r="KSB52" s="292"/>
      <c r="KSC52" s="292"/>
      <c r="KSD52" s="292"/>
      <c r="KSE52" s="292"/>
      <c r="KSF52" s="292"/>
      <c r="KSG52" s="292"/>
      <c r="KSH52" s="292"/>
      <c r="KSI52" s="292"/>
      <c r="KSJ52" s="292"/>
      <c r="KSK52" s="292"/>
      <c r="KSL52" s="292"/>
      <c r="KSM52" s="292"/>
      <c r="KSN52" s="292"/>
      <c r="KSO52" s="292"/>
      <c r="KSP52" s="292"/>
      <c r="KSQ52" s="292"/>
      <c r="KSR52" s="292"/>
      <c r="KSS52" s="292"/>
      <c r="KST52" s="292"/>
      <c r="KSU52" s="292"/>
      <c r="KSV52" s="292"/>
      <c r="KSW52" s="292"/>
      <c r="KSX52" s="292"/>
      <c r="KSY52" s="292"/>
      <c r="KSZ52" s="292"/>
      <c r="KTA52" s="292"/>
      <c r="KTB52" s="292"/>
      <c r="KTC52" s="292"/>
      <c r="KTD52" s="292"/>
      <c r="KTE52" s="292"/>
      <c r="KTF52" s="292"/>
      <c r="KTG52" s="292"/>
      <c r="KTH52" s="292"/>
      <c r="KTI52" s="292"/>
      <c r="KTJ52" s="292"/>
      <c r="KTK52" s="292"/>
      <c r="KTL52" s="292"/>
      <c r="KTM52" s="292"/>
      <c r="KTN52" s="292"/>
      <c r="KTO52" s="292"/>
      <c r="KTP52" s="292"/>
      <c r="KTQ52" s="292"/>
      <c r="KTR52" s="292"/>
      <c r="KTS52" s="292"/>
      <c r="KTT52" s="292"/>
      <c r="KTU52" s="292"/>
      <c r="KTV52" s="292"/>
      <c r="KTW52" s="292"/>
      <c r="KTX52" s="292"/>
      <c r="KTY52" s="292"/>
      <c r="KTZ52" s="292"/>
      <c r="KUA52" s="292"/>
      <c r="KUB52" s="292"/>
      <c r="KUC52" s="292"/>
      <c r="KUD52" s="292"/>
      <c r="KUE52" s="292"/>
      <c r="KUF52" s="292"/>
      <c r="KUG52" s="292"/>
      <c r="KUH52" s="292"/>
      <c r="KUI52" s="292"/>
      <c r="KUJ52" s="292"/>
      <c r="KUK52" s="292"/>
      <c r="KUL52" s="292"/>
      <c r="KUM52" s="292"/>
      <c r="KUN52" s="292"/>
      <c r="KUO52" s="292"/>
      <c r="KUP52" s="292"/>
      <c r="KUQ52" s="292"/>
      <c r="KUR52" s="292"/>
      <c r="KUS52" s="292"/>
      <c r="KUT52" s="292"/>
      <c r="KUU52" s="292"/>
      <c r="KUV52" s="292"/>
      <c r="KUW52" s="292"/>
      <c r="KUX52" s="292"/>
      <c r="KUY52" s="292"/>
      <c r="KUZ52" s="292"/>
      <c r="KVA52" s="292"/>
      <c r="KVB52" s="292"/>
      <c r="KVC52" s="292"/>
      <c r="KVD52" s="292"/>
      <c r="KVE52" s="292"/>
      <c r="KVF52" s="292"/>
      <c r="KVG52" s="292"/>
      <c r="KVH52" s="292"/>
      <c r="KVI52" s="292"/>
      <c r="KVJ52" s="292"/>
      <c r="KVK52" s="292"/>
      <c r="KVL52" s="292"/>
      <c r="KVM52" s="292"/>
      <c r="KVN52" s="292"/>
      <c r="KVO52" s="292"/>
      <c r="KVP52" s="292"/>
      <c r="KVQ52" s="292"/>
      <c r="KVR52" s="292"/>
      <c r="KVS52" s="292"/>
      <c r="KVT52" s="292"/>
      <c r="KVU52" s="292"/>
      <c r="KVV52" s="292"/>
      <c r="KVW52" s="292"/>
      <c r="KVX52" s="292"/>
      <c r="KVY52" s="292"/>
      <c r="KVZ52" s="292"/>
      <c r="KWA52" s="292"/>
      <c r="KWB52" s="292"/>
      <c r="KWC52" s="292"/>
      <c r="KWD52" s="292"/>
      <c r="KWE52" s="292"/>
      <c r="KWF52" s="292"/>
      <c r="KWG52" s="292"/>
      <c r="KWH52" s="292"/>
      <c r="KWI52" s="292"/>
      <c r="KWJ52" s="292"/>
      <c r="KWK52" s="292"/>
      <c r="KWL52" s="292"/>
      <c r="KWM52" s="292"/>
      <c r="KWN52" s="292"/>
      <c r="KWO52" s="292"/>
      <c r="KWP52" s="292"/>
      <c r="KWQ52" s="292"/>
      <c r="KWR52" s="292"/>
      <c r="KWS52" s="292"/>
      <c r="KWT52" s="292"/>
      <c r="KWU52" s="292"/>
      <c r="KWV52" s="292"/>
      <c r="KWW52" s="292"/>
      <c r="KWX52" s="292"/>
      <c r="KWY52" s="292"/>
      <c r="KWZ52" s="292"/>
      <c r="KXA52" s="292"/>
      <c r="KXB52" s="292"/>
      <c r="KXC52" s="292"/>
      <c r="KXD52" s="292"/>
      <c r="KXE52" s="292"/>
      <c r="KXF52" s="292"/>
      <c r="KXG52" s="292"/>
      <c r="KXH52" s="292"/>
      <c r="KXI52" s="292"/>
      <c r="KXJ52" s="292"/>
      <c r="KXK52" s="292"/>
      <c r="KXL52" s="292"/>
      <c r="KXM52" s="292"/>
      <c r="KXN52" s="292"/>
      <c r="KXO52" s="292"/>
      <c r="KXP52" s="292"/>
      <c r="KXQ52" s="292"/>
      <c r="KXR52" s="292"/>
      <c r="KXS52" s="292"/>
      <c r="KXT52" s="292"/>
      <c r="KXU52" s="292"/>
      <c r="KXV52" s="292"/>
      <c r="KXW52" s="292"/>
      <c r="KXX52" s="292"/>
      <c r="KXY52" s="292"/>
      <c r="KXZ52" s="292"/>
      <c r="KYA52" s="292"/>
      <c r="KYB52" s="292"/>
      <c r="KYC52" s="292"/>
      <c r="KYD52" s="292"/>
      <c r="KYE52" s="292"/>
      <c r="KYF52" s="292"/>
      <c r="KYG52" s="292"/>
      <c r="KYH52" s="292"/>
      <c r="KYI52" s="292"/>
      <c r="KYJ52" s="292"/>
      <c r="KYK52" s="292"/>
      <c r="KYL52" s="292"/>
      <c r="KYM52" s="292"/>
      <c r="KYN52" s="292"/>
      <c r="KYO52" s="292"/>
      <c r="KYP52" s="292"/>
      <c r="KYQ52" s="292"/>
      <c r="KYR52" s="292"/>
      <c r="KYS52" s="292"/>
      <c r="KYT52" s="292"/>
      <c r="KYU52" s="292"/>
      <c r="KYV52" s="292"/>
      <c r="KYW52" s="292"/>
      <c r="KYX52" s="292"/>
      <c r="KYY52" s="292"/>
      <c r="KYZ52" s="292"/>
      <c r="KZA52" s="292"/>
      <c r="KZB52" s="292"/>
      <c r="KZC52" s="292"/>
      <c r="KZD52" s="292"/>
      <c r="KZE52" s="292"/>
      <c r="KZF52" s="292"/>
      <c r="KZG52" s="292"/>
      <c r="KZH52" s="292"/>
      <c r="KZI52" s="292"/>
      <c r="KZJ52" s="292"/>
      <c r="KZK52" s="292"/>
      <c r="KZL52" s="292"/>
      <c r="KZM52" s="292"/>
      <c r="KZN52" s="292"/>
      <c r="KZO52" s="292"/>
      <c r="KZP52" s="292"/>
      <c r="KZQ52" s="292"/>
      <c r="KZR52" s="292"/>
      <c r="KZS52" s="292"/>
      <c r="KZT52" s="292"/>
      <c r="KZU52" s="292"/>
      <c r="KZV52" s="292"/>
      <c r="KZW52" s="292"/>
      <c r="KZX52" s="292"/>
      <c r="KZY52" s="292"/>
      <c r="KZZ52" s="292"/>
      <c r="LAA52" s="292"/>
      <c r="LAB52" s="292"/>
      <c r="LAC52" s="292"/>
      <c r="LAD52" s="292"/>
      <c r="LAE52" s="292"/>
      <c r="LAF52" s="292"/>
      <c r="LAG52" s="292"/>
      <c r="LAH52" s="292"/>
      <c r="LAI52" s="292"/>
      <c r="LAJ52" s="292"/>
      <c r="LAK52" s="292"/>
      <c r="LAL52" s="292"/>
      <c r="LAM52" s="292"/>
      <c r="LAN52" s="292"/>
      <c r="LAO52" s="292"/>
      <c r="LAP52" s="292"/>
      <c r="LAQ52" s="292"/>
      <c r="LAR52" s="292"/>
      <c r="LAS52" s="292"/>
      <c r="LAT52" s="292"/>
      <c r="LAU52" s="292"/>
      <c r="LAV52" s="292"/>
      <c r="LAW52" s="292"/>
      <c r="LAX52" s="292"/>
      <c r="LAY52" s="292"/>
      <c r="LAZ52" s="292"/>
      <c r="LBA52" s="292"/>
      <c r="LBB52" s="292"/>
      <c r="LBC52" s="292"/>
      <c r="LBD52" s="292"/>
      <c r="LBE52" s="292"/>
      <c r="LBF52" s="292"/>
      <c r="LBG52" s="292"/>
      <c r="LBH52" s="292"/>
      <c r="LBI52" s="292"/>
      <c r="LBJ52" s="292"/>
      <c r="LBK52" s="292"/>
      <c r="LBL52" s="292"/>
      <c r="LBM52" s="292"/>
      <c r="LBN52" s="292"/>
      <c r="LBO52" s="292"/>
      <c r="LBP52" s="292"/>
      <c r="LBQ52" s="292"/>
      <c r="LBR52" s="292"/>
      <c r="LBS52" s="292"/>
      <c r="LBT52" s="292"/>
      <c r="LBU52" s="292"/>
      <c r="LBV52" s="292"/>
      <c r="LBW52" s="292"/>
      <c r="LBX52" s="292"/>
      <c r="LBY52" s="292"/>
      <c r="LBZ52" s="292"/>
      <c r="LCA52" s="292"/>
      <c r="LCB52" s="292"/>
      <c r="LCC52" s="292"/>
      <c r="LCD52" s="292"/>
      <c r="LCE52" s="292"/>
      <c r="LCF52" s="292"/>
      <c r="LCG52" s="292"/>
      <c r="LCH52" s="292"/>
      <c r="LCI52" s="292"/>
      <c r="LCJ52" s="292"/>
      <c r="LCK52" s="292"/>
      <c r="LCL52" s="292"/>
      <c r="LCM52" s="292"/>
      <c r="LCN52" s="292"/>
      <c r="LCO52" s="292"/>
      <c r="LCP52" s="292"/>
      <c r="LCQ52" s="292"/>
      <c r="LCR52" s="292"/>
      <c r="LCS52" s="292"/>
      <c r="LCT52" s="292"/>
      <c r="LCU52" s="292"/>
      <c r="LCV52" s="292"/>
      <c r="LCW52" s="292"/>
      <c r="LCX52" s="292"/>
      <c r="LCY52" s="292"/>
      <c r="LCZ52" s="292"/>
      <c r="LDA52" s="292"/>
      <c r="LDB52" s="292"/>
      <c r="LDC52" s="292"/>
      <c r="LDD52" s="292"/>
      <c r="LDE52" s="292"/>
      <c r="LDF52" s="292"/>
      <c r="LDG52" s="292"/>
      <c r="LDH52" s="292"/>
      <c r="LDI52" s="292"/>
      <c r="LDJ52" s="292"/>
      <c r="LDK52" s="292"/>
      <c r="LDL52" s="292"/>
      <c r="LDM52" s="292"/>
      <c r="LDN52" s="292"/>
      <c r="LDO52" s="292"/>
      <c r="LDP52" s="292"/>
      <c r="LDQ52" s="292"/>
      <c r="LDR52" s="292"/>
      <c r="LDS52" s="292"/>
      <c r="LDT52" s="292"/>
      <c r="LDU52" s="292"/>
      <c r="LDV52" s="292"/>
      <c r="LDW52" s="292"/>
      <c r="LDX52" s="292"/>
      <c r="LDY52" s="292"/>
      <c r="LDZ52" s="292"/>
      <c r="LEA52" s="292"/>
      <c r="LEB52" s="292"/>
      <c r="LEC52" s="292"/>
      <c r="LED52" s="292"/>
      <c r="LEE52" s="292"/>
      <c r="LEF52" s="292"/>
      <c r="LEG52" s="292"/>
      <c r="LEH52" s="292"/>
      <c r="LEI52" s="292"/>
      <c r="LEJ52" s="292"/>
      <c r="LEK52" s="292"/>
      <c r="LEL52" s="292"/>
      <c r="LEM52" s="292"/>
      <c r="LEN52" s="292"/>
      <c r="LEO52" s="292"/>
      <c r="LEP52" s="292"/>
      <c r="LEQ52" s="292"/>
      <c r="LER52" s="292"/>
      <c r="LES52" s="292"/>
      <c r="LET52" s="292"/>
      <c r="LEU52" s="292"/>
      <c r="LEV52" s="292"/>
      <c r="LEW52" s="292"/>
      <c r="LEX52" s="292"/>
      <c r="LEY52" s="292"/>
      <c r="LEZ52" s="292"/>
      <c r="LFA52" s="292"/>
      <c r="LFB52" s="292"/>
      <c r="LFC52" s="292"/>
      <c r="LFD52" s="292"/>
      <c r="LFE52" s="292"/>
      <c r="LFF52" s="292"/>
      <c r="LFG52" s="292"/>
      <c r="LFH52" s="292"/>
      <c r="LFI52" s="292"/>
      <c r="LFJ52" s="292"/>
      <c r="LFK52" s="292"/>
      <c r="LFL52" s="292"/>
      <c r="LFM52" s="292"/>
      <c r="LFN52" s="292"/>
      <c r="LFO52" s="292"/>
      <c r="LFP52" s="292"/>
      <c r="LFQ52" s="292"/>
      <c r="LFR52" s="292"/>
      <c r="LFS52" s="292"/>
      <c r="LFT52" s="292"/>
      <c r="LFU52" s="292"/>
      <c r="LFV52" s="292"/>
      <c r="LFW52" s="292"/>
      <c r="LFX52" s="292"/>
      <c r="LFY52" s="292"/>
      <c r="LFZ52" s="292"/>
      <c r="LGA52" s="292"/>
      <c r="LGB52" s="292"/>
      <c r="LGC52" s="292"/>
      <c r="LGD52" s="292"/>
      <c r="LGE52" s="292"/>
      <c r="LGF52" s="292"/>
      <c r="LGG52" s="292"/>
      <c r="LGH52" s="292"/>
      <c r="LGI52" s="292"/>
      <c r="LGJ52" s="292"/>
      <c r="LGK52" s="292"/>
      <c r="LGL52" s="292"/>
      <c r="LGM52" s="292"/>
      <c r="LGN52" s="292"/>
      <c r="LGO52" s="292"/>
      <c r="LGP52" s="292"/>
      <c r="LGQ52" s="292"/>
      <c r="LGR52" s="292"/>
      <c r="LGS52" s="292"/>
      <c r="LGT52" s="292"/>
      <c r="LGU52" s="292"/>
      <c r="LGV52" s="292"/>
      <c r="LGW52" s="292"/>
      <c r="LGX52" s="292"/>
      <c r="LGY52" s="292"/>
      <c r="LGZ52" s="292"/>
      <c r="LHA52" s="292"/>
      <c r="LHB52" s="292"/>
      <c r="LHC52" s="292"/>
      <c r="LHD52" s="292"/>
      <c r="LHE52" s="292"/>
      <c r="LHF52" s="292"/>
      <c r="LHG52" s="292"/>
      <c r="LHH52" s="292"/>
      <c r="LHI52" s="292"/>
      <c r="LHJ52" s="292"/>
      <c r="LHK52" s="292"/>
      <c r="LHL52" s="292"/>
      <c r="LHM52" s="292"/>
      <c r="LHN52" s="292"/>
      <c r="LHO52" s="292"/>
      <c r="LHP52" s="292"/>
      <c r="LHQ52" s="292"/>
      <c r="LHR52" s="292"/>
      <c r="LHS52" s="292"/>
      <c r="LHT52" s="292"/>
      <c r="LHU52" s="292"/>
      <c r="LHV52" s="292"/>
      <c r="LHW52" s="292"/>
      <c r="LHX52" s="292"/>
      <c r="LHY52" s="292"/>
      <c r="LHZ52" s="292"/>
      <c r="LIA52" s="292"/>
      <c r="LIB52" s="292"/>
      <c r="LIC52" s="292"/>
      <c r="LID52" s="292"/>
      <c r="LIE52" s="292"/>
      <c r="LIF52" s="292"/>
      <c r="LIG52" s="292"/>
      <c r="LIH52" s="292"/>
      <c r="LII52" s="292"/>
      <c r="LIJ52" s="292"/>
      <c r="LIK52" s="292"/>
      <c r="LIL52" s="292"/>
      <c r="LIM52" s="292"/>
      <c r="LIN52" s="292"/>
      <c r="LIO52" s="292"/>
      <c r="LIP52" s="292"/>
      <c r="LIQ52" s="292"/>
      <c r="LIR52" s="292"/>
      <c r="LIS52" s="292"/>
      <c r="LIT52" s="292"/>
      <c r="LIU52" s="292"/>
      <c r="LIV52" s="292"/>
      <c r="LIW52" s="292"/>
      <c r="LIX52" s="292"/>
      <c r="LIY52" s="292"/>
      <c r="LIZ52" s="292"/>
      <c r="LJA52" s="292"/>
      <c r="LJB52" s="292"/>
      <c r="LJC52" s="292"/>
      <c r="LJD52" s="292"/>
      <c r="LJE52" s="292"/>
      <c r="LJF52" s="292"/>
      <c r="LJG52" s="292"/>
      <c r="LJH52" s="292"/>
      <c r="LJI52" s="292"/>
      <c r="LJJ52" s="292"/>
      <c r="LJK52" s="292"/>
      <c r="LJL52" s="292"/>
      <c r="LJM52" s="292"/>
      <c r="LJN52" s="292"/>
      <c r="LJO52" s="292"/>
      <c r="LJP52" s="292"/>
      <c r="LJQ52" s="292"/>
      <c r="LJR52" s="292"/>
      <c r="LJS52" s="292"/>
      <c r="LJT52" s="292"/>
      <c r="LJU52" s="292"/>
      <c r="LJV52" s="292"/>
      <c r="LJW52" s="292"/>
      <c r="LJX52" s="292"/>
      <c r="LJY52" s="292"/>
      <c r="LJZ52" s="292"/>
      <c r="LKA52" s="292"/>
      <c r="LKB52" s="292"/>
      <c r="LKC52" s="292"/>
      <c r="LKD52" s="292"/>
      <c r="LKE52" s="292"/>
      <c r="LKF52" s="292"/>
      <c r="LKG52" s="292"/>
      <c r="LKH52" s="292"/>
      <c r="LKI52" s="292"/>
      <c r="LKJ52" s="292"/>
      <c r="LKK52" s="292"/>
      <c r="LKL52" s="292"/>
      <c r="LKM52" s="292"/>
      <c r="LKN52" s="292"/>
      <c r="LKO52" s="292"/>
      <c r="LKP52" s="292"/>
      <c r="LKQ52" s="292"/>
      <c r="LKR52" s="292"/>
      <c r="LKS52" s="292"/>
      <c r="LKT52" s="292"/>
      <c r="LKU52" s="292"/>
      <c r="LKV52" s="292"/>
      <c r="LKW52" s="292"/>
      <c r="LKX52" s="292"/>
      <c r="LKY52" s="292"/>
      <c r="LKZ52" s="292"/>
      <c r="LLA52" s="292"/>
      <c r="LLB52" s="292"/>
      <c r="LLC52" s="292"/>
      <c r="LLD52" s="292"/>
      <c r="LLE52" s="292"/>
      <c r="LLF52" s="292"/>
      <c r="LLG52" s="292"/>
      <c r="LLH52" s="292"/>
      <c r="LLI52" s="292"/>
      <c r="LLJ52" s="292"/>
      <c r="LLK52" s="292"/>
      <c r="LLL52" s="292"/>
      <c r="LLM52" s="292"/>
      <c r="LLN52" s="292"/>
      <c r="LLO52" s="292"/>
      <c r="LLP52" s="292"/>
      <c r="LLQ52" s="292"/>
      <c r="LLR52" s="292"/>
      <c r="LLS52" s="292"/>
      <c r="LLT52" s="292"/>
      <c r="LLU52" s="292"/>
      <c r="LLV52" s="292"/>
      <c r="LLW52" s="292"/>
      <c r="LLX52" s="292"/>
      <c r="LLY52" s="292"/>
      <c r="LLZ52" s="292"/>
      <c r="LMA52" s="292"/>
      <c r="LMB52" s="292"/>
      <c r="LMC52" s="292"/>
      <c r="LMD52" s="292"/>
      <c r="LME52" s="292"/>
      <c r="LMF52" s="292"/>
      <c r="LMG52" s="292"/>
      <c r="LMH52" s="292"/>
      <c r="LMI52" s="292"/>
      <c r="LMJ52" s="292"/>
      <c r="LMK52" s="292"/>
      <c r="LML52" s="292"/>
      <c r="LMM52" s="292"/>
      <c r="LMN52" s="292"/>
      <c r="LMO52" s="292"/>
      <c r="LMP52" s="292"/>
      <c r="LMQ52" s="292"/>
      <c r="LMR52" s="292"/>
      <c r="LMS52" s="292"/>
      <c r="LMT52" s="292"/>
      <c r="LMU52" s="292"/>
      <c r="LMV52" s="292"/>
      <c r="LMW52" s="292"/>
      <c r="LMX52" s="292"/>
      <c r="LMY52" s="292"/>
      <c r="LMZ52" s="292"/>
      <c r="LNA52" s="292"/>
      <c r="LNB52" s="292"/>
      <c r="LNC52" s="292"/>
      <c r="LND52" s="292"/>
      <c r="LNE52" s="292"/>
      <c r="LNF52" s="292"/>
      <c r="LNG52" s="292"/>
      <c r="LNH52" s="292"/>
      <c r="LNI52" s="292"/>
      <c r="LNJ52" s="292"/>
      <c r="LNK52" s="292"/>
      <c r="LNL52" s="292"/>
      <c r="LNM52" s="292"/>
      <c r="LNN52" s="292"/>
      <c r="LNO52" s="292"/>
      <c r="LNP52" s="292"/>
      <c r="LNQ52" s="292"/>
      <c r="LNR52" s="292"/>
      <c r="LNS52" s="292"/>
      <c r="LNT52" s="292"/>
      <c r="LNU52" s="292"/>
      <c r="LNV52" s="292"/>
      <c r="LNW52" s="292"/>
      <c r="LNX52" s="292"/>
      <c r="LNY52" s="292"/>
      <c r="LNZ52" s="292"/>
      <c r="LOA52" s="292"/>
      <c r="LOB52" s="292"/>
      <c r="LOC52" s="292"/>
      <c r="LOD52" s="292"/>
      <c r="LOE52" s="292"/>
      <c r="LOF52" s="292"/>
      <c r="LOG52" s="292"/>
      <c r="LOH52" s="292"/>
      <c r="LOI52" s="292"/>
      <c r="LOJ52" s="292"/>
      <c r="LOK52" s="292"/>
      <c r="LOL52" s="292"/>
      <c r="LOM52" s="292"/>
      <c r="LON52" s="292"/>
      <c r="LOO52" s="292"/>
      <c r="LOP52" s="292"/>
      <c r="LOQ52" s="292"/>
      <c r="LOR52" s="292"/>
      <c r="LOS52" s="292"/>
      <c r="LOT52" s="292"/>
      <c r="LOU52" s="292"/>
      <c r="LOV52" s="292"/>
      <c r="LOW52" s="292"/>
      <c r="LOX52" s="292"/>
      <c r="LOY52" s="292"/>
      <c r="LOZ52" s="292"/>
      <c r="LPA52" s="292"/>
      <c r="LPB52" s="292"/>
      <c r="LPC52" s="292"/>
      <c r="LPD52" s="292"/>
      <c r="LPE52" s="292"/>
      <c r="LPF52" s="292"/>
      <c r="LPG52" s="292"/>
      <c r="LPH52" s="292"/>
      <c r="LPI52" s="292"/>
      <c r="LPJ52" s="292"/>
      <c r="LPK52" s="292"/>
      <c r="LPL52" s="292"/>
      <c r="LPM52" s="292"/>
      <c r="LPN52" s="292"/>
      <c r="LPO52" s="292"/>
      <c r="LPP52" s="292"/>
      <c r="LPQ52" s="292"/>
      <c r="LPR52" s="292"/>
      <c r="LPS52" s="292"/>
      <c r="LPT52" s="292"/>
      <c r="LPU52" s="292"/>
      <c r="LPV52" s="292"/>
      <c r="LPW52" s="292"/>
      <c r="LPX52" s="292"/>
      <c r="LPY52" s="292"/>
      <c r="LPZ52" s="292"/>
      <c r="LQA52" s="292"/>
      <c r="LQB52" s="292"/>
      <c r="LQC52" s="292"/>
      <c r="LQD52" s="292"/>
      <c r="LQE52" s="292"/>
      <c r="LQF52" s="292"/>
      <c r="LQG52" s="292"/>
      <c r="LQH52" s="292"/>
      <c r="LQI52" s="292"/>
      <c r="LQJ52" s="292"/>
      <c r="LQK52" s="292"/>
      <c r="LQL52" s="292"/>
      <c r="LQM52" s="292"/>
      <c r="LQN52" s="292"/>
      <c r="LQO52" s="292"/>
      <c r="LQP52" s="292"/>
      <c r="LQQ52" s="292"/>
      <c r="LQR52" s="292"/>
      <c r="LQS52" s="292"/>
      <c r="LQT52" s="292"/>
      <c r="LQU52" s="292"/>
      <c r="LQV52" s="292"/>
      <c r="LQW52" s="292"/>
      <c r="LQX52" s="292"/>
      <c r="LQY52" s="292"/>
      <c r="LQZ52" s="292"/>
      <c r="LRA52" s="292"/>
      <c r="LRB52" s="292"/>
      <c r="LRC52" s="292"/>
      <c r="LRD52" s="292"/>
      <c r="LRE52" s="292"/>
      <c r="LRF52" s="292"/>
      <c r="LRG52" s="292"/>
      <c r="LRH52" s="292"/>
      <c r="LRI52" s="292"/>
      <c r="LRJ52" s="292"/>
      <c r="LRK52" s="292"/>
      <c r="LRL52" s="292"/>
      <c r="LRM52" s="292"/>
      <c r="LRN52" s="292"/>
      <c r="LRO52" s="292"/>
      <c r="LRP52" s="292"/>
      <c r="LRQ52" s="292"/>
      <c r="LRR52" s="292"/>
      <c r="LRS52" s="292"/>
      <c r="LRT52" s="292"/>
      <c r="LRU52" s="292"/>
      <c r="LRV52" s="292"/>
      <c r="LRW52" s="292"/>
      <c r="LRX52" s="292"/>
      <c r="LRY52" s="292"/>
      <c r="LRZ52" s="292"/>
      <c r="LSA52" s="292"/>
      <c r="LSB52" s="292"/>
      <c r="LSC52" s="292"/>
      <c r="LSD52" s="292"/>
      <c r="LSE52" s="292"/>
      <c r="LSF52" s="292"/>
      <c r="LSG52" s="292"/>
      <c r="LSH52" s="292"/>
      <c r="LSI52" s="292"/>
      <c r="LSJ52" s="292"/>
      <c r="LSK52" s="292"/>
      <c r="LSL52" s="292"/>
      <c r="LSM52" s="292"/>
      <c r="LSN52" s="292"/>
      <c r="LSO52" s="292"/>
      <c r="LSP52" s="292"/>
      <c r="LSQ52" s="292"/>
      <c r="LSR52" s="292"/>
      <c r="LSS52" s="292"/>
      <c r="LST52" s="292"/>
      <c r="LSU52" s="292"/>
      <c r="LSV52" s="292"/>
      <c r="LSW52" s="292"/>
      <c r="LSX52" s="292"/>
      <c r="LSY52" s="292"/>
      <c r="LSZ52" s="292"/>
      <c r="LTA52" s="292"/>
      <c r="LTB52" s="292"/>
      <c r="LTC52" s="292"/>
      <c r="LTD52" s="292"/>
      <c r="LTE52" s="292"/>
      <c r="LTF52" s="292"/>
      <c r="LTG52" s="292"/>
      <c r="LTH52" s="292"/>
      <c r="LTI52" s="292"/>
      <c r="LTJ52" s="292"/>
      <c r="LTK52" s="292"/>
      <c r="LTL52" s="292"/>
      <c r="LTM52" s="292"/>
      <c r="LTN52" s="292"/>
      <c r="LTO52" s="292"/>
      <c r="LTP52" s="292"/>
      <c r="LTQ52" s="292"/>
      <c r="LTR52" s="292"/>
      <c r="LTS52" s="292"/>
      <c r="LTT52" s="292"/>
      <c r="LTU52" s="292"/>
      <c r="LTV52" s="292"/>
      <c r="LTW52" s="292"/>
      <c r="LTX52" s="292"/>
      <c r="LTY52" s="292"/>
      <c r="LTZ52" s="292"/>
      <c r="LUA52" s="292"/>
      <c r="LUB52" s="292"/>
      <c r="LUC52" s="292"/>
      <c r="LUD52" s="292"/>
      <c r="LUE52" s="292"/>
      <c r="LUF52" s="292"/>
      <c r="LUG52" s="292"/>
      <c r="LUH52" s="292"/>
      <c r="LUI52" s="292"/>
      <c r="LUJ52" s="292"/>
      <c r="LUK52" s="292"/>
      <c r="LUL52" s="292"/>
      <c r="LUM52" s="292"/>
      <c r="LUN52" s="292"/>
      <c r="LUO52" s="292"/>
      <c r="LUP52" s="292"/>
      <c r="LUQ52" s="292"/>
      <c r="LUR52" s="292"/>
      <c r="LUS52" s="292"/>
      <c r="LUT52" s="292"/>
      <c r="LUU52" s="292"/>
      <c r="LUV52" s="292"/>
      <c r="LUW52" s="292"/>
      <c r="LUX52" s="292"/>
      <c r="LUY52" s="292"/>
      <c r="LUZ52" s="292"/>
      <c r="LVA52" s="292"/>
      <c r="LVB52" s="292"/>
      <c r="LVC52" s="292"/>
      <c r="LVD52" s="292"/>
      <c r="LVE52" s="292"/>
      <c r="LVF52" s="292"/>
      <c r="LVG52" s="292"/>
      <c r="LVH52" s="292"/>
      <c r="LVI52" s="292"/>
      <c r="LVJ52" s="292"/>
      <c r="LVK52" s="292"/>
      <c r="LVL52" s="292"/>
      <c r="LVM52" s="292"/>
      <c r="LVN52" s="292"/>
      <c r="LVO52" s="292"/>
      <c r="LVP52" s="292"/>
      <c r="LVQ52" s="292"/>
      <c r="LVR52" s="292"/>
      <c r="LVS52" s="292"/>
      <c r="LVT52" s="292"/>
      <c r="LVU52" s="292"/>
      <c r="LVV52" s="292"/>
      <c r="LVW52" s="292"/>
      <c r="LVX52" s="292"/>
      <c r="LVY52" s="292"/>
      <c r="LVZ52" s="292"/>
      <c r="LWA52" s="292"/>
      <c r="LWB52" s="292"/>
      <c r="LWC52" s="292"/>
      <c r="LWD52" s="292"/>
      <c r="LWE52" s="292"/>
      <c r="LWF52" s="292"/>
      <c r="LWG52" s="292"/>
      <c r="LWH52" s="292"/>
      <c r="LWI52" s="292"/>
      <c r="LWJ52" s="292"/>
      <c r="LWK52" s="292"/>
      <c r="LWL52" s="292"/>
      <c r="LWM52" s="292"/>
      <c r="LWN52" s="292"/>
      <c r="LWO52" s="292"/>
      <c r="LWP52" s="292"/>
      <c r="LWQ52" s="292"/>
      <c r="LWR52" s="292"/>
      <c r="LWS52" s="292"/>
      <c r="LWT52" s="292"/>
      <c r="LWU52" s="292"/>
      <c r="LWV52" s="292"/>
      <c r="LWW52" s="292"/>
      <c r="LWX52" s="292"/>
      <c r="LWY52" s="292"/>
      <c r="LWZ52" s="292"/>
      <c r="LXA52" s="292"/>
      <c r="LXB52" s="292"/>
      <c r="LXC52" s="292"/>
      <c r="LXD52" s="292"/>
      <c r="LXE52" s="292"/>
      <c r="LXF52" s="292"/>
      <c r="LXG52" s="292"/>
      <c r="LXH52" s="292"/>
      <c r="LXI52" s="292"/>
      <c r="LXJ52" s="292"/>
      <c r="LXK52" s="292"/>
      <c r="LXL52" s="292"/>
      <c r="LXM52" s="292"/>
      <c r="LXN52" s="292"/>
      <c r="LXO52" s="292"/>
      <c r="LXP52" s="292"/>
      <c r="LXQ52" s="292"/>
      <c r="LXR52" s="292"/>
      <c r="LXS52" s="292"/>
      <c r="LXT52" s="292"/>
      <c r="LXU52" s="292"/>
      <c r="LXV52" s="292"/>
      <c r="LXW52" s="292"/>
      <c r="LXX52" s="292"/>
      <c r="LXY52" s="292"/>
      <c r="LXZ52" s="292"/>
      <c r="LYA52" s="292"/>
      <c r="LYB52" s="292"/>
      <c r="LYC52" s="292"/>
      <c r="LYD52" s="292"/>
      <c r="LYE52" s="292"/>
      <c r="LYF52" s="292"/>
      <c r="LYG52" s="292"/>
      <c r="LYH52" s="292"/>
      <c r="LYI52" s="292"/>
      <c r="LYJ52" s="292"/>
      <c r="LYK52" s="292"/>
      <c r="LYL52" s="292"/>
      <c r="LYM52" s="292"/>
      <c r="LYN52" s="292"/>
      <c r="LYO52" s="292"/>
      <c r="LYP52" s="292"/>
      <c r="LYQ52" s="292"/>
      <c r="LYR52" s="292"/>
      <c r="LYS52" s="292"/>
      <c r="LYT52" s="292"/>
      <c r="LYU52" s="292"/>
      <c r="LYV52" s="292"/>
      <c r="LYW52" s="292"/>
      <c r="LYX52" s="292"/>
      <c r="LYY52" s="292"/>
      <c r="LYZ52" s="292"/>
      <c r="LZA52" s="292"/>
      <c r="LZB52" s="292"/>
      <c r="LZC52" s="292"/>
      <c r="LZD52" s="292"/>
      <c r="LZE52" s="292"/>
      <c r="LZF52" s="292"/>
      <c r="LZG52" s="292"/>
      <c r="LZH52" s="292"/>
      <c r="LZI52" s="292"/>
      <c r="LZJ52" s="292"/>
      <c r="LZK52" s="292"/>
      <c r="LZL52" s="292"/>
      <c r="LZM52" s="292"/>
      <c r="LZN52" s="292"/>
      <c r="LZO52" s="292"/>
      <c r="LZP52" s="292"/>
      <c r="LZQ52" s="292"/>
      <c r="LZR52" s="292"/>
      <c r="LZS52" s="292"/>
      <c r="LZT52" s="292"/>
      <c r="LZU52" s="292"/>
      <c r="LZV52" s="292"/>
      <c r="LZW52" s="292"/>
      <c r="LZX52" s="292"/>
      <c r="LZY52" s="292"/>
      <c r="LZZ52" s="292"/>
      <c r="MAA52" s="292"/>
      <c r="MAB52" s="292"/>
      <c r="MAC52" s="292"/>
      <c r="MAD52" s="292"/>
      <c r="MAE52" s="292"/>
      <c r="MAF52" s="292"/>
      <c r="MAG52" s="292"/>
      <c r="MAH52" s="292"/>
      <c r="MAI52" s="292"/>
      <c r="MAJ52" s="292"/>
      <c r="MAK52" s="292"/>
      <c r="MAL52" s="292"/>
      <c r="MAM52" s="292"/>
      <c r="MAN52" s="292"/>
      <c r="MAO52" s="292"/>
      <c r="MAP52" s="292"/>
      <c r="MAQ52" s="292"/>
      <c r="MAR52" s="292"/>
      <c r="MAS52" s="292"/>
      <c r="MAT52" s="292"/>
      <c r="MAU52" s="292"/>
      <c r="MAV52" s="292"/>
      <c r="MAW52" s="292"/>
      <c r="MAX52" s="292"/>
      <c r="MAY52" s="292"/>
      <c r="MAZ52" s="292"/>
      <c r="MBA52" s="292"/>
      <c r="MBB52" s="292"/>
      <c r="MBC52" s="292"/>
      <c r="MBD52" s="292"/>
      <c r="MBE52" s="292"/>
      <c r="MBF52" s="292"/>
      <c r="MBG52" s="292"/>
      <c r="MBH52" s="292"/>
      <c r="MBI52" s="292"/>
      <c r="MBJ52" s="292"/>
      <c r="MBK52" s="292"/>
      <c r="MBL52" s="292"/>
      <c r="MBM52" s="292"/>
      <c r="MBN52" s="292"/>
      <c r="MBO52" s="292"/>
      <c r="MBP52" s="292"/>
      <c r="MBQ52" s="292"/>
      <c r="MBR52" s="292"/>
      <c r="MBS52" s="292"/>
      <c r="MBT52" s="292"/>
      <c r="MBU52" s="292"/>
      <c r="MBV52" s="292"/>
      <c r="MBW52" s="292"/>
      <c r="MBX52" s="292"/>
      <c r="MBY52" s="292"/>
      <c r="MBZ52" s="292"/>
      <c r="MCA52" s="292"/>
      <c r="MCB52" s="292"/>
      <c r="MCC52" s="292"/>
      <c r="MCD52" s="292"/>
      <c r="MCE52" s="292"/>
      <c r="MCF52" s="292"/>
      <c r="MCG52" s="292"/>
      <c r="MCH52" s="292"/>
      <c r="MCI52" s="292"/>
      <c r="MCJ52" s="292"/>
      <c r="MCK52" s="292"/>
      <c r="MCL52" s="292"/>
      <c r="MCM52" s="292"/>
      <c r="MCN52" s="292"/>
      <c r="MCO52" s="292"/>
      <c r="MCP52" s="292"/>
      <c r="MCQ52" s="292"/>
      <c r="MCR52" s="292"/>
      <c r="MCS52" s="292"/>
      <c r="MCT52" s="292"/>
      <c r="MCU52" s="292"/>
      <c r="MCV52" s="292"/>
      <c r="MCW52" s="292"/>
      <c r="MCX52" s="292"/>
      <c r="MCY52" s="292"/>
      <c r="MCZ52" s="292"/>
      <c r="MDA52" s="292"/>
      <c r="MDB52" s="292"/>
      <c r="MDC52" s="292"/>
      <c r="MDD52" s="292"/>
      <c r="MDE52" s="292"/>
      <c r="MDF52" s="292"/>
      <c r="MDG52" s="292"/>
      <c r="MDH52" s="292"/>
      <c r="MDI52" s="292"/>
      <c r="MDJ52" s="292"/>
      <c r="MDK52" s="292"/>
      <c r="MDL52" s="292"/>
      <c r="MDM52" s="292"/>
      <c r="MDN52" s="292"/>
      <c r="MDO52" s="292"/>
      <c r="MDP52" s="292"/>
      <c r="MDQ52" s="292"/>
      <c r="MDR52" s="292"/>
      <c r="MDS52" s="292"/>
      <c r="MDT52" s="292"/>
      <c r="MDU52" s="292"/>
      <c r="MDV52" s="292"/>
      <c r="MDW52" s="292"/>
      <c r="MDX52" s="292"/>
      <c r="MDY52" s="292"/>
      <c r="MDZ52" s="292"/>
      <c r="MEA52" s="292"/>
      <c r="MEB52" s="292"/>
      <c r="MEC52" s="292"/>
      <c r="MED52" s="292"/>
      <c r="MEE52" s="292"/>
      <c r="MEF52" s="292"/>
      <c r="MEG52" s="292"/>
      <c r="MEH52" s="292"/>
      <c r="MEI52" s="292"/>
      <c r="MEJ52" s="292"/>
      <c r="MEK52" s="292"/>
      <c r="MEL52" s="292"/>
      <c r="MEM52" s="292"/>
      <c r="MEN52" s="292"/>
      <c r="MEO52" s="292"/>
      <c r="MEP52" s="292"/>
      <c r="MEQ52" s="292"/>
      <c r="MER52" s="292"/>
      <c r="MES52" s="292"/>
      <c r="MET52" s="292"/>
      <c r="MEU52" s="292"/>
      <c r="MEV52" s="292"/>
      <c r="MEW52" s="292"/>
      <c r="MEX52" s="292"/>
      <c r="MEY52" s="292"/>
      <c r="MEZ52" s="292"/>
      <c r="MFA52" s="292"/>
      <c r="MFB52" s="292"/>
      <c r="MFC52" s="292"/>
      <c r="MFD52" s="292"/>
      <c r="MFE52" s="292"/>
      <c r="MFF52" s="292"/>
      <c r="MFG52" s="292"/>
      <c r="MFH52" s="292"/>
      <c r="MFI52" s="292"/>
      <c r="MFJ52" s="292"/>
      <c r="MFK52" s="292"/>
      <c r="MFL52" s="292"/>
      <c r="MFM52" s="292"/>
      <c r="MFN52" s="292"/>
      <c r="MFO52" s="292"/>
      <c r="MFP52" s="292"/>
      <c r="MFQ52" s="292"/>
      <c r="MFR52" s="292"/>
      <c r="MFS52" s="292"/>
      <c r="MFT52" s="292"/>
      <c r="MFU52" s="292"/>
      <c r="MFV52" s="292"/>
      <c r="MFW52" s="292"/>
      <c r="MFX52" s="292"/>
      <c r="MFY52" s="292"/>
      <c r="MFZ52" s="292"/>
      <c r="MGA52" s="292"/>
      <c r="MGB52" s="292"/>
      <c r="MGC52" s="292"/>
      <c r="MGD52" s="292"/>
      <c r="MGE52" s="292"/>
      <c r="MGF52" s="292"/>
      <c r="MGG52" s="292"/>
      <c r="MGH52" s="292"/>
      <c r="MGI52" s="292"/>
      <c r="MGJ52" s="292"/>
      <c r="MGK52" s="292"/>
      <c r="MGL52" s="292"/>
      <c r="MGM52" s="292"/>
      <c r="MGN52" s="292"/>
      <c r="MGO52" s="292"/>
      <c r="MGP52" s="292"/>
      <c r="MGQ52" s="292"/>
      <c r="MGR52" s="292"/>
      <c r="MGS52" s="292"/>
      <c r="MGT52" s="292"/>
      <c r="MGU52" s="292"/>
      <c r="MGV52" s="292"/>
      <c r="MGW52" s="292"/>
      <c r="MGX52" s="292"/>
      <c r="MGY52" s="292"/>
      <c r="MGZ52" s="292"/>
      <c r="MHA52" s="292"/>
      <c r="MHB52" s="292"/>
      <c r="MHC52" s="292"/>
      <c r="MHD52" s="292"/>
      <c r="MHE52" s="292"/>
      <c r="MHF52" s="292"/>
      <c r="MHG52" s="292"/>
      <c r="MHH52" s="292"/>
      <c r="MHI52" s="292"/>
      <c r="MHJ52" s="292"/>
      <c r="MHK52" s="292"/>
      <c r="MHL52" s="292"/>
      <c r="MHM52" s="292"/>
      <c r="MHN52" s="292"/>
      <c r="MHO52" s="292"/>
      <c r="MHP52" s="292"/>
      <c r="MHQ52" s="292"/>
      <c r="MHR52" s="292"/>
      <c r="MHS52" s="292"/>
      <c r="MHT52" s="292"/>
      <c r="MHU52" s="292"/>
      <c r="MHV52" s="292"/>
      <c r="MHW52" s="292"/>
      <c r="MHX52" s="292"/>
      <c r="MHY52" s="292"/>
      <c r="MHZ52" s="292"/>
      <c r="MIA52" s="292"/>
      <c r="MIB52" s="292"/>
      <c r="MIC52" s="292"/>
      <c r="MID52" s="292"/>
      <c r="MIE52" s="292"/>
      <c r="MIF52" s="292"/>
      <c r="MIG52" s="292"/>
      <c r="MIH52" s="292"/>
      <c r="MII52" s="292"/>
      <c r="MIJ52" s="292"/>
      <c r="MIK52" s="292"/>
      <c r="MIL52" s="292"/>
      <c r="MIM52" s="292"/>
      <c r="MIN52" s="292"/>
      <c r="MIO52" s="292"/>
      <c r="MIP52" s="292"/>
      <c r="MIQ52" s="292"/>
      <c r="MIR52" s="292"/>
      <c r="MIS52" s="292"/>
      <c r="MIT52" s="292"/>
      <c r="MIU52" s="292"/>
      <c r="MIV52" s="292"/>
      <c r="MIW52" s="292"/>
      <c r="MIX52" s="292"/>
      <c r="MIY52" s="292"/>
      <c r="MIZ52" s="292"/>
      <c r="MJA52" s="292"/>
      <c r="MJB52" s="292"/>
      <c r="MJC52" s="292"/>
      <c r="MJD52" s="292"/>
      <c r="MJE52" s="292"/>
      <c r="MJF52" s="292"/>
      <c r="MJG52" s="292"/>
      <c r="MJH52" s="292"/>
      <c r="MJI52" s="292"/>
      <c r="MJJ52" s="292"/>
      <c r="MJK52" s="292"/>
      <c r="MJL52" s="292"/>
      <c r="MJM52" s="292"/>
      <c r="MJN52" s="292"/>
      <c r="MJO52" s="292"/>
      <c r="MJP52" s="292"/>
      <c r="MJQ52" s="292"/>
      <c r="MJR52" s="292"/>
      <c r="MJS52" s="292"/>
      <c r="MJT52" s="292"/>
      <c r="MJU52" s="292"/>
      <c r="MJV52" s="292"/>
      <c r="MJW52" s="292"/>
      <c r="MJX52" s="292"/>
      <c r="MJY52" s="292"/>
      <c r="MJZ52" s="292"/>
      <c r="MKA52" s="292"/>
      <c r="MKB52" s="292"/>
      <c r="MKC52" s="292"/>
      <c r="MKD52" s="292"/>
      <c r="MKE52" s="292"/>
      <c r="MKF52" s="292"/>
      <c r="MKG52" s="292"/>
      <c r="MKH52" s="292"/>
      <c r="MKI52" s="292"/>
      <c r="MKJ52" s="292"/>
      <c r="MKK52" s="292"/>
      <c r="MKL52" s="292"/>
      <c r="MKM52" s="292"/>
      <c r="MKN52" s="292"/>
      <c r="MKO52" s="292"/>
      <c r="MKP52" s="292"/>
      <c r="MKQ52" s="292"/>
      <c r="MKR52" s="292"/>
      <c r="MKS52" s="292"/>
      <c r="MKT52" s="292"/>
      <c r="MKU52" s="292"/>
      <c r="MKV52" s="292"/>
      <c r="MKW52" s="292"/>
      <c r="MKX52" s="292"/>
      <c r="MKY52" s="292"/>
      <c r="MKZ52" s="292"/>
      <c r="MLA52" s="292"/>
      <c r="MLB52" s="292"/>
      <c r="MLC52" s="292"/>
      <c r="MLD52" s="292"/>
      <c r="MLE52" s="292"/>
      <c r="MLF52" s="292"/>
      <c r="MLG52" s="292"/>
      <c r="MLH52" s="292"/>
      <c r="MLI52" s="292"/>
      <c r="MLJ52" s="292"/>
      <c r="MLK52" s="292"/>
      <c r="MLL52" s="292"/>
      <c r="MLM52" s="292"/>
      <c r="MLN52" s="292"/>
      <c r="MLO52" s="292"/>
      <c r="MLP52" s="292"/>
      <c r="MLQ52" s="292"/>
      <c r="MLR52" s="292"/>
      <c r="MLS52" s="292"/>
      <c r="MLT52" s="292"/>
      <c r="MLU52" s="292"/>
      <c r="MLV52" s="292"/>
      <c r="MLW52" s="292"/>
      <c r="MLX52" s="292"/>
      <c r="MLY52" s="292"/>
      <c r="MLZ52" s="292"/>
      <c r="MMA52" s="292"/>
      <c r="MMB52" s="292"/>
      <c r="MMC52" s="292"/>
      <c r="MMD52" s="292"/>
      <c r="MME52" s="292"/>
      <c r="MMF52" s="292"/>
      <c r="MMG52" s="292"/>
      <c r="MMH52" s="292"/>
      <c r="MMI52" s="292"/>
      <c r="MMJ52" s="292"/>
      <c r="MMK52" s="292"/>
      <c r="MML52" s="292"/>
      <c r="MMM52" s="292"/>
      <c r="MMN52" s="292"/>
      <c r="MMO52" s="292"/>
      <c r="MMP52" s="292"/>
      <c r="MMQ52" s="292"/>
      <c r="MMR52" s="292"/>
      <c r="MMS52" s="292"/>
      <c r="MMT52" s="292"/>
      <c r="MMU52" s="292"/>
      <c r="MMV52" s="292"/>
      <c r="MMW52" s="292"/>
      <c r="MMX52" s="292"/>
      <c r="MMY52" s="292"/>
      <c r="MMZ52" s="292"/>
      <c r="MNA52" s="292"/>
      <c r="MNB52" s="292"/>
      <c r="MNC52" s="292"/>
      <c r="MND52" s="292"/>
      <c r="MNE52" s="292"/>
      <c r="MNF52" s="292"/>
      <c r="MNG52" s="292"/>
      <c r="MNH52" s="292"/>
      <c r="MNI52" s="292"/>
      <c r="MNJ52" s="292"/>
      <c r="MNK52" s="292"/>
      <c r="MNL52" s="292"/>
      <c r="MNM52" s="292"/>
      <c r="MNN52" s="292"/>
      <c r="MNO52" s="292"/>
      <c r="MNP52" s="292"/>
      <c r="MNQ52" s="292"/>
      <c r="MNR52" s="292"/>
      <c r="MNS52" s="292"/>
      <c r="MNT52" s="292"/>
      <c r="MNU52" s="292"/>
      <c r="MNV52" s="292"/>
      <c r="MNW52" s="292"/>
      <c r="MNX52" s="292"/>
      <c r="MNY52" s="292"/>
      <c r="MNZ52" s="292"/>
      <c r="MOA52" s="292"/>
      <c r="MOB52" s="292"/>
      <c r="MOC52" s="292"/>
      <c r="MOD52" s="292"/>
      <c r="MOE52" s="292"/>
      <c r="MOF52" s="292"/>
      <c r="MOG52" s="292"/>
      <c r="MOH52" s="292"/>
      <c r="MOI52" s="292"/>
      <c r="MOJ52" s="292"/>
      <c r="MOK52" s="292"/>
      <c r="MOL52" s="292"/>
      <c r="MOM52" s="292"/>
      <c r="MON52" s="292"/>
      <c r="MOO52" s="292"/>
      <c r="MOP52" s="292"/>
      <c r="MOQ52" s="292"/>
      <c r="MOR52" s="292"/>
      <c r="MOS52" s="292"/>
      <c r="MOT52" s="292"/>
      <c r="MOU52" s="292"/>
      <c r="MOV52" s="292"/>
      <c r="MOW52" s="292"/>
      <c r="MOX52" s="292"/>
      <c r="MOY52" s="292"/>
      <c r="MOZ52" s="292"/>
      <c r="MPA52" s="292"/>
      <c r="MPB52" s="292"/>
      <c r="MPC52" s="292"/>
      <c r="MPD52" s="292"/>
      <c r="MPE52" s="292"/>
      <c r="MPF52" s="292"/>
      <c r="MPG52" s="292"/>
      <c r="MPH52" s="292"/>
      <c r="MPI52" s="292"/>
      <c r="MPJ52" s="292"/>
      <c r="MPK52" s="292"/>
      <c r="MPL52" s="292"/>
      <c r="MPM52" s="292"/>
      <c r="MPN52" s="292"/>
      <c r="MPO52" s="292"/>
      <c r="MPP52" s="292"/>
      <c r="MPQ52" s="292"/>
      <c r="MPR52" s="292"/>
      <c r="MPS52" s="292"/>
      <c r="MPT52" s="292"/>
      <c r="MPU52" s="292"/>
      <c r="MPV52" s="292"/>
      <c r="MPW52" s="292"/>
      <c r="MPX52" s="292"/>
      <c r="MPY52" s="292"/>
      <c r="MPZ52" s="292"/>
      <c r="MQA52" s="292"/>
      <c r="MQB52" s="292"/>
      <c r="MQC52" s="292"/>
      <c r="MQD52" s="292"/>
      <c r="MQE52" s="292"/>
      <c r="MQF52" s="292"/>
      <c r="MQG52" s="292"/>
      <c r="MQH52" s="292"/>
      <c r="MQI52" s="292"/>
      <c r="MQJ52" s="292"/>
      <c r="MQK52" s="292"/>
      <c r="MQL52" s="292"/>
      <c r="MQM52" s="292"/>
      <c r="MQN52" s="292"/>
      <c r="MQO52" s="292"/>
      <c r="MQP52" s="292"/>
      <c r="MQQ52" s="292"/>
      <c r="MQR52" s="292"/>
      <c r="MQS52" s="292"/>
      <c r="MQT52" s="292"/>
      <c r="MQU52" s="292"/>
      <c r="MQV52" s="292"/>
      <c r="MQW52" s="292"/>
      <c r="MQX52" s="292"/>
      <c r="MQY52" s="292"/>
      <c r="MQZ52" s="292"/>
      <c r="MRA52" s="292"/>
      <c r="MRB52" s="292"/>
      <c r="MRC52" s="292"/>
      <c r="MRD52" s="292"/>
      <c r="MRE52" s="292"/>
      <c r="MRF52" s="292"/>
      <c r="MRG52" s="292"/>
      <c r="MRH52" s="292"/>
      <c r="MRI52" s="292"/>
      <c r="MRJ52" s="292"/>
      <c r="MRK52" s="292"/>
      <c r="MRL52" s="292"/>
      <c r="MRM52" s="292"/>
      <c r="MRN52" s="292"/>
      <c r="MRO52" s="292"/>
      <c r="MRP52" s="292"/>
      <c r="MRQ52" s="292"/>
      <c r="MRR52" s="292"/>
      <c r="MRS52" s="292"/>
      <c r="MRT52" s="292"/>
      <c r="MRU52" s="292"/>
      <c r="MRV52" s="292"/>
      <c r="MRW52" s="292"/>
      <c r="MRX52" s="292"/>
      <c r="MRY52" s="292"/>
      <c r="MRZ52" s="292"/>
      <c r="MSA52" s="292"/>
      <c r="MSB52" s="292"/>
      <c r="MSC52" s="292"/>
      <c r="MSD52" s="292"/>
      <c r="MSE52" s="292"/>
      <c r="MSF52" s="292"/>
      <c r="MSG52" s="292"/>
      <c r="MSH52" s="292"/>
      <c r="MSI52" s="292"/>
      <c r="MSJ52" s="292"/>
      <c r="MSK52" s="292"/>
      <c r="MSL52" s="292"/>
      <c r="MSM52" s="292"/>
      <c r="MSN52" s="292"/>
      <c r="MSO52" s="292"/>
      <c r="MSP52" s="292"/>
      <c r="MSQ52" s="292"/>
      <c r="MSR52" s="292"/>
      <c r="MSS52" s="292"/>
      <c r="MST52" s="292"/>
      <c r="MSU52" s="292"/>
      <c r="MSV52" s="292"/>
      <c r="MSW52" s="292"/>
      <c r="MSX52" s="292"/>
      <c r="MSY52" s="292"/>
      <c r="MSZ52" s="292"/>
      <c r="MTA52" s="292"/>
      <c r="MTB52" s="292"/>
      <c r="MTC52" s="292"/>
      <c r="MTD52" s="292"/>
      <c r="MTE52" s="292"/>
      <c r="MTF52" s="292"/>
      <c r="MTG52" s="292"/>
      <c r="MTH52" s="292"/>
      <c r="MTI52" s="292"/>
      <c r="MTJ52" s="292"/>
      <c r="MTK52" s="292"/>
      <c r="MTL52" s="292"/>
      <c r="MTM52" s="292"/>
      <c r="MTN52" s="292"/>
      <c r="MTO52" s="292"/>
      <c r="MTP52" s="292"/>
      <c r="MTQ52" s="292"/>
      <c r="MTR52" s="292"/>
      <c r="MTS52" s="292"/>
      <c r="MTT52" s="292"/>
      <c r="MTU52" s="292"/>
      <c r="MTV52" s="292"/>
      <c r="MTW52" s="292"/>
      <c r="MTX52" s="292"/>
      <c r="MTY52" s="292"/>
      <c r="MTZ52" s="292"/>
      <c r="MUA52" s="292"/>
      <c r="MUB52" s="292"/>
      <c r="MUC52" s="292"/>
      <c r="MUD52" s="292"/>
      <c r="MUE52" s="292"/>
      <c r="MUF52" s="292"/>
      <c r="MUG52" s="292"/>
      <c r="MUH52" s="292"/>
      <c r="MUI52" s="292"/>
      <c r="MUJ52" s="292"/>
      <c r="MUK52" s="292"/>
      <c r="MUL52" s="292"/>
      <c r="MUM52" s="292"/>
      <c r="MUN52" s="292"/>
      <c r="MUO52" s="292"/>
      <c r="MUP52" s="292"/>
      <c r="MUQ52" s="292"/>
      <c r="MUR52" s="292"/>
      <c r="MUS52" s="292"/>
      <c r="MUT52" s="292"/>
      <c r="MUU52" s="292"/>
      <c r="MUV52" s="292"/>
      <c r="MUW52" s="292"/>
      <c r="MUX52" s="292"/>
      <c r="MUY52" s="292"/>
      <c r="MUZ52" s="292"/>
      <c r="MVA52" s="292"/>
      <c r="MVB52" s="292"/>
      <c r="MVC52" s="292"/>
      <c r="MVD52" s="292"/>
      <c r="MVE52" s="292"/>
      <c r="MVF52" s="292"/>
      <c r="MVG52" s="292"/>
      <c r="MVH52" s="292"/>
      <c r="MVI52" s="292"/>
      <c r="MVJ52" s="292"/>
      <c r="MVK52" s="292"/>
      <c r="MVL52" s="292"/>
      <c r="MVM52" s="292"/>
      <c r="MVN52" s="292"/>
      <c r="MVO52" s="292"/>
      <c r="MVP52" s="292"/>
      <c r="MVQ52" s="292"/>
      <c r="MVR52" s="292"/>
      <c r="MVS52" s="292"/>
      <c r="MVT52" s="292"/>
      <c r="MVU52" s="292"/>
      <c r="MVV52" s="292"/>
      <c r="MVW52" s="292"/>
      <c r="MVX52" s="292"/>
      <c r="MVY52" s="292"/>
      <c r="MVZ52" s="292"/>
      <c r="MWA52" s="292"/>
      <c r="MWB52" s="292"/>
      <c r="MWC52" s="292"/>
      <c r="MWD52" s="292"/>
      <c r="MWE52" s="292"/>
      <c r="MWF52" s="292"/>
      <c r="MWG52" s="292"/>
      <c r="MWH52" s="292"/>
      <c r="MWI52" s="292"/>
      <c r="MWJ52" s="292"/>
      <c r="MWK52" s="292"/>
      <c r="MWL52" s="292"/>
      <c r="MWM52" s="292"/>
      <c r="MWN52" s="292"/>
      <c r="MWO52" s="292"/>
      <c r="MWP52" s="292"/>
      <c r="MWQ52" s="292"/>
      <c r="MWR52" s="292"/>
      <c r="MWS52" s="292"/>
      <c r="MWT52" s="292"/>
      <c r="MWU52" s="292"/>
      <c r="MWV52" s="292"/>
      <c r="MWW52" s="292"/>
      <c r="MWX52" s="292"/>
      <c r="MWY52" s="292"/>
      <c r="MWZ52" s="292"/>
      <c r="MXA52" s="292"/>
      <c r="MXB52" s="292"/>
      <c r="MXC52" s="292"/>
      <c r="MXD52" s="292"/>
      <c r="MXE52" s="292"/>
      <c r="MXF52" s="292"/>
      <c r="MXG52" s="292"/>
      <c r="MXH52" s="292"/>
      <c r="MXI52" s="292"/>
      <c r="MXJ52" s="292"/>
      <c r="MXK52" s="292"/>
      <c r="MXL52" s="292"/>
      <c r="MXM52" s="292"/>
      <c r="MXN52" s="292"/>
      <c r="MXO52" s="292"/>
      <c r="MXP52" s="292"/>
      <c r="MXQ52" s="292"/>
      <c r="MXR52" s="292"/>
      <c r="MXS52" s="292"/>
      <c r="MXT52" s="292"/>
      <c r="MXU52" s="292"/>
      <c r="MXV52" s="292"/>
      <c r="MXW52" s="292"/>
      <c r="MXX52" s="292"/>
      <c r="MXY52" s="292"/>
      <c r="MXZ52" s="292"/>
      <c r="MYA52" s="292"/>
      <c r="MYB52" s="292"/>
      <c r="MYC52" s="292"/>
      <c r="MYD52" s="292"/>
      <c r="MYE52" s="292"/>
      <c r="MYF52" s="292"/>
      <c r="MYG52" s="292"/>
      <c r="MYH52" s="292"/>
      <c r="MYI52" s="292"/>
      <c r="MYJ52" s="292"/>
      <c r="MYK52" s="292"/>
      <c r="MYL52" s="292"/>
      <c r="MYM52" s="292"/>
      <c r="MYN52" s="292"/>
      <c r="MYO52" s="292"/>
      <c r="MYP52" s="292"/>
      <c r="MYQ52" s="292"/>
      <c r="MYR52" s="292"/>
      <c r="MYS52" s="292"/>
      <c r="MYT52" s="292"/>
      <c r="MYU52" s="292"/>
      <c r="MYV52" s="292"/>
      <c r="MYW52" s="292"/>
      <c r="MYX52" s="292"/>
      <c r="MYY52" s="292"/>
      <c r="MYZ52" s="292"/>
      <c r="MZA52" s="292"/>
      <c r="MZB52" s="292"/>
      <c r="MZC52" s="292"/>
      <c r="MZD52" s="292"/>
      <c r="MZE52" s="292"/>
      <c r="MZF52" s="292"/>
      <c r="MZG52" s="292"/>
      <c r="MZH52" s="292"/>
      <c r="MZI52" s="292"/>
      <c r="MZJ52" s="292"/>
      <c r="MZK52" s="292"/>
      <c r="MZL52" s="292"/>
      <c r="MZM52" s="292"/>
      <c r="MZN52" s="292"/>
      <c r="MZO52" s="292"/>
      <c r="MZP52" s="292"/>
      <c r="MZQ52" s="292"/>
      <c r="MZR52" s="292"/>
      <c r="MZS52" s="292"/>
      <c r="MZT52" s="292"/>
      <c r="MZU52" s="292"/>
      <c r="MZV52" s="292"/>
      <c r="MZW52" s="292"/>
      <c r="MZX52" s="292"/>
      <c r="MZY52" s="292"/>
      <c r="MZZ52" s="292"/>
      <c r="NAA52" s="292"/>
      <c r="NAB52" s="292"/>
      <c r="NAC52" s="292"/>
      <c r="NAD52" s="292"/>
      <c r="NAE52" s="292"/>
      <c r="NAF52" s="292"/>
      <c r="NAG52" s="292"/>
      <c r="NAH52" s="292"/>
      <c r="NAI52" s="292"/>
      <c r="NAJ52" s="292"/>
      <c r="NAK52" s="292"/>
      <c r="NAL52" s="292"/>
      <c r="NAM52" s="292"/>
      <c r="NAN52" s="292"/>
      <c r="NAO52" s="292"/>
      <c r="NAP52" s="292"/>
      <c r="NAQ52" s="292"/>
      <c r="NAR52" s="292"/>
      <c r="NAS52" s="292"/>
      <c r="NAT52" s="292"/>
      <c r="NAU52" s="292"/>
      <c r="NAV52" s="292"/>
      <c r="NAW52" s="292"/>
      <c r="NAX52" s="292"/>
      <c r="NAY52" s="292"/>
      <c r="NAZ52" s="292"/>
      <c r="NBA52" s="292"/>
      <c r="NBB52" s="292"/>
      <c r="NBC52" s="292"/>
      <c r="NBD52" s="292"/>
      <c r="NBE52" s="292"/>
      <c r="NBF52" s="292"/>
      <c r="NBG52" s="292"/>
      <c r="NBH52" s="292"/>
      <c r="NBI52" s="292"/>
      <c r="NBJ52" s="292"/>
      <c r="NBK52" s="292"/>
      <c r="NBL52" s="292"/>
      <c r="NBM52" s="292"/>
      <c r="NBN52" s="292"/>
      <c r="NBO52" s="292"/>
      <c r="NBP52" s="292"/>
      <c r="NBQ52" s="292"/>
      <c r="NBR52" s="292"/>
      <c r="NBS52" s="292"/>
      <c r="NBT52" s="292"/>
      <c r="NBU52" s="292"/>
      <c r="NBV52" s="292"/>
      <c r="NBW52" s="292"/>
      <c r="NBX52" s="292"/>
      <c r="NBY52" s="292"/>
      <c r="NBZ52" s="292"/>
      <c r="NCA52" s="292"/>
      <c r="NCB52" s="292"/>
      <c r="NCC52" s="292"/>
      <c r="NCD52" s="292"/>
      <c r="NCE52" s="292"/>
      <c r="NCF52" s="292"/>
      <c r="NCG52" s="292"/>
      <c r="NCH52" s="292"/>
      <c r="NCI52" s="292"/>
      <c r="NCJ52" s="292"/>
      <c r="NCK52" s="292"/>
      <c r="NCL52" s="292"/>
      <c r="NCM52" s="292"/>
      <c r="NCN52" s="292"/>
      <c r="NCO52" s="292"/>
      <c r="NCP52" s="292"/>
      <c r="NCQ52" s="292"/>
      <c r="NCR52" s="292"/>
      <c r="NCS52" s="292"/>
      <c r="NCT52" s="292"/>
      <c r="NCU52" s="292"/>
      <c r="NCV52" s="292"/>
      <c r="NCW52" s="292"/>
      <c r="NCX52" s="292"/>
      <c r="NCY52" s="292"/>
      <c r="NCZ52" s="292"/>
      <c r="NDA52" s="292"/>
      <c r="NDB52" s="292"/>
      <c r="NDC52" s="292"/>
      <c r="NDD52" s="292"/>
      <c r="NDE52" s="292"/>
      <c r="NDF52" s="292"/>
      <c r="NDG52" s="292"/>
      <c r="NDH52" s="292"/>
      <c r="NDI52" s="292"/>
      <c r="NDJ52" s="292"/>
      <c r="NDK52" s="292"/>
      <c r="NDL52" s="292"/>
      <c r="NDM52" s="292"/>
      <c r="NDN52" s="292"/>
      <c r="NDO52" s="292"/>
      <c r="NDP52" s="292"/>
      <c r="NDQ52" s="292"/>
      <c r="NDR52" s="292"/>
      <c r="NDS52" s="292"/>
      <c r="NDT52" s="292"/>
      <c r="NDU52" s="292"/>
      <c r="NDV52" s="292"/>
      <c r="NDW52" s="292"/>
      <c r="NDX52" s="292"/>
      <c r="NDY52" s="292"/>
      <c r="NDZ52" s="292"/>
      <c r="NEA52" s="292"/>
      <c r="NEB52" s="292"/>
      <c r="NEC52" s="292"/>
      <c r="NED52" s="292"/>
      <c r="NEE52" s="292"/>
      <c r="NEF52" s="292"/>
      <c r="NEG52" s="292"/>
      <c r="NEH52" s="292"/>
      <c r="NEI52" s="292"/>
      <c r="NEJ52" s="292"/>
      <c r="NEK52" s="292"/>
      <c r="NEL52" s="292"/>
      <c r="NEM52" s="292"/>
      <c r="NEN52" s="292"/>
      <c r="NEO52" s="292"/>
      <c r="NEP52" s="292"/>
      <c r="NEQ52" s="292"/>
      <c r="NER52" s="292"/>
      <c r="NES52" s="292"/>
      <c r="NET52" s="292"/>
      <c r="NEU52" s="292"/>
      <c r="NEV52" s="292"/>
      <c r="NEW52" s="292"/>
      <c r="NEX52" s="292"/>
      <c r="NEY52" s="292"/>
      <c r="NEZ52" s="292"/>
      <c r="NFA52" s="292"/>
      <c r="NFB52" s="292"/>
      <c r="NFC52" s="292"/>
      <c r="NFD52" s="292"/>
      <c r="NFE52" s="292"/>
      <c r="NFF52" s="292"/>
      <c r="NFG52" s="292"/>
      <c r="NFH52" s="292"/>
      <c r="NFI52" s="292"/>
      <c r="NFJ52" s="292"/>
      <c r="NFK52" s="292"/>
      <c r="NFL52" s="292"/>
      <c r="NFM52" s="292"/>
      <c r="NFN52" s="292"/>
      <c r="NFO52" s="292"/>
      <c r="NFP52" s="292"/>
      <c r="NFQ52" s="292"/>
      <c r="NFR52" s="292"/>
      <c r="NFS52" s="292"/>
      <c r="NFT52" s="292"/>
      <c r="NFU52" s="292"/>
      <c r="NFV52" s="292"/>
      <c r="NFW52" s="292"/>
      <c r="NFX52" s="292"/>
      <c r="NFY52" s="292"/>
      <c r="NFZ52" s="292"/>
      <c r="NGA52" s="292"/>
      <c r="NGB52" s="292"/>
      <c r="NGC52" s="292"/>
      <c r="NGD52" s="292"/>
      <c r="NGE52" s="292"/>
      <c r="NGF52" s="292"/>
      <c r="NGG52" s="292"/>
      <c r="NGH52" s="292"/>
      <c r="NGI52" s="292"/>
      <c r="NGJ52" s="292"/>
      <c r="NGK52" s="292"/>
      <c r="NGL52" s="292"/>
      <c r="NGM52" s="292"/>
      <c r="NGN52" s="292"/>
      <c r="NGO52" s="292"/>
      <c r="NGP52" s="292"/>
      <c r="NGQ52" s="292"/>
      <c r="NGR52" s="292"/>
      <c r="NGS52" s="292"/>
      <c r="NGT52" s="292"/>
      <c r="NGU52" s="292"/>
      <c r="NGV52" s="292"/>
      <c r="NGW52" s="292"/>
      <c r="NGX52" s="292"/>
      <c r="NGY52" s="292"/>
      <c r="NGZ52" s="292"/>
      <c r="NHA52" s="292"/>
      <c r="NHB52" s="292"/>
      <c r="NHC52" s="292"/>
      <c r="NHD52" s="292"/>
      <c r="NHE52" s="292"/>
      <c r="NHF52" s="292"/>
      <c r="NHG52" s="292"/>
      <c r="NHH52" s="292"/>
      <c r="NHI52" s="292"/>
      <c r="NHJ52" s="292"/>
      <c r="NHK52" s="292"/>
      <c r="NHL52" s="292"/>
      <c r="NHM52" s="292"/>
      <c r="NHN52" s="292"/>
      <c r="NHO52" s="292"/>
      <c r="NHP52" s="292"/>
      <c r="NHQ52" s="292"/>
      <c r="NHR52" s="292"/>
      <c r="NHS52" s="292"/>
      <c r="NHT52" s="292"/>
      <c r="NHU52" s="292"/>
      <c r="NHV52" s="292"/>
      <c r="NHW52" s="292"/>
      <c r="NHX52" s="292"/>
      <c r="NHY52" s="292"/>
      <c r="NHZ52" s="292"/>
      <c r="NIA52" s="292"/>
      <c r="NIB52" s="292"/>
      <c r="NIC52" s="292"/>
      <c r="NID52" s="292"/>
      <c r="NIE52" s="292"/>
      <c r="NIF52" s="292"/>
      <c r="NIG52" s="292"/>
      <c r="NIH52" s="292"/>
      <c r="NII52" s="292"/>
      <c r="NIJ52" s="292"/>
      <c r="NIK52" s="292"/>
      <c r="NIL52" s="292"/>
      <c r="NIM52" s="292"/>
      <c r="NIN52" s="292"/>
      <c r="NIO52" s="292"/>
      <c r="NIP52" s="292"/>
      <c r="NIQ52" s="292"/>
      <c r="NIR52" s="292"/>
      <c r="NIS52" s="292"/>
      <c r="NIT52" s="292"/>
      <c r="NIU52" s="292"/>
      <c r="NIV52" s="292"/>
      <c r="NIW52" s="292"/>
      <c r="NIX52" s="292"/>
      <c r="NIY52" s="292"/>
      <c r="NIZ52" s="292"/>
      <c r="NJA52" s="292"/>
      <c r="NJB52" s="292"/>
      <c r="NJC52" s="292"/>
      <c r="NJD52" s="292"/>
      <c r="NJE52" s="292"/>
      <c r="NJF52" s="292"/>
      <c r="NJG52" s="292"/>
      <c r="NJH52" s="292"/>
      <c r="NJI52" s="292"/>
      <c r="NJJ52" s="292"/>
      <c r="NJK52" s="292"/>
      <c r="NJL52" s="292"/>
      <c r="NJM52" s="292"/>
      <c r="NJN52" s="292"/>
      <c r="NJO52" s="292"/>
      <c r="NJP52" s="292"/>
      <c r="NJQ52" s="292"/>
      <c r="NJR52" s="292"/>
      <c r="NJS52" s="292"/>
      <c r="NJT52" s="292"/>
      <c r="NJU52" s="292"/>
      <c r="NJV52" s="292"/>
      <c r="NJW52" s="292"/>
      <c r="NJX52" s="292"/>
      <c r="NJY52" s="292"/>
      <c r="NJZ52" s="292"/>
      <c r="NKA52" s="292"/>
      <c r="NKB52" s="292"/>
      <c r="NKC52" s="292"/>
      <c r="NKD52" s="292"/>
      <c r="NKE52" s="292"/>
      <c r="NKF52" s="292"/>
      <c r="NKG52" s="292"/>
      <c r="NKH52" s="292"/>
      <c r="NKI52" s="292"/>
      <c r="NKJ52" s="292"/>
      <c r="NKK52" s="292"/>
      <c r="NKL52" s="292"/>
      <c r="NKM52" s="292"/>
      <c r="NKN52" s="292"/>
      <c r="NKO52" s="292"/>
      <c r="NKP52" s="292"/>
      <c r="NKQ52" s="292"/>
      <c r="NKR52" s="292"/>
      <c r="NKS52" s="292"/>
      <c r="NKT52" s="292"/>
      <c r="NKU52" s="292"/>
      <c r="NKV52" s="292"/>
      <c r="NKW52" s="292"/>
      <c r="NKX52" s="292"/>
      <c r="NKY52" s="292"/>
      <c r="NKZ52" s="292"/>
      <c r="NLA52" s="292"/>
      <c r="NLB52" s="292"/>
      <c r="NLC52" s="292"/>
      <c r="NLD52" s="292"/>
      <c r="NLE52" s="292"/>
      <c r="NLF52" s="292"/>
      <c r="NLG52" s="292"/>
      <c r="NLH52" s="292"/>
      <c r="NLI52" s="292"/>
      <c r="NLJ52" s="292"/>
      <c r="NLK52" s="292"/>
      <c r="NLL52" s="292"/>
      <c r="NLM52" s="292"/>
      <c r="NLN52" s="292"/>
      <c r="NLO52" s="292"/>
      <c r="NLP52" s="292"/>
      <c r="NLQ52" s="292"/>
      <c r="NLR52" s="292"/>
      <c r="NLS52" s="292"/>
      <c r="NLT52" s="292"/>
      <c r="NLU52" s="292"/>
      <c r="NLV52" s="292"/>
      <c r="NLW52" s="292"/>
      <c r="NLX52" s="292"/>
      <c r="NLY52" s="292"/>
      <c r="NLZ52" s="292"/>
      <c r="NMA52" s="292"/>
      <c r="NMB52" s="292"/>
      <c r="NMC52" s="292"/>
      <c r="NMD52" s="292"/>
      <c r="NME52" s="292"/>
      <c r="NMF52" s="292"/>
      <c r="NMG52" s="292"/>
      <c r="NMH52" s="292"/>
      <c r="NMI52" s="292"/>
      <c r="NMJ52" s="292"/>
      <c r="NMK52" s="292"/>
      <c r="NML52" s="292"/>
      <c r="NMM52" s="292"/>
      <c r="NMN52" s="292"/>
      <c r="NMO52" s="292"/>
      <c r="NMP52" s="292"/>
      <c r="NMQ52" s="292"/>
      <c r="NMR52" s="292"/>
      <c r="NMS52" s="292"/>
      <c r="NMT52" s="292"/>
      <c r="NMU52" s="292"/>
      <c r="NMV52" s="292"/>
      <c r="NMW52" s="292"/>
      <c r="NMX52" s="292"/>
      <c r="NMY52" s="292"/>
      <c r="NMZ52" s="292"/>
      <c r="NNA52" s="292"/>
      <c r="NNB52" s="292"/>
      <c r="NNC52" s="292"/>
      <c r="NND52" s="292"/>
      <c r="NNE52" s="292"/>
      <c r="NNF52" s="292"/>
      <c r="NNG52" s="292"/>
      <c r="NNH52" s="292"/>
      <c r="NNI52" s="292"/>
      <c r="NNJ52" s="292"/>
      <c r="NNK52" s="292"/>
      <c r="NNL52" s="292"/>
      <c r="NNM52" s="292"/>
      <c r="NNN52" s="292"/>
      <c r="NNO52" s="292"/>
      <c r="NNP52" s="292"/>
      <c r="NNQ52" s="292"/>
      <c r="NNR52" s="292"/>
      <c r="NNS52" s="292"/>
      <c r="NNT52" s="292"/>
      <c r="NNU52" s="292"/>
      <c r="NNV52" s="292"/>
      <c r="NNW52" s="292"/>
      <c r="NNX52" s="292"/>
      <c r="NNY52" s="292"/>
      <c r="NNZ52" s="292"/>
      <c r="NOA52" s="292"/>
      <c r="NOB52" s="292"/>
      <c r="NOC52" s="292"/>
      <c r="NOD52" s="292"/>
      <c r="NOE52" s="292"/>
      <c r="NOF52" s="292"/>
      <c r="NOG52" s="292"/>
      <c r="NOH52" s="292"/>
      <c r="NOI52" s="292"/>
      <c r="NOJ52" s="292"/>
      <c r="NOK52" s="292"/>
      <c r="NOL52" s="292"/>
      <c r="NOM52" s="292"/>
      <c r="NON52" s="292"/>
      <c r="NOO52" s="292"/>
      <c r="NOP52" s="292"/>
      <c r="NOQ52" s="292"/>
      <c r="NOR52" s="292"/>
      <c r="NOS52" s="292"/>
      <c r="NOT52" s="292"/>
      <c r="NOU52" s="292"/>
      <c r="NOV52" s="292"/>
      <c r="NOW52" s="292"/>
      <c r="NOX52" s="292"/>
      <c r="NOY52" s="292"/>
      <c r="NOZ52" s="292"/>
      <c r="NPA52" s="292"/>
      <c r="NPB52" s="292"/>
      <c r="NPC52" s="292"/>
      <c r="NPD52" s="292"/>
      <c r="NPE52" s="292"/>
      <c r="NPF52" s="292"/>
      <c r="NPG52" s="292"/>
      <c r="NPH52" s="292"/>
      <c r="NPI52" s="292"/>
      <c r="NPJ52" s="292"/>
      <c r="NPK52" s="292"/>
      <c r="NPL52" s="292"/>
      <c r="NPM52" s="292"/>
      <c r="NPN52" s="292"/>
      <c r="NPO52" s="292"/>
      <c r="NPP52" s="292"/>
      <c r="NPQ52" s="292"/>
      <c r="NPR52" s="292"/>
      <c r="NPS52" s="292"/>
      <c r="NPT52" s="292"/>
      <c r="NPU52" s="292"/>
      <c r="NPV52" s="292"/>
      <c r="NPW52" s="292"/>
      <c r="NPX52" s="292"/>
      <c r="NPY52" s="292"/>
      <c r="NPZ52" s="292"/>
      <c r="NQA52" s="292"/>
      <c r="NQB52" s="292"/>
      <c r="NQC52" s="292"/>
      <c r="NQD52" s="292"/>
      <c r="NQE52" s="292"/>
      <c r="NQF52" s="292"/>
      <c r="NQG52" s="292"/>
      <c r="NQH52" s="292"/>
      <c r="NQI52" s="292"/>
      <c r="NQJ52" s="292"/>
      <c r="NQK52" s="292"/>
      <c r="NQL52" s="292"/>
      <c r="NQM52" s="292"/>
      <c r="NQN52" s="292"/>
      <c r="NQO52" s="292"/>
      <c r="NQP52" s="292"/>
      <c r="NQQ52" s="292"/>
      <c r="NQR52" s="292"/>
      <c r="NQS52" s="292"/>
      <c r="NQT52" s="292"/>
      <c r="NQU52" s="292"/>
      <c r="NQV52" s="292"/>
      <c r="NQW52" s="292"/>
      <c r="NQX52" s="292"/>
      <c r="NQY52" s="292"/>
      <c r="NQZ52" s="292"/>
      <c r="NRA52" s="292"/>
      <c r="NRB52" s="292"/>
      <c r="NRC52" s="292"/>
      <c r="NRD52" s="292"/>
      <c r="NRE52" s="292"/>
      <c r="NRF52" s="292"/>
      <c r="NRG52" s="292"/>
      <c r="NRH52" s="292"/>
      <c r="NRI52" s="292"/>
      <c r="NRJ52" s="292"/>
      <c r="NRK52" s="292"/>
      <c r="NRL52" s="292"/>
      <c r="NRM52" s="292"/>
      <c r="NRN52" s="292"/>
      <c r="NRO52" s="292"/>
      <c r="NRP52" s="292"/>
      <c r="NRQ52" s="292"/>
      <c r="NRR52" s="292"/>
      <c r="NRS52" s="292"/>
      <c r="NRT52" s="292"/>
      <c r="NRU52" s="292"/>
      <c r="NRV52" s="292"/>
      <c r="NRW52" s="292"/>
      <c r="NRX52" s="292"/>
      <c r="NRY52" s="292"/>
      <c r="NRZ52" s="292"/>
      <c r="NSA52" s="292"/>
      <c r="NSB52" s="292"/>
      <c r="NSC52" s="292"/>
      <c r="NSD52" s="292"/>
      <c r="NSE52" s="292"/>
      <c r="NSF52" s="292"/>
      <c r="NSG52" s="292"/>
      <c r="NSH52" s="292"/>
      <c r="NSI52" s="292"/>
      <c r="NSJ52" s="292"/>
      <c r="NSK52" s="292"/>
      <c r="NSL52" s="292"/>
      <c r="NSM52" s="292"/>
      <c r="NSN52" s="292"/>
      <c r="NSO52" s="292"/>
      <c r="NSP52" s="292"/>
      <c r="NSQ52" s="292"/>
      <c r="NSR52" s="292"/>
      <c r="NSS52" s="292"/>
      <c r="NST52" s="292"/>
      <c r="NSU52" s="292"/>
      <c r="NSV52" s="292"/>
      <c r="NSW52" s="292"/>
      <c r="NSX52" s="292"/>
      <c r="NSY52" s="292"/>
      <c r="NSZ52" s="292"/>
      <c r="NTA52" s="292"/>
      <c r="NTB52" s="292"/>
      <c r="NTC52" s="292"/>
      <c r="NTD52" s="292"/>
      <c r="NTE52" s="292"/>
      <c r="NTF52" s="292"/>
      <c r="NTG52" s="292"/>
      <c r="NTH52" s="292"/>
      <c r="NTI52" s="292"/>
      <c r="NTJ52" s="292"/>
      <c r="NTK52" s="292"/>
      <c r="NTL52" s="292"/>
      <c r="NTM52" s="292"/>
      <c r="NTN52" s="292"/>
      <c r="NTO52" s="292"/>
      <c r="NTP52" s="292"/>
      <c r="NTQ52" s="292"/>
      <c r="NTR52" s="292"/>
      <c r="NTS52" s="292"/>
      <c r="NTT52" s="292"/>
      <c r="NTU52" s="292"/>
      <c r="NTV52" s="292"/>
      <c r="NTW52" s="292"/>
      <c r="NTX52" s="292"/>
      <c r="NTY52" s="292"/>
      <c r="NTZ52" s="292"/>
      <c r="NUA52" s="292"/>
      <c r="NUB52" s="292"/>
      <c r="NUC52" s="292"/>
      <c r="NUD52" s="292"/>
      <c r="NUE52" s="292"/>
      <c r="NUF52" s="292"/>
      <c r="NUG52" s="292"/>
      <c r="NUH52" s="292"/>
      <c r="NUI52" s="292"/>
      <c r="NUJ52" s="292"/>
      <c r="NUK52" s="292"/>
      <c r="NUL52" s="292"/>
      <c r="NUM52" s="292"/>
      <c r="NUN52" s="292"/>
      <c r="NUO52" s="292"/>
      <c r="NUP52" s="292"/>
      <c r="NUQ52" s="292"/>
      <c r="NUR52" s="292"/>
      <c r="NUS52" s="292"/>
      <c r="NUT52" s="292"/>
      <c r="NUU52" s="292"/>
      <c r="NUV52" s="292"/>
      <c r="NUW52" s="292"/>
      <c r="NUX52" s="292"/>
      <c r="NUY52" s="292"/>
      <c r="NUZ52" s="292"/>
      <c r="NVA52" s="292"/>
      <c r="NVB52" s="292"/>
      <c r="NVC52" s="292"/>
      <c r="NVD52" s="292"/>
      <c r="NVE52" s="292"/>
      <c r="NVF52" s="292"/>
      <c r="NVG52" s="292"/>
      <c r="NVH52" s="292"/>
      <c r="NVI52" s="292"/>
      <c r="NVJ52" s="292"/>
      <c r="NVK52" s="292"/>
      <c r="NVL52" s="292"/>
      <c r="NVM52" s="292"/>
      <c r="NVN52" s="292"/>
      <c r="NVO52" s="292"/>
      <c r="NVP52" s="292"/>
      <c r="NVQ52" s="292"/>
      <c r="NVR52" s="292"/>
      <c r="NVS52" s="292"/>
      <c r="NVT52" s="292"/>
      <c r="NVU52" s="292"/>
      <c r="NVV52" s="292"/>
      <c r="NVW52" s="292"/>
      <c r="NVX52" s="292"/>
      <c r="NVY52" s="292"/>
      <c r="NVZ52" s="292"/>
      <c r="NWA52" s="292"/>
      <c r="NWB52" s="292"/>
      <c r="NWC52" s="292"/>
      <c r="NWD52" s="292"/>
      <c r="NWE52" s="292"/>
      <c r="NWF52" s="292"/>
      <c r="NWG52" s="292"/>
      <c r="NWH52" s="292"/>
      <c r="NWI52" s="292"/>
      <c r="NWJ52" s="292"/>
      <c r="NWK52" s="292"/>
      <c r="NWL52" s="292"/>
      <c r="NWM52" s="292"/>
      <c r="NWN52" s="292"/>
      <c r="NWO52" s="292"/>
      <c r="NWP52" s="292"/>
      <c r="NWQ52" s="292"/>
      <c r="NWR52" s="292"/>
      <c r="NWS52" s="292"/>
      <c r="NWT52" s="292"/>
      <c r="NWU52" s="292"/>
      <c r="NWV52" s="292"/>
      <c r="NWW52" s="292"/>
      <c r="NWX52" s="292"/>
      <c r="NWY52" s="292"/>
      <c r="NWZ52" s="292"/>
      <c r="NXA52" s="292"/>
      <c r="NXB52" s="292"/>
      <c r="NXC52" s="292"/>
      <c r="NXD52" s="292"/>
      <c r="NXE52" s="292"/>
      <c r="NXF52" s="292"/>
      <c r="NXG52" s="292"/>
      <c r="NXH52" s="292"/>
      <c r="NXI52" s="292"/>
      <c r="NXJ52" s="292"/>
      <c r="NXK52" s="292"/>
      <c r="NXL52" s="292"/>
      <c r="NXM52" s="292"/>
      <c r="NXN52" s="292"/>
      <c r="NXO52" s="292"/>
      <c r="NXP52" s="292"/>
      <c r="NXQ52" s="292"/>
      <c r="NXR52" s="292"/>
      <c r="NXS52" s="292"/>
      <c r="NXT52" s="292"/>
      <c r="NXU52" s="292"/>
      <c r="NXV52" s="292"/>
      <c r="NXW52" s="292"/>
      <c r="NXX52" s="292"/>
      <c r="NXY52" s="292"/>
      <c r="NXZ52" s="292"/>
      <c r="NYA52" s="292"/>
      <c r="NYB52" s="292"/>
      <c r="NYC52" s="292"/>
      <c r="NYD52" s="292"/>
      <c r="NYE52" s="292"/>
      <c r="NYF52" s="292"/>
      <c r="NYG52" s="292"/>
      <c r="NYH52" s="292"/>
      <c r="NYI52" s="292"/>
      <c r="NYJ52" s="292"/>
      <c r="NYK52" s="292"/>
      <c r="NYL52" s="292"/>
      <c r="NYM52" s="292"/>
      <c r="NYN52" s="292"/>
      <c r="NYO52" s="292"/>
      <c r="NYP52" s="292"/>
      <c r="NYQ52" s="292"/>
      <c r="NYR52" s="292"/>
      <c r="NYS52" s="292"/>
      <c r="NYT52" s="292"/>
      <c r="NYU52" s="292"/>
      <c r="NYV52" s="292"/>
      <c r="NYW52" s="292"/>
      <c r="NYX52" s="292"/>
      <c r="NYY52" s="292"/>
      <c r="NYZ52" s="292"/>
      <c r="NZA52" s="292"/>
      <c r="NZB52" s="292"/>
      <c r="NZC52" s="292"/>
      <c r="NZD52" s="292"/>
      <c r="NZE52" s="292"/>
      <c r="NZF52" s="292"/>
      <c r="NZG52" s="292"/>
      <c r="NZH52" s="292"/>
      <c r="NZI52" s="292"/>
      <c r="NZJ52" s="292"/>
      <c r="NZK52" s="292"/>
      <c r="NZL52" s="292"/>
      <c r="NZM52" s="292"/>
      <c r="NZN52" s="292"/>
      <c r="NZO52" s="292"/>
      <c r="NZP52" s="292"/>
      <c r="NZQ52" s="292"/>
      <c r="NZR52" s="292"/>
      <c r="NZS52" s="292"/>
      <c r="NZT52" s="292"/>
      <c r="NZU52" s="292"/>
      <c r="NZV52" s="292"/>
      <c r="NZW52" s="292"/>
      <c r="NZX52" s="292"/>
      <c r="NZY52" s="292"/>
      <c r="NZZ52" s="292"/>
      <c r="OAA52" s="292"/>
      <c r="OAB52" s="292"/>
      <c r="OAC52" s="292"/>
      <c r="OAD52" s="292"/>
      <c r="OAE52" s="292"/>
      <c r="OAF52" s="292"/>
      <c r="OAG52" s="292"/>
      <c r="OAH52" s="292"/>
      <c r="OAI52" s="292"/>
      <c r="OAJ52" s="292"/>
      <c r="OAK52" s="292"/>
      <c r="OAL52" s="292"/>
      <c r="OAM52" s="292"/>
      <c r="OAN52" s="292"/>
      <c r="OAO52" s="292"/>
      <c r="OAP52" s="292"/>
      <c r="OAQ52" s="292"/>
      <c r="OAR52" s="292"/>
      <c r="OAS52" s="292"/>
      <c r="OAT52" s="292"/>
      <c r="OAU52" s="292"/>
      <c r="OAV52" s="292"/>
      <c r="OAW52" s="292"/>
      <c r="OAX52" s="292"/>
      <c r="OAY52" s="292"/>
      <c r="OAZ52" s="292"/>
      <c r="OBA52" s="292"/>
      <c r="OBB52" s="292"/>
      <c r="OBC52" s="292"/>
      <c r="OBD52" s="292"/>
      <c r="OBE52" s="292"/>
      <c r="OBF52" s="292"/>
      <c r="OBG52" s="292"/>
      <c r="OBH52" s="292"/>
      <c r="OBI52" s="292"/>
      <c r="OBJ52" s="292"/>
      <c r="OBK52" s="292"/>
      <c r="OBL52" s="292"/>
      <c r="OBM52" s="292"/>
      <c r="OBN52" s="292"/>
      <c r="OBO52" s="292"/>
      <c r="OBP52" s="292"/>
      <c r="OBQ52" s="292"/>
      <c r="OBR52" s="292"/>
      <c r="OBS52" s="292"/>
      <c r="OBT52" s="292"/>
      <c r="OBU52" s="292"/>
      <c r="OBV52" s="292"/>
      <c r="OBW52" s="292"/>
      <c r="OBX52" s="292"/>
      <c r="OBY52" s="292"/>
      <c r="OBZ52" s="292"/>
      <c r="OCA52" s="292"/>
      <c r="OCB52" s="292"/>
      <c r="OCC52" s="292"/>
      <c r="OCD52" s="292"/>
      <c r="OCE52" s="292"/>
      <c r="OCF52" s="292"/>
      <c r="OCG52" s="292"/>
      <c r="OCH52" s="292"/>
      <c r="OCI52" s="292"/>
      <c r="OCJ52" s="292"/>
      <c r="OCK52" s="292"/>
      <c r="OCL52" s="292"/>
      <c r="OCM52" s="292"/>
      <c r="OCN52" s="292"/>
      <c r="OCO52" s="292"/>
      <c r="OCP52" s="292"/>
      <c r="OCQ52" s="292"/>
      <c r="OCR52" s="292"/>
      <c r="OCS52" s="292"/>
      <c r="OCT52" s="292"/>
      <c r="OCU52" s="292"/>
      <c r="OCV52" s="292"/>
      <c r="OCW52" s="292"/>
      <c r="OCX52" s="292"/>
      <c r="OCY52" s="292"/>
      <c r="OCZ52" s="292"/>
      <c r="ODA52" s="292"/>
      <c r="ODB52" s="292"/>
      <c r="ODC52" s="292"/>
      <c r="ODD52" s="292"/>
      <c r="ODE52" s="292"/>
      <c r="ODF52" s="292"/>
      <c r="ODG52" s="292"/>
      <c r="ODH52" s="292"/>
      <c r="ODI52" s="292"/>
      <c r="ODJ52" s="292"/>
      <c r="ODK52" s="292"/>
      <c r="ODL52" s="292"/>
      <c r="ODM52" s="292"/>
      <c r="ODN52" s="292"/>
      <c r="ODO52" s="292"/>
      <c r="ODP52" s="292"/>
      <c r="ODQ52" s="292"/>
      <c r="ODR52" s="292"/>
      <c r="ODS52" s="292"/>
      <c r="ODT52" s="292"/>
      <c r="ODU52" s="292"/>
      <c r="ODV52" s="292"/>
      <c r="ODW52" s="292"/>
      <c r="ODX52" s="292"/>
      <c r="ODY52" s="292"/>
      <c r="ODZ52" s="292"/>
      <c r="OEA52" s="292"/>
      <c r="OEB52" s="292"/>
      <c r="OEC52" s="292"/>
      <c r="OED52" s="292"/>
      <c r="OEE52" s="292"/>
      <c r="OEF52" s="292"/>
      <c r="OEG52" s="292"/>
      <c r="OEH52" s="292"/>
      <c r="OEI52" s="292"/>
      <c r="OEJ52" s="292"/>
      <c r="OEK52" s="292"/>
      <c r="OEL52" s="292"/>
      <c r="OEM52" s="292"/>
      <c r="OEN52" s="292"/>
      <c r="OEO52" s="292"/>
      <c r="OEP52" s="292"/>
      <c r="OEQ52" s="292"/>
      <c r="OER52" s="292"/>
      <c r="OES52" s="292"/>
      <c r="OET52" s="292"/>
      <c r="OEU52" s="292"/>
      <c r="OEV52" s="292"/>
      <c r="OEW52" s="292"/>
      <c r="OEX52" s="292"/>
      <c r="OEY52" s="292"/>
      <c r="OEZ52" s="292"/>
      <c r="OFA52" s="292"/>
      <c r="OFB52" s="292"/>
      <c r="OFC52" s="292"/>
      <c r="OFD52" s="292"/>
      <c r="OFE52" s="292"/>
      <c r="OFF52" s="292"/>
      <c r="OFG52" s="292"/>
      <c r="OFH52" s="292"/>
      <c r="OFI52" s="292"/>
      <c r="OFJ52" s="292"/>
      <c r="OFK52" s="292"/>
      <c r="OFL52" s="292"/>
      <c r="OFM52" s="292"/>
      <c r="OFN52" s="292"/>
      <c r="OFO52" s="292"/>
      <c r="OFP52" s="292"/>
      <c r="OFQ52" s="292"/>
      <c r="OFR52" s="292"/>
      <c r="OFS52" s="292"/>
      <c r="OFT52" s="292"/>
      <c r="OFU52" s="292"/>
      <c r="OFV52" s="292"/>
      <c r="OFW52" s="292"/>
      <c r="OFX52" s="292"/>
      <c r="OFY52" s="292"/>
      <c r="OFZ52" s="292"/>
      <c r="OGA52" s="292"/>
      <c r="OGB52" s="292"/>
      <c r="OGC52" s="292"/>
      <c r="OGD52" s="292"/>
      <c r="OGE52" s="292"/>
      <c r="OGF52" s="292"/>
      <c r="OGG52" s="292"/>
      <c r="OGH52" s="292"/>
      <c r="OGI52" s="292"/>
      <c r="OGJ52" s="292"/>
      <c r="OGK52" s="292"/>
      <c r="OGL52" s="292"/>
      <c r="OGM52" s="292"/>
      <c r="OGN52" s="292"/>
      <c r="OGO52" s="292"/>
      <c r="OGP52" s="292"/>
      <c r="OGQ52" s="292"/>
      <c r="OGR52" s="292"/>
      <c r="OGS52" s="292"/>
      <c r="OGT52" s="292"/>
      <c r="OGU52" s="292"/>
      <c r="OGV52" s="292"/>
      <c r="OGW52" s="292"/>
      <c r="OGX52" s="292"/>
      <c r="OGY52" s="292"/>
      <c r="OGZ52" s="292"/>
      <c r="OHA52" s="292"/>
      <c r="OHB52" s="292"/>
      <c r="OHC52" s="292"/>
      <c r="OHD52" s="292"/>
      <c r="OHE52" s="292"/>
      <c r="OHF52" s="292"/>
      <c r="OHG52" s="292"/>
      <c r="OHH52" s="292"/>
      <c r="OHI52" s="292"/>
      <c r="OHJ52" s="292"/>
      <c r="OHK52" s="292"/>
      <c r="OHL52" s="292"/>
      <c r="OHM52" s="292"/>
      <c r="OHN52" s="292"/>
      <c r="OHO52" s="292"/>
      <c r="OHP52" s="292"/>
      <c r="OHQ52" s="292"/>
      <c r="OHR52" s="292"/>
      <c r="OHS52" s="292"/>
      <c r="OHT52" s="292"/>
      <c r="OHU52" s="292"/>
      <c r="OHV52" s="292"/>
      <c r="OHW52" s="292"/>
      <c r="OHX52" s="292"/>
      <c r="OHY52" s="292"/>
      <c r="OHZ52" s="292"/>
      <c r="OIA52" s="292"/>
      <c r="OIB52" s="292"/>
      <c r="OIC52" s="292"/>
      <c r="OID52" s="292"/>
      <c r="OIE52" s="292"/>
      <c r="OIF52" s="292"/>
      <c r="OIG52" s="292"/>
      <c r="OIH52" s="292"/>
      <c r="OII52" s="292"/>
      <c r="OIJ52" s="292"/>
      <c r="OIK52" s="292"/>
      <c r="OIL52" s="292"/>
      <c r="OIM52" s="292"/>
      <c r="OIN52" s="292"/>
      <c r="OIO52" s="292"/>
      <c r="OIP52" s="292"/>
      <c r="OIQ52" s="292"/>
      <c r="OIR52" s="292"/>
      <c r="OIS52" s="292"/>
      <c r="OIT52" s="292"/>
      <c r="OIU52" s="292"/>
      <c r="OIV52" s="292"/>
      <c r="OIW52" s="292"/>
      <c r="OIX52" s="292"/>
      <c r="OIY52" s="292"/>
      <c r="OIZ52" s="292"/>
      <c r="OJA52" s="292"/>
      <c r="OJB52" s="292"/>
      <c r="OJC52" s="292"/>
      <c r="OJD52" s="292"/>
      <c r="OJE52" s="292"/>
      <c r="OJF52" s="292"/>
      <c r="OJG52" s="292"/>
      <c r="OJH52" s="292"/>
      <c r="OJI52" s="292"/>
      <c r="OJJ52" s="292"/>
      <c r="OJK52" s="292"/>
      <c r="OJL52" s="292"/>
      <c r="OJM52" s="292"/>
      <c r="OJN52" s="292"/>
      <c r="OJO52" s="292"/>
      <c r="OJP52" s="292"/>
      <c r="OJQ52" s="292"/>
      <c r="OJR52" s="292"/>
      <c r="OJS52" s="292"/>
      <c r="OJT52" s="292"/>
      <c r="OJU52" s="292"/>
      <c r="OJV52" s="292"/>
      <c r="OJW52" s="292"/>
      <c r="OJX52" s="292"/>
      <c r="OJY52" s="292"/>
      <c r="OJZ52" s="292"/>
      <c r="OKA52" s="292"/>
      <c r="OKB52" s="292"/>
      <c r="OKC52" s="292"/>
      <c r="OKD52" s="292"/>
      <c r="OKE52" s="292"/>
      <c r="OKF52" s="292"/>
      <c r="OKG52" s="292"/>
      <c r="OKH52" s="292"/>
      <c r="OKI52" s="292"/>
      <c r="OKJ52" s="292"/>
      <c r="OKK52" s="292"/>
      <c r="OKL52" s="292"/>
      <c r="OKM52" s="292"/>
      <c r="OKN52" s="292"/>
      <c r="OKO52" s="292"/>
      <c r="OKP52" s="292"/>
      <c r="OKQ52" s="292"/>
      <c r="OKR52" s="292"/>
      <c r="OKS52" s="292"/>
      <c r="OKT52" s="292"/>
      <c r="OKU52" s="292"/>
      <c r="OKV52" s="292"/>
      <c r="OKW52" s="292"/>
      <c r="OKX52" s="292"/>
      <c r="OKY52" s="292"/>
      <c r="OKZ52" s="292"/>
      <c r="OLA52" s="292"/>
      <c r="OLB52" s="292"/>
      <c r="OLC52" s="292"/>
      <c r="OLD52" s="292"/>
      <c r="OLE52" s="292"/>
      <c r="OLF52" s="292"/>
      <c r="OLG52" s="292"/>
      <c r="OLH52" s="292"/>
      <c r="OLI52" s="292"/>
      <c r="OLJ52" s="292"/>
      <c r="OLK52" s="292"/>
      <c r="OLL52" s="292"/>
      <c r="OLM52" s="292"/>
      <c r="OLN52" s="292"/>
      <c r="OLO52" s="292"/>
      <c r="OLP52" s="292"/>
      <c r="OLQ52" s="292"/>
      <c r="OLR52" s="292"/>
      <c r="OLS52" s="292"/>
      <c r="OLT52" s="292"/>
      <c r="OLU52" s="292"/>
      <c r="OLV52" s="292"/>
      <c r="OLW52" s="292"/>
      <c r="OLX52" s="292"/>
      <c r="OLY52" s="292"/>
      <c r="OLZ52" s="292"/>
      <c r="OMA52" s="292"/>
      <c r="OMB52" s="292"/>
      <c r="OMC52" s="292"/>
      <c r="OMD52" s="292"/>
      <c r="OME52" s="292"/>
      <c r="OMF52" s="292"/>
      <c r="OMG52" s="292"/>
      <c r="OMH52" s="292"/>
      <c r="OMI52" s="292"/>
      <c r="OMJ52" s="292"/>
      <c r="OMK52" s="292"/>
      <c r="OML52" s="292"/>
      <c r="OMM52" s="292"/>
      <c r="OMN52" s="292"/>
      <c r="OMO52" s="292"/>
      <c r="OMP52" s="292"/>
      <c r="OMQ52" s="292"/>
      <c r="OMR52" s="292"/>
      <c r="OMS52" s="292"/>
      <c r="OMT52" s="292"/>
      <c r="OMU52" s="292"/>
      <c r="OMV52" s="292"/>
      <c r="OMW52" s="292"/>
      <c r="OMX52" s="292"/>
      <c r="OMY52" s="292"/>
      <c r="OMZ52" s="292"/>
      <c r="ONA52" s="292"/>
      <c r="ONB52" s="292"/>
      <c r="ONC52" s="292"/>
      <c r="OND52" s="292"/>
      <c r="ONE52" s="292"/>
      <c r="ONF52" s="292"/>
      <c r="ONG52" s="292"/>
      <c r="ONH52" s="292"/>
      <c r="ONI52" s="292"/>
      <c r="ONJ52" s="292"/>
      <c r="ONK52" s="292"/>
      <c r="ONL52" s="292"/>
      <c r="ONM52" s="292"/>
      <c r="ONN52" s="292"/>
      <c r="ONO52" s="292"/>
      <c r="ONP52" s="292"/>
      <c r="ONQ52" s="292"/>
      <c r="ONR52" s="292"/>
      <c r="ONS52" s="292"/>
      <c r="ONT52" s="292"/>
      <c r="ONU52" s="292"/>
      <c r="ONV52" s="292"/>
      <c r="ONW52" s="292"/>
      <c r="ONX52" s="292"/>
      <c r="ONY52" s="292"/>
      <c r="ONZ52" s="292"/>
      <c r="OOA52" s="292"/>
      <c r="OOB52" s="292"/>
      <c r="OOC52" s="292"/>
      <c r="OOD52" s="292"/>
      <c r="OOE52" s="292"/>
      <c r="OOF52" s="292"/>
      <c r="OOG52" s="292"/>
      <c r="OOH52" s="292"/>
      <c r="OOI52" s="292"/>
      <c r="OOJ52" s="292"/>
      <c r="OOK52" s="292"/>
      <c r="OOL52" s="292"/>
      <c r="OOM52" s="292"/>
      <c r="OON52" s="292"/>
      <c r="OOO52" s="292"/>
      <c r="OOP52" s="292"/>
      <c r="OOQ52" s="292"/>
      <c r="OOR52" s="292"/>
      <c r="OOS52" s="292"/>
      <c r="OOT52" s="292"/>
      <c r="OOU52" s="292"/>
      <c r="OOV52" s="292"/>
      <c r="OOW52" s="292"/>
      <c r="OOX52" s="292"/>
      <c r="OOY52" s="292"/>
      <c r="OOZ52" s="292"/>
      <c r="OPA52" s="292"/>
      <c r="OPB52" s="292"/>
      <c r="OPC52" s="292"/>
      <c r="OPD52" s="292"/>
      <c r="OPE52" s="292"/>
      <c r="OPF52" s="292"/>
      <c r="OPG52" s="292"/>
      <c r="OPH52" s="292"/>
      <c r="OPI52" s="292"/>
      <c r="OPJ52" s="292"/>
      <c r="OPK52" s="292"/>
      <c r="OPL52" s="292"/>
      <c r="OPM52" s="292"/>
      <c r="OPN52" s="292"/>
      <c r="OPO52" s="292"/>
      <c r="OPP52" s="292"/>
      <c r="OPQ52" s="292"/>
      <c r="OPR52" s="292"/>
      <c r="OPS52" s="292"/>
      <c r="OPT52" s="292"/>
      <c r="OPU52" s="292"/>
      <c r="OPV52" s="292"/>
      <c r="OPW52" s="292"/>
      <c r="OPX52" s="292"/>
      <c r="OPY52" s="292"/>
      <c r="OPZ52" s="292"/>
      <c r="OQA52" s="292"/>
      <c r="OQB52" s="292"/>
      <c r="OQC52" s="292"/>
      <c r="OQD52" s="292"/>
      <c r="OQE52" s="292"/>
      <c r="OQF52" s="292"/>
      <c r="OQG52" s="292"/>
      <c r="OQH52" s="292"/>
      <c r="OQI52" s="292"/>
      <c r="OQJ52" s="292"/>
      <c r="OQK52" s="292"/>
      <c r="OQL52" s="292"/>
      <c r="OQM52" s="292"/>
      <c r="OQN52" s="292"/>
      <c r="OQO52" s="292"/>
      <c r="OQP52" s="292"/>
      <c r="OQQ52" s="292"/>
      <c r="OQR52" s="292"/>
      <c r="OQS52" s="292"/>
      <c r="OQT52" s="292"/>
      <c r="OQU52" s="292"/>
      <c r="OQV52" s="292"/>
      <c r="OQW52" s="292"/>
      <c r="OQX52" s="292"/>
      <c r="OQY52" s="292"/>
      <c r="OQZ52" s="292"/>
      <c r="ORA52" s="292"/>
      <c r="ORB52" s="292"/>
      <c r="ORC52" s="292"/>
      <c r="ORD52" s="292"/>
      <c r="ORE52" s="292"/>
      <c r="ORF52" s="292"/>
      <c r="ORG52" s="292"/>
      <c r="ORH52" s="292"/>
      <c r="ORI52" s="292"/>
      <c r="ORJ52" s="292"/>
      <c r="ORK52" s="292"/>
      <c r="ORL52" s="292"/>
      <c r="ORM52" s="292"/>
      <c r="ORN52" s="292"/>
      <c r="ORO52" s="292"/>
      <c r="ORP52" s="292"/>
      <c r="ORQ52" s="292"/>
      <c r="ORR52" s="292"/>
      <c r="ORS52" s="292"/>
      <c r="ORT52" s="292"/>
      <c r="ORU52" s="292"/>
      <c r="ORV52" s="292"/>
      <c r="ORW52" s="292"/>
      <c r="ORX52" s="292"/>
      <c r="ORY52" s="292"/>
      <c r="ORZ52" s="292"/>
      <c r="OSA52" s="292"/>
      <c r="OSB52" s="292"/>
      <c r="OSC52" s="292"/>
      <c r="OSD52" s="292"/>
      <c r="OSE52" s="292"/>
      <c r="OSF52" s="292"/>
      <c r="OSG52" s="292"/>
      <c r="OSH52" s="292"/>
      <c r="OSI52" s="292"/>
      <c r="OSJ52" s="292"/>
      <c r="OSK52" s="292"/>
      <c r="OSL52" s="292"/>
      <c r="OSM52" s="292"/>
      <c r="OSN52" s="292"/>
      <c r="OSO52" s="292"/>
      <c r="OSP52" s="292"/>
      <c r="OSQ52" s="292"/>
      <c r="OSR52" s="292"/>
      <c r="OSS52" s="292"/>
      <c r="OST52" s="292"/>
      <c r="OSU52" s="292"/>
      <c r="OSV52" s="292"/>
      <c r="OSW52" s="292"/>
      <c r="OSX52" s="292"/>
      <c r="OSY52" s="292"/>
      <c r="OSZ52" s="292"/>
      <c r="OTA52" s="292"/>
      <c r="OTB52" s="292"/>
      <c r="OTC52" s="292"/>
      <c r="OTD52" s="292"/>
      <c r="OTE52" s="292"/>
      <c r="OTF52" s="292"/>
      <c r="OTG52" s="292"/>
      <c r="OTH52" s="292"/>
      <c r="OTI52" s="292"/>
      <c r="OTJ52" s="292"/>
      <c r="OTK52" s="292"/>
      <c r="OTL52" s="292"/>
      <c r="OTM52" s="292"/>
      <c r="OTN52" s="292"/>
      <c r="OTO52" s="292"/>
      <c r="OTP52" s="292"/>
      <c r="OTQ52" s="292"/>
      <c r="OTR52" s="292"/>
      <c r="OTS52" s="292"/>
      <c r="OTT52" s="292"/>
      <c r="OTU52" s="292"/>
      <c r="OTV52" s="292"/>
      <c r="OTW52" s="292"/>
      <c r="OTX52" s="292"/>
      <c r="OTY52" s="292"/>
      <c r="OTZ52" s="292"/>
      <c r="OUA52" s="292"/>
      <c r="OUB52" s="292"/>
      <c r="OUC52" s="292"/>
      <c r="OUD52" s="292"/>
      <c r="OUE52" s="292"/>
      <c r="OUF52" s="292"/>
      <c r="OUG52" s="292"/>
      <c r="OUH52" s="292"/>
      <c r="OUI52" s="292"/>
      <c r="OUJ52" s="292"/>
      <c r="OUK52" s="292"/>
      <c r="OUL52" s="292"/>
      <c r="OUM52" s="292"/>
      <c r="OUN52" s="292"/>
      <c r="OUO52" s="292"/>
      <c r="OUP52" s="292"/>
      <c r="OUQ52" s="292"/>
      <c r="OUR52" s="292"/>
      <c r="OUS52" s="292"/>
      <c r="OUT52" s="292"/>
      <c r="OUU52" s="292"/>
      <c r="OUV52" s="292"/>
      <c r="OUW52" s="292"/>
      <c r="OUX52" s="292"/>
      <c r="OUY52" s="292"/>
      <c r="OUZ52" s="292"/>
      <c r="OVA52" s="292"/>
      <c r="OVB52" s="292"/>
      <c r="OVC52" s="292"/>
      <c r="OVD52" s="292"/>
      <c r="OVE52" s="292"/>
      <c r="OVF52" s="292"/>
      <c r="OVG52" s="292"/>
      <c r="OVH52" s="292"/>
      <c r="OVI52" s="292"/>
      <c r="OVJ52" s="292"/>
      <c r="OVK52" s="292"/>
      <c r="OVL52" s="292"/>
      <c r="OVM52" s="292"/>
      <c r="OVN52" s="292"/>
      <c r="OVO52" s="292"/>
      <c r="OVP52" s="292"/>
      <c r="OVQ52" s="292"/>
      <c r="OVR52" s="292"/>
      <c r="OVS52" s="292"/>
      <c r="OVT52" s="292"/>
      <c r="OVU52" s="292"/>
      <c r="OVV52" s="292"/>
      <c r="OVW52" s="292"/>
      <c r="OVX52" s="292"/>
      <c r="OVY52" s="292"/>
      <c r="OVZ52" s="292"/>
      <c r="OWA52" s="292"/>
      <c r="OWB52" s="292"/>
      <c r="OWC52" s="292"/>
      <c r="OWD52" s="292"/>
      <c r="OWE52" s="292"/>
      <c r="OWF52" s="292"/>
      <c r="OWG52" s="292"/>
      <c r="OWH52" s="292"/>
      <c r="OWI52" s="292"/>
      <c r="OWJ52" s="292"/>
      <c r="OWK52" s="292"/>
      <c r="OWL52" s="292"/>
      <c r="OWM52" s="292"/>
      <c r="OWN52" s="292"/>
      <c r="OWO52" s="292"/>
      <c r="OWP52" s="292"/>
      <c r="OWQ52" s="292"/>
      <c r="OWR52" s="292"/>
      <c r="OWS52" s="292"/>
      <c r="OWT52" s="292"/>
      <c r="OWU52" s="292"/>
      <c r="OWV52" s="292"/>
      <c r="OWW52" s="292"/>
      <c r="OWX52" s="292"/>
      <c r="OWY52" s="292"/>
      <c r="OWZ52" s="292"/>
      <c r="OXA52" s="292"/>
      <c r="OXB52" s="292"/>
      <c r="OXC52" s="292"/>
      <c r="OXD52" s="292"/>
      <c r="OXE52" s="292"/>
      <c r="OXF52" s="292"/>
      <c r="OXG52" s="292"/>
      <c r="OXH52" s="292"/>
      <c r="OXI52" s="292"/>
      <c r="OXJ52" s="292"/>
      <c r="OXK52" s="292"/>
      <c r="OXL52" s="292"/>
      <c r="OXM52" s="292"/>
      <c r="OXN52" s="292"/>
      <c r="OXO52" s="292"/>
      <c r="OXP52" s="292"/>
      <c r="OXQ52" s="292"/>
      <c r="OXR52" s="292"/>
      <c r="OXS52" s="292"/>
      <c r="OXT52" s="292"/>
      <c r="OXU52" s="292"/>
      <c r="OXV52" s="292"/>
      <c r="OXW52" s="292"/>
      <c r="OXX52" s="292"/>
      <c r="OXY52" s="292"/>
      <c r="OXZ52" s="292"/>
      <c r="OYA52" s="292"/>
      <c r="OYB52" s="292"/>
      <c r="OYC52" s="292"/>
      <c r="OYD52" s="292"/>
      <c r="OYE52" s="292"/>
      <c r="OYF52" s="292"/>
      <c r="OYG52" s="292"/>
      <c r="OYH52" s="292"/>
      <c r="OYI52" s="292"/>
      <c r="OYJ52" s="292"/>
      <c r="OYK52" s="292"/>
      <c r="OYL52" s="292"/>
      <c r="OYM52" s="292"/>
      <c r="OYN52" s="292"/>
      <c r="OYO52" s="292"/>
      <c r="OYP52" s="292"/>
      <c r="OYQ52" s="292"/>
      <c r="OYR52" s="292"/>
      <c r="OYS52" s="292"/>
      <c r="OYT52" s="292"/>
      <c r="OYU52" s="292"/>
      <c r="OYV52" s="292"/>
      <c r="OYW52" s="292"/>
      <c r="OYX52" s="292"/>
      <c r="OYY52" s="292"/>
      <c r="OYZ52" s="292"/>
      <c r="OZA52" s="292"/>
      <c r="OZB52" s="292"/>
      <c r="OZC52" s="292"/>
      <c r="OZD52" s="292"/>
      <c r="OZE52" s="292"/>
      <c r="OZF52" s="292"/>
      <c r="OZG52" s="292"/>
      <c r="OZH52" s="292"/>
      <c r="OZI52" s="292"/>
      <c r="OZJ52" s="292"/>
      <c r="OZK52" s="292"/>
      <c r="OZL52" s="292"/>
      <c r="OZM52" s="292"/>
      <c r="OZN52" s="292"/>
      <c r="OZO52" s="292"/>
      <c r="OZP52" s="292"/>
      <c r="OZQ52" s="292"/>
      <c r="OZR52" s="292"/>
      <c r="OZS52" s="292"/>
      <c r="OZT52" s="292"/>
      <c r="OZU52" s="292"/>
      <c r="OZV52" s="292"/>
      <c r="OZW52" s="292"/>
      <c r="OZX52" s="292"/>
      <c r="OZY52" s="292"/>
      <c r="OZZ52" s="292"/>
      <c r="PAA52" s="292"/>
      <c r="PAB52" s="292"/>
      <c r="PAC52" s="292"/>
      <c r="PAD52" s="292"/>
      <c r="PAE52" s="292"/>
      <c r="PAF52" s="292"/>
      <c r="PAG52" s="292"/>
      <c r="PAH52" s="292"/>
      <c r="PAI52" s="292"/>
      <c r="PAJ52" s="292"/>
      <c r="PAK52" s="292"/>
      <c r="PAL52" s="292"/>
      <c r="PAM52" s="292"/>
      <c r="PAN52" s="292"/>
      <c r="PAO52" s="292"/>
      <c r="PAP52" s="292"/>
      <c r="PAQ52" s="292"/>
      <c r="PAR52" s="292"/>
      <c r="PAS52" s="292"/>
      <c r="PAT52" s="292"/>
      <c r="PAU52" s="292"/>
      <c r="PAV52" s="292"/>
      <c r="PAW52" s="292"/>
      <c r="PAX52" s="292"/>
      <c r="PAY52" s="292"/>
      <c r="PAZ52" s="292"/>
      <c r="PBA52" s="292"/>
      <c r="PBB52" s="292"/>
      <c r="PBC52" s="292"/>
      <c r="PBD52" s="292"/>
      <c r="PBE52" s="292"/>
      <c r="PBF52" s="292"/>
      <c r="PBG52" s="292"/>
      <c r="PBH52" s="292"/>
      <c r="PBI52" s="292"/>
      <c r="PBJ52" s="292"/>
      <c r="PBK52" s="292"/>
      <c r="PBL52" s="292"/>
      <c r="PBM52" s="292"/>
      <c r="PBN52" s="292"/>
      <c r="PBO52" s="292"/>
      <c r="PBP52" s="292"/>
      <c r="PBQ52" s="292"/>
      <c r="PBR52" s="292"/>
      <c r="PBS52" s="292"/>
      <c r="PBT52" s="292"/>
      <c r="PBU52" s="292"/>
      <c r="PBV52" s="292"/>
      <c r="PBW52" s="292"/>
      <c r="PBX52" s="292"/>
      <c r="PBY52" s="292"/>
      <c r="PBZ52" s="292"/>
      <c r="PCA52" s="292"/>
      <c r="PCB52" s="292"/>
      <c r="PCC52" s="292"/>
      <c r="PCD52" s="292"/>
      <c r="PCE52" s="292"/>
      <c r="PCF52" s="292"/>
      <c r="PCG52" s="292"/>
      <c r="PCH52" s="292"/>
      <c r="PCI52" s="292"/>
      <c r="PCJ52" s="292"/>
      <c r="PCK52" s="292"/>
      <c r="PCL52" s="292"/>
      <c r="PCM52" s="292"/>
      <c r="PCN52" s="292"/>
      <c r="PCO52" s="292"/>
      <c r="PCP52" s="292"/>
      <c r="PCQ52" s="292"/>
      <c r="PCR52" s="292"/>
      <c r="PCS52" s="292"/>
      <c r="PCT52" s="292"/>
      <c r="PCU52" s="292"/>
      <c r="PCV52" s="292"/>
      <c r="PCW52" s="292"/>
      <c r="PCX52" s="292"/>
      <c r="PCY52" s="292"/>
      <c r="PCZ52" s="292"/>
      <c r="PDA52" s="292"/>
      <c r="PDB52" s="292"/>
      <c r="PDC52" s="292"/>
      <c r="PDD52" s="292"/>
      <c r="PDE52" s="292"/>
      <c r="PDF52" s="292"/>
      <c r="PDG52" s="292"/>
      <c r="PDH52" s="292"/>
      <c r="PDI52" s="292"/>
      <c r="PDJ52" s="292"/>
      <c r="PDK52" s="292"/>
      <c r="PDL52" s="292"/>
      <c r="PDM52" s="292"/>
      <c r="PDN52" s="292"/>
      <c r="PDO52" s="292"/>
      <c r="PDP52" s="292"/>
      <c r="PDQ52" s="292"/>
      <c r="PDR52" s="292"/>
      <c r="PDS52" s="292"/>
      <c r="PDT52" s="292"/>
      <c r="PDU52" s="292"/>
      <c r="PDV52" s="292"/>
      <c r="PDW52" s="292"/>
      <c r="PDX52" s="292"/>
      <c r="PDY52" s="292"/>
      <c r="PDZ52" s="292"/>
      <c r="PEA52" s="292"/>
      <c r="PEB52" s="292"/>
      <c r="PEC52" s="292"/>
      <c r="PED52" s="292"/>
      <c r="PEE52" s="292"/>
      <c r="PEF52" s="292"/>
      <c r="PEG52" s="292"/>
      <c r="PEH52" s="292"/>
      <c r="PEI52" s="292"/>
      <c r="PEJ52" s="292"/>
      <c r="PEK52" s="292"/>
      <c r="PEL52" s="292"/>
      <c r="PEM52" s="292"/>
      <c r="PEN52" s="292"/>
      <c r="PEO52" s="292"/>
      <c r="PEP52" s="292"/>
      <c r="PEQ52" s="292"/>
      <c r="PER52" s="292"/>
      <c r="PES52" s="292"/>
      <c r="PET52" s="292"/>
      <c r="PEU52" s="292"/>
      <c r="PEV52" s="292"/>
      <c r="PEW52" s="292"/>
      <c r="PEX52" s="292"/>
      <c r="PEY52" s="292"/>
      <c r="PEZ52" s="292"/>
      <c r="PFA52" s="292"/>
      <c r="PFB52" s="292"/>
      <c r="PFC52" s="292"/>
      <c r="PFD52" s="292"/>
      <c r="PFE52" s="292"/>
      <c r="PFF52" s="292"/>
      <c r="PFG52" s="292"/>
      <c r="PFH52" s="292"/>
      <c r="PFI52" s="292"/>
      <c r="PFJ52" s="292"/>
      <c r="PFK52" s="292"/>
      <c r="PFL52" s="292"/>
      <c r="PFM52" s="292"/>
      <c r="PFN52" s="292"/>
      <c r="PFO52" s="292"/>
      <c r="PFP52" s="292"/>
      <c r="PFQ52" s="292"/>
      <c r="PFR52" s="292"/>
      <c r="PFS52" s="292"/>
      <c r="PFT52" s="292"/>
      <c r="PFU52" s="292"/>
      <c r="PFV52" s="292"/>
      <c r="PFW52" s="292"/>
      <c r="PFX52" s="292"/>
      <c r="PFY52" s="292"/>
      <c r="PFZ52" s="292"/>
      <c r="PGA52" s="292"/>
      <c r="PGB52" s="292"/>
      <c r="PGC52" s="292"/>
      <c r="PGD52" s="292"/>
      <c r="PGE52" s="292"/>
      <c r="PGF52" s="292"/>
      <c r="PGG52" s="292"/>
      <c r="PGH52" s="292"/>
      <c r="PGI52" s="292"/>
      <c r="PGJ52" s="292"/>
      <c r="PGK52" s="292"/>
      <c r="PGL52" s="292"/>
      <c r="PGM52" s="292"/>
      <c r="PGN52" s="292"/>
      <c r="PGO52" s="292"/>
      <c r="PGP52" s="292"/>
      <c r="PGQ52" s="292"/>
      <c r="PGR52" s="292"/>
      <c r="PGS52" s="292"/>
      <c r="PGT52" s="292"/>
      <c r="PGU52" s="292"/>
      <c r="PGV52" s="292"/>
      <c r="PGW52" s="292"/>
      <c r="PGX52" s="292"/>
      <c r="PGY52" s="292"/>
      <c r="PGZ52" s="292"/>
      <c r="PHA52" s="292"/>
      <c r="PHB52" s="292"/>
      <c r="PHC52" s="292"/>
      <c r="PHD52" s="292"/>
      <c r="PHE52" s="292"/>
      <c r="PHF52" s="292"/>
      <c r="PHG52" s="292"/>
      <c r="PHH52" s="292"/>
      <c r="PHI52" s="292"/>
      <c r="PHJ52" s="292"/>
      <c r="PHK52" s="292"/>
      <c r="PHL52" s="292"/>
      <c r="PHM52" s="292"/>
      <c r="PHN52" s="292"/>
      <c r="PHO52" s="292"/>
      <c r="PHP52" s="292"/>
      <c r="PHQ52" s="292"/>
      <c r="PHR52" s="292"/>
      <c r="PHS52" s="292"/>
      <c r="PHT52" s="292"/>
      <c r="PHU52" s="292"/>
      <c r="PHV52" s="292"/>
      <c r="PHW52" s="292"/>
      <c r="PHX52" s="292"/>
      <c r="PHY52" s="292"/>
      <c r="PHZ52" s="292"/>
      <c r="PIA52" s="292"/>
      <c r="PIB52" s="292"/>
      <c r="PIC52" s="292"/>
      <c r="PID52" s="292"/>
      <c r="PIE52" s="292"/>
      <c r="PIF52" s="292"/>
      <c r="PIG52" s="292"/>
      <c r="PIH52" s="292"/>
      <c r="PII52" s="292"/>
      <c r="PIJ52" s="292"/>
      <c r="PIK52" s="292"/>
      <c r="PIL52" s="292"/>
      <c r="PIM52" s="292"/>
      <c r="PIN52" s="292"/>
      <c r="PIO52" s="292"/>
      <c r="PIP52" s="292"/>
      <c r="PIQ52" s="292"/>
      <c r="PIR52" s="292"/>
      <c r="PIS52" s="292"/>
      <c r="PIT52" s="292"/>
      <c r="PIU52" s="292"/>
      <c r="PIV52" s="292"/>
      <c r="PIW52" s="292"/>
      <c r="PIX52" s="292"/>
      <c r="PIY52" s="292"/>
      <c r="PIZ52" s="292"/>
      <c r="PJA52" s="292"/>
      <c r="PJB52" s="292"/>
      <c r="PJC52" s="292"/>
      <c r="PJD52" s="292"/>
      <c r="PJE52" s="292"/>
      <c r="PJF52" s="292"/>
      <c r="PJG52" s="292"/>
      <c r="PJH52" s="292"/>
      <c r="PJI52" s="292"/>
      <c r="PJJ52" s="292"/>
      <c r="PJK52" s="292"/>
      <c r="PJL52" s="292"/>
      <c r="PJM52" s="292"/>
      <c r="PJN52" s="292"/>
      <c r="PJO52" s="292"/>
      <c r="PJP52" s="292"/>
      <c r="PJQ52" s="292"/>
      <c r="PJR52" s="292"/>
      <c r="PJS52" s="292"/>
      <c r="PJT52" s="292"/>
      <c r="PJU52" s="292"/>
      <c r="PJV52" s="292"/>
      <c r="PJW52" s="292"/>
      <c r="PJX52" s="292"/>
      <c r="PJY52" s="292"/>
      <c r="PJZ52" s="292"/>
      <c r="PKA52" s="292"/>
      <c r="PKB52" s="292"/>
      <c r="PKC52" s="292"/>
      <c r="PKD52" s="292"/>
      <c r="PKE52" s="292"/>
      <c r="PKF52" s="292"/>
      <c r="PKG52" s="292"/>
      <c r="PKH52" s="292"/>
      <c r="PKI52" s="292"/>
      <c r="PKJ52" s="292"/>
      <c r="PKK52" s="292"/>
      <c r="PKL52" s="292"/>
      <c r="PKM52" s="292"/>
      <c r="PKN52" s="292"/>
      <c r="PKO52" s="292"/>
      <c r="PKP52" s="292"/>
      <c r="PKQ52" s="292"/>
      <c r="PKR52" s="292"/>
      <c r="PKS52" s="292"/>
      <c r="PKT52" s="292"/>
      <c r="PKU52" s="292"/>
      <c r="PKV52" s="292"/>
      <c r="PKW52" s="292"/>
      <c r="PKX52" s="292"/>
      <c r="PKY52" s="292"/>
      <c r="PKZ52" s="292"/>
      <c r="PLA52" s="292"/>
      <c r="PLB52" s="292"/>
      <c r="PLC52" s="292"/>
      <c r="PLD52" s="292"/>
      <c r="PLE52" s="292"/>
      <c r="PLF52" s="292"/>
      <c r="PLG52" s="292"/>
      <c r="PLH52" s="292"/>
      <c r="PLI52" s="292"/>
      <c r="PLJ52" s="292"/>
      <c r="PLK52" s="292"/>
      <c r="PLL52" s="292"/>
      <c r="PLM52" s="292"/>
      <c r="PLN52" s="292"/>
      <c r="PLO52" s="292"/>
      <c r="PLP52" s="292"/>
      <c r="PLQ52" s="292"/>
      <c r="PLR52" s="292"/>
      <c r="PLS52" s="292"/>
      <c r="PLT52" s="292"/>
      <c r="PLU52" s="292"/>
      <c r="PLV52" s="292"/>
      <c r="PLW52" s="292"/>
      <c r="PLX52" s="292"/>
      <c r="PLY52" s="292"/>
      <c r="PLZ52" s="292"/>
      <c r="PMA52" s="292"/>
      <c r="PMB52" s="292"/>
      <c r="PMC52" s="292"/>
      <c r="PMD52" s="292"/>
      <c r="PME52" s="292"/>
      <c r="PMF52" s="292"/>
      <c r="PMG52" s="292"/>
      <c r="PMH52" s="292"/>
      <c r="PMI52" s="292"/>
      <c r="PMJ52" s="292"/>
      <c r="PMK52" s="292"/>
      <c r="PML52" s="292"/>
      <c r="PMM52" s="292"/>
      <c r="PMN52" s="292"/>
      <c r="PMO52" s="292"/>
      <c r="PMP52" s="292"/>
      <c r="PMQ52" s="292"/>
      <c r="PMR52" s="292"/>
      <c r="PMS52" s="292"/>
      <c r="PMT52" s="292"/>
      <c r="PMU52" s="292"/>
      <c r="PMV52" s="292"/>
      <c r="PMW52" s="292"/>
      <c r="PMX52" s="292"/>
      <c r="PMY52" s="292"/>
      <c r="PMZ52" s="292"/>
      <c r="PNA52" s="292"/>
      <c r="PNB52" s="292"/>
      <c r="PNC52" s="292"/>
      <c r="PND52" s="292"/>
      <c r="PNE52" s="292"/>
      <c r="PNF52" s="292"/>
      <c r="PNG52" s="292"/>
      <c r="PNH52" s="292"/>
      <c r="PNI52" s="292"/>
      <c r="PNJ52" s="292"/>
      <c r="PNK52" s="292"/>
      <c r="PNL52" s="292"/>
      <c r="PNM52" s="292"/>
      <c r="PNN52" s="292"/>
      <c r="PNO52" s="292"/>
      <c r="PNP52" s="292"/>
      <c r="PNQ52" s="292"/>
      <c r="PNR52" s="292"/>
      <c r="PNS52" s="292"/>
      <c r="PNT52" s="292"/>
      <c r="PNU52" s="292"/>
      <c r="PNV52" s="292"/>
      <c r="PNW52" s="292"/>
      <c r="PNX52" s="292"/>
      <c r="PNY52" s="292"/>
      <c r="PNZ52" s="292"/>
      <c r="POA52" s="292"/>
      <c r="POB52" s="292"/>
      <c r="POC52" s="292"/>
      <c r="POD52" s="292"/>
      <c r="POE52" s="292"/>
      <c r="POF52" s="292"/>
      <c r="POG52" s="292"/>
      <c r="POH52" s="292"/>
      <c r="POI52" s="292"/>
      <c r="POJ52" s="292"/>
      <c r="POK52" s="292"/>
      <c r="POL52" s="292"/>
      <c r="POM52" s="292"/>
      <c r="PON52" s="292"/>
      <c r="POO52" s="292"/>
      <c r="POP52" s="292"/>
      <c r="POQ52" s="292"/>
      <c r="POR52" s="292"/>
      <c r="POS52" s="292"/>
      <c r="POT52" s="292"/>
      <c r="POU52" s="292"/>
      <c r="POV52" s="292"/>
      <c r="POW52" s="292"/>
      <c r="POX52" s="292"/>
      <c r="POY52" s="292"/>
      <c r="POZ52" s="292"/>
      <c r="PPA52" s="292"/>
      <c r="PPB52" s="292"/>
      <c r="PPC52" s="292"/>
      <c r="PPD52" s="292"/>
      <c r="PPE52" s="292"/>
      <c r="PPF52" s="292"/>
      <c r="PPG52" s="292"/>
      <c r="PPH52" s="292"/>
      <c r="PPI52" s="292"/>
      <c r="PPJ52" s="292"/>
      <c r="PPK52" s="292"/>
      <c r="PPL52" s="292"/>
      <c r="PPM52" s="292"/>
      <c r="PPN52" s="292"/>
      <c r="PPO52" s="292"/>
      <c r="PPP52" s="292"/>
      <c r="PPQ52" s="292"/>
      <c r="PPR52" s="292"/>
      <c r="PPS52" s="292"/>
      <c r="PPT52" s="292"/>
      <c r="PPU52" s="292"/>
      <c r="PPV52" s="292"/>
      <c r="PPW52" s="292"/>
      <c r="PPX52" s="292"/>
      <c r="PPY52" s="292"/>
      <c r="PPZ52" s="292"/>
      <c r="PQA52" s="292"/>
      <c r="PQB52" s="292"/>
      <c r="PQC52" s="292"/>
      <c r="PQD52" s="292"/>
      <c r="PQE52" s="292"/>
      <c r="PQF52" s="292"/>
      <c r="PQG52" s="292"/>
      <c r="PQH52" s="292"/>
      <c r="PQI52" s="292"/>
      <c r="PQJ52" s="292"/>
      <c r="PQK52" s="292"/>
      <c r="PQL52" s="292"/>
      <c r="PQM52" s="292"/>
      <c r="PQN52" s="292"/>
      <c r="PQO52" s="292"/>
      <c r="PQP52" s="292"/>
      <c r="PQQ52" s="292"/>
      <c r="PQR52" s="292"/>
      <c r="PQS52" s="292"/>
      <c r="PQT52" s="292"/>
      <c r="PQU52" s="292"/>
      <c r="PQV52" s="292"/>
      <c r="PQW52" s="292"/>
      <c r="PQX52" s="292"/>
      <c r="PQY52" s="292"/>
      <c r="PQZ52" s="292"/>
      <c r="PRA52" s="292"/>
      <c r="PRB52" s="292"/>
      <c r="PRC52" s="292"/>
      <c r="PRD52" s="292"/>
      <c r="PRE52" s="292"/>
      <c r="PRF52" s="292"/>
      <c r="PRG52" s="292"/>
      <c r="PRH52" s="292"/>
      <c r="PRI52" s="292"/>
      <c r="PRJ52" s="292"/>
      <c r="PRK52" s="292"/>
      <c r="PRL52" s="292"/>
      <c r="PRM52" s="292"/>
      <c r="PRN52" s="292"/>
      <c r="PRO52" s="292"/>
      <c r="PRP52" s="292"/>
      <c r="PRQ52" s="292"/>
      <c r="PRR52" s="292"/>
      <c r="PRS52" s="292"/>
      <c r="PRT52" s="292"/>
      <c r="PRU52" s="292"/>
      <c r="PRV52" s="292"/>
      <c r="PRW52" s="292"/>
      <c r="PRX52" s="292"/>
      <c r="PRY52" s="292"/>
      <c r="PRZ52" s="292"/>
      <c r="PSA52" s="292"/>
      <c r="PSB52" s="292"/>
      <c r="PSC52" s="292"/>
      <c r="PSD52" s="292"/>
      <c r="PSE52" s="292"/>
      <c r="PSF52" s="292"/>
      <c r="PSG52" s="292"/>
      <c r="PSH52" s="292"/>
      <c r="PSI52" s="292"/>
      <c r="PSJ52" s="292"/>
      <c r="PSK52" s="292"/>
      <c r="PSL52" s="292"/>
      <c r="PSM52" s="292"/>
      <c r="PSN52" s="292"/>
      <c r="PSO52" s="292"/>
      <c r="PSP52" s="292"/>
      <c r="PSQ52" s="292"/>
      <c r="PSR52" s="292"/>
      <c r="PSS52" s="292"/>
      <c r="PST52" s="292"/>
      <c r="PSU52" s="292"/>
      <c r="PSV52" s="292"/>
      <c r="PSW52" s="292"/>
      <c r="PSX52" s="292"/>
      <c r="PSY52" s="292"/>
      <c r="PSZ52" s="292"/>
      <c r="PTA52" s="292"/>
      <c r="PTB52" s="292"/>
      <c r="PTC52" s="292"/>
      <c r="PTD52" s="292"/>
      <c r="PTE52" s="292"/>
      <c r="PTF52" s="292"/>
      <c r="PTG52" s="292"/>
      <c r="PTH52" s="292"/>
      <c r="PTI52" s="292"/>
      <c r="PTJ52" s="292"/>
      <c r="PTK52" s="292"/>
      <c r="PTL52" s="292"/>
      <c r="PTM52" s="292"/>
      <c r="PTN52" s="292"/>
      <c r="PTO52" s="292"/>
      <c r="PTP52" s="292"/>
      <c r="PTQ52" s="292"/>
      <c r="PTR52" s="292"/>
      <c r="PTS52" s="292"/>
      <c r="PTT52" s="292"/>
      <c r="PTU52" s="292"/>
      <c r="PTV52" s="292"/>
      <c r="PTW52" s="292"/>
      <c r="PTX52" s="292"/>
      <c r="PTY52" s="292"/>
      <c r="PTZ52" s="292"/>
      <c r="PUA52" s="292"/>
      <c r="PUB52" s="292"/>
      <c r="PUC52" s="292"/>
      <c r="PUD52" s="292"/>
      <c r="PUE52" s="292"/>
      <c r="PUF52" s="292"/>
      <c r="PUG52" s="292"/>
      <c r="PUH52" s="292"/>
      <c r="PUI52" s="292"/>
      <c r="PUJ52" s="292"/>
      <c r="PUK52" s="292"/>
      <c r="PUL52" s="292"/>
      <c r="PUM52" s="292"/>
      <c r="PUN52" s="292"/>
      <c r="PUO52" s="292"/>
      <c r="PUP52" s="292"/>
      <c r="PUQ52" s="292"/>
      <c r="PUR52" s="292"/>
      <c r="PUS52" s="292"/>
      <c r="PUT52" s="292"/>
      <c r="PUU52" s="292"/>
      <c r="PUV52" s="292"/>
      <c r="PUW52" s="292"/>
      <c r="PUX52" s="292"/>
      <c r="PUY52" s="292"/>
      <c r="PUZ52" s="292"/>
      <c r="PVA52" s="292"/>
      <c r="PVB52" s="292"/>
      <c r="PVC52" s="292"/>
      <c r="PVD52" s="292"/>
      <c r="PVE52" s="292"/>
      <c r="PVF52" s="292"/>
      <c r="PVG52" s="292"/>
      <c r="PVH52" s="292"/>
      <c r="PVI52" s="292"/>
      <c r="PVJ52" s="292"/>
      <c r="PVK52" s="292"/>
      <c r="PVL52" s="292"/>
      <c r="PVM52" s="292"/>
      <c r="PVN52" s="292"/>
      <c r="PVO52" s="292"/>
      <c r="PVP52" s="292"/>
      <c r="PVQ52" s="292"/>
      <c r="PVR52" s="292"/>
      <c r="PVS52" s="292"/>
      <c r="PVT52" s="292"/>
      <c r="PVU52" s="292"/>
      <c r="PVV52" s="292"/>
      <c r="PVW52" s="292"/>
      <c r="PVX52" s="292"/>
      <c r="PVY52" s="292"/>
      <c r="PVZ52" s="292"/>
      <c r="PWA52" s="292"/>
      <c r="PWB52" s="292"/>
      <c r="PWC52" s="292"/>
      <c r="PWD52" s="292"/>
      <c r="PWE52" s="292"/>
      <c r="PWF52" s="292"/>
      <c r="PWG52" s="292"/>
      <c r="PWH52" s="292"/>
      <c r="PWI52" s="292"/>
      <c r="PWJ52" s="292"/>
      <c r="PWK52" s="292"/>
      <c r="PWL52" s="292"/>
      <c r="PWM52" s="292"/>
      <c r="PWN52" s="292"/>
      <c r="PWO52" s="292"/>
      <c r="PWP52" s="292"/>
      <c r="PWQ52" s="292"/>
      <c r="PWR52" s="292"/>
      <c r="PWS52" s="292"/>
      <c r="PWT52" s="292"/>
      <c r="PWU52" s="292"/>
      <c r="PWV52" s="292"/>
      <c r="PWW52" s="292"/>
      <c r="PWX52" s="292"/>
      <c r="PWY52" s="292"/>
      <c r="PWZ52" s="292"/>
      <c r="PXA52" s="292"/>
      <c r="PXB52" s="292"/>
      <c r="PXC52" s="292"/>
      <c r="PXD52" s="292"/>
      <c r="PXE52" s="292"/>
      <c r="PXF52" s="292"/>
      <c r="PXG52" s="292"/>
      <c r="PXH52" s="292"/>
      <c r="PXI52" s="292"/>
      <c r="PXJ52" s="292"/>
      <c r="PXK52" s="292"/>
      <c r="PXL52" s="292"/>
      <c r="PXM52" s="292"/>
      <c r="PXN52" s="292"/>
      <c r="PXO52" s="292"/>
      <c r="PXP52" s="292"/>
      <c r="PXQ52" s="292"/>
      <c r="PXR52" s="292"/>
      <c r="PXS52" s="292"/>
      <c r="PXT52" s="292"/>
      <c r="PXU52" s="292"/>
      <c r="PXV52" s="292"/>
      <c r="PXW52" s="292"/>
      <c r="PXX52" s="292"/>
      <c r="PXY52" s="292"/>
      <c r="PXZ52" s="292"/>
      <c r="PYA52" s="292"/>
      <c r="PYB52" s="292"/>
      <c r="PYC52" s="292"/>
      <c r="PYD52" s="292"/>
      <c r="PYE52" s="292"/>
      <c r="PYF52" s="292"/>
      <c r="PYG52" s="292"/>
      <c r="PYH52" s="292"/>
      <c r="PYI52" s="292"/>
      <c r="PYJ52" s="292"/>
      <c r="PYK52" s="292"/>
      <c r="PYL52" s="292"/>
      <c r="PYM52" s="292"/>
      <c r="PYN52" s="292"/>
      <c r="PYO52" s="292"/>
      <c r="PYP52" s="292"/>
      <c r="PYQ52" s="292"/>
      <c r="PYR52" s="292"/>
      <c r="PYS52" s="292"/>
      <c r="PYT52" s="292"/>
      <c r="PYU52" s="292"/>
      <c r="PYV52" s="292"/>
      <c r="PYW52" s="292"/>
      <c r="PYX52" s="292"/>
      <c r="PYY52" s="292"/>
      <c r="PYZ52" s="292"/>
      <c r="PZA52" s="292"/>
      <c r="PZB52" s="292"/>
      <c r="PZC52" s="292"/>
      <c r="PZD52" s="292"/>
      <c r="PZE52" s="292"/>
      <c r="PZF52" s="292"/>
      <c r="PZG52" s="292"/>
      <c r="PZH52" s="292"/>
      <c r="PZI52" s="292"/>
      <c r="PZJ52" s="292"/>
      <c r="PZK52" s="292"/>
      <c r="PZL52" s="292"/>
      <c r="PZM52" s="292"/>
      <c r="PZN52" s="292"/>
      <c r="PZO52" s="292"/>
      <c r="PZP52" s="292"/>
      <c r="PZQ52" s="292"/>
      <c r="PZR52" s="292"/>
      <c r="PZS52" s="292"/>
      <c r="PZT52" s="292"/>
      <c r="PZU52" s="292"/>
      <c r="PZV52" s="292"/>
      <c r="PZW52" s="292"/>
      <c r="PZX52" s="292"/>
      <c r="PZY52" s="292"/>
      <c r="PZZ52" s="292"/>
      <c r="QAA52" s="292"/>
      <c r="QAB52" s="292"/>
      <c r="QAC52" s="292"/>
      <c r="QAD52" s="292"/>
      <c r="QAE52" s="292"/>
      <c r="QAF52" s="292"/>
      <c r="QAG52" s="292"/>
      <c r="QAH52" s="292"/>
      <c r="QAI52" s="292"/>
      <c r="QAJ52" s="292"/>
      <c r="QAK52" s="292"/>
      <c r="QAL52" s="292"/>
      <c r="QAM52" s="292"/>
      <c r="QAN52" s="292"/>
      <c r="QAO52" s="292"/>
      <c r="QAP52" s="292"/>
      <c r="QAQ52" s="292"/>
      <c r="QAR52" s="292"/>
      <c r="QAS52" s="292"/>
      <c r="QAT52" s="292"/>
      <c r="QAU52" s="292"/>
      <c r="QAV52" s="292"/>
      <c r="QAW52" s="292"/>
      <c r="QAX52" s="292"/>
      <c r="QAY52" s="292"/>
      <c r="QAZ52" s="292"/>
      <c r="QBA52" s="292"/>
      <c r="QBB52" s="292"/>
      <c r="QBC52" s="292"/>
      <c r="QBD52" s="292"/>
      <c r="QBE52" s="292"/>
      <c r="QBF52" s="292"/>
      <c r="QBG52" s="292"/>
      <c r="QBH52" s="292"/>
      <c r="QBI52" s="292"/>
      <c r="QBJ52" s="292"/>
      <c r="QBK52" s="292"/>
      <c r="QBL52" s="292"/>
      <c r="QBM52" s="292"/>
      <c r="QBN52" s="292"/>
      <c r="QBO52" s="292"/>
      <c r="QBP52" s="292"/>
      <c r="QBQ52" s="292"/>
      <c r="QBR52" s="292"/>
      <c r="QBS52" s="292"/>
      <c r="QBT52" s="292"/>
      <c r="QBU52" s="292"/>
      <c r="QBV52" s="292"/>
      <c r="QBW52" s="292"/>
      <c r="QBX52" s="292"/>
      <c r="QBY52" s="292"/>
      <c r="QBZ52" s="292"/>
      <c r="QCA52" s="292"/>
      <c r="QCB52" s="292"/>
      <c r="QCC52" s="292"/>
      <c r="QCD52" s="292"/>
      <c r="QCE52" s="292"/>
      <c r="QCF52" s="292"/>
      <c r="QCG52" s="292"/>
      <c r="QCH52" s="292"/>
      <c r="QCI52" s="292"/>
      <c r="QCJ52" s="292"/>
      <c r="QCK52" s="292"/>
      <c r="QCL52" s="292"/>
      <c r="QCM52" s="292"/>
      <c r="QCN52" s="292"/>
      <c r="QCO52" s="292"/>
      <c r="QCP52" s="292"/>
      <c r="QCQ52" s="292"/>
      <c r="QCR52" s="292"/>
      <c r="QCS52" s="292"/>
      <c r="QCT52" s="292"/>
      <c r="QCU52" s="292"/>
      <c r="QCV52" s="292"/>
      <c r="QCW52" s="292"/>
      <c r="QCX52" s="292"/>
      <c r="QCY52" s="292"/>
      <c r="QCZ52" s="292"/>
      <c r="QDA52" s="292"/>
      <c r="QDB52" s="292"/>
      <c r="QDC52" s="292"/>
      <c r="QDD52" s="292"/>
      <c r="QDE52" s="292"/>
      <c r="QDF52" s="292"/>
      <c r="QDG52" s="292"/>
      <c r="QDH52" s="292"/>
      <c r="QDI52" s="292"/>
      <c r="QDJ52" s="292"/>
      <c r="QDK52" s="292"/>
      <c r="QDL52" s="292"/>
      <c r="QDM52" s="292"/>
      <c r="QDN52" s="292"/>
      <c r="QDO52" s="292"/>
      <c r="QDP52" s="292"/>
      <c r="QDQ52" s="292"/>
      <c r="QDR52" s="292"/>
      <c r="QDS52" s="292"/>
      <c r="QDT52" s="292"/>
      <c r="QDU52" s="292"/>
      <c r="QDV52" s="292"/>
      <c r="QDW52" s="292"/>
      <c r="QDX52" s="292"/>
      <c r="QDY52" s="292"/>
      <c r="QDZ52" s="292"/>
      <c r="QEA52" s="292"/>
      <c r="QEB52" s="292"/>
      <c r="QEC52" s="292"/>
      <c r="QED52" s="292"/>
      <c r="QEE52" s="292"/>
      <c r="QEF52" s="292"/>
      <c r="QEG52" s="292"/>
      <c r="QEH52" s="292"/>
      <c r="QEI52" s="292"/>
      <c r="QEJ52" s="292"/>
      <c r="QEK52" s="292"/>
      <c r="QEL52" s="292"/>
      <c r="QEM52" s="292"/>
      <c r="QEN52" s="292"/>
      <c r="QEO52" s="292"/>
      <c r="QEP52" s="292"/>
      <c r="QEQ52" s="292"/>
      <c r="QER52" s="292"/>
      <c r="QES52" s="292"/>
      <c r="QET52" s="292"/>
      <c r="QEU52" s="292"/>
      <c r="QEV52" s="292"/>
      <c r="QEW52" s="292"/>
      <c r="QEX52" s="292"/>
      <c r="QEY52" s="292"/>
      <c r="QEZ52" s="292"/>
      <c r="QFA52" s="292"/>
      <c r="QFB52" s="292"/>
      <c r="QFC52" s="292"/>
      <c r="QFD52" s="292"/>
      <c r="QFE52" s="292"/>
      <c r="QFF52" s="292"/>
      <c r="QFG52" s="292"/>
      <c r="QFH52" s="292"/>
      <c r="QFI52" s="292"/>
      <c r="QFJ52" s="292"/>
      <c r="QFK52" s="292"/>
      <c r="QFL52" s="292"/>
      <c r="QFM52" s="292"/>
      <c r="QFN52" s="292"/>
      <c r="QFO52" s="292"/>
      <c r="QFP52" s="292"/>
      <c r="QFQ52" s="292"/>
      <c r="QFR52" s="292"/>
      <c r="QFS52" s="292"/>
      <c r="QFT52" s="292"/>
      <c r="QFU52" s="292"/>
      <c r="QFV52" s="292"/>
      <c r="QFW52" s="292"/>
      <c r="QFX52" s="292"/>
      <c r="QFY52" s="292"/>
      <c r="QFZ52" s="292"/>
      <c r="QGA52" s="292"/>
      <c r="QGB52" s="292"/>
      <c r="QGC52" s="292"/>
      <c r="QGD52" s="292"/>
      <c r="QGE52" s="292"/>
      <c r="QGF52" s="292"/>
      <c r="QGG52" s="292"/>
      <c r="QGH52" s="292"/>
      <c r="QGI52" s="292"/>
      <c r="QGJ52" s="292"/>
      <c r="QGK52" s="292"/>
      <c r="QGL52" s="292"/>
      <c r="QGM52" s="292"/>
      <c r="QGN52" s="292"/>
      <c r="QGO52" s="292"/>
      <c r="QGP52" s="292"/>
      <c r="QGQ52" s="292"/>
      <c r="QGR52" s="292"/>
      <c r="QGS52" s="292"/>
      <c r="QGT52" s="292"/>
      <c r="QGU52" s="292"/>
      <c r="QGV52" s="292"/>
      <c r="QGW52" s="292"/>
      <c r="QGX52" s="292"/>
      <c r="QGY52" s="292"/>
      <c r="QGZ52" s="292"/>
      <c r="QHA52" s="292"/>
      <c r="QHB52" s="292"/>
      <c r="QHC52" s="292"/>
      <c r="QHD52" s="292"/>
      <c r="QHE52" s="292"/>
      <c r="QHF52" s="292"/>
      <c r="QHG52" s="292"/>
      <c r="QHH52" s="292"/>
      <c r="QHI52" s="292"/>
      <c r="QHJ52" s="292"/>
      <c r="QHK52" s="292"/>
      <c r="QHL52" s="292"/>
      <c r="QHM52" s="292"/>
      <c r="QHN52" s="292"/>
      <c r="QHO52" s="292"/>
      <c r="QHP52" s="292"/>
      <c r="QHQ52" s="292"/>
      <c r="QHR52" s="292"/>
      <c r="QHS52" s="292"/>
      <c r="QHT52" s="292"/>
      <c r="QHU52" s="292"/>
      <c r="QHV52" s="292"/>
      <c r="QHW52" s="292"/>
      <c r="QHX52" s="292"/>
      <c r="QHY52" s="292"/>
      <c r="QHZ52" s="292"/>
      <c r="QIA52" s="292"/>
      <c r="QIB52" s="292"/>
      <c r="QIC52" s="292"/>
      <c r="QID52" s="292"/>
      <c r="QIE52" s="292"/>
      <c r="QIF52" s="292"/>
      <c r="QIG52" s="292"/>
      <c r="QIH52" s="292"/>
      <c r="QII52" s="292"/>
      <c r="QIJ52" s="292"/>
      <c r="QIK52" s="292"/>
      <c r="QIL52" s="292"/>
      <c r="QIM52" s="292"/>
      <c r="QIN52" s="292"/>
      <c r="QIO52" s="292"/>
      <c r="QIP52" s="292"/>
      <c r="QIQ52" s="292"/>
      <c r="QIR52" s="292"/>
      <c r="QIS52" s="292"/>
      <c r="QIT52" s="292"/>
      <c r="QIU52" s="292"/>
      <c r="QIV52" s="292"/>
      <c r="QIW52" s="292"/>
      <c r="QIX52" s="292"/>
      <c r="QIY52" s="292"/>
      <c r="QIZ52" s="292"/>
      <c r="QJA52" s="292"/>
      <c r="QJB52" s="292"/>
      <c r="QJC52" s="292"/>
      <c r="QJD52" s="292"/>
      <c r="QJE52" s="292"/>
      <c r="QJF52" s="292"/>
      <c r="QJG52" s="292"/>
      <c r="QJH52" s="292"/>
      <c r="QJI52" s="292"/>
      <c r="QJJ52" s="292"/>
      <c r="QJK52" s="292"/>
      <c r="QJL52" s="292"/>
      <c r="QJM52" s="292"/>
      <c r="QJN52" s="292"/>
      <c r="QJO52" s="292"/>
      <c r="QJP52" s="292"/>
      <c r="QJQ52" s="292"/>
      <c r="QJR52" s="292"/>
      <c r="QJS52" s="292"/>
      <c r="QJT52" s="292"/>
      <c r="QJU52" s="292"/>
      <c r="QJV52" s="292"/>
      <c r="QJW52" s="292"/>
      <c r="QJX52" s="292"/>
      <c r="QJY52" s="292"/>
      <c r="QJZ52" s="292"/>
      <c r="QKA52" s="292"/>
      <c r="QKB52" s="292"/>
      <c r="QKC52" s="292"/>
      <c r="QKD52" s="292"/>
      <c r="QKE52" s="292"/>
      <c r="QKF52" s="292"/>
      <c r="QKG52" s="292"/>
      <c r="QKH52" s="292"/>
      <c r="QKI52" s="292"/>
      <c r="QKJ52" s="292"/>
      <c r="QKK52" s="292"/>
      <c r="QKL52" s="292"/>
      <c r="QKM52" s="292"/>
      <c r="QKN52" s="292"/>
      <c r="QKO52" s="292"/>
      <c r="QKP52" s="292"/>
      <c r="QKQ52" s="292"/>
      <c r="QKR52" s="292"/>
      <c r="QKS52" s="292"/>
      <c r="QKT52" s="292"/>
      <c r="QKU52" s="292"/>
      <c r="QKV52" s="292"/>
      <c r="QKW52" s="292"/>
      <c r="QKX52" s="292"/>
      <c r="QKY52" s="292"/>
      <c r="QKZ52" s="292"/>
      <c r="QLA52" s="292"/>
      <c r="QLB52" s="292"/>
      <c r="QLC52" s="292"/>
      <c r="QLD52" s="292"/>
      <c r="QLE52" s="292"/>
      <c r="QLF52" s="292"/>
      <c r="QLG52" s="292"/>
      <c r="QLH52" s="292"/>
      <c r="QLI52" s="292"/>
      <c r="QLJ52" s="292"/>
      <c r="QLK52" s="292"/>
      <c r="QLL52" s="292"/>
      <c r="QLM52" s="292"/>
      <c r="QLN52" s="292"/>
      <c r="QLO52" s="292"/>
      <c r="QLP52" s="292"/>
      <c r="QLQ52" s="292"/>
      <c r="QLR52" s="292"/>
      <c r="QLS52" s="292"/>
      <c r="QLT52" s="292"/>
      <c r="QLU52" s="292"/>
      <c r="QLV52" s="292"/>
      <c r="QLW52" s="292"/>
      <c r="QLX52" s="292"/>
      <c r="QLY52" s="292"/>
      <c r="QLZ52" s="292"/>
      <c r="QMA52" s="292"/>
      <c r="QMB52" s="292"/>
      <c r="QMC52" s="292"/>
      <c r="QMD52" s="292"/>
      <c r="QME52" s="292"/>
      <c r="QMF52" s="292"/>
      <c r="QMG52" s="292"/>
      <c r="QMH52" s="292"/>
      <c r="QMI52" s="292"/>
      <c r="QMJ52" s="292"/>
      <c r="QMK52" s="292"/>
      <c r="QML52" s="292"/>
      <c r="QMM52" s="292"/>
      <c r="QMN52" s="292"/>
      <c r="QMO52" s="292"/>
      <c r="QMP52" s="292"/>
      <c r="QMQ52" s="292"/>
      <c r="QMR52" s="292"/>
      <c r="QMS52" s="292"/>
      <c r="QMT52" s="292"/>
      <c r="QMU52" s="292"/>
      <c r="QMV52" s="292"/>
      <c r="QMW52" s="292"/>
      <c r="QMX52" s="292"/>
      <c r="QMY52" s="292"/>
      <c r="QMZ52" s="292"/>
      <c r="QNA52" s="292"/>
      <c r="QNB52" s="292"/>
      <c r="QNC52" s="292"/>
      <c r="QND52" s="292"/>
      <c r="QNE52" s="292"/>
      <c r="QNF52" s="292"/>
      <c r="QNG52" s="292"/>
      <c r="QNH52" s="292"/>
      <c r="QNI52" s="292"/>
      <c r="QNJ52" s="292"/>
      <c r="QNK52" s="292"/>
      <c r="QNL52" s="292"/>
      <c r="QNM52" s="292"/>
      <c r="QNN52" s="292"/>
      <c r="QNO52" s="292"/>
      <c r="QNP52" s="292"/>
      <c r="QNQ52" s="292"/>
      <c r="QNR52" s="292"/>
      <c r="QNS52" s="292"/>
      <c r="QNT52" s="292"/>
      <c r="QNU52" s="292"/>
      <c r="QNV52" s="292"/>
      <c r="QNW52" s="292"/>
      <c r="QNX52" s="292"/>
      <c r="QNY52" s="292"/>
      <c r="QNZ52" s="292"/>
      <c r="QOA52" s="292"/>
      <c r="QOB52" s="292"/>
      <c r="QOC52" s="292"/>
      <c r="QOD52" s="292"/>
      <c r="QOE52" s="292"/>
      <c r="QOF52" s="292"/>
      <c r="QOG52" s="292"/>
      <c r="QOH52" s="292"/>
      <c r="QOI52" s="292"/>
      <c r="QOJ52" s="292"/>
      <c r="QOK52" s="292"/>
      <c r="QOL52" s="292"/>
      <c r="QOM52" s="292"/>
      <c r="QON52" s="292"/>
      <c r="QOO52" s="292"/>
      <c r="QOP52" s="292"/>
      <c r="QOQ52" s="292"/>
      <c r="QOR52" s="292"/>
      <c r="QOS52" s="292"/>
      <c r="QOT52" s="292"/>
      <c r="QOU52" s="292"/>
      <c r="QOV52" s="292"/>
      <c r="QOW52" s="292"/>
      <c r="QOX52" s="292"/>
      <c r="QOY52" s="292"/>
      <c r="QOZ52" s="292"/>
      <c r="QPA52" s="292"/>
      <c r="QPB52" s="292"/>
      <c r="QPC52" s="292"/>
      <c r="QPD52" s="292"/>
      <c r="QPE52" s="292"/>
      <c r="QPF52" s="292"/>
      <c r="QPG52" s="292"/>
      <c r="QPH52" s="292"/>
      <c r="QPI52" s="292"/>
      <c r="QPJ52" s="292"/>
      <c r="QPK52" s="292"/>
      <c r="QPL52" s="292"/>
      <c r="QPM52" s="292"/>
      <c r="QPN52" s="292"/>
      <c r="QPO52" s="292"/>
      <c r="QPP52" s="292"/>
      <c r="QPQ52" s="292"/>
      <c r="QPR52" s="292"/>
      <c r="QPS52" s="292"/>
      <c r="QPT52" s="292"/>
      <c r="QPU52" s="292"/>
      <c r="QPV52" s="292"/>
      <c r="QPW52" s="292"/>
      <c r="QPX52" s="292"/>
      <c r="QPY52" s="292"/>
      <c r="QPZ52" s="292"/>
      <c r="QQA52" s="292"/>
      <c r="QQB52" s="292"/>
      <c r="QQC52" s="292"/>
      <c r="QQD52" s="292"/>
      <c r="QQE52" s="292"/>
      <c r="QQF52" s="292"/>
      <c r="QQG52" s="292"/>
      <c r="QQH52" s="292"/>
      <c r="QQI52" s="292"/>
      <c r="QQJ52" s="292"/>
      <c r="QQK52" s="292"/>
      <c r="QQL52" s="292"/>
      <c r="QQM52" s="292"/>
      <c r="QQN52" s="292"/>
      <c r="QQO52" s="292"/>
      <c r="QQP52" s="292"/>
      <c r="QQQ52" s="292"/>
      <c r="QQR52" s="292"/>
      <c r="QQS52" s="292"/>
      <c r="QQT52" s="292"/>
      <c r="QQU52" s="292"/>
      <c r="QQV52" s="292"/>
      <c r="QQW52" s="292"/>
      <c r="QQX52" s="292"/>
      <c r="QQY52" s="292"/>
      <c r="QQZ52" s="292"/>
      <c r="QRA52" s="292"/>
      <c r="QRB52" s="292"/>
      <c r="QRC52" s="292"/>
      <c r="QRD52" s="292"/>
      <c r="QRE52" s="292"/>
      <c r="QRF52" s="292"/>
      <c r="QRG52" s="292"/>
      <c r="QRH52" s="292"/>
      <c r="QRI52" s="292"/>
      <c r="QRJ52" s="292"/>
      <c r="QRK52" s="292"/>
      <c r="QRL52" s="292"/>
      <c r="QRM52" s="292"/>
      <c r="QRN52" s="292"/>
      <c r="QRO52" s="292"/>
      <c r="QRP52" s="292"/>
      <c r="QRQ52" s="292"/>
      <c r="QRR52" s="292"/>
      <c r="QRS52" s="292"/>
      <c r="QRT52" s="292"/>
      <c r="QRU52" s="292"/>
      <c r="QRV52" s="292"/>
      <c r="QRW52" s="292"/>
      <c r="QRX52" s="292"/>
      <c r="QRY52" s="292"/>
      <c r="QRZ52" s="292"/>
      <c r="QSA52" s="292"/>
      <c r="QSB52" s="292"/>
      <c r="QSC52" s="292"/>
      <c r="QSD52" s="292"/>
      <c r="QSE52" s="292"/>
      <c r="QSF52" s="292"/>
      <c r="QSG52" s="292"/>
      <c r="QSH52" s="292"/>
      <c r="QSI52" s="292"/>
      <c r="QSJ52" s="292"/>
      <c r="QSK52" s="292"/>
      <c r="QSL52" s="292"/>
      <c r="QSM52" s="292"/>
      <c r="QSN52" s="292"/>
      <c r="QSO52" s="292"/>
      <c r="QSP52" s="292"/>
      <c r="QSQ52" s="292"/>
      <c r="QSR52" s="292"/>
      <c r="QSS52" s="292"/>
      <c r="QST52" s="292"/>
      <c r="QSU52" s="292"/>
      <c r="QSV52" s="292"/>
      <c r="QSW52" s="292"/>
      <c r="QSX52" s="292"/>
      <c r="QSY52" s="292"/>
      <c r="QSZ52" s="292"/>
      <c r="QTA52" s="292"/>
      <c r="QTB52" s="292"/>
      <c r="QTC52" s="292"/>
      <c r="QTD52" s="292"/>
      <c r="QTE52" s="292"/>
      <c r="QTF52" s="292"/>
      <c r="QTG52" s="292"/>
      <c r="QTH52" s="292"/>
      <c r="QTI52" s="292"/>
      <c r="QTJ52" s="292"/>
      <c r="QTK52" s="292"/>
      <c r="QTL52" s="292"/>
      <c r="QTM52" s="292"/>
      <c r="QTN52" s="292"/>
      <c r="QTO52" s="292"/>
      <c r="QTP52" s="292"/>
      <c r="QTQ52" s="292"/>
      <c r="QTR52" s="292"/>
      <c r="QTS52" s="292"/>
      <c r="QTT52" s="292"/>
      <c r="QTU52" s="292"/>
      <c r="QTV52" s="292"/>
      <c r="QTW52" s="292"/>
      <c r="QTX52" s="292"/>
      <c r="QTY52" s="292"/>
      <c r="QTZ52" s="292"/>
      <c r="QUA52" s="292"/>
      <c r="QUB52" s="292"/>
      <c r="QUC52" s="292"/>
      <c r="QUD52" s="292"/>
      <c r="QUE52" s="292"/>
      <c r="QUF52" s="292"/>
      <c r="QUG52" s="292"/>
      <c r="QUH52" s="292"/>
      <c r="QUI52" s="292"/>
      <c r="QUJ52" s="292"/>
      <c r="QUK52" s="292"/>
      <c r="QUL52" s="292"/>
      <c r="QUM52" s="292"/>
      <c r="QUN52" s="292"/>
      <c r="QUO52" s="292"/>
      <c r="QUP52" s="292"/>
      <c r="QUQ52" s="292"/>
      <c r="QUR52" s="292"/>
      <c r="QUS52" s="292"/>
      <c r="QUT52" s="292"/>
      <c r="QUU52" s="292"/>
      <c r="QUV52" s="292"/>
      <c r="QUW52" s="292"/>
      <c r="QUX52" s="292"/>
      <c r="QUY52" s="292"/>
      <c r="QUZ52" s="292"/>
      <c r="QVA52" s="292"/>
      <c r="QVB52" s="292"/>
      <c r="QVC52" s="292"/>
      <c r="QVD52" s="292"/>
      <c r="QVE52" s="292"/>
      <c r="QVF52" s="292"/>
      <c r="QVG52" s="292"/>
      <c r="QVH52" s="292"/>
      <c r="QVI52" s="292"/>
      <c r="QVJ52" s="292"/>
      <c r="QVK52" s="292"/>
      <c r="QVL52" s="292"/>
      <c r="QVM52" s="292"/>
      <c r="QVN52" s="292"/>
      <c r="QVO52" s="292"/>
      <c r="QVP52" s="292"/>
      <c r="QVQ52" s="292"/>
      <c r="QVR52" s="292"/>
      <c r="QVS52" s="292"/>
      <c r="QVT52" s="292"/>
      <c r="QVU52" s="292"/>
      <c r="QVV52" s="292"/>
      <c r="QVW52" s="292"/>
      <c r="QVX52" s="292"/>
      <c r="QVY52" s="292"/>
      <c r="QVZ52" s="292"/>
      <c r="QWA52" s="292"/>
      <c r="QWB52" s="292"/>
      <c r="QWC52" s="292"/>
      <c r="QWD52" s="292"/>
      <c r="QWE52" s="292"/>
      <c r="QWF52" s="292"/>
      <c r="QWG52" s="292"/>
      <c r="QWH52" s="292"/>
      <c r="QWI52" s="292"/>
      <c r="QWJ52" s="292"/>
      <c r="QWK52" s="292"/>
      <c r="QWL52" s="292"/>
      <c r="QWM52" s="292"/>
      <c r="QWN52" s="292"/>
      <c r="QWO52" s="292"/>
      <c r="QWP52" s="292"/>
      <c r="QWQ52" s="292"/>
      <c r="QWR52" s="292"/>
      <c r="QWS52" s="292"/>
      <c r="QWT52" s="292"/>
      <c r="QWU52" s="292"/>
      <c r="QWV52" s="292"/>
      <c r="QWW52" s="292"/>
      <c r="QWX52" s="292"/>
      <c r="QWY52" s="292"/>
      <c r="QWZ52" s="292"/>
      <c r="QXA52" s="292"/>
      <c r="QXB52" s="292"/>
      <c r="QXC52" s="292"/>
      <c r="QXD52" s="292"/>
      <c r="QXE52" s="292"/>
      <c r="QXF52" s="292"/>
      <c r="QXG52" s="292"/>
      <c r="QXH52" s="292"/>
      <c r="QXI52" s="292"/>
      <c r="QXJ52" s="292"/>
      <c r="QXK52" s="292"/>
      <c r="QXL52" s="292"/>
      <c r="QXM52" s="292"/>
      <c r="QXN52" s="292"/>
      <c r="QXO52" s="292"/>
      <c r="QXP52" s="292"/>
      <c r="QXQ52" s="292"/>
      <c r="QXR52" s="292"/>
      <c r="QXS52" s="292"/>
      <c r="QXT52" s="292"/>
      <c r="QXU52" s="292"/>
      <c r="QXV52" s="292"/>
      <c r="QXW52" s="292"/>
      <c r="QXX52" s="292"/>
      <c r="QXY52" s="292"/>
      <c r="QXZ52" s="292"/>
      <c r="QYA52" s="292"/>
      <c r="QYB52" s="292"/>
      <c r="QYC52" s="292"/>
      <c r="QYD52" s="292"/>
      <c r="QYE52" s="292"/>
      <c r="QYF52" s="292"/>
      <c r="QYG52" s="292"/>
      <c r="QYH52" s="292"/>
      <c r="QYI52" s="292"/>
      <c r="QYJ52" s="292"/>
      <c r="QYK52" s="292"/>
      <c r="QYL52" s="292"/>
      <c r="QYM52" s="292"/>
      <c r="QYN52" s="292"/>
      <c r="QYO52" s="292"/>
      <c r="QYP52" s="292"/>
      <c r="QYQ52" s="292"/>
      <c r="QYR52" s="292"/>
      <c r="QYS52" s="292"/>
      <c r="QYT52" s="292"/>
      <c r="QYU52" s="292"/>
      <c r="QYV52" s="292"/>
      <c r="QYW52" s="292"/>
      <c r="QYX52" s="292"/>
      <c r="QYY52" s="292"/>
      <c r="QYZ52" s="292"/>
      <c r="QZA52" s="292"/>
      <c r="QZB52" s="292"/>
      <c r="QZC52" s="292"/>
      <c r="QZD52" s="292"/>
      <c r="QZE52" s="292"/>
      <c r="QZF52" s="292"/>
      <c r="QZG52" s="292"/>
      <c r="QZH52" s="292"/>
      <c r="QZI52" s="292"/>
      <c r="QZJ52" s="292"/>
      <c r="QZK52" s="292"/>
      <c r="QZL52" s="292"/>
      <c r="QZM52" s="292"/>
      <c r="QZN52" s="292"/>
      <c r="QZO52" s="292"/>
      <c r="QZP52" s="292"/>
      <c r="QZQ52" s="292"/>
      <c r="QZR52" s="292"/>
      <c r="QZS52" s="292"/>
      <c r="QZT52" s="292"/>
      <c r="QZU52" s="292"/>
      <c r="QZV52" s="292"/>
      <c r="QZW52" s="292"/>
      <c r="QZX52" s="292"/>
      <c r="QZY52" s="292"/>
      <c r="QZZ52" s="292"/>
      <c r="RAA52" s="292"/>
      <c r="RAB52" s="292"/>
      <c r="RAC52" s="292"/>
      <c r="RAD52" s="292"/>
      <c r="RAE52" s="292"/>
      <c r="RAF52" s="292"/>
      <c r="RAG52" s="292"/>
      <c r="RAH52" s="292"/>
      <c r="RAI52" s="292"/>
      <c r="RAJ52" s="292"/>
      <c r="RAK52" s="292"/>
      <c r="RAL52" s="292"/>
      <c r="RAM52" s="292"/>
      <c r="RAN52" s="292"/>
      <c r="RAO52" s="292"/>
      <c r="RAP52" s="292"/>
      <c r="RAQ52" s="292"/>
      <c r="RAR52" s="292"/>
      <c r="RAS52" s="292"/>
      <c r="RAT52" s="292"/>
      <c r="RAU52" s="292"/>
      <c r="RAV52" s="292"/>
      <c r="RAW52" s="292"/>
      <c r="RAX52" s="292"/>
      <c r="RAY52" s="292"/>
      <c r="RAZ52" s="292"/>
      <c r="RBA52" s="292"/>
      <c r="RBB52" s="292"/>
      <c r="RBC52" s="292"/>
      <c r="RBD52" s="292"/>
      <c r="RBE52" s="292"/>
      <c r="RBF52" s="292"/>
      <c r="RBG52" s="292"/>
      <c r="RBH52" s="292"/>
      <c r="RBI52" s="292"/>
      <c r="RBJ52" s="292"/>
      <c r="RBK52" s="292"/>
      <c r="RBL52" s="292"/>
      <c r="RBM52" s="292"/>
      <c r="RBN52" s="292"/>
      <c r="RBO52" s="292"/>
      <c r="RBP52" s="292"/>
      <c r="RBQ52" s="292"/>
      <c r="RBR52" s="292"/>
      <c r="RBS52" s="292"/>
      <c r="RBT52" s="292"/>
      <c r="RBU52" s="292"/>
      <c r="RBV52" s="292"/>
      <c r="RBW52" s="292"/>
      <c r="RBX52" s="292"/>
      <c r="RBY52" s="292"/>
      <c r="RBZ52" s="292"/>
      <c r="RCA52" s="292"/>
      <c r="RCB52" s="292"/>
      <c r="RCC52" s="292"/>
      <c r="RCD52" s="292"/>
      <c r="RCE52" s="292"/>
      <c r="RCF52" s="292"/>
      <c r="RCG52" s="292"/>
      <c r="RCH52" s="292"/>
      <c r="RCI52" s="292"/>
      <c r="RCJ52" s="292"/>
      <c r="RCK52" s="292"/>
      <c r="RCL52" s="292"/>
      <c r="RCM52" s="292"/>
      <c r="RCN52" s="292"/>
      <c r="RCO52" s="292"/>
      <c r="RCP52" s="292"/>
      <c r="RCQ52" s="292"/>
      <c r="RCR52" s="292"/>
      <c r="RCS52" s="292"/>
      <c r="RCT52" s="292"/>
      <c r="RCU52" s="292"/>
      <c r="RCV52" s="292"/>
      <c r="RCW52" s="292"/>
      <c r="RCX52" s="292"/>
      <c r="RCY52" s="292"/>
      <c r="RCZ52" s="292"/>
      <c r="RDA52" s="292"/>
      <c r="RDB52" s="292"/>
      <c r="RDC52" s="292"/>
      <c r="RDD52" s="292"/>
      <c r="RDE52" s="292"/>
      <c r="RDF52" s="292"/>
      <c r="RDG52" s="292"/>
      <c r="RDH52" s="292"/>
      <c r="RDI52" s="292"/>
      <c r="RDJ52" s="292"/>
      <c r="RDK52" s="292"/>
      <c r="RDL52" s="292"/>
      <c r="RDM52" s="292"/>
      <c r="RDN52" s="292"/>
      <c r="RDO52" s="292"/>
      <c r="RDP52" s="292"/>
      <c r="RDQ52" s="292"/>
      <c r="RDR52" s="292"/>
      <c r="RDS52" s="292"/>
      <c r="RDT52" s="292"/>
      <c r="RDU52" s="292"/>
      <c r="RDV52" s="292"/>
      <c r="RDW52" s="292"/>
      <c r="RDX52" s="292"/>
      <c r="RDY52" s="292"/>
      <c r="RDZ52" s="292"/>
      <c r="REA52" s="292"/>
      <c r="REB52" s="292"/>
      <c r="REC52" s="292"/>
      <c r="RED52" s="292"/>
      <c r="REE52" s="292"/>
      <c r="REF52" s="292"/>
      <c r="REG52" s="292"/>
      <c r="REH52" s="292"/>
      <c r="REI52" s="292"/>
      <c r="REJ52" s="292"/>
      <c r="REK52" s="292"/>
      <c r="REL52" s="292"/>
      <c r="REM52" s="292"/>
      <c r="REN52" s="292"/>
      <c r="REO52" s="292"/>
      <c r="REP52" s="292"/>
      <c r="REQ52" s="292"/>
      <c r="RER52" s="292"/>
      <c r="RES52" s="292"/>
      <c r="RET52" s="292"/>
      <c r="REU52" s="292"/>
      <c r="REV52" s="292"/>
      <c r="REW52" s="292"/>
      <c r="REX52" s="292"/>
      <c r="REY52" s="292"/>
      <c r="REZ52" s="292"/>
      <c r="RFA52" s="292"/>
      <c r="RFB52" s="292"/>
      <c r="RFC52" s="292"/>
      <c r="RFD52" s="292"/>
      <c r="RFE52" s="292"/>
      <c r="RFF52" s="292"/>
      <c r="RFG52" s="292"/>
      <c r="RFH52" s="292"/>
      <c r="RFI52" s="292"/>
      <c r="RFJ52" s="292"/>
      <c r="RFK52" s="292"/>
      <c r="RFL52" s="292"/>
      <c r="RFM52" s="292"/>
      <c r="RFN52" s="292"/>
      <c r="RFO52" s="292"/>
      <c r="RFP52" s="292"/>
      <c r="RFQ52" s="292"/>
      <c r="RFR52" s="292"/>
      <c r="RFS52" s="292"/>
      <c r="RFT52" s="292"/>
      <c r="RFU52" s="292"/>
      <c r="RFV52" s="292"/>
      <c r="RFW52" s="292"/>
      <c r="RFX52" s="292"/>
      <c r="RFY52" s="292"/>
      <c r="RFZ52" s="292"/>
      <c r="RGA52" s="292"/>
      <c r="RGB52" s="292"/>
      <c r="RGC52" s="292"/>
      <c r="RGD52" s="292"/>
      <c r="RGE52" s="292"/>
      <c r="RGF52" s="292"/>
      <c r="RGG52" s="292"/>
      <c r="RGH52" s="292"/>
      <c r="RGI52" s="292"/>
      <c r="RGJ52" s="292"/>
      <c r="RGK52" s="292"/>
      <c r="RGL52" s="292"/>
      <c r="RGM52" s="292"/>
      <c r="RGN52" s="292"/>
      <c r="RGO52" s="292"/>
      <c r="RGP52" s="292"/>
      <c r="RGQ52" s="292"/>
      <c r="RGR52" s="292"/>
      <c r="RGS52" s="292"/>
      <c r="RGT52" s="292"/>
      <c r="RGU52" s="292"/>
      <c r="RGV52" s="292"/>
      <c r="RGW52" s="292"/>
      <c r="RGX52" s="292"/>
      <c r="RGY52" s="292"/>
      <c r="RGZ52" s="292"/>
      <c r="RHA52" s="292"/>
      <c r="RHB52" s="292"/>
      <c r="RHC52" s="292"/>
      <c r="RHD52" s="292"/>
      <c r="RHE52" s="292"/>
      <c r="RHF52" s="292"/>
      <c r="RHG52" s="292"/>
      <c r="RHH52" s="292"/>
      <c r="RHI52" s="292"/>
      <c r="RHJ52" s="292"/>
      <c r="RHK52" s="292"/>
      <c r="RHL52" s="292"/>
      <c r="RHM52" s="292"/>
      <c r="RHN52" s="292"/>
      <c r="RHO52" s="292"/>
      <c r="RHP52" s="292"/>
      <c r="RHQ52" s="292"/>
      <c r="RHR52" s="292"/>
      <c r="RHS52" s="292"/>
      <c r="RHT52" s="292"/>
      <c r="RHU52" s="292"/>
      <c r="RHV52" s="292"/>
      <c r="RHW52" s="292"/>
      <c r="RHX52" s="292"/>
      <c r="RHY52" s="292"/>
      <c r="RHZ52" s="292"/>
      <c r="RIA52" s="292"/>
      <c r="RIB52" s="292"/>
      <c r="RIC52" s="292"/>
      <c r="RID52" s="292"/>
      <c r="RIE52" s="292"/>
      <c r="RIF52" s="292"/>
      <c r="RIG52" s="292"/>
      <c r="RIH52" s="292"/>
      <c r="RII52" s="292"/>
      <c r="RIJ52" s="292"/>
      <c r="RIK52" s="292"/>
      <c r="RIL52" s="292"/>
      <c r="RIM52" s="292"/>
      <c r="RIN52" s="292"/>
      <c r="RIO52" s="292"/>
      <c r="RIP52" s="292"/>
      <c r="RIQ52" s="292"/>
      <c r="RIR52" s="292"/>
      <c r="RIS52" s="292"/>
      <c r="RIT52" s="292"/>
      <c r="RIU52" s="292"/>
      <c r="RIV52" s="292"/>
      <c r="RIW52" s="292"/>
      <c r="RIX52" s="292"/>
      <c r="RIY52" s="292"/>
      <c r="RIZ52" s="292"/>
      <c r="RJA52" s="292"/>
      <c r="RJB52" s="292"/>
      <c r="RJC52" s="292"/>
      <c r="RJD52" s="292"/>
      <c r="RJE52" s="292"/>
      <c r="RJF52" s="292"/>
      <c r="RJG52" s="292"/>
      <c r="RJH52" s="292"/>
      <c r="RJI52" s="292"/>
      <c r="RJJ52" s="292"/>
      <c r="RJK52" s="292"/>
      <c r="RJL52" s="292"/>
      <c r="RJM52" s="292"/>
      <c r="RJN52" s="292"/>
      <c r="RJO52" s="292"/>
      <c r="RJP52" s="292"/>
      <c r="RJQ52" s="292"/>
      <c r="RJR52" s="292"/>
      <c r="RJS52" s="292"/>
      <c r="RJT52" s="292"/>
      <c r="RJU52" s="292"/>
      <c r="RJV52" s="292"/>
      <c r="RJW52" s="292"/>
      <c r="RJX52" s="292"/>
      <c r="RJY52" s="292"/>
      <c r="RJZ52" s="292"/>
      <c r="RKA52" s="292"/>
      <c r="RKB52" s="292"/>
      <c r="RKC52" s="292"/>
      <c r="RKD52" s="292"/>
      <c r="RKE52" s="292"/>
      <c r="RKF52" s="292"/>
      <c r="RKG52" s="292"/>
      <c r="RKH52" s="292"/>
      <c r="RKI52" s="292"/>
      <c r="RKJ52" s="292"/>
      <c r="RKK52" s="292"/>
      <c r="RKL52" s="292"/>
      <c r="RKM52" s="292"/>
      <c r="RKN52" s="292"/>
      <c r="RKO52" s="292"/>
      <c r="RKP52" s="292"/>
      <c r="RKQ52" s="292"/>
      <c r="RKR52" s="292"/>
      <c r="RKS52" s="292"/>
      <c r="RKT52" s="292"/>
      <c r="RKU52" s="292"/>
      <c r="RKV52" s="292"/>
      <c r="RKW52" s="292"/>
      <c r="RKX52" s="292"/>
      <c r="RKY52" s="292"/>
      <c r="RKZ52" s="292"/>
      <c r="RLA52" s="292"/>
      <c r="RLB52" s="292"/>
      <c r="RLC52" s="292"/>
      <c r="RLD52" s="292"/>
      <c r="RLE52" s="292"/>
      <c r="RLF52" s="292"/>
      <c r="RLG52" s="292"/>
      <c r="RLH52" s="292"/>
      <c r="RLI52" s="292"/>
      <c r="RLJ52" s="292"/>
      <c r="RLK52" s="292"/>
      <c r="RLL52" s="292"/>
      <c r="RLM52" s="292"/>
      <c r="RLN52" s="292"/>
      <c r="RLO52" s="292"/>
      <c r="RLP52" s="292"/>
      <c r="RLQ52" s="292"/>
      <c r="RLR52" s="292"/>
      <c r="RLS52" s="292"/>
      <c r="RLT52" s="292"/>
      <c r="RLU52" s="292"/>
      <c r="RLV52" s="292"/>
      <c r="RLW52" s="292"/>
      <c r="RLX52" s="292"/>
      <c r="RLY52" s="292"/>
      <c r="RLZ52" s="292"/>
      <c r="RMA52" s="292"/>
      <c r="RMB52" s="292"/>
      <c r="RMC52" s="292"/>
      <c r="RMD52" s="292"/>
      <c r="RME52" s="292"/>
      <c r="RMF52" s="292"/>
      <c r="RMG52" s="292"/>
      <c r="RMH52" s="292"/>
      <c r="RMI52" s="292"/>
      <c r="RMJ52" s="292"/>
      <c r="RMK52" s="292"/>
      <c r="RML52" s="292"/>
      <c r="RMM52" s="292"/>
      <c r="RMN52" s="292"/>
      <c r="RMO52" s="292"/>
      <c r="RMP52" s="292"/>
      <c r="RMQ52" s="292"/>
      <c r="RMR52" s="292"/>
      <c r="RMS52" s="292"/>
      <c r="RMT52" s="292"/>
      <c r="RMU52" s="292"/>
      <c r="RMV52" s="292"/>
      <c r="RMW52" s="292"/>
      <c r="RMX52" s="292"/>
      <c r="RMY52" s="292"/>
      <c r="RMZ52" s="292"/>
      <c r="RNA52" s="292"/>
      <c r="RNB52" s="292"/>
      <c r="RNC52" s="292"/>
      <c r="RND52" s="292"/>
      <c r="RNE52" s="292"/>
      <c r="RNF52" s="292"/>
      <c r="RNG52" s="292"/>
      <c r="RNH52" s="292"/>
      <c r="RNI52" s="292"/>
      <c r="RNJ52" s="292"/>
      <c r="RNK52" s="292"/>
      <c r="RNL52" s="292"/>
      <c r="RNM52" s="292"/>
      <c r="RNN52" s="292"/>
      <c r="RNO52" s="292"/>
      <c r="RNP52" s="292"/>
      <c r="RNQ52" s="292"/>
      <c r="RNR52" s="292"/>
      <c r="RNS52" s="292"/>
      <c r="RNT52" s="292"/>
      <c r="RNU52" s="292"/>
      <c r="RNV52" s="292"/>
      <c r="RNW52" s="292"/>
      <c r="RNX52" s="292"/>
      <c r="RNY52" s="292"/>
      <c r="RNZ52" s="292"/>
      <c r="ROA52" s="292"/>
      <c r="ROB52" s="292"/>
      <c r="ROC52" s="292"/>
      <c r="ROD52" s="292"/>
      <c r="ROE52" s="292"/>
      <c r="ROF52" s="292"/>
      <c r="ROG52" s="292"/>
      <c r="ROH52" s="292"/>
      <c r="ROI52" s="292"/>
      <c r="ROJ52" s="292"/>
      <c r="ROK52" s="292"/>
      <c r="ROL52" s="292"/>
      <c r="ROM52" s="292"/>
      <c r="RON52" s="292"/>
      <c r="ROO52" s="292"/>
      <c r="ROP52" s="292"/>
      <c r="ROQ52" s="292"/>
      <c r="ROR52" s="292"/>
      <c r="ROS52" s="292"/>
      <c r="ROT52" s="292"/>
      <c r="ROU52" s="292"/>
      <c r="ROV52" s="292"/>
      <c r="ROW52" s="292"/>
      <c r="ROX52" s="292"/>
      <c r="ROY52" s="292"/>
      <c r="ROZ52" s="292"/>
      <c r="RPA52" s="292"/>
      <c r="RPB52" s="292"/>
      <c r="RPC52" s="292"/>
      <c r="RPD52" s="292"/>
      <c r="RPE52" s="292"/>
      <c r="RPF52" s="292"/>
      <c r="RPG52" s="292"/>
      <c r="RPH52" s="292"/>
      <c r="RPI52" s="292"/>
      <c r="RPJ52" s="292"/>
      <c r="RPK52" s="292"/>
      <c r="RPL52" s="292"/>
      <c r="RPM52" s="292"/>
      <c r="RPN52" s="292"/>
      <c r="RPO52" s="292"/>
      <c r="RPP52" s="292"/>
      <c r="RPQ52" s="292"/>
      <c r="RPR52" s="292"/>
      <c r="RPS52" s="292"/>
      <c r="RPT52" s="292"/>
      <c r="RPU52" s="292"/>
      <c r="RPV52" s="292"/>
      <c r="RPW52" s="292"/>
      <c r="RPX52" s="292"/>
      <c r="RPY52" s="292"/>
      <c r="RPZ52" s="292"/>
      <c r="RQA52" s="292"/>
      <c r="RQB52" s="292"/>
      <c r="RQC52" s="292"/>
      <c r="RQD52" s="292"/>
      <c r="RQE52" s="292"/>
      <c r="RQF52" s="292"/>
      <c r="RQG52" s="292"/>
      <c r="RQH52" s="292"/>
      <c r="RQI52" s="292"/>
      <c r="RQJ52" s="292"/>
      <c r="RQK52" s="292"/>
      <c r="RQL52" s="292"/>
      <c r="RQM52" s="292"/>
      <c r="RQN52" s="292"/>
      <c r="RQO52" s="292"/>
      <c r="RQP52" s="292"/>
      <c r="RQQ52" s="292"/>
      <c r="RQR52" s="292"/>
      <c r="RQS52" s="292"/>
      <c r="RQT52" s="292"/>
      <c r="RQU52" s="292"/>
      <c r="RQV52" s="292"/>
      <c r="RQW52" s="292"/>
      <c r="RQX52" s="292"/>
      <c r="RQY52" s="292"/>
      <c r="RQZ52" s="292"/>
      <c r="RRA52" s="292"/>
      <c r="RRB52" s="292"/>
      <c r="RRC52" s="292"/>
      <c r="RRD52" s="292"/>
      <c r="RRE52" s="292"/>
      <c r="RRF52" s="292"/>
      <c r="RRG52" s="292"/>
      <c r="RRH52" s="292"/>
      <c r="RRI52" s="292"/>
      <c r="RRJ52" s="292"/>
      <c r="RRK52" s="292"/>
      <c r="RRL52" s="292"/>
      <c r="RRM52" s="292"/>
      <c r="RRN52" s="292"/>
      <c r="RRO52" s="292"/>
      <c r="RRP52" s="292"/>
      <c r="RRQ52" s="292"/>
      <c r="RRR52" s="292"/>
      <c r="RRS52" s="292"/>
      <c r="RRT52" s="292"/>
      <c r="RRU52" s="292"/>
      <c r="RRV52" s="292"/>
      <c r="RRW52" s="292"/>
      <c r="RRX52" s="292"/>
      <c r="RRY52" s="292"/>
      <c r="RRZ52" s="292"/>
      <c r="RSA52" s="292"/>
      <c r="RSB52" s="292"/>
      <c r="RSC52" s="292"/>
      <c r="RSD52" s="292"/>
      <c r="RSE52" s="292"/>
      <c r="RSF52" s="292"/>
      <c r="RSG52" s="292"/>
      <c r="RSH52" s="292"/>
      <c r="RSI52" s="292"/>
      <c r="RSJ52" s="292"/>
      <c r="RSK52" s="292"/>
      <c r="RSL52" s="292"/>
      <c r="RSM52" s="292"/>
      <c r="RSN52" s="292"/>
      <c r="RSO52" s="292"/>
      <c r="RSP52" s="292"/>
      <c r="RSQ52" s="292"/>
      <c r="RSR52" s="292"/>
      <c r="RSS52" s="292"/>
      <c r="RST52" s="292"/>
      <c r="RSU52" s="292"/>
      <c r="RSV52" s="292"/>
      <c r="RSW52" s="292"/>
      <c r="RSX52" s="292"/>
      <c r="RSY52" s="292"/>
      <c r="RSZ52" s="292"/>
      <c r="RTA52" s="292"/>
      <c r="RTB52" s="292"/>
      <c r="RTC52" s="292"/>
      <c r="RTD52" s="292"/>
      <c r="RTE52" s="292"/>
      <c r="RTF52" s="292"/>
      <c r="RTG52" s="292"/>
      <c r="RTH52" s="292"/>
      <c r="RTI52" s="292"/>
      <c r="RTJ52" s="292"/>
      <c r="RTK52" s="292"/>
      <c r="RTL52" s="292"/>
      <c r="RTM52" s="292"/>
      <c r="RTN52" s="292"/>
      <c r="RTO52" s="292"/>
      <c r="RTP52" s="292"/>
      <c r="RTQ52" s="292"/>
      <c r="RTR52" s="292"/>
      <c r="RTS52" s="292"/>
      <c r="RTT52" s="292"/>
      <c r="RTU52" s="292"/>
      <c r="RTV52" s="292"/>
      <c r="RTW52" s="292"/>
      <c r="RTX52" s="292"/>
      <c r="RTY52" s="292"/>
      <c r="RTZ52" s="292"/>
      <c r="RUA52" s="292"/>
      <c r="RUB52" s="292"/>
      <c r="RUC52" s="292"/>
      <c r="RUD52" s="292"/>
      <c r="RUE52" s="292"/>
      <c r="RUF52" s="292"/>
      <c r="RUG52" s="292"/>
      <c r="RUH52" s="292"/>
      <c r="RUI52" s="292"/>
      <c r="RUJ52" s="292"/>
      <c r="RUK52" s="292"/>
      <c r="RUL52" s="292"/>
      <c r="RUM52" s="292"/>
      <c r="RUN52" s="292"/>
      <c r="RUO52" s="292"/>
      <c r="RUP52" s="292"/>
      <c r="RUQ52" s="292"/>
      <c r="RUR52" s="292"/>
      <c r="RUS52" s="292"/>
      <c r="RUT52" s="292"/>
      <c r="RUU52" s="292"/>
      <c r="RUV52" s="292"/>
      <c r="RUW52" s="292"/>
      <c r="RUX52" s="292"/>
      <c r="RUY52" s="292"/>
      <c r="RUZ52" s="292"/>
      <c r="RVA52" s="292"/>
      <c r="RVB52" s="292"/>
      <c r="RVC52" s="292"/>
      <c r="RVD52" s="292"/>
      <c r="RVE52" s="292"/>
      <c r="RVF52" s="292"/>
      <c r="RVG52" s="292"/>
      <c r="RVH52" s="292"/>
      <c r="RVI52" s="292"/>
      <c r="RVJ52" s="292"/>
      <c r="RVK52" s="292"/>
      <c r="RVL52" s="292"/>
      <c r="RVM52" s="292"/>
      <c r="RVN52" s="292"/>
      <c r="RVO52" s="292"/>
      <c r="RVP52" s="292"/>
      <c r="RVQ52" s="292"/>
      <c r="RVR52" s="292"/>
      <c r="RVS52" s="292"/>
      <c r="RVT52" s="292"/>
      <c r="RVU52" s="292"/>
      <c r="RVV52" s="292"/>
      <c r="RVW52" s="292"/>
      <c r="RVX52" s="292"/>
      <c r="RVY52" s="292"/>
      <c r="RVZ52" s="292"/>
      <c r="RWA52" s="292"/>
      <c r="RWB52" s="292"/>
      <c r="RWC52" s="292"/>
      <c r="RWD52" s="292"/>
      <c r="RWE52" s="292"/>
      <c r="RWF52" s="292"/>
      <c r="RWG52" s="292"/>
      <c r="RWH52" s="292"/>
      <c r="RWI52" s="292"/>
      <c r="RWJ52" s="292"/>
      <c r="RWK52" s="292"/>
      <c r="RWL52" s="292"/>
      <c r="RWM52" s="292"/>
      <c r="RWN52" s="292"/>
      <c r="RWO52" s="292"/>
      <c r="RWP52" s="292"/>
      <c r="RWQ52" s="292"/>
      <c r="RWR52" s="292"/>
      <c r="RWS52" s="292"/>
      <c r="RWT52" s="292"/>
      <c r="RWU52" s="292"/>
      <c r="RWV52" s="292"/>
      <c r="RWW52" s="292"/>
      <c r="RWX52" s="292"/>
      <c r="RWY52" s="292"/>
      <c r="RWZ52" s="292"/>
      <c r="RXA52" s="292"/>
      <c r="RXB52" s="292"/>
      <c r="RXC52" s="292"/>
      <c r="RXD52" s="292"/>
      <c r="RXE52" s="292"/>
      <c r="RXF52" s="292"/>
      <c r="RXG52" s="292"/>
      <c r="RXH52" s="292"/>
      <c r="RXI52" s="292"/>
      <c r="RXJ52" s="292"/>
      <c r="RXK52" s="292"/>
      <c r="RXL52" s="292"/>
      <c r="RXM52" s="292"/>
      <c r="RXN52" s="292"/>
      <c r="RXO52" s="292"/>
      <c r="RXP52" s="292"/>
      <c r="RXQ52" s="292"/>
      <c r="RXR52" s="292"/>
      <c r="RXS52" s="292"/>
      <c r="RXT52" s="292"/>
      <c r="RXU52" s="292"/>
      <c r="RXV52" s="292"/>
      <c r="RXW52" s="292"/>
      <c r="RXX52" s="292"/>
      <c r="RXY52" s="292"/>
      <c r="RXZ52" s="292"/>
      <c r="RYA52" s="292"/>
      <c r="RYB52" s="292"/>
      <c r="RYC52" s="292"/>
      <c r="RYD52" s="292"/>
      <c r="RYE52" s="292"/>
      <c r="RYF52" s="292"/>
      <c r="RYG52" s="292"/>
      <c r="RYH52" s="292"/>
      <c r="RYI52" s="292"/>
      <c r="RYJ52" s="292"/>
      <c r="RYK52" s="292"/>
      <c r="RYL52" s="292"/>
      <c r="RYM52" s="292"/>
      <c r="RYN52" s="292"/>
      <c r="RYO52" s="292"/>
      <c r="RYP52" s="292"/>
      <c r="RYQ52" s="292"/>
      <c r="RYR52" s="292"/>
      <c r="RYS52" s="292"/>
      <c r="RYT52" s="292"/>
      <c r="RYU52" s="292"/>
      <c r="RYV52" s="292"/>
      <c r="RYW52" s="292"/>
      <c r="RYX52" s="292"/>
      <c r="RYY52" s="292"/>
      <c r="RYZ52" s="292"/>
      <c r="RZA52" s="292"/>
      <c r="RZB52" s="292"/>
      <c r="RZC52" s="292"/>
      <c r="RZD52" s="292"/>
      <c r="RZE52" s="292"/>
      <c r="RZF52" s="292"/>
      <c r="RZG52" s="292"/>
      <c r="RZH52" s="292"/>
      <c r="RZI52" s="292"/>
      <c r="RZJ52" s="292"/>
      <c r="RZK52" s="292"/>
      <c r="RZL52" s="292"/>
      <c r="RZM52" s="292"/>
      <c r="RZN52" s="292"/>
      <c r="RZO52" s="292"/>
      <c r="RZP52" s="292"/>
      <c r="RZQ52" s="292"/>
      <c r="RZR52" s="292"/>
      <c r="RZS52" s="292"/>
      <c r="RZT52" s="292"/>
      <c r="RZU52" s="292"/>
      <c r="RZV52" s="292"/>
      <c r="RZW52" s="292"/>
      <c r="RZX52" s="292"/>
      <c r="RZY52" s="292"/>
      <c r="RZZ52" s="292"/>
      <c r="SAA52" s="292"/>
      <c r="SAB52" s="292"/>
      <c r="SAC52" s="292"/>
      <c r="SAD52" s="292"/>
      <c r="SAE52" s="292"/>
      <c r="SAF52" s="292"/>
      <c r="SAG52" s="292"/>
      <c r="SAH52" s="292"/>
      <c r="SAI52" s="292"/>
      <c r="SAJ52" s="292"/>
      <c r="SAK52" s="292"/>
      <c r="SAL52" s="292"/>
      <c r="SAM52" s="292"/>
      <c r="SAN52" s="292"/>
      <c r="SAO52" s="292"/>
      <c r="SAP52" s="292"/>
      <c r="SAQ52" s="292"/>
      <c r="SAR52" s="292"/>
      <c r="SAS52" s="292"/>
      <c r="SAT52" s="292"/>
      <c r="SAU52" s="292"/>
      <c r="SAV52" s="292"/>
      <c r="SAW52" s="292"/>
      <c r="SAX52" s="292"/>
      <c r="SAY52" s="292"/>
      <c r="SAZ52" s="292"/>
      <c r="SBA52" s="292"/>
      <c r="SBB52" s="292"/>
      <c r="SBC52" s="292"/>
      <c r="SBD52" s="292"/>
      <c r="SBE52" s="292"/>
      <c r="SBF52" s="292"/>
      <c r="SBG52" s="292"/>
      <c r="SBH52" s="292"/>
      <c r="SBI52" s="292"/>
      <c r="SBJ52" s="292"/>
      <c r="SBK52" s="292"/>
      <c r="SBL52" s="292"/>
      <c r="SBM52" s="292"/>
      <c r="SBN52" s="292"/>
      <c r="SBO52" s="292"/>
      <c r="SBP52" s="292"/>
      <c r="SBQ52" s="292"/>
      <c r="SBR52" s="292"/>
      <c r="SBS52" s="292"/>
      <c r="SBT52" s="292"/>
      <c r="SBU52" s="292"/>
      <c r="SBV52" s="292"/>
      <c r="SBW52" s="292"/>
      <c r="SBX52" s="292"/>
      <c r="SBY52" s="292"/>
      <c r="SBZ52" s="292"/>
      <c r="SCA52" s="292"/>
      <c r="SCB52" s="292"/>
      <c r="SCC52" s="292"/>
      <c r="SCD52" s="292"/>
      <c r="SCE52" s="292"/>
      <c r="SCF52" s="292"/>
      <c r="SCG52" s="292"/>
      <c r="SCH52" s="292"/>
      <c r="SCI52" s="292"/>
      <c r="SCJ52" s="292"/>
      <c r="SCK52" s="292"/>
      <c r="SCL52" s="292"/>
      <c r="SCM52" s="292"/>
      <c r="SCN52" s="292"/>
      <c r="SCO52" s="292"/>
      <c r="SCP52" s="292"/>
      <c r="SCQ52" s="292"/>
      <c r="SCR52" s="292"/>
      <c r="SCS52" s="292"/>
      <c r="SCT52" s="292"/>
      <c r="SCU52" s="292"/>
      <c r="SCV52" s="292"/>
      <c r="SCW52" s="292"/>
      <c r="SCX52" s="292"/>
      <c r="SCY52" s="292"/>
      <c r="SCZ52" s="292"/>
      <c r="SDA52" s="292"/>
      <c r="SDB52" s="292"/>
      <c r="SDC52" s="292"/>
      <c r="SDD52" s="292"/>
      <c r="SDE52" s="292"/>
      <c r="SDF52" s="292"/>
      <c r="SDG52" s="292"/>
      <c r="SDH52" s="292"/>
      <c r="SDI52" s="292"/>
      <c r="SDJ52" s="292"/>
      <c r="SDK52" s="292"/>
      <c r="SDL52" s="292"/>
      <c r="SDM52" s="292"/>
      <c r="SDN52" s="292"/>
      <c r="SDO52" s="292"/>
      <c r="SDP52" s="292"/>
      <c r="SDQ52" s="292"/>
      <c r="SDR52" s="292"/>
      <c r="SDS52" s="292"/>
      <c r="SDT52" s="292"/>
      <c r="SDU52" s="292"/>
      <c r="SDV52" s="292"/>
      <c r="SDW52" s="292"/>
      <c r="SDX52" s="292"/>
      <c r="SDY52" s="292"/>
      <c r="SDZ52" s="292"/>
      <c r="SEA52" s="292"/>
      <c r="SEB52" s="292"/>
      <c r="SEC52" s="292"/>
      <c r="SED52" s="292"/>
      <c r="SEE52" s="292"/>
      <c r="SEF52" s="292"/>
      <c r="SEG52" s="292"/>
      <c r="SEH52" s="292"/>
      <c r="SEI52" s="292"/>
      <c r="SEJ52" s="292"/>
      <c r="SEK52" s="292"/>
      <c r="SEL52" s="292"/>
      <c r="SEM52" s="292"/>
      <c r="SEN52" s="292"/>
      <c r="SEO52" s="292"/>
      <c r="SEP52" s="292"/>
      <c r="SEQ52" s="292"/>
      <c r="SER52" s="292"/>
      <c r="SES52" s="292"/>
      <c r="SET52" s="292"/>
      <c r="SEU52" s="292"/>
      <c r="SEV52" s="292"/>
      <c r="SEW52" s="292"/>
      <c r="SEX52" s="292"/>
      <c r="SEY52" s="292"/>
      <c r="SEZ52" s="292"/>
      <c r="SFA52" s="292"/>
      <c r="SFB52" s="292"/>
      <c r="SFC52" s="292"/>
      <c r="SFD52" s="292"/>
      <c r="SFE52" s="292"/>
      <c r="SFF52" s="292"/>
      <c r="SFG52" s="292"/>
      <c r="SFH52" s="292"/>
      <c r="SFI52" s="292"/>
      <c r="SFJ52" s="292"/>
      <c r="SFK52" s="292"/>
      <c r="SFL52" s="292"/>
      <c r="SFM52" s="292"/>
      <c r="SFN52" s="292"/>
      <c r="SFO52" s="292"/>
      <c r="SFP52" s="292"/>
      <c r="SFQ52" s="292"/>
      <c r="SFR52" s="292"/>
      <c r="SFS52" s="292"/>
      <c r="SFT52" s="292"/>
      <c r="SFU52" s="292"/>
      <c r="SFV52" s="292"/>
      <c r="SFW52" s="292"/>
      <c r="SFX52" s="292"/>
      <c r="SFY52" s="292"/>
      <c r="SFZ52" s="292"/>
      <c r="SGA52" s="292"/>
      <c r="SGB52" s="292"/>
      <c r="SGC52" s="292"/>
      <c r="SGD52" s="292"/>
      <c r="SGE52" s="292"/>
      <c r="SGF52" s="292"/>
      <c r="SGG52" s="292"/>
      <c r="SGH52" s="292"/>
      <c r="SGI52" s="292"/>
      <c r="SGJ52" s="292"/>
      <c r="SGK52" s="292"/>
      <c r="SGL52" s="292"/>
      <c r="SGM52" s="292"/>
      <c r="SGN52" s="292"/>
      <c r="SGO52" s="292"/>
      <c r="SGP52" s="292"/>
      <c r="SGQ52" s="292"/>
      <c r="SGR52" s="292"/>
      <c r="SGS52" s="292"/>
      <c r="SGT52" s="292"/>
      <c r="SGU52" s="292"/>
      <c r="SGV52" s="292"/>
      <c r="SGW52" s="292"/>
      <c r="SGX52" s="292"/>
      <c r="SGY52" s="292"/>
      <c r="SGZ52" s="292"/>
      <c r="SHA52" s="292"/>
      <c r="SHB52" s="292"/>
      <c r="SHC52" s="292"/>
      <c r="SHD52" s="292"/>
      <c r="SHE52" s="292"/>
      <c r="SHF52" s="292"/>
      <c r="SHG52" s="292"/>
      <c r="SHH52" s="292"/>
      <c r="SHI52" s="292"/>
      <c r="SHJ52" s="292"/>
      <c r="SHK52" s="292"/>
      <c r="SHL52" s="292"/>
      <c r="SHM52" s="292"/>
      <c r="SHN52" s="292"/>
      <c r="SHO52" s="292"/>
      <c r="SHP52" s="292"/>
      <c r="SHQ52" s="292"/>
      <c r="SHR52" s="292"/>
      <c r="SHS52" s="292"/>
      <c r="SHT52" s="292"/>
      <c r="SHU52" s="292"/>
      <c r="SHV52" s="292"/>
      <c r="SHW52" s="292"/>
      <c r="SHX52" s="292"/>
      <c r="SHY52" s="292"/>
      <c r="SHZ52" s="292"/>
      <c r="SIA52" s="292"/>
      <c r="SIB52" s="292"/>
      <c r="SIC52" s="292"/>
      <c r="SID52" s="292"/>
      <c r="SIE52" s="292"/>
      <c r="SIF52" s="292"/>
      <c r="SIG52" s="292"/>
      <c r="SIH52" s="292"/>
      <c r="SII52" s="292"/>
      <c r="SIJ52" s="292"/>
      <c r="SIK52" s="292"/>
      <c r="SIL52" s="292"/>
      <c r="SIM52" s="292"/>
      <c r="SIN52" s="292"/>
      <c r="SIO52" s="292"/>
      <c r="SIP52" s="292"/>
      <c r="SIQ52" s="292"/>
      <c r="SIR52" s="292"/>
      <c r="SIS52" s="292"/>
      <c r="SIT52" s="292"/>
      <c r="SIU52" s="292"/>
      <c r="SIV52" s="292"/>
      <c r="SIW52" s="292"/>
      <c r="SIX52" s="292"/>
      <c r="SIY52" s="292"/>
      <c r="SIZ52" s="292"/>
      <c r="SJA52" s="292"/>
      <c r="SJB52" s="292"/>
      <c r="SJC52" s="292"/>
      <c r="SJD52" s="292"/>
      <c r="SJE52" s="292"/>
      <c r="SJF52" s="292"/>
      <c r="SJG52" s="292"/>
      <c r="SJH52" s="292"/>
      <c r="SJI52" s="292"/>
      <c r="SJJ52" s="292"/>
      <c r="SJK52" s="292"/>
      <c r="SJL52" s="292"/>
      <c r="SJM52" s="292"/>
      <c r="SJN52" s="292"/>
      <c r="SJO52" s="292"/>
      <c r="SJP52" s="292"/>
      <c r="SJQ52" s="292"/>
      <c r="SJR52" s="292"/>
      <c r="SJS52" s="292"/>
      <c r="SJT52" s="292"/>
      <c r="SJU52" s="292"/>
      <c r="SJV52" s="292"/>
      <c r="SJW52" s="292"/>
      <c r="SJX52" s="292"/>
      <c r="SJY52" s="292"/>
      <c r="SJZ52" s="292"/>
      <c r="SKA52" s="292"/>
      <c r="SKB52" s="292"/>
      <c r="SKC52" s="292"/>
      <c r="SKD52" s="292"/>
      <c r="SKE52" s="292"/>
      <c r="SKF52" s="292"/>
      <c r="SKG52" s="292"/>
      <c r="SKH52" s="292"/>
      <c r="SKI52" s="292"/>
      <c r="SKJ52" s="292"/>
      <c r="SKK52" s="292"/>
      <c r="SKL52" s="292"/>
      <c r="SKM52" s="292"/>
      <c r="SKN52" s="292"/>
      <c r="SKO52" s="292"/>
      <c r="SKP52" s="292"/>
      <c r="SKQ52" s="292"/>
      <c r="SKR52" s="292"/>
      <c r="SKS52" s="292"/>
      <c r="SKT52" s="292"/>
      <c r="SKU52" s="292"/>
      <c r="SKV52" s="292"/>
      <c r="SKW52" s="292"/>
      <c r="SKX52" s="292"/>
      <c r="SKY52" s="292"/>
      <c r="SKZ52" s="292"/>
      <c r="SLA52" s="292"/>
      <c r="SLB52" s="292"/>
      <c r="SLC52" s="292"/>
      <c r="SLD52" s="292"/>
      <c r="SLE52" s="292"/>
      <c r="SLF52" s="292"/>
      <c r="SLG52" s="292"/>
      <c r="SLH52" s="292"/>
      <c r="SLI52" s="292"/>
      <c r="SLJ52" s="292"/>
      <c r="SLK52" s="292"/>
      <c r="SLL52" s="292"/>
      <c r="SLM52" s="292"/>
      <c r="SLN52" s="292"/>
      <c r="SLO52" s="292"/>
      <c r="SLP52" s="292"/>
      <c r="SLQ52" s="292"/>
      <c r="SLR52" s="292"/>
      <c r="SLS52" s="292"/>
      <c r="SLT52" s="292"/>
      <c r="SLU52" s="292"/>
      <c r="SLV52" s="292"/>
      <c r="SLW52" s="292"/>
      <c r="SLX52" s="292"/>
      <c r="SLY52" s="292"/>
      <c r="SLZ52" s="292"/>
      <c r="SMA52" s="292"/>
      <c r="SMB52" s="292"/>
      <c r="SMC52" s="292"/>
      <c r="SMD52" s="292"/>
      <c r="SME52" s="292"/>
      <c r="SMF52" s="292"/>
      <c r="SMG52" s="292"/>
      <c r="SMH52" s="292"/>
      <c r="SMI52" s="292"/>
      <c r="SMJ52" s="292"/>
      <c r="SMK52" s="292"/>
      <c r="SML52" s="292"/>
      <c r="SMM52" s="292"/>
      <c r="SMN52" s="292"/>
      <c r="SMO52" s="292"/>
      <c r="SMP52" s="292"/>
      <c r="SMQ52" s="292"/>
      <c r="SMR52" s="292"/>
      <c r="SMS52" s="292"/>
      <c r="SMT52" s="292"/>
      <c r="SMU52" s="292"/>
      <c r="SMV52" s="292"/>
      <c r="SMW52" s="292"/>
      <c r="SMX52" s="292"/>
      <c r="SMY52" s="292"/>
      <c r="SMZ52" s="292"/>
      <c r="SNA52" s="292"/>
      <c r="SNB52" s="292"/>
      <c r="SNC52" s="292"/>
      <c r="SND52" s="292"/>
      <c r="SNE52" s="292"/>
      <c r="SNF52" s="292"/>
      <c r="SNG52" s="292"/>
      <c r="SNH52" s="292"/>
      <c r="SNI52" s="292"/>
      <c r="SNJ52" s="292"/>
      <c r="SNK52" s="292"/>
      <c r="SNL52" s="292"/>
      <c r="SNM52" s="292"/>
      <c r="SNN52" s="292"/>
      <c r="SNO52" s="292"/>
      <c r="SNP52" s="292"/>
      <c r="SNQ52" s="292"/>
      <c r="SNR52" s="292"/>
      <c r="SNS52" s="292"/>
      <c r="SNT52" s="292"/>
      <c r="SNU52" s="292"/>
      <c r="SNV52" s="292"/>
      <c r="SNW52" s="292"/>
      <c r="SNX52" s="292"/>
      <c r="SNY52" s="292"/>
      <c r="SNZ52" s="292"/>
      <c r="SOA52" s="292"/>
      <c r="SOB52" s="292"/>
      <c r="SOC52" s="292"/>
      <c r="SOD52" s="292"/>
      <c r="SOE52" s="292"/>
      <c r="SOF52" s="292"/>
      <c r="SOG52" s="292"/>
      <c r="SOH52" s="292"/>
      <c r="SOI52" s="292"/>
      <c r="SOJ52" s="292"/>
      <c r="SOK52" s="292"/>
      <c r="SOL52" s="292"/>
      <c r="SOM52" s="292"/>
      <c r="SON52" s="292"/>
      <c r="SOO52" s="292"/>
      <c r="SOP52" s="292"/>
      <c r="SOQ52" s="292"/>
      <c r="SOR52" s="292"/>
      <c r="SOS52" s="292"/>
      <c r="SOT52" s="292"/>
      <c r="SOU52" s="292"/>
      <c r="SOV52" s="292"/>
      <c r="SOW52" s="292"/>
      <c r="SOX52" s="292"/>
      <c r="SOY52" s="292"/>
      <c r="SOZ52" s="292"/>
      <c r="SPA52" s="292"/>
      <c r="SPB52" s="292"/>
      <c r="SPC52" s="292"/>
      <c r="SPD52" s="292"/>
      <c r="SPE52" s="292"/>
      <c r="SPF52" s="292"/>
      <c r="SPG52" s="292"/>
      <c r="SPH52" s="292"/>
      <c r="SPI52" s="292"/>
      <c r="SPJ52" s="292"/>
      <c r="SPK52" s="292"/>
      <c r="SPL52" s="292"/>
      <c r="SPM52" s="292"/>
      <c r="SPN52" s="292"/>
      <c r="SPO52" s="292"/>
      <c r="SPP52" s="292"/>
      <c r="SPQ52" s="292"/>
      <c r="SPR52" s="292"/>
      <c r="SPS52" s="292"/>
      <c r="SPT52" s="292"/>
      <c r="SPU52" s="292"/>
      <c r="SPV52" s="292"/>
      <c r="SPW52" s="292"/>
      <c r="SPX52" s="292"/>
      <c r="SPY52" s="292"/>
      <c r="SPZ52" s="292"/>
      <c r="SQA52" s="292"/>
      <c r="SQB52" s="292"/>
      <c r="SQC52" s="292"/>
      <c r="SQD52" s="292"/>
      <c r="SQE52" s="292"/>
      <c r="SQF52" s="292"/>
      <c r="SQG52" s="292"/>
      <c r="SQH52" s="292"/>
      <c r="SQI52" s="292"/>
      <c r="SQJ52" s="292"/>
      <c r="SQK52" s="292"/>
      <c r="SQL52" s="292"/>
      <c r="SQM52" s="292"/>
      <c r="SQN52" s="292"/>
      <c r="SQO52" s="292"/>
      <c r="SQP52" s="292"/>
      <c r="SQQ52" s="292"/>
      <c r="SQR52" s="292"/>
      <c r="SQS52" s="292"/>
      <c r="SQT52" s="292"/>
      <c r="SQU52" s="292"/>
      <c r="SQV52" s="292"/>
      <c r="SQW52" s="292"/>
      <c r="SQX52" s="292"/>
      <c r="SQY52" s="292"/>
      <c r="SQZ52" s="292"/>
      <c r="SRA52" s="292"/>
      <c r="SRB52" s="292"/>
      <c r="SRC52" s="292"/>
      <c r="SRD52" s="292"/>
      <c r="SRE52" s="292"/>
      <c r="SRF52" s="292"/>
      <c r="SRG52" s="292"/>
      <c r="SRH52" s="292"/>
      <c r="SRI52" s="292"/>
      <c r="SRJ52" s="292"/>
      <c r="SRK52" s="292"/>
      <c r="SRL52" s="292"/>
      <c r="SRM52" s="292"/>
      <c r="SRN52" s="292"/>
      <c r="SRO52" s="292"/>
      <c r="SRP52" s="292"/>
      <c r="SRQ52" s="292"/>
      <c r="SRR52" s="292"/>
      <c r="SRS52" s="292"/>
      <c r="SRT52" s="292"/>
      <c r="SRU52" s="292"/>
      <c r="SRV52" s="292"/>
      <c r="SRW52" s="292"/>
      <c r="SRX52" s="292"/>
      <c r="SRY52" s="292"/>
      <c r="SRZ52" s="292"/>
      <c r="SSA52" s="292"/>
      <c r="SSB52" s="292"/>
      <c r="SSC52" s="292"/>
      <c r="SSD52" s="292"/>
      <c r="SSE52" s="292"/>
      <c r="SSF52" s="292"/>
      <c r="SSG52" s="292"/>
      <c r="SSH52" s="292"/>
      <c r="SSI52" s="292"/>
      <c r="SSJ52" s="292"/>
      <c r="SSK52" s="292"/>
      <c r="SSL52" s="292"/>
      <c r="SSM52" s="292"/>
      <c r="SSN52" s="292"/>
      <c r="SSO52" s="292"/>
      <c r="SSP52" s="292"/>
      <c r="SSQ52" s="292"/>
      <c r="SSR52" s="292"/>
      <c r="SSS52" s="292"/>
      <c r="SST52" s="292"/>
      <c r="SSU52" s="292"/>
      <c r="SSV52" s="292"/>
      <c r="SSW52" s="292"/>
      <c r="SSX52" s="292"/>
      <c r="SSY52" s="292"/>
      <c r="SSZ52" s="292"/>
      <c r="STA52" s="292"/>
      <c r="STB52" s="292"/>
      <c r="STC52" s="292"/>
      <c r="STD52" s="292"/>
      <c r="STE52" s="292"/>
      <c r="STF52" s="292"/>
      <c r="STG52" s="292"/>
      <c r="STH52" s="292"/>
      <c r="STI52" s="292"/>
      <c r="STJ52" s="292"/>
      <c r="STK52" s="292"/>
      <c r="STL52" s="292"/>
      <c r="STM52" s="292"/>
      <c r="STN52" s="292"/>
      <c r="STO52" s="292"/>
      <c r="STP52" s="292"/>
      <c r="STQ52" s="292"/>
      <c r="STR52" s="292"/>
      <c r="STS52" s="292"/>
      <c r="STT52" s="292"/>
      <c r="STU52" s="292"/>
      <c r="STV52" s="292"/>
      <c r="STW52" s="292"/>
      <c r="STX52" s="292"/>
      <c r="STY52" s="292"/>
      <c r="STZ52" s="292"/>
      <c r="SUA52" s="292"/>
      <c r="SUB52" s="292"/>
      <c r="SUC52" s="292"/>
      <c r="SUD52" s="292"/>
      <c r="SUE52" s="292"/>
      <c r="SUF52" s="292"/>
      <c r="SUG52" s="292"/>
      <c r="SUH52" s="292"/>
      <c r="SUI52" s="292"/>
      <c r="SUJ52" s="292"/>
      <c r="SUK52" s="292"/>
      <c r="SUL52" s="292"/>
      <c r="SUM52" s="292"/>
      <c r="SUN52" s="292"/>
      <c r="SUO52" s="292"/>
      <c r="SUP52" s="292"/>
      <c r="SUQ52" s="292"/>
      <c r="SUR52" s="292"/>
      <c r="SUS52" s="292"/>
      <c r="SUT52" s="292"/>
      <c r="SUU52" s="292"/>
      <c r="SUV52" s="292"/>
      <c r="SUW52" s="292"/>
      <c r="SUX52" s="292"/>
      <c r="SUY52" s="292"/>
      <c r="SUZ52" s="292"/>
      <c r="SVA52" s="292"/>
      <c r="SVB52" s="292"/>
      <c r="SVC52" s="292"/>
      <c r="SVD52" s="292"/>
      <c r="SVE52" s="292"/>
      <c r="SVF52" s="292"/>
      <c r="SVG52" s="292"/>
      <c r="SVH52" s="292"/>
      <c r="SVI52" s="292"/>
      <c r="SVJ52" s="292"/>
      <c r="SVK52" s="292"/>
      <c r="SVL52" s="292"/>
      <c r="SVM52" s="292"/>
      <c r="SVN52" s="292"/>
      <c r="SVO52" s="292"/>
      <c r="SVP52" s="292"/>
      <c r="SVQ52" s="292"/>
      <c r="SVR52" s="292"/>
      <c r="SVS52" s="292"/>
      <c r="SVT52" s="292"/>
      <c r="SVU52" s="292"/>
      <c r="SVV52" s="292"/>
      <c r="SVW52" s="292"/>
      <c r="SVX52" s="292"/>
      <c r="SVY52" s="292"/>
      <c r="SVZ52" s="292"/>
      <c r="SWA52" s="292"/>
      <c r="SWB52" s="292"/>
      <c r="SWC52" s="292"/>
      <c r="SWD52" s="292"/>
      <c r="SWE52" s="292"/>
      <c r="SWF52" s="292"/>
      <c r="SWG52" s="292"/>
      <c r="SWH52" s="292"/>
      <c r="SWI52" s="292"/>
      <c r="SWJ52" s="292"/>
      <c r="SWK52" s="292"/>
      <c r="SWL52" s="292"/>
      <c r="SWM52" s="292"/>
      <c r="SWN52" s="292"/>
      <c r="SWO52" s="292"/>
      <c r="SWP52" s="292"/>
      <c r="SWQ52" s="292"/>
      <c r="SWR52" s="292"/>
      <c r="SWS52" s="292"/>
      <c r="SWT52" s="292"/>
      <c r="SWU52" s="292"/>
      <c r="SWV52" s="292"/>
      <c r="SWW52" s="292"/>
      <c r="SWX52" s="292"/>
      <c r="SWY52" s="292"/>
      <c r="SWZ52" s="292"/>
      <c r="SXA52" s="292"/>
      <c r="SXB52" s="292"/>
      <c r="SXC52" s="292"/>
      <c r="SXD52" s="292"/>
      <c r="SXE52" s="292"/>
      <c r="SXF52" s="292"/>
      <c r="SXG52" s="292"/>
      <c r="SXH52" s="292"/>
      <c r="SXI52" s="292"/>
      <c r="SXJ52" s="292"/>
      <c r="SXK52" s="292"/>
      <c r="SXL52" s="292"/>
      <c r="SXM52" s="292"/>
      <c r="SXN52" s="292"/>
      <c r="SXO52" s="292"/>
      <c r="SXP52" s="292"/>
      <c r="SXQ52" s="292"/>
      <c r="SXR52" s="292"/>
      <c r="SXS52" s="292"/>
      <c r="SXT52" s="292"/>
      <c r="SXU52" s="292"/>
      <c r="SXV52" s="292"/>
      <c r="SXW52" s="292"/>
      <c r="SXX52" s="292"/>
      <c r="SXY52" s="292"/>
      <c r="SXZ52" s="292"/>
      <c r="SYA52" s="292"/>
      <c r="SYB52" s="292"/>
      <c r="SYC52" s="292"/>
      <c r="SYD52" s="292"/>
      <c r="SYE52" s="292"/>
      <c r="SYF52" s="292"/>
      <c r="SYG52" s="292"/>
      <c r="SYH52" s="292"/>
      <c r="SYI52" s="292"/>
      <c r="SYJ52" s="292"/>
      <c r="SYK52" s="292"/>
      <c r="SYL52" s="292"/>
      <c r="SYM52" s="292"/>
      <c r="SYN52" s="292"/>
      <c r="SYO52" s="292"/>
      <c r="SYP52" s="292"/>
      <c r="SYQ52" s="292"/>
      <c r="SYR52" s="292"/>
      <c r="SYS52" s="292"/>
      <c r="SYT52" s="292"/>
      <c r="SYU52" s="292"/>
      <c r="SYV52" s="292"/>
      <c r="SYW52" s="292"/>
      <c r="SYX52" s="292"/>
      <c r="SYY52" s="292"/>
      <c r="SYZ52" s="292"/>
      <c r="SZA52" s="292"/>
      <c r="SZB52" s="292"/>
      <c r="SZC52" s="292"/>
      <c r="SZD52" s="292"/>
      <c r="SZE52" s="292"/>
      <c r="SZF52" s="292"/>
      <c r="SZG52" s="292"/>
      <c r="SZH52" s="292"/>
      <c r="SZI52" s="292"/>
      <c r="SZJ52" s="292"/>
      <c r="SZK52" s="292"/>
      <c r="SZL52" s="292"/>
      <c r="SZM52" s="292"/>
      <c r="SZN52" s="292"/>
      <c r="SZO52" s="292"/>
      <c r="SZP52" s="292"/>
      <c r="SZQ52" s="292"/>
      <c r="SZR52" s="292"/>
      <c r="SZS52" s="292"/>
      <c r="SZT52" s="292"/>
      <c r="SZU52" s="292"/>
      <c r="SZV52" s="292"/>
      <c r="SZW52" s="292"/>
      <c r="SZX52" s="292"/>
      <c r="SZY52" s="292"/>
      <c r="SZZ52" s="292"/>
      <c r="TAA52" s="292"/>
      <c r="TAB52" s="292"/>
      <c r="TAC52" s="292"/>
      <c r="TAD52" s="292"/>
      <c r="TAE52" s="292"/>
      <c r="TAF52" s="292"/>
      <c r="TAG52" s="292"/>
      <c r="TAH52" s="292"/>
      <c r="TAI52" s="292"/>
      <c r="TAJ52" s="292"/>
      <c r="TAK52" s="292"/>
      <c r="TAL52" s="292"/>
      <c r="TAM52" s="292"/>
      <c r="TAN52" s="292"/>
      <c r="TAO52" s="292"/>
      <c r="TAP52" s="292"/>
      <c r="TAQ52" s="292"/>
      <c r="TAR52" s="292"/>
      <c r="TAS52" s="292"/>
      <c r="TAT52" s="292"/>
      <c r="TAU52" s="292"/>
      <c r="TAV52" s="292"/>
      <c r="TAW52" s="292"/>
      <c r="TAX52" s="292"/>
      <c r="TAY52" s="292"/>
      <c r="TAZ52" s="292"/>
      <c r="TBA52" s="292"/>
      <c r="TBB52" s="292"/>
      <c r="TBC52" s="292"/>
      <c r="TBD52" s="292"/>
      <c r="TBE52" s="292"/>
      <c r="TBF52" s="292"/>
      <c r="TBG52" s="292"/>
      <c r="TBH52" s="292"/>
      <c r="TBI52" s="292"/>
      <c r="TBJ52" s="292"/>
      <c r="TBK52" s="292"/>
      <c r="TBL52" s="292"/>
      <c r="TBM52" s="292"/>
      <c r="TBN52" s="292"/>
      <c r="TBO52" s="292"/>
      <c r="TBP52" s="292"/>
      <c r="TBQ52" s="292"/>
      <c r="TBR52" s="292"/>
      <c r="TBS52" s="292"/>
      <c r="TBT52" s="292"/>
      <c r="TBU52" s="292"/>
      <c r="TBV52" s="292"/>
      <c r="TBW52" s="292"/>
      <c r="TBX52" s="292"/>
      <c r="TBY52" s="292"/>
      <c r="TBZ52" s="292"/>
      <c r="TCA52" s="292"/>
      <c r="TCB52" s="292"/>
      <c r="TCC52" s="292"/>
      <c r="TCD52" s="292"/>
      <c r="TCE52" s="292"/>
      <c r="TCF52" s="292"/>
      <c r="TCG52" s="292"/>
      <c r="TCH52" s="292"/>
      <c r="TCI52" s="292"/>
      <c r="TCJ52" s="292"/>
      <c r="TCK52" s="292"/>
      <c r="TCL52" s="292"/>
      <c r="TCM52" s="292"/>
      <c r="TCN52" s="292"/>
      <c r="TCO52" s="292"/>
      <c r="TCP52" s="292"/>
      <c r="TCQ52" s="292"/>
      <c r="TCR52" s="292"/>
      <c r="TCS52" s="292"/>
      <c r="TCT52" s="292"/>
      <c r="TCU52" s="292"/>
      <c r="TCV52" s="292"/>
      <c r="TCW52" s="292"/>
      <c r="TCX52" s="292"/>
      <c r="TCY52" s="292"/>
      <c r="TCZ52" s="292"/>
      <c r="TDA52" s="292"/>
      <c r="TDB52" s="292"/>
      <c r="TDC52" s="292"/>
      <c r="TDD52" s="292"/>
      <c r="TDE52" s="292"/>
      <c r="TDF52" s="292"/>
      <c r="TDG52" s="292"/>
      <c r="TDH52" s="292"/>
      <c r="TDI52" s="292"/>
      <c r="TDJ52" s="292"/>
      <c r="TDK52" s="292"/>
      <c r="TDL52" s="292"/>
      <c r="TDM52" s="292"/>
      <c r="TDN52" s="292"/>
      <c r="TDO52" s="292"/>
      <c r="TDP52" s="292"/>
      <c r="TDQ52" s="292"/>
      <c r="TDR52" s="292"/>
      <c r="TDS52" s="292"/>
      <c r="TDT52" s="292"/>
      <c r="TDU52" s="292"/>
      <c r="TDV52" s="292"/>
      <c r="TDW52" s="292"/>
      <c r="TDX52" s="292"/>
      <c r="TDY52" s="292"/>
      <c r="TDZ52" s="292"/>
      <c r="TEA52" s="292"/>
      <c r="TEB52" s="292"/>
      <c r="TEC52" s="292"/>
      <c r="TED52" s="292"/>
      <c r="TEE52" s="292"/>
      <c r="TEF52" s="292"/>
      <c r="TEG52" s="292"/>
      <c r="TEH52" s="292"/>
      <c r="TEI52" s="292"/>
      <c r="TEJ52" s="292"/>
      <c r="TEK52" s="292"/>
      <c r="TEL52" s="292"/>
      <c r="TEM52" s="292"/>
      <c r="TEN52" s="292"/>
      <c r="TEO52" s="292"/>
      <c r="TEP52" s="292"/>
      <c r="TEQ52" s="292"/>
      <c r="TER52" s="292"/>
      <c r="TES52" s="292"/>
      <c r="TET52" s="292"/>
      <c r="TEU52" s="292"/>
      <c r="TEV52" s="292"/>
      <c r="TEW52" s="292"/>
      <c r="TEX52" s="292"/>
      <c r="TEY52" s="292"/>
      <c r="TEZ52" s="292"/>
      <c r="TFA52" s="292"/>
      <c r="TFB52" s="292"/>
      <c r="TFC52" s="292"/>
      <c r="TFD52" s="292"/>
      <c r="TFE52" s="292"/>
      <c r="TFF52" s="292"/>
      <c r="TFG52" s="292"/>
      <c r="TFH52" s="292"/>
      <c r="TFI52" s="292"/>
      <c r="TFJ52" s="292"/>
      <c r="TFK52" s="292"/>
      <c r="TFL52" s="292"/>
      <c r="TFM52" s="292"/>
      <c r="TFN52" s="292"/>
      <c r="TFO52" s="292"/>
      <c r="TFP52" s="292"/>
      <c r="TFQ52" s="292"/>
      <c r="TFR52" s="292"/>
      <c r="TFS52" s="292"/>
      <c r="TFT52" s="292"/>
      <c r="TFU52" s="292"/>
      <c r="TFV52" s="292"/>
      <c r="TFW52" s="292"/>
      <c r="TFX52" s="292"/>
      <c r="TFY52" s="292"/>
      <c r="TFZ52" s="292"/>
      <c r="TGA52" s="292"/>
      <c r="TGB52" s="292"/>
      <c r="TGC52" s="292"/>
      <c r="TGD52" s="292"/>
      <c r="TGE52" s="292"/>
      <c r="TGF52" s="292"/>
      <c r="TGG52" s="292"/>
      <c r="TGH52" s="292"/>
      <c r="TGI52" s="292"/>
      <c r="TGJ52" s="292"/>
      <c r="TGK52" s="292"/>
      <c r="TGL52" s="292"/>
      <c r="TGM52" s="292"/>
      <c r="TGN52" s="292"/>
      <c r="TGO52" s="292"/>
      <c r="TGP52" s="292"/>
      <c r="TGQ52" s="292"/>
      <c r="TGR52" s="292"/>
      <c r="TGS52" s="292"/>
      <c r="TGT52" s="292"/>
      <c r="TGU52" s="292"/>
      <c r="TGV52" s="292"/>
      <c r="TGW52" s="292"/>
      <c r="TGX52" s="292"/>
      <c r="TGY52" s="292"/>
      <c r="TGZ52" s="292"/>
      <c r="THA52" s="292"/>
      <c r="THB52" s="292"/>
      <c r="THC52" s="292"/>
      <c r="THD52" s="292"/>
      <c r="THE52" s="292"/>
      <c r="THF52" s="292"/>
      <c r="THG52" s="292"/>
      <c r="THH52" s="292"/>
      <c r="THI52" s="292"/>
      <c r="THJ52" s="292"/>
      <c r="THK52" s="292"/>
      <c r="THL52" s="292"/>
      <c r="THM52" s="292"/>
      <c r="THN52" s="292"/>
      <c r="THO52" s="292"/>
      <c r="THP52" s="292"/>
      <c r="THQ52" s="292"/>
      <c r="THR52" s="292"/>
      <c r="THS52" s="292"/>
      <c r="THT52" s="292"/>
      <c r="THU52" s="292"/>
      <c r="THV52" s="292"/>
      <c r="THW52" s="292"/>
      <c r="THX52" s="292"/>
      <c r="THY52" s="292"/>
      <c r="THZ52" s="292"/>
      <c r="TIA52" s="292"/>
      <c r="TIB52" s="292"/>
      <c r="TIC52" s="292"/>
      <c r="TID52" s="292"/>
      <c r="TIE52" s="292"/>
      <c r="TIF52" s="292"/>
      <c r="TIG52" s="292"/>
      <c r="TIH52" s="292"/>
      <c r="TII52" s="292"/>
      <c r="TIJ52" s="292"/>
      <c r="TIK52" s="292"/>
      <c r="TIL52" s="292"/>
      <c r="TIM52" s="292"/>
      <c r="TIN52" s="292"/>
      <c r="TIO52" s="292"/>
      <c r="TIP52" s="292"/>
      <c r="TIQ52" s="292"/>
      <c r="TIR52" s="292"/>
      <c r="TIS52" s="292"/>
      <c r="TIT52" s="292"/>
      <c r="TIU52" s="292"/>
      <c r="TIV52" s="292"/>
      <c r="TIW52" s="292"/>
      <c r="TIX52" s="292"/>
      <c r="TIY52" s="292"/>
      <c r="TIZ52" s="292"/>
      <c r="TJA52" s="292"/>
      <c r="TJB52" s="292"/>
      <c r="TJC52" s="292"/>
      <c r="TJD52" s="292"/>
      <c r="TJE52" s="292"/>
      <c r="TJF52" s="292"/>
      <c r="TJG52" s="292"/>
      <c r="TJH52" s="292"/>
      <c r="TJI52" s="292"/>
      <c r="TJJ52" s="292"/>
      <c r="TJK52" s="292"/>
      <c r="TJL52" s="292"/>
      <c r="TJM52" s="292"/>
      <c r="TJN52" s="292"/>
      <c r="TJO52" s="292"/>
      <c r="TJP52" s="292"/>
      <c r="TJQ52" s="292"/>
      <c r="TJR52" s="292"/>
      <c r="TJS52" s="292"/>
      <c r="TJT52" s="292"/>
      <c r="TJU52" s="292"/>
      <c r="TJV52" s="292"/>
      <c r="TJW52" s="292"/>
      <c r="TJX52" s="292"/>
      <c r="TJY52" s="292"/>
      <c r="TJZ52" s="292"/>
      <c r="TKA52" s="292"/>
      <c r="TKB52" s="292"/>
      <c r="TKC52" s="292"/>
      <c r="TKD52" s="292"/>
      <c r="TKE52" s="292"/>
      <c r="TKF52" s="292"/>
      <c r="TKG52" s="292"/>
      <c r="TKH52" s="292"/>
      <c r="TKI52" s="292"/>
      <c r="TKJ52" s="292"/>
      <c r="TKK52" s="292"/>
      <c r="TKL52" s="292"/>
      <c r="TKM52" s="292"/>
      <c r="TKN52" s="292"/>
      <c r="TKO52" s="292"/>
      <c r="TKP52" s="292"/>
      <c r="TKQ52" s="292"/>
      <c r="TKR52" s="292"/>
      <c r="TKS52" s="292"/>
      <c r="TKT52" s="292"/>
      <c r="TKU52" s="292"/>
      <c r="TKV52" s="292"/>
      <c r="TKW52" s="292"/>
      <c r="TKX52" s="292"/>
      <c r="TKY52" s="292"/>
      <c r="TKZ52" s="292"/>
      <c r="TLA52" s="292"/>
      <c r="TLB52" s="292"/>
      <c r="TLC52" s="292"/>
      <c r="TLD52" s="292"/>
      <c r="TLE52" s="292"/>
      <c r="TLF52" s="292"/>
      <c r="TLG52" s="292"/>
      <c r="TLH52" s="292"/>
      <c r="TLI52" s="292"/>
      <c r="TLJ52" s="292"/>
      <c r="TLK52" s="292"/>
      <c r="TLL52" s="292"/>
      <c r="TLM52" s="292"/>
      <c r="TLN52" s="292"/>
      <c r="TLO52" s="292"/>
      <c r="TLP52" s="292"/>
      <c r="TLQ52" s="292"/>
      <c r="TLR52" s="292"/>
      <c r="TLS52" s="292"/>
      <c r="TLT52" s="292"/>
      <c r="TLU52" s="292"/>
      <c r="TLV52" s="292"/>
      <c r="TLW52" s="292"/>
      <c r="TLX52" s="292"/>
      <c r="TLY52" s="292"/>
      <c r="TLZ52" s="292"/>
      <c r="TMA52" s="292"/>
      <c r="TMB52" s="292"/>
      <c r="TMC52" s="292"/>
      <c r="TMD52" s="292"/>
      <c r="TME52" s="292"/>
      <c r="TMF52" s="292"/>
      <c r="TMG52" s="292"/>
      <c r="TMH52" s="292"/>
      <c r="TMI52" s="292"/>
      <c r="TMJ52" s="292"/>
      <c r="TMK52" s="292"/>
      <c r="TML52" s="292"/>
      <c r="TMM52" s="292"/>
      <c r="TMN52" s="292"/>
      <c r="TMO52" s="292"/>
      <c r="TMP52" s="292"/>
      <c r="TMQ52" s="292"/>
      <c r="TMR52" s="292"/>
      <c r="TMS52" s="292"/>
      <c r="TMT52" s="292"/>
      <c r="TMU52" s="292"/>
      <c r="TMV52" s="292"/>
      <c r="TMW52" s="292"/>
      <c r="TMX52" s="292"/>
      <c r="TMY52" s="292"/>
      <c r="TMZ52" s="292"/>
      <c r="TNA52" s="292"/>
      <c r="TNB52" s="292"/>
      <c r="TNC52" s="292"/>
      <c r="TND52" s="292"/>
      <c r="TNE52" s="292"/>
      <c r="TNF52" s="292"/>
      <c r="TNG52" s="292"/>
      <c r="TNH52" s="292"/>
      <c r="TNI52" s="292"/>
      <c r="TNJ52" s="292"/>
      <c r="TNK52" s="292"/>
      <c r="TNL52" s="292"/>
      <c r="TNM52" s="292"/>
      <c r="TNN52" s="292"/>
      <c r="TNO52" s="292"/>
      <c r="TNP52" s="292"/>
      <c r="TNQ52" s="292"/>
      <c r="TNR52" s="292"/>
      <c r="TNS52" s="292"/>
      <c r="TNT52" s="292"/>
      <c r="TNU52" s="292"/>
      <c r="TNV52" s="292"/>
      <c r="TNW52" s="292"/>
      <c r="TNX52" s="292"/>
      <c r="TNY52" s="292"/>
      <c r="TNZ52" s="292"/>
      <c r="TOA52" s="292"/>
      <c r="TOB52" s="292"/>
      <c r="TOC52" s="292"/>
      <c r="TOD52" s="292"/>
      <c r="TOE52" s="292"/>
      <c r="TOF52" s="292"/>
      <c r="TOG52" s="292"/>
      <c r="TOH52" s="292"/>
      <c r="TOI52" s="292"/>
      <c r="TOJ52" s="292"/>
      <c r="TOK52" s="292"/>
      <c r="TOL52" s="292"/>
      <c r="TOM52" s="292"/>
      <c r="TON52" s="292"/>
      <c r="TOO52" s="292"/>
      <c r="TOP52" s="292"/>
      <c r="TOQ52" s="292"/>
      <c r="TOR52" s="292"/>
      <c r="TOS52" s="292"/>
      <c r="TOT52" s="292"/>
      <c r="TOU52" s="292"/>
      <c r="TOV52" s="292"/>
      <c r="TOW52" s="292"/>
      <c r="TOX52" s="292"/>
      <c r="TOY52" s="292"/>
      <c r="TOZ52" s="292"/>
      <c r="TPA52" s="292"/>
      <c r="TPB52" s="292"/>
      <c r="TPC52" s="292"/>
      <c r="TPD52" s="292"/>
      <c r="TPE52" s="292"/>
      <c r="TPF52" s="292"/>
      <c r="TPG52" s="292"/>
      <c r="TPH52" s="292"/>
      <c r="TPI52" s="292"/>
      <c r="TPJ52" s="292"/>
      <c r="TPK52" s="292"/>
      <c r="TPL52" s="292"/>
      <c r="TPM52" s="292"/>
      <c r="TPN52" s="292"/>
      <c r="TPO52" s="292"/>
      <c r="TPP52" s="292"/>
      <c r="TPQ52" s="292"/>
      <c r="TPR52" s="292"/>
      <c r="TPS52" s="292"/>
      <c r="TPT52" s="292"/>
      <c r="TPU52" s="292"/>
      <c r="TPV52" s="292"/>
      <c r="TPW52" s="292"/>
      <c r="TPX52" s="292"/>
      <c r="TPY52" s="292"/>
      <c r="TPZ52" s="292"/>
      <c r="TQA52" s="292"/>
      <c r="TQB52" s="292"/>
      <c r="TQC52" s="292"/>
      <c r="TQD52" s="292"/>
      <c r="TQE52" s="292"/>
      <c r="TQF52" s="292"/>
      <c r="TQG52" s="292"/>
      <c r="TQH52" s="292"/>
      <c r="TQI52" s="292"/>
      <c r="TQJ52" s="292"/>
      <c r="TQK52" s="292"/>
      <c r="TQL52" s="292"/>
      <c r="TQM52" s="292"/>
      <c r="TQN52" s="292"/>
      <c r="TQO52" s="292"/>
      <c r="TQP52" s="292"/>
      <c r="TQQ52" s="292"/>
      <c r="TQR52" s="292"/>
      <c r="TQS52" s="292"/>
      <c r="TQT52" s="292"/>
      <c r="TQU52" s="292"/>
      <c r="TQV52" s="292"/>
      <c r="TQW52" s="292"/>
      <c r="TQX52" s="292"/>
      <c r="TQY52" s="292"/>
      <c r="TQZ52" s="292"/>
      <c r="TRA52" s="292"/>
      <c r="TRB52" s="292"/>
      <c r="TRC52" s="292"/>
      <c r="TRD52" s="292"/>
      <c r="TRE52" s="292"/>
      <c r="TRF52" s="292"/>
      <c r="TRG52" s="292"/>
      <c r="TRH52" s="292"/>
      <c r="TRI52" s="292"/>
      <c r="TRJ52" s="292"/>
      <c r="TRK52" s="292"/>
      <c r="TRL52" s="292"/>
      <c r="TRM52" s="292"/>
      <c r="TRN52" s="292"/>
      <c r="TRO52" s="292"/>
      <c r="TRP52" s="292"/>
      <c r="TRQ52" s="292"/>
      <c r="TRR52" s="292"/>
      <c r="TRS52" s="292"/>
      <c r="TRT52" s="292"/>
      <c r="TRU52" s="292"/>
      <c r="TRV52" s="292"/>
      <c r="TRW52" s="292"/>
      <c r="TRX52" s="292"/>
      <c r="TRY52" s="292"/>
      <c r="TRZ52" s="292"/>
      <c r="TSA52" s="292"/>
      <c r="TSB52" s="292"/>
      <c r="TSC52" s="292"/>
      <c r="TSD52" s="292"/>
      <c r="TSE52" s="292"/>
      <c r="TSF52" s="292"/>
      <c r="TSG52" s="292"/>
      <c r="TSH52" s="292"/>
      <c r="TSI52" s="292"/>
      <c r="TSJ52" s="292"/>
      <c r="TSK52" s="292"/>
      <c r="TSL52" s="292"/>
      <c r="TSM52" s="292"/>
      <c r="TSN52" s="292"/>
      <c r="TSO52" s="292"/>
      <c r="TSP52" s="292"/>
      <c r="TSQ52" s="292"/>
      <c r="TSR52" s="292"/>
      <c r="TSS52" s="292"/>
      <c r="TST52" s="292"/>
      <c r="TSU52" s="292"/>
      <c r="TSV52" s="292"/>
      <c r="TSW52" s="292"/>
      <c r="TSX52" s="292"/>
      <c r="TSY52" s="292"/>
      <c r="TSZ52" s="292"/>
      <c r="TTA52" s="292"/>
      <c r="TTB52" s="292"/>
      <c r="TTC52" s="292"/>
      <c r="TTD52" s="292"/>
      <c r="TTE52" s="292"/>
      <c r="TTF52" s="292"/>
      <c r="TTG52" s="292"/>
      <c r="TTH52" s="292"/>
      <c r="TTI52" s="292"/>
      <c r="TTJ52" s="292"/>
      <c r="TTK52" s="292"/>
      <c r="TTL52" s="292"/>
      <c r="TTM52" s="292"/>
      <c r="TTN52" s="292"/>
      <c r="TTO52" s="292"/>
      <c r="TTP52" s="292"/>
      <c r="TTQ52" s="292"/>
      <c r="TTR52" s="292"/>
      <c r="TTS52" s="292"/>
      <c r="TTT52" s="292"/>
      <c r="TTU52" s="292"/>
      <c r="TTV52" s="292"/>
      <c r="TTW52" s="292"/>
      <c r="TTX52" s="292"/>
      <c r="TTY52" s="292"/>
      <c r="TTZ52" s="292"/>
      <c r="TUA52" s="292"/>
      <c r="TUB52" s="292"/>
      <c r="TUC52" s="292"/>
      <c r="TUD52" s="292"/>
      <c r="TUE52" s="292"/>
      <c r="TUF52" s="292"/>
      <c r="TUG52" s="292"/>
      <c r="TUH52" s="292"/>
      <c r="TUI52" s="292"/>
      <c r="TUJ52" s="292"/>
      <c r="TUK52" s="292"/>
      <c r="TUL52" s="292"/>
      <c r="TUM52" s="292"/>
      <c r="TUN52" s="292"/>
      <c r="TUO52" s="292"/>
      <c r="TUP52" s="292"/>
      <c r="TUQ52" s="292"/>
      <c r="TUR52" s="292"/>
      <c r="TUS52" s="292"/>
      <c r="TUT52" s="292"/>
      <c r="TUU52" s="292"/>
      <c r="TUV52" s="292"/>
      <c r="TUW52" s="292"/>
      <c r="TUX52" s="292"/>
      <c r="TUY52" s="292"/>
      <c r="TUZ52" s="292"/>
      <c r="TVA52" s="292"/>
      <c r="TVB52" s="292"/>
      <c r="TVC52" s="292"/>
      <c r="TVD52" s="292"/>
      <c r="TVE52" s="292"/>
      <c r="TVF52" s="292"/>
      <c r="TVG52" s="292"/>
      <c r="TVH52" s="292"/>
      <c r="TVI52" s="292"/>
      <c r="TVJ52" s="292"/>
      <c r="TVK52" s="292"/>
      <c r="TVL52" s="292"/>
      <c r="TVM52" s="292"/>
      <c r="TVN52" s="292"/>
      <c r="TVO52" s="292"/>
      <c r="TVP52" s="292"/>
      <c r="TVQ52" s="292"/>
      <c r="TVR52" s="292"/>
      <c r="TVS52" s="292"/>
      <c r="TVT52" s="292"/>
      <c r="TVU52" s="292"/>
      <c r="TVV52" s="292"/>
      <c r="TVW52" s="292"/>
      <c r="TVX52" s="292"/>
      <c r="TVY52" s="292"/>
      <c r="TVZ52" s="292"/>
      <c r="TWA52" s="292"/>
      <c r="TWB52" s="292"/>
      <c r="TWC52" s="292"/>
      <c r="TWD52" s="292"/>
      <c r="TWE52" s="292"/>
      <c r="TWF52" s="292"/>
      <c r="TWG52" s="292"/>
      <c r="TWH52" s="292"/>
      <c r="TWI52" s="292"/>
      <c r="TWJ52" s="292"/>
      <c r="TWK52" s="292"/>
      <c r="TWL52" s="292"/>
      <c r="TWM52" s="292"/>
      <c r="TWN52" s="292"/>
      <c r="TWO52" s="292"/>
      <c r="TWP52" s="292"/>
      <c r="TWQ52" s="292"/>
      <c r="TWR52" s="292"/>
      <c r="TWS52" s="292"/>
      <c r="TWT52" s="292"/>
      <c r="TWU52" s="292"/>
      <c r="TWV52" s="292"/>
      <c r="TWW52" s="292"/>
      <c r="TWX52" s="292"/>
      <c r="TWY52" s="292"/>
      <c r="TWZ52" s="292"/>
      <c r="TXA52" s="292"/>
      <c r="TXB52" s="292"/>
      <c r="TXC52" s="292"/>
      <c r="TXD52" s="292"/>
      <c r="TXE52" s="292"/>
      <c r="TXF52" s="292"/>
      <c r="TXG52" s="292"/>
      <c r="TXH52" s="292"/>
      <c r="TXI52" s="292"/>
      <c r="TXJ52" s="292"/>
      <c r="TXK52" s="292"/>
      <c r="TXL52" s="292"/>
      <c r="TXM52" s="292"/>
      <c r="TXN52" s="292"/>
      <c r="TXO52" s="292"/>
      <c r="TXP52" s="292"/>
      <c r="TXQ52" s="292"/>
      <c r="TXR52" s="292"/>
      <c r="TXS52" s="292"/>
      <c r="TXT52" s="292"/>
      <c r="TXU52" s="292"/>
      <c r="TXV52" s="292"/>
      <c r="TXW52" s="292"/>
      <c r="TXX52" s="292"/>
      <c r="TXY52" s="292"/>
      <c r="TXZ52" s="292"/>
      <c r="TYA52" s="292"/>
      <c r="TYB52" s="292"/>
      <c r="TYC52" s="292"/>
      <c r="TYD52" s="292"/>
      <c r="TYE52" s="292"/>
      <c r="TYF52" s="292"/>
      <c r="TYG52" s="292"/>
      <c r="TYH52" s="292"/>
      <c r="TYI52" s="292"/>
      <c r="TYJ52" s="292"/>
      <c r="TYK52" s="292"/>
      <c r="TYL52" s="292"/>
      <c r="TYM52" s="292"/>
      <c r="TYN52" s="292"/>
      <c r="TYO52" s="292"/>
      <c r="TYP52" s="292"/>
      <c r="TYQ52" s="292"/>
      <c r="TYR52" s="292"/>
      <c r="TYS52" s="292"/>
      <c r="TYT52" s="292"/>
      <c r="TYU52" s="292"/>
      <c r="TYV52" s="292"/>
      <c r="TYW52" s="292"/>
      <c r="TYX52" s="292"/>
      <c r="TYY52" s="292"/>
      <c r="TYZ52" s="292"/>
      <c r="TZA52" s="292"/>
      <c r="TZB52" s="292"/>
      <c r="TZC52" s="292"/>
      <c r="TZD52" s="292"/>
      <c r="TZE52" s="292"/>
      <c r="TZF52" s="292"/>
      <c r="TZG52" s="292"/>
      <c r="TZH52" s="292"/>
      <c r="TZI52" s="292"/>
      <c r="TZJ52" s="292"/>
      <c r="TZK52" s="292"/>
      <c r="TZL52" s="292"/>
      <c r="TZM52" s="292"/>
      <c r="TZN52" s="292"/>
      <c r="TZO52" s="292"/>
      <c r="TZP52" s="292"/>
      <c r="TZQ52" s="292"/>
      <c r="TZR52" s="292"/>
      <c r="TZS52" s="292"/>
      <c r="TZT52" s="292"/>
      <c r="TZU52" s="292"/>
      <c r="TZV52" s="292"/>
      <c r="TZW52" s="292"/>
      <c r="TZX52" s="292"/>
      <c r="TZY52" s="292"/>
      <c r="TZZ52" s="292"/>
      <c r="UAA52" s="292"/>
      <c r="UAB52" s="292"/>
      <c r="UAC52" s="292"/>
      <c r="UAD52" s="292"/>
      <c r="UAE52" s="292"/>
      <c r="UAF52" s="292"/>
      <c r="UAG52" s="292"/>
      <c r="UAH52" s="292"/>
      <c r="UAI52" s="292"/>
      <c r="UAJ52" s="292"/>
      <c r="UAK52" s="292"/>
      <c r="UAL52" s="292"/>
      <c r="UAM52" s="292"/>
      <c r="UAN52" s="292"/>
      <c r="UAO52" s="292"/>
      <c r="UAP52" s="292"/>
      <c r="UAQ52" s="292"/>
      <c r="UAR52" s="292"/>
      <c r="UAS52" s="292"/>
      <c r="UAT52" s="292"/>
      <c r="UAU52" s="292"/>
      <c r="UAV52" s="292"/>
      <c r="UAW52" s="292"/>
      <c r="UAX52" s="292"/>
      <c r="UAY52" s="292"/>
      <c r="UAZ52" s="292"/>
      <c r="UBA52" s="292"/>
      <c r="UBB52" s="292"/>
      <c r="UBC52" s="292"/>
      <c r="UBD52" s="292"/>
      <c r="UBE52" s="292"/>
      <c r="UBF52" s="292"/>
      <c r="UBG52" s="292"/>
      <c r="UBH52" s="292"/>
      <c r="UBI52" s="292"/>
      <c r="UBJ52" s="292"/>
      <c r="UBK52" s="292"/>
      <c r="UBL52" s="292"/>
      <c r="UBM52" s="292"/>
      <c r="UBN52" s="292"/>
      <c r="UBO52" s="292"/>
      <c r="UBP52" s="292"/>
      <c r="UBQ52" s="292"/>
      <c r="UBR52" s="292"/>
      <c r="UBS52" s="292"/>
      <c r="UBT52" s="292"/>
      <c r="UBU52" s="292"/>
      <c r="UBV52" s="292"/>
      <c r="UBW52" s="292"/>
      <c r="UBX52" s="292"/>
      <c r="UBY52" s="292"/>
      <c r="UBZ52" s="292"/>
      <c r="UCA52" s="292"/>
      <c r="UCB52" s="292"/>
      <c r="UCC52" s="292"/>
      <c r="UCD52" s="292"/>
      <c r="UCE52" s="292"/>
      <c r="UCF52" s="292"/>
      <c r="UCG52" s="292"/>
      <c r="UCH52" s="292"/>
      <c r="UCI52" s="292"/>
      <c r="UCJ52" s="292"/>
      <c r="UCK52" s="292"/>
      <c r="UCL52" s="292"/>
      <c r="UCM52" s="292"/>
      <c r="UCN52" s="292"/>
      <c r="UCO52" s="292"/>
      <c r="UCP52" s="292"/>
      <c r="UCQ52" s="292"/>
      <c r="UCR52" s="292"/>
      <c r="UCS52" s="292"/>
      <c r="UCT52" s="292"/>
      <c r="UCU52" s="292"/>
      <c r="UCV52" s="292"/>
      <c r="UCW52" s="292"/>
      <c r="UCX52" s="292"/>
      <c r="UCY52" s="292"/>
      <c r="UCZ52" s="292"/>
      <c r="UDA52" s="292"/>
      <c r="UDB52" s="292"/>
      <c r="UDC52" s="292"/>
      <c r="UDD52" s="292"/>
      <c r="UDE52" s="292"/>
      <c r="UDF52" s="292"/>
      <c r="UDG52" s="292"/>
      <c r="UDH52" s="292"/>
      <c r="UDI52" s="292"/>
      <c r="UDJ52" s="292"/>
      <c r="UDK52" s="292"/>
      <c r="UDL52" s="292"/>
      <c r="UDM52" s="292"/>
      <c r="UDN52" s="292"/>
      <c r="UDO52" s="292"/>
      <c r="UDP52" s="292"/>
      <c r="UDQ52" s="292"/>
      <c r="UDR52" s="292"/>
      <c r="UDS52" s="292"/>
      <c r="UDT52" s="292"/>
      <c r="UDU52" s="292"/>
      <c r="UDV52" s="292"/>
      <c r="UDW52" s="292"/>
      <c r="UDX52" s="292"/>
      <c r="UDY52" s="292"/>
      <c r="UDZ52" s="292"/>
      <c r="UEA52" s="292"/>
      <c r="UEB52" s="292"/>
      <c r="UEC52" s="292"/>
      <c r="UED52" s="292"/>
      <c r="UEE52" s="292"/>
      <c r="UEF52" s="292"/>
      <c r="UEG52" s="292"/>
      <c r="UEH52" s="292"/>
      <c r="UEI52" s="292"/>
      <c r="UEJ52" s="292"/>
      <c r="UEK52" s="292"/>
      <c r="UEL52" s="292"/>
      <c r="UEM52" s="292"/>
      <c r="UEN52" s="292"/>
      <c r="UEO52" s="292"/>
      <c r="UEP52" s="292"/>
      <c r="UEQ52" s="292"/>
      <c r="UER52" s="292"/>
      <c r="UES52" s="292"/>
      <c r="UET52" s="292"/>
      <c r="UEU52" s="292"/>
      <c r="UEV52" s="292"/>
      <c r="UEW52" s="292"/>
      <c r="UEX52" s="292"/>
      <c r="UEY52" s="292"/>
      <c r="UEZ52" s="292"/>
      <c r="UFA52" s="292"/>
      <c r="UFB52" s="292"/>
      <c r="UFC52" s="292"/>
      <c r="UFD52" s="292"/>
      <c r="UFE52" s="292"/>
      <c r="UFF52" s="292"/>
      <c r="UFG52" s="292"/>
      <c r="UFH52" s="292"/>
      <c r="UFI52" s="292"/>
      <c r="UFJ52" s="292"/>
      <c r="UFK52" s="292"/>
      <c r="UFL52" s="292"/>
      <c r="UFM52" s="292"/>
      <c r="UFN52" s="292"/>
      <c r="UFO52" s="292"/>
      <c r="UFP52" s="292"/>
      <c r="UFQ52" s="292"/>
      <c r="UFR52" s="292"/>
      <c r="UFS52" s="292"/>
      <c r="UFT52" s="292"/>
      <c r="UFU52" s="292"/>
      <c r="UFV52" s="292"/>
      <c r="UFW52" s="292"/>
      <c r="UFX52" s="292"/>
      <c r="UFY52" s="292"/>
      <c r="UFZ52" s="292"/>
      <c r="UGA52" s="292"/>
      <c r="UGB52" s="292"/>
      <c r="UGC52" s="292"/>
      <c r="UGD52" s="292"/>
      <c r="UGE52" s="292"/>
      <c r="UGF52" s="292"/>
      <c r="UGG52" s="292"/>
      <c r="UGH52" s="292"/>
      <c r="UGI52" s="292"/>
      <c r="UGJ52" s="292"/>
      <c r="UGK52" s="292"/>
      <c r="UGL52" s="292"/>
      <c r="UGM52" s="292"/>
      <c r="UGN52" s="292"/>
      <c r="UGO52" s="292"/>
      <c r="UGP52" s="292"/>
      <c r="UGQ52" s="292"/>
      <c r="UGR52" s="292"/>
      <c r="UGS52" s="292"/>
      <c r="UGT52" s="292"/>
      <c r="UGU52" s="292"/>
      <c r="UGV52" s="292"/>
      <c r="UGW52" s="292"/>
      <c r="UGX52" s="292"/>
      <c r="UGY52" s="292"/>
      <c r="UGZ52" s="292"/>
      <c r="UHA52" s="292"/>
      <c r="UHB52" s="292"/>
      <c r="UHC52" s="292"/>
      <c r="UHD52" s="292"/>
      <c r="UHE52" s="292"/>
      <c r="UHF52" s="292"/>
      <c r="UHG52" s="292"/>
      <c r="UHH52" s="292"/>
      <c r="UHI52" s="292"/>
      <c r="UHJ52" s="292"/>
      <c r="UHK52" s="292"/>
      <c r="UHL52" s="292"/>
      <c r="UHM52" s="292"/>
      <c r="UHN52" s="292"/>
      <c r="UHO52" s="292"/>
      <c r="UHP52" s="292"/>
      <c r="UHQ52" s="292"/>
      <c r="UHR52" s="292"/>
      <c r="UHS52" s="292"/>
      <c r="UHT52" s="292"/>
      <c r="UHU52" s="292"/>
      <c r="UHV52" s="292"/>
      <c r="UHW52" s="292"/>
      <c r="UHX52" s="292"/>
      <c r="UHY52" s="292"/>
      <c r="UHZ52" s="292"/>
      <c r="UIA52" s="292"/>
      <c r="UIB52" s="292"/>
      <c r="UIC52" s="292"/>
      <c r="UID52" s="292"/>
      <c r="UIE52" s="292"/>
      <c r="UIF52" s="292"/>
      <c r="UIG52" s="292"/>
      <c r="UIH52" s="292"/>
      <c r="UII52" s="292"/>
      <c r="UIJ52" s="292"/>
      <c r="UIK52" s="292"/>
      <c r="UIL52" s="292"/>
      <c r="UIM52" s="292"/>
      <c r="UIN52" s="292"/>
      <c r="UIO52" s="292"/>
      <c r="UIP52" s="292"/>
      <c r="UIQ52" s="292"/>
      <c r="UIR52" s="292"/>
      <c r="UIS52" s="292"/>
      <c r="UIT52" s="292"/>
      <c r="UIU52" s="292"/>
      <c r="UIV52" s="292"/>
      <c r="UIW52" s="292"/>
      <c r="UIX52" s="292"/>
      <c r="UIY52" s="292"/>
      <c r="UIZ52" s="292"/>
      <c r="UJA52" s="292"/>
      <c r="UJB52" s="292"/>
      <c r="UJC52" s="292"/>
      <c r="UJD52" s="292"/>
      <c r="UJE52" s="292"/>
      <c r="UJF52" s="292"/>
      <c r="UJG52" s="292"/>
      <c r="UJH52" s="292"/>
      <c r="UJI52" s="292"/>
      <c r="UJJ52" s="292"/>
      <c r="UJK52" s="292"/>
      <c r="UJL52" s="292"/>
      <c r="UJM52" s="292"/>
      <c r="UJN52" s="292"/>
      <c r="UJO52" s="292"/>
      <c r="UJP52" s="292"/>
      <c r="UJQ52" s="292"/>
      <c r="UJR52" s="292"/>
      <c r="UJS52" s="292"/>
      <c r="UJT52" s="292"/>
      <c r="UJU52" s="292"/>
      <c r="UJV52" s="292"/>
      <c r="UJW52" s="292"/>
      <c r="UJX52" s="292"/>
      <c r="UJY52" s="292"/>
      <c r="UJZ52" s="292"/>
      <c r="UKA52" s="292"/>
      <c r="UKB52" s="292"/>
      <c r="UKC52" s="292"/>
      <c r="UKD52" s="292"/>
      <c r="UKE52" s="292"/>
      <c r="UKF52" s="292"/>
      <c r="UKG52" s="292"/>
      <c r="UKH52" s="292"/>
      <c r="UKI52" s="292"/>
      <c r="UKJ52" s="292"/>
      <c r="UKK52" s="292"/>
      <c r="UKL52" s="292"/>
      <c r="UKM52" s="292"/>
      <c r="UKN52" s="292"/>
      <c r="UKO52" s="292"/>
      <c r="UKP52" s="292"/>
      <c r="UKQ52" s="292"/>
      <c r="UKR52" s="292"/>
      <c r="UKS52" s="292"/>
      <c r="UKT52" s="292"/>
      <c r="UKU52" s="292"/>
      <c r="UKV52" s="292"/>
      <c r="UKW52" s="292"/>
      <c r="UKX52" s="292"/>
      <c r="UKY52" s="292"/>
      <c r="UKZ52" s="292"/>
      <c r="ULA52" s="292"/>
      <c r="ULB52" s="292"/>
      <c r="ULC52" s="292"/>
      <c r="ULD52" s="292"/>
      <c r="ULE52" s="292"/>
      <c r="ULF52" s="292"/>
      <c r="ULG52" s="292"/>
      <c r="ULH52" s="292"/>
      <c r="ULI52" s="292"/>
      <c r="ULJ52" s="292"/>
      <c r="ULK52" s="292"/>
      <c r="ULL52" s="292"/>
      <c r="ULM52" s="292"/>
      <c r="ULN52" s="292"/>
      <c r="ULO52" s="292"/>
      <c r="ULP52" s="292"/>
      <c r="ULQ52" s="292"/>
      <c r="ULR52" s="292"/>
      <c r="ULS52" s="292"/>
      <c r="ULT52" s="292"/>
      <c r="ULU52" s="292"/>
      <c r="ULV52" s="292"/>
      <c r="ULW52" s="292"/>
      <c r="ULX52" s="292"/>
      <c r="ULY52" s="292"/>
      <c r="ULZ52" s="292"/>
      <c r="UMA52" s="292"/>
      <c r="UMB52" s="292"/>
      <c r="UMC52" s="292"/>
      <c r="UMD52" s="292"/>
      <c r="UME52" s="292"/>
      <c r="UMF52" s="292"/>
      <c r="UMG52" s="292"/>
      <c r="UMH52" s="292"/>
      <c r="UMI52" s="292"/>
      <c r="UMJ52" s="292"/>
      <c r="UMK52" s="292"/>
      <c r="UML52" s="292"/>
      <c r="UMM52" s="292"/>
      <c r="UMN52" s="292"/>
      <c r="UMO52" s="292"/>
      <c r="UMP52" s="292"/>
      <c r="UMQ52" s="292"/>
      <c r="UMR52" s="292"/>
      <c r="UMS52" s="292"/>
      <c r="UMT52" s="292"/>
      <c r="UMU52" s="292"/>
      <c r="UMV52" s="292"/>
      <c r="UMW52" s="292"/>
      <c r="UMX52" s="292"/>
      <c r="UMY52" s="292"/>
      <c r="UMZ52" s="292"/>
      <c r="UNA52" s="292"/>
      <c r="UNB52" s="292"/>
      <c r="UNC52" s="292"/>
      <c r="UND52" s="292"/>
      <c r="UNE52" s="292"/>
      <c r="UNF52" s="292"/>
      <c r="UNG52" s="292"/>
      <c r="UNH52" s="292"/>
      <c r="UNI52" s="292"/>
      <c r="UNJ52" s="292"/>
      <c r="UNK52" s="292"/>
      <c r="UNL52" s="292"/>
      <c r="UNM52" s="292"/>
      <c r="UNN52" s="292"/>
      <c r="UNO52" s="292"/>
      <c r="UNP52" s="292"/>
      <c r="UNQ52" s="292"/>
      <c r="UNR52" s="292"/>
      <c r="UNS52" s="292"/>
      <c r="UNT52" s="292"/>
      <c r="UNU52" s="292"/>
      <c r="UNV52" s="292"/>
      <c r="UNW52" s="292"/>
      <c r="UNX52" s="292"/>
      <c r="UNY52" s="292"/>
      <c r="UNZ52" s="292"/>
      <c r="UOA52" s="292"/>
      <c r="UOB52" s="292"/>
      <c r="UOC52" s="292"/>
      <c r="UOD52" s="292"/>
      <c r="UOE52" s="292"/>
      <c r="UOF52" s="292"/>
      <c r="UOG52" s="292"/>
      <c r="UOH52" s="292"/>
      <c r="UOI52" s="292"/>
      <c r="UOJ52" s="292"/>
      <c r="UOK52" s="292"/>
      <c r="UOL52" s="292"/>
      <c r="UOM52" s="292"/>
      <c r="UON52" s="292"/>
      <c r="UOO52" s="292"/>
      <c r="UOP52" s="292"/>
      <c r="UOQ52" s="292"/>
      <c r="UOR52" s="292"/>
      <c r="UOS52" s="292"/>
      <c r="UOT52" s="292"/>
      <c r="UOU52" s="292"/>
      <c r="UOV52" s="292"/>
      <c r="UOW52" s="292"/>
      <c r="UOX52" s="292"/>
      <c r="UOY52" s="292"/>
      <c r="UOZ52" s="292"/>
      <c r="UPA52" s="292"/>
      <c r="UPB52" s="292"/>
      <c r="UPC52" s="292"/>
      <c r="UPD52" s="292"/>
      <c r="UPE52" s="292"/>
      <c r="UPF52" s="292"/>
      <c r="UPG52" s="292"/>
      <c r="UPH52" s="292"/>
      <c r="UPI52" s="292"/>
      <c r="UPJ52" s="292"/>
      <c r="UPK52" s="292"/>
      <c r="UPL52" s="292"/>
      <c r="UPM52" s="292"/>
      <c r="UPN52" s="292"/>
      <c r="UPO52" s="292"/>
      <c r="UPP52" s="292"/>
      <c r="UPQ52" s="292"/>
      <c r="UPR52" s="292"/>
      <c r="UPS52" s="292"/>
      <c r="UPT52" s="292"/>
      <c r="UPU52" s="292"/>
      <c r="UPV52" s="292"/>
      <c r="UPW52" s="292"/>
      <c r="UPX52" s="292"/>
      <c r="UPY52" s="292"/>
      <c r="UPZ52" s="292"/>
      <c r="UQA52" s="292"/>
      <c r="UQB52" s="292"/>
      <c r="UQC52" s="292"/>
      <c r="UQD52" s="292"/>
      <c r="UQE52" s="292"/>
      <c r="UQF52" s="292"/>
      <c r="UQG52" s="292"/>
      <c r="UQH52" s="292"/>
      <c r="UQI52" s="292"/>
      <c r="UQJ52" s="292"/>
      <c r="UQK52" s="292"/>
      <c r="UQL52" s="292"/>
      <c r="UQM52" s="292"/>
      <c r="UQN52" s="292"/>
      <c r="UQO52" s="292"/>
      <c r="UQP52" s="292"/>
      <c r="UQQ52" s="292"/>
      <c r="UQR52" s="292"/>
      <c r="UQS52" s="292"/>
      <c r="UQT52" s="292"/>
      <c r="UQU52" s="292"/>
      <c r="UQV52" s="292"/>
      <c r="UQW52" s="292"/>
      <c r="UQX52" s="292"/>
      <c r="UQY52" s="292"/>
      <c r="UQZ52" s="292"/>
      <c r="URA52" s="292"/>
      <c r="URB52" s="292"/>
      <c r="URC52" s="292"/>
      <c r="URD52" s="292"/>
      <c r="URE52" s="292"/>
      <c r="URF52" s="292"/>
      <c r="URG52" s="292"/>
      <c r="URH52" s="292"/>
      <c r="URI52" s="292"/>
      <c r="URJ52" s="292"/>
      <c r="URK52" s="292"/>
      <c r="URL52" s="292"/>
      <c r="URM52" s="292"/>
      <c r="URN52" s="292"/>
      <c r="URO52" s="292"/>
      <c r="URP52" s="292"/>
      <c r="URQ52" s="292"/>
      <c r="URR52" s="292"/>
      <c r="URS52" s="292"/>
      <c r="URT52" s="292"/>
      <c r="URU52" s="292"/>
      <c r="URV52" s="292"/>
      <c r="URW52" s="292"/>
      <c r="URX52" s="292"/>
      <c r="URY52" s="292"/>
      <c r="URZ52" s="292"/>
      <c r="USA52" s="292"/>
      <c r="USB52" s="292"/>
      <c r="USC52" s="292"/>
      <c r="USD52" s="292"/>
      <c r="USE52" s="292"/>
      <c r="USF52" s="292"/>
      <c r="USG52" s="292"/>
      <c r="USH52" s="292"/>
      <c r="USI52" s="292"/>
      <c r="USJ52" s="292"/>
      <c r="USK52" s="292"/>
      <c r="USL52" s="292"/>
      <c r="USM52" s="292"/>
      <c r="USN52" s="292"/>
      <c r="USO52" s="292"/>
      <c r="USP52" s="292"/>
      <c r="USQ52" s="292"/>
      <c r="USR52" s="292"/>
      <c r="USS52" s="292"/>
      <c r="UST52" s="292"/>
      <c r="USU52" s="292"/>
      <c r="USV52" s="292"/>
      <c r="USW52" s="292"/>
      <c r="USX52" s="292"/>
      <c r="USY52" s="292"/>
      <c r="USZ52" s="292"/>
      <c r="UTA52" s="292"/>
      <c r="UTB52" s="292"/>
      <c r="UTC52" s="292"/>
      <c r="UTD52" s="292"/>
      <c r="UTE52" s="292"/>
      <c r="UTF52" s="292"/>
      <c r="UTG52" s="292"/>
      <c r="UTH52" s="292"/>
      <c r="UTI52" s="292"/>
      <c r="UTJ52" s="292"/>
      <c r="UTK52" s="292"/>
      <c r="UTL52" s="292"/>
      <c r="UTM52" s="292"/>
      <c r="UTN52" s="292"/>
      <c r="UTO52" s="292"/>
      <c r="UTP52" s="292"/>
      <c r="UTQ52" s="292"/>
      <c r="UTR52" s="292"/>
      <c r="UTS52" s="292"/>
      <c r="UTT52" s="292"/>
      <c r="UTU52" s="292"/>
      <c r="UTV52" s="292"/>
      <c r="UTW52" s="292"/>
      <c r="UTX52" s="292"/>
      <c r="UTY52" s="292"/>
      <c r="UTZ52" s="292"/>
      <c r="UUA52" s="292"/>
      <c r="UUB52" s="292"/>
      <c r="UUC52" s="292"/>
      <c r="UUD52" s="292"/>
      <c r="UUE52" s="292"/>
      <c r="UUF52" s="292"/>
      <c r="UUG52" s="292"/>
      <c r="UUH52" s="292"/>
      <c r="UUI52" s="292"/>
      <c r="UUJ52" s="292"/>
      <c r="UUK52" s="292"/>
      <c r="UUL52" s="292"/>
      <c r="UUM52" s="292"/>
      <c r="UUN52" s="292"/>
      <c r="UUO52" s="292"/>
      <c r="UUP52" s="292"/>
      <c r="UUQ52" s="292"/>
      <c r="UUR52" s="292"/>
      <c r="UUS52" s="292"/>
      <c r="UUT52" s="292"/>
      <c r="UUU52" s="292"/>
      <c r="UUV52" s="292"/>
      <c r="UUW52" s="292"/>
      <c r="UUX52" s="292"/>
      <c r="UUY52" s="292"/>
      <c r="UUZ52" s="292"/>
      <c r="UVA52" s="292"/>
      <c r="UVB52" s="292"/>
      <c r="UVC52" s="292"/>
      <c r="UVD52" s="292"/>
      <c r="UVE52" s="292"/>
      <c r="UVF52" s="292"/>
      <c r="UVG52" s="292"/>
      <c r="UVH52" s="292"/>
      <c r="UVI52" s="292"/>
      <c r="UVJ52" s="292"/>
      <c r="UVK52" s="292"/>
      <c r="UVL52" s="292"/>
      <c r="UVM52" s="292"/>
      <c r="UVN52" s="292"/>
      <c r="UVO52" s="292"/>
      <c r="UVP52" s="292"/>
      <c r="UVQ52" s="292"/>
      <c r="UVR52" s="292"/>
      <c r="UVS52" s="292"/>
      <c r="UVT52" s="292"/>
      <c r="UVU52" s="292"/>
      <c r="UVV52" s="292"/>
      <c r="UVW52" s="292"/>
      <c r="UVX52" s="292"/>
      <c r="UVY52" s="292"/>
      <c r="UVZ52" s="292"/>
      <c r="UWA52" s="292"/>
      <c r="UWB52" s="292"/>
      <c r="UWC52" s="292"/>
      <c r="UWD52" s="292"/>
      <c r="UWE52" s="292"/>
      <c r="UWF52" s="292"/>
      <c r="UWG52" s="292"/>
      <c r="UWH52" s="292"/>
      <c r="UWI52" s="292"/>
      <c r="UWJ52" s="292"/>
      <c r="UWK52" s="292"/>
      <c r="UWL52" s="292"/>
      <c r="UWM52" s="292"/>
      <c r="UWN52" s="292"/>
      <c r="UWO52" s="292"/>
      <c r="UWP52" s="292"/>
      <c r="UWQ52" s="292"/>
      <c r="UWR52" s="292"/>
      <c r="UWS52" s="292"/>
      <c r="UWT52" s="292"/>
      <c r="UWU52" s="292"/>
      <c r="UWV52" s="292"/>
      <c r="UWW52" s="292"/>
      <c r="UWX52" s="292"/>
      <c r="UWY52" s="292"/>
      <c r="UWZ52" s="292"/>
      <c r="UXA52" s="292"/>
      <c r="UXB52" s="292"/>
      <c r="UXC52" s="292"/>
      <c r="UXD52" s="292"/>
      <c r="UXE52" s="292"/>
      <c r="UXF52" s="292"/>
      <c r="UXG52" s="292"/>
      <c r="UXH52" s="292"/>
      <c r="UXI52" s="292"/>
      <c r="UXJ52" s="292"/>
      <c r="UXK52" s="292"/>
      <c r="UXL52" s="292"/>
      <c r="UXM52" s="292"/>
      <c r="UXN52" s="292"/>
      <c r="UXO52" s="292"/>
      <c r="UXP52" s="292"/>
      <c r="UXQ52" s="292"/>
      <c r="UXR52" s="292"/>
      <c r="UXS52" s="292"/>
      <c r="UXT52" s="292"/>
      <c r="UXU52" s="292"/>
      <c r="UXV52" s="292"/>
      <c r="UXW52" s="292"/>
      <c r="UXX52" s="292"/>
      <c r="UXY52" s="292"/>
      <c r="UXZ52" s="292"/>
      <c r="UYA52" s="292"/>
      <c r="UYB52" s="292"/>
      <c r="UYC52" s="292"/>
      <c r="UYD52" s="292"/>
      <c r="UYE52" s="292"/>
      <c r="UYF52" s="292"/>
      <c r="UYG52" s="292"/>
      <c r="UYH52" s="292"/>
      <c r="UYI52" s="292"/>
      <c r="UYJ52" s="292"/>
      <c r="UYK52" s="292"/>
      <c r="UYL52" s="292"/>
      <c r="UYM52" s="292"/>
      <c r="UYN52" s="292"/>
      <c r="UYO52" s="292"/>
      <c r="UYP52" s="292"/>
      <c r="UYQ52" s="292"/>
      <c r="UYR52" s="292"/>
      <c r="UYS52" s="292"/>
      <c r="UYT52" s="292"/>
      <c r="UYU52" s="292"/>
      <c r="UYV52" s="292"/>
      <c r="UYW52" s="292"/>
      <c r="UYX52" s="292"/>
      <c r="UYY52" s="292"/>
      <c r="UYZ52" s="292"/>
      <c r="UZA52" s="292"/>
      <c r="UZB52" s="292"/>
      <c r="UZC52" s="292"/>
      <c r="UZD52" s="292"/>
      <c r="UZE52" s="292"/>
      <c r="UZF52" s="292"/>
      <c r="UZG52" s="292"/>
      <c r="UZH52" s="292"/>
      <c r="UZI52" s="292"/>
      <c r="UZJ52" s="292"/>
      <c r="UZK52" s="292"/>
      <c r="UZL52" s="292"/>
      <c r="UZM52" s="292"/>
      <c r="UZN52" s="292"/>
      <c r="UZO52" s="292"/>
      <c r="UZP52" s="292"/>
      <c r="UZQ52" s="292"/>
      <c r="UZR52" s="292"/>
      <c r="UZS52" s="292"/>
      <c r="UZT52" s="292"/>
      <c r="UZU52" s="292"/>
      <c r="UZV52" s="292"/>
      <c r="UZW52" s="292"/>
      <c r="UZX52" s="292"/>
      <c r="UZY52" s="292"/>
      <c r="UZZ52" s="292"/>
      <c r="VAA52" s="292"/>
      <c r="VAB52" s="292"/>
      <c r="VAC52" s="292"/>
      <c r="VAD52" s="292"/>
      <c r="VAE52" s="292"/>
      <c r="VAF52" s="292"/>
      <c r="VAG52" s="292"/>
      <c r="VAH52" s="292"/>
      <c r="VAI52" s="292"/>
      <c r="VAJ52" s="292"/>
      <c r="VAK52" s="292"/>
      <c r="VAL52" s="292"/>
      <c r="VAM52" s="292"/>
      <c r="VAN52" s="292"/>
      <c r="VAO52" s="292"/>
      <c r="VAP52" s="292"/>
      <c r="VAQ52" s="292"/>
      <c r="VAR52" s="292"/>
      <c r="VAS52" s="292"/>
      <c r="VAT52" s="292"/>
      <c r="VAU52" s="292"/>
      <c r="VAV52" s="292"/>
      <c r="VAW52" s="292"/>
      <c r="VAX52" s="292"/>
      <c r="VAY52" s="292"/>
      <c r="VAZ52" s="292"/>
      <c r="VBA52" s="292"/>
      <c r="VBB52" s="292"/>
      <c r="VBC52" s="292"/>
      <c r="VBD52" s="292"/>
      <c r="VBE52" s="292"/>
      <c r="VBF52" s="292"/>
      <c r="VBG52" s="292"/>
      <c r="VBH52" s="292"/>
      <c r="VBI52" s="292"/>
      <c r="VBJ52" s="292"/>
      <c r="VBK52" s="292"/>
      <c r="VBL52" s="292"/>
      <c r="VBM52" s="292"/>
      <c r="VBN52" s="292"/>
      <c r="VBO52" s="292"/>
      <c r="VBP52" s="292"/>
      <c r="VBQ52" s="292"/>
      <c r="VBR52" s="292"/>
      <c r="VBS52" s="292"/>
      <c r="VBT52" s="292"/>
      <c r="VBU52" s="292"/>
      <c r="VBV52" s="292"/>
      <c r="VBW52" s="292"/>
      <c r="VBX52" s="292"/>
      <c r="VBY52" s="292"/>
      <c r="VBZ52" s="292"/>
      <c r="VCA52" s="292"/>
      <c r="VCB52" s="292"/>
      <c r="VCC52" s="292"/>
      <c r="VCD52" s="292"/>
      <c r="VCE52" s="292"/>
      <c r="VCF52" s="292"/>
      <c r="VCG52" s="292"/>
      <c r="VCH52" s="292"/>
      <c r="VCI52" s="292"/>
      <c r="VCJ52" s="292"/>
      <c r="VCK52" s="292"/>
      <c r="VCL52" s="292"/>
      <c r="VCM52" s="292"/>
      <c r="VCN52" s="292"/>
      <c r="VCO52" s="292"/>
      <c r="VCP52" s="292"/>
      <c r="VCQ52" s="292"/>
      <c r="VCR52" s="292"/>
      <c r="VCS52" s="292"/>
      <c r="VCT52" s="292"/>
      <c r="VCU52" s="292"/>
      <c r="VCV52" s="292"/>
      <c r="VCW52" s="292"/>
      <c r="VCX52" s="292"/>
      <c r="VCY52" s="292"/>
      <c r="VCZ52" s="292"/>
      <c r="VDA52" s="292"/>
      <c r="VDB52" s="292"/>
      <c r="VDC52" s="292"/>
      <c r="VDD52" s="292"/>
      <c r="VDE52" s="292"/>
      <c r="VDF52" s="292"/>
      <c r="VDG52" s="292"/>
      <c r="VDH52" s="292"/>
      <c r="VDI52" s="292"/>
      <c r="VDJ52" s="292"/>
      <c r="VDK52" s="292"/>
      <c r="VDL52" s="292"/>
      <c r="VDM52" s="292"/>
      <c r="VDN52" s="292"/>
      <c r="VDO52" s="292"/>
      <c r="VDP52" s="292"/>
      <c r="VDQ52" s="292"/>
      <c r="VDR52" s="292"/>
      <c r="VDS52" s="292"/>
      <c r="VDT52" s="292"/>
      <c r="VDU52" s="292"/>
      <c r="VDV52" s="292"/>
      <c r="VDW52" s="292"/>
      <c r="VDX52" s="292"/>
      <c r="VDY52" s="292"/>
      <c r="VDZ52" s="292"/>
      <c r="VEA52" s="292"/>
      <c r="VEB52" s="292"/>
      <c r="VEC52" s="292"/>
      <c r="VED52" s="292"/>
      <c r="VEE52" s="292"/>
      <c r="VEF52" s="292"/>
      <c r="VEG52" s="292"/>
      <c r="VEH52" s="292"/>
      <c r="VEI52" s="292"/>
      <c r="VEJ52" s="292"/>
      <c r="VEK52" s="292"/>
      <c r="VEL52" s="292"/>
      <c r="VEM52" s="292"/>
      <c r="VEN52" s="292"/>
      <c r="VEO52" s="292"/>
      <c r="VEP52" s="292"/>
      <c r="VEQ52" s="292"/>
      <c r="VER52" s="292"/>
      <c r="VES52" s="292"/>
      <c r="VET52" s="292"/>
      <c r="VEU52" s="292"/>
      <c r="VEV52" s="292"/>
      <c r="VEW52" s="292"/>
      <c r="VEX52" s="292"/>
      <c r="VEY52" s="292"/>
      <c r="VEZ52" s="292"/>
      <c r="VFA52" s="292"/>
      <c r="VFB52" s="292"/>
      <c r="VFC52" s="292"/>
      <c r="VFD52" s="292"/>
      <c r="VFE52" s="292"/>
      <c r="VFF52" s="292"/>
      <c r="VFG52" s="292"/>
      <c r="VFH52" s="292"/>
      <c r="VFI52" s="292"/>
      <c r="VFJ52" s="292"/>
      <c r="VFK52" s="292"/>
      <c r="VFL52" s="292"/>
      <c r="VFM52" s="292"/>
      <c r="VFN52" s="292"/>
      <c r="VFO52" s="292"/>
      <c r="VFP52" s="292"/>
      <c r="VFQ52" s="292"/>
      <c r="VFR52" s="292"/>
      <c r="VFS52" s="292"/>
      <c r="VFT52" s="292"/>
      <c r="VFU52" s="292"/>
      <c r="VFV52" s="292"/>
      <c r="VFW52" s="292"/>
      <c r="VFX52" s="292"/>
      <c r="VFY52" s="292"/>
      <c r="VFZ52" s="292"/>
      <c r="VGA52" s="292"/>
      <c r="VGB52" s="292"/>
      <c r="VGC52" s="292"/>
      <c r="VGD52" s="292"/>
      <c r="VGE52" s="292"/>
      <c r="VGF52" s="292"/>
      <c r="VGG52" s="292"/>
      <c r="VGH52" s="292"/>
      <c r="VGI52" s="292"/>
      <c r="VGJ52" s="292"/>
      <c r="VGK52" s="292"/>
      <c r="VGL52" s="292"/>
      <c r="VGM52" s="292"/>
      <c r="VGN52" s="292"/>
      <c r="VGO52" s="292"/>
      <c r="VGP52" s="292"/>
      <c r="VGQ52" s="292"/>
      <c r="VGR52" s="292"/>
      <c r="VGS52" s="292"/>
      <c r="VGT52" s="292"/>
      <c r="VGU52" s="292"/>
      <c r="VGV52" s="292"/>
      <c r="VGW52" s="292"/>
      <c r="VGX52" s="292"/>
      <c r="VGY52" s="292"/>
      <c r="VGZ52" s="292"/>
      <c r="VHA52" s="292"/>
      <c r="VHB52" s="292"/>
      <c r="VHC52" s="292"/>
      <c r="VHD52" s="292"/>
      <c r="VHE52" s="292"/>
      <c r="VHF52" s="292"/>
      <c r="VHG52" s="292"/>
      <c r="VHH52" s="292"/>
      <c r="VHI52" s="292"/>
      <c r="VHJ52" s="292"/>
      <c r="VHK52" s="292"/>
      <c r="VHL52" s="292"/>
      <c r="VHM52" s="292"/>
      <c r="VHN52" s="292"/>
      <c r="VHO52" s="292"/>
      <c r="VHP52" s="292"/>
      <c r="VHQ52" s="292"/>
      <c r="VHR52" s="292"/>
      <c r="VHS52" s="292"/>
      <c r="VHT52" s="292"/>
      <c r="VHU52" s="292"/>
      <c r="VHV52" s="292"/>
      <c r="VHW52" s="292"/>
      <c r="VHX52" s="292"/>
      <c r="VHY52" s="292"/>
      <c r="VHZ52" s="292"/>
      <c r="VIA52" s="292"/>
      <c r="VIB52" s="292"/>
      <c r="VIC52" s="292"/>
      <c r="VID52" s="292"/>
      <c r="VIE52" s="292"/>
      <c r="VIF52" s="292"/>
      <c r="VIG52" s="292"/>
      <c r="VIH52" s="292"/>
      <c r="VII52" s="292"/>
      <c r="VIJ52" s="292"/>
      <c r="VIK52" s="292"/>
      <c r="VIL52" s="292"/>
      <c r="VIM52" s="292"/>
      <c r="VIN52" s="292"/>
      <c r="VIO52" s="292"/>
      <c r="VIP52" s="292"/>
      <c r="VIQ52" s="292"/>
      <c r="VIR52" s="292"/>
      <c r="VIS52" s="292"/>
      <c r="VIT52" s="292"/>
      <c r="VIU52" s="292"/>
      <c r="VIV52" s="292"/>
      <c r="VIW52" s="292"/>
      <c r="VIX52" s="292"/>
      <c r="VIY52" s="292"/>
      <c r="VIZ52" s="292"/>
      <c r="VJA52" s="292"/>
      <c r="VJB52" s="292"/>
      <c r="VJC52" s="292"/>
      <c r="VJD52" s="292"/>
      <c r="VJE52" s="292"/>
      <c r="VJF52" s="292"/>
      <c r="VJG52" s="292"/>
      <c r="VJH52" s="292"/>
      <c r="VJI52" s="292"/>
      <c r="VJJ52" s="292"/>
      <c r="VJK52" s="292"/>
      <c r="VJL52" s="292"/>
      <c r="VJM52" s="292"/>
      <c r="VJN52" s="292"/>
      <c r="VJO52" s="292"/>
      <c r="VJP52" s="292"/>
      <c r="VJQ52" s="292"/>
      <c r="VJR52" s="292"/>
      <c r="VJS52" s="292"/>
      <c r="VJT52" s="292"/>
      <c r="VJU52" s="292"/>
      <c r="VJV52" s="292"/>
      <c r="VJW52" s="292"/>
      <c r="VJX52" s="292"/>
      <c r="VJY52" s="292"/>
      <c r="VJZ52" s="292"/>
      <c r="VKA52" s="292"/>
      <c r="VKB52" s="292"/>
      <c r="VKC52" s="292"/>
      <c r="VKD52" s="292"/>
      <c r="VKE52" s="292"/>
      <c r="VKF52" s="292"/>
      <c r="VKG52" s="292"/>
      <c r="VKH52" s="292"/>
      <c r="VKI52" s="292"/>
      <c r="VKJ52" s="292"/>
      <c r="VKK52" s="292"/>
      <c r="VKL52" s="292"/>
      <c r="VKM52" s="292"/>
      <c r="VKN52" s="292"/>
      <c r="VKO52" s="292"/>
      <c r="VKP52" s="292"/>
      <c r="VKQ52" s="292"/>
      <c r="VKR52" s="292"/>
      <c r="VKS52" s="292"/>
      <c r="VKT52" s="292"/>
      <c r="VKU52" s="292"/>
      <c r="VKV52" s="292"/>
      <c r="VKW52" s="292"/>
      <c r="VKX52" s="292"/>
      <c r="VKY52" s="292"/>
      <c r="VKZ52" s="292"/>
      <c r="VLA52" s="292"/>
      <c r="VLB52" s="292"/>
      <c r="VLC52" s="292"/>
      <c r="VLD52" s="292"/>
      <c r="VLE52" s="292"/>
      <c r="VLF52" s="292"/>
      <c r="VLG52" s="292"/>
      <c r="VLH52" s="292"/>
      <c r="VLI52" s="292"/>
      <c r="VLJ52" s="292"/>
      <c r="VLK52" s="292"/>
      <c r="VLL52" s="292"/>
      <c r="VLM52" s="292"/>
      <c r="VLN52" s="292"/>
      <c r="VLO52" s="292"/>
      <c r="VLP52" s="292"/>
      <c r="VLQ52" s="292"/>
      <c r="VLR52" s="292"/>
      <c r="VLS52" s="292"/>
      <c r="VLT52" s="292"/>
      <c r="VLU52" s="292"/>
      <c r="VLV52" s="292"/>
      <c r="VLW52" s="292"/>
      <c r="VLX52" s="292"/>
      <c r="VLY52" s="292"/>
      <c r="VLZ52" s="292"/>
      <c r="VMA52" s="292"/>
      <c r="VMB52" s="292"/>
      <c r="VMC52" s="292"/>
      <c r="VMD52" s="292"/>
      <c r="VME52" s="292"/>
      <c r="VMF52" s="292"/>
      <c r="VMG52" s="292"/>
      <c r="VMH52" s="292"/>
      <c r="VMI52" s="292"/>
      <c r="VMJ52" s="292"/>
      <c r="VMK52" s="292"/>
      <c r="VML52" s="292"/>
      <c r="VMM52" s="292"/>
      <c r="VMN52" s="292"/>
      <c r="VMO52" s="292"/>
      <c r="VMP52" s="292"/>
      <c r="VMQ52" s="292"/>
      <c r="VMR52" s="292"/>
      <c r="VMS52" s="292"/>
      <c r="VMT52" s="292"/>
      <c r="VMU52" s="292"/>
      <c r="VMV52" s="292"/>
      <c r="VMW52" s="292"/>
      <c r="VMX52" s="292"/>
      <c r="VMY52" s="292"/>
      <c r="VMZ52" s="292"/>
      <c r="VNA52" s="292"/>
      <c r="VNB52" s="292"/>
      <c r="VNC52" s="292"/>
      <c r="VND52" s="292"/>
      <c r="VNE52" s="292"/>
      <c r="VNF52" s="292"/>
      <c r="VNG52" s="292"/>
      <c r="VNH52" s="292"/>
      <c r="VNI52" s="292"/>
      <c r="VNJ52" s="292"/>
      <c r="VNK52" s="292"/>
      <c r="VNL52" s="292"/>
      <c r="VNM52" s="292"/>
      <c r="VNN52" s="292"/>
      <c r="VNO52" s="292"/>
      <c r="VNP52" s="292"/>
      <c r="VNQ52" s="292"/>
      <c r="VNR52" s="292"/>
      <c r="VNS52" s="292"/>
      <c r="VNT52" s="292"/>
      <c r="VNU52" s="292"/>
      <c r="VNV52" s="292"/>
      <c r="VNW52" s="292"/>
      <c r="VNX52" s="292"/>
      <c r="VNY52" s="292"/>
      <c r="VNZ52" s="292"/>
      <c r="VOA52" s="292"/>
      <c r="VOB52" s="292"/>
      <c r="VOC52" s="292"/>
      <c r="VOD52" s="292"/>
      <c r="VOE52" s="292"/>
      <c r="VOF52" s="292"/>
      <c r="VOG52" s="292"/>
      <c r="VOH52" s="292"/>
      <c r="VOI52" s="292"/>
      <c r="VOJ52" s="292"/>
      <c r="VOK52" s="292"/>
      <c r="VOL52" s="292"/>
      <c r="VOM52" s="292"/>
      <c r="VON52" s="292"/>
      <c r="VOO52" s="292"/>
      <c r="VOP52" s="292"/>
      <c r="VOQ52" s="292"/>
      <c r="VOR52" s="292"/>
      <c r="VOS52" s="292"/>
      <c r="VOT52" s="292"/>
      <c r="VOU52" s="292"/>
      <c r="VOV52" s="292"/>
      <c r="VOW52" s="292"/>
      <c r="VOX52" s="292"/>
      <c r="VOY52" s="292"/>
      <c r="VOZ52" s="292"/>
      <c r="VPA52" s="292"/>
      <c r="VPB52" s="292"/>
      <c r="VPC52" s="292"/>
      <c r="VPD52" s="292"/>
      <c r="VPE52" s="292"/>
      <c r="VPF52" s="292"/>
      <c r="VPG52" s="292"/>
      <c r="VPH52" s="292"/>
      <c r="VPI52" s="292"/>
      <c r="VPJ52" s="292"/>
      <c r="VPK52" s="292"/>
      <c r="VPL52" s="292"/>
      <c r="VPM52" s="292"/>
      <c r="VPN52" s="292"/>
      <c r="VPO52" s="292"/>
      <c r="VPP52" s="292"/>
      <c r="VPQ52" s="292"/>
      <c r="VPR52" s="292"/>
      <c r="VPS52" s="292"/>
      <c r="VPT52" s="292"/>
      <c r="VPU52" s="292"/>
      <c r="VPV52" s="292"/>
      <c r="VPW52" s="292"/>
      <c r="VPX52" s="292"/>
      <c r="VPY52" s="292"/>
      <c r="VPZ52" s="292"/>
      <c r="VQA52" s="292"/>
      <c r="VQB52" s="292"/>
      <c r="VQC52" s="292"/>
      <c r="VQD52" s="292"/>
      <c r="VQE52" s="292"/>
      <c r="VQF52" s="292"/>
      <c r="VQG52" s="292"/>
      <c r="VQH52" s="292"/>
      <c r="VQI52" s="292"/>
      <c r="VQJ52" s="292"/>
      <c r="VQK52" s="292"/>
      <c r="VQL52" s="292"/>
      <c r="VQM52" s="292"/>
      <c r="VQN52" s="292"/>
      <c r="VQO52" s="292"/>
      <c r="VQP52" s="292"/>
      <c r="VQQ52" s="292"/>
      <c r="VQR52" s="292"/>
      <c r="VQS52" s="292"/>
      <c r="VQT52" s="292"/>
      <c r="VQU52" s="292"/>
      <c r="VQV52" s="292"/>
      <c r="VQW52" s="292"/>
      <c r="VQX52" s="292"/>
      <c r="VQY52" s="292"/>
      <c r="VQZ52" s="292"/>
      <c r="VRA52" s="292"/>
      <c r="VRB52" s="292"/>
      <c r="VRC52" s="292"/>
      <c r="VRD52" s="292"/>
      <c r="VRE52" s="292"/>
      <c r="VRF52" s="292"/>
      <c r="VRG52" s="292"/>
      <c r="VRH52" s="292"/>
      <c r="VRI52" s="292"/>
      <c r="VRJ52" s="292"/>
      <c r="VRK52" s="292"/>
      <c r="VRL52" s="292"/>
      <c r="VRM52" s="292"/>
      <c r="VRN52" s="292"/>
      <c r="VRO52" s="292"/>
      <c r="VRP52" s="292"/>
      <c r="VRQ52" s="292"/>
      <c r="VRR52" s="292"/>
      <c r="VRS52" s="292"/>
      <c r="VRT52" s="292"/>
      <c r="VRU52" s="292"/>
      <c r="VRV52" s="292"/>
      <c r="VRW52" s="292"/>
      <c r="VRX52" s="292"/>
      <c r="VRY52" s="292"/>
      <c r="VRZ52" s="292"/>
      <c r="VSA52" s="292"/>
      <c r="VSB52" s="292"/>
      <c r="VSC52" s="292"/>
      <c r="VSD52" s="292"/>
      <c r="VSE52" s="292"/>
      <c r="VSF52" s="292"/>
      <c r="VSG52" s="292"/>
      <c r="VSH52" s="292"/>
      <c r="VSI52" s="292"/>
      <c r="VSJ52" s="292"/>
      <c r="VSK52" s="292"/>
      <c r="VSL52" s="292"/>
      <c r="VSM52" s="292"/>
      <c r="VSN52" s="292"/>
      <c r="VSO52" s="292"/>
      <c r="VSP52" s="292"/>
      <c r="VSQ52" s="292"/>
      <c r="VSR52" s="292"/>
      <c r="VSS52" s="292"/>
      <c r="VST52" s="292"/>
      <c r="VSU52" s="292"/>
      <c r="VSV52" s="292"/>
      <c r="VSW52" s="292"/>
      <c r="VSX52" s="292"/>
      <c r="VSY52" s="292"/>
      <c r="VSZ52" s="292"/>
      <c r="VTA52" s="292"/>
      <c r="VTB52" s="292"/>
      <c r="VTC52" s="292"/>
      <c r="VTD52" s="292"/>
      <c r="VTE52" s="292"/>
      <c r="VTF52" s="292"/>
      <c r="VTG52" s="292"/>
      <c r="VTH52" s="292"/>
      <c r="VTI52" s="292"/>
      <c r="VTJ52" s="292"/>
      <c r="VTK52" s="292"/>
      <c r="VTL52" s="292"/>
      <c r="VTM52" s="292"/>
      <c r="VTN52" s="292"/>
      <c r="VTO52" s="292"/>
      <c r="VTP52" s="292"/>
      <c r="VTQ52" s="292"/>
      <c r="VTR52" s="292"/>
      <c r="VTS52" s="292"/>
      <c r="VTT52" s="292"/>
      <c r="VTU52" s="292"/>
      <c r="VTV52" s="292"/>
      <c r="VTW52" s="292"/>
      <c r="VTX52" s="292"/>
      <c r="VTY52" s="292"/>
      <c r="VTZ52" s="292"/>
      <c r="VUA52" s="292"/>
      <c r="VUB52" s="292"/>
      <c r="VUC52" s="292"/>
      <c r="VUD52" s="292"/>
      <c r="VUE52" s="292"/>
      <c r="VUF52" s="292"/>
      <c r="VUG52" s="292"/>
      <c r="VUH52" s="292"/>
      <c r="VUI52" s="292"/>
      <c r="VUJ52" s="292"/>
      <c r="VUK52" s="292"/>
      <c r="VUL52" s="292"/>
      <c r="VUM52" s="292"/>
      <c r="VUN52" s="292"/>
      <c r="VUO52" s="292"/>
      <c r="VUP52" s="292"/>
      <c r="VUQ52" s="292"/>
      <c r="VUR52" s="292"/>
      <c r="VUS52" s="292"/>
      <c r="VUT52" s="292"/>
      <c r="VUU52" s="292"/>
      <c r="VUV52" s="292"/>
      <c r="VUW52" s="292"/>
      <c r="VUX52" s="292"/>
      <c r="VUY52" s="292"/>
      <c r="VUZ52" s="292"/>
      <c r="VVA52" s="292"/>
      <c r="VVB52" s="292"/>
      <c r="VVC52" s="292"/>
      <c r="VVD52" s="292"/>
      <c r="VVE52" s="292"/>
      <c r="VVF52" s="292"/>
      <c r="VVG52" s="292"/>
      <c r="VVH52" s="292"/>
      <c r="VVI52" s="292"/>
      <c r="VVJ52" s="292"/>
      <c r="VVK52" s="292"/>
      <c r="VVL52" s="292"/>
      <c r="VVM52" s="292"/>
      <c r="VVN52" s="292"/>
      <c r="VVO52" s="292"/>
      <c r="VVP52" s="292"/>
      <c r="VVQ52" s="292"/>
      <c r="VVR52" s="292"/>
      <c r="VVS52" s="292"/>
      <c r="VVT52" s="292"/>
      <c r="VVU52" s="292"/>
      <c r="VVV52" s="292"/>
      <c r="VVW52" s="292"/>
      <c r="VVX52" s="292"/>
      <c r="VVY52" s="292"/>
      <c r="VVZ52" s="292"/>
      <c r="VWA52" s="292"/>
      <c r="VWB52" s="292"/>
      <c r="VWC52" s="292"/>
      <c r="VWD52" s="292"/>
      <c r="VWE52" s="292"/>
      <c r="VWF52" s="292"/>
      <c r="VWG52" s="292"/>
      <c r="VWH52" s="292"/>
      <c r="VWI52" s="292"/>
      <c r="VWJ52" s="292"/>
      <c r="VWK52" s="292"/>
      <c r="VWL52" s="292"/>
      <c r="VWM52" s="292"/>
      <c r="VWN52" s="292"/>
      <c r="VWO52" s="292"/>
      <c r="VWP52" s="292"/>
      <c r="VWQ52" s="292"/>
      <c r="VWR52" s="292"/>
      <c r="VWS52" s="292"/>
      <c r="VWT52" s="292"/>
      <c r="VWU52" s="292"/>
      <c r="VWV52" s="292"/>
      <c r="VWW52" s="292"/>
      <c r="VWX52" s="292"/>
      <c r="VWY52" s="292"/>
      <c r="VWZ52" s="292"/>
      <c r="VXA52" s="292"/>
      <c r="VXB52" s="292"/>
      <c r="VXC52" s="292"/>
      <c r="VXD52" s="292"/>
      <c r="VXE52" s="292"/>
      <c r="VXF52" s="292"/>
      <c r="VXG52" s="292"/>
      <c r="VXH52" s="292"/>
      <c r="VXI52" s="292"/>
      <c r="VXJ52" s="292"/>
      <c r="VXK52" s="292"/>
      <c r="VXL52" s="292"/>
      <c r="VXM52" s="292"/>
      <c r="VXN52" s="292"/>
      <c r="VXO52" s="292"/>
      <c r="VXP52" s="292"/>
      <c r="VXQ52" s="292"/>
      <c r="VXR52" s="292"/>
      <c r="VXS52" s="292"/>
      <c r="VXT52" s="292"/>
      <c r="VXU52" s="292"/>
      <c r="VXV52" s="292"/>
      <c r="VXW52" s="292"/>
      <c r="VXX52" s="292"/>
      <c r="VXY52" s="292"/>
      <c r="VXZ52" s="292"/>
      <c r="VYA52" s="292"/>
      <c r="VYB52" s="292"/>
      <c r="VYC52" s="292"/>
      <c r="VYD52" s="292"/>
      <c r="VYE52" s="292"/>
      <c r="VYF52" s="292"/>
      <c r="VYG52" s="292"/>
      <c r="VYH52" s="292"/>
      <c r="VYI52" s="292"/>
      <c r="VYJ52" s="292"/>
      <c r="VYK52" s="292"/>
      <c r="VYL52" s="292"/>
      <c r="VYM52" s="292"/>
      <c r="VYN52" s="292"/>
      <c r="VYO52" s="292"/>
      <c r="VYP52" s="292"/>
      <c r="VYQ52" s="292"/>
      <c r="VYR52" s="292"/>
      <c r="VYS52" s="292"/>
      <c r="VYT52" s="292"/>
      <c r="VYU52" s="292"/>
      <c r="VYV52" s="292"/>
      <c r="VYW52" s="292"/>
      <c r="VYX52" s="292"/>
      <c r="VYY52" s="292"/>
      <c r="VYZ52" s="292"/>
      <c r="VZA52" s="292"/>
      <c r="VZB52" s="292"/>
      <c r="VZC52" s="292"/>
      <c r="VZD52" s="292"/>
      <c r="VZE52" s="292"/>
      <c r="VZF52" s="292"/>
      <c r="VZG52" s="292"/>
      <c r="VZH52" s="292"/>
      <c r="VZI52" s="292"/>
      <c r="VZJ52" s="292"/>
      <c r="VZK52" s="292"/>
      <c r="VZL52" s="292"/>
      <c r="VZM52" s="292"/>
      <c r="VZN52" s="292"/>
      <c r="VZO52" s="292"/>
      <c r="VZP52" s="292"/>
      <c r="VZQ52" s="292"/>
      <c r="VZR52" s="292"/>
      <c r="VZS52" s="292"/>
      <c r="VZT52" s="292"/>
      <c r="VZU52" s="292"/>
      <c r="VZV52" s="292"/>
      <c r="VZW52" s="292"/>
      <c r="VZX52" s="292"/>
      <c r="VZY52" s="292"/>
      <c r="VZZ52" s="292"/>
      <c r="WAA52" s="292"/>
      <c r="WAB52" s="292"/>
      <c r="WAC52" s="292"/>
      <c r="WAD52" s="292"/>
      <c r="WAE52" s="292"/>
      <c r="WAF52" s="292"/>
      <c r="WAG52" s="292"/>
      <c r="WAH52" s="292"/>
      <c r="WAI52" s="292"/>
      <c r="WAJ52" s="292"/>
      <c r="WAK52" s="292"/>
      <c r="WAL52" s="292"/>
      <c r="WAM52" s="292"/>
      <c r="WAN52" s="292"/>
      <c r="WAO52" s="292"/>
      <c r="WAP52" s="292"/>
      <c r="WAQ52" s="292"/>
      <c r="WAR52" s="292"/>
      <c r="WAS52" s="292"/>
      <c r="WAT52" s="292"/>
      <c r="WAU52" s="292"/>
      <c r="WAV52" s="292"/>
      <c r="WAW52" s="292"/>
      <c r="WAX52" s="292"/>
      <c r="WAY52" s="292"/>
      <c r="WAZ52" s="292"/>
      <c r="WBA52" s="292"/>
      <c r="WBB52" s="292"/>
      <c r="WBC52" s="292"/>
      <c r="WBD52" s="292"/>
      <c r="WBE52" s="292"/>
      <c r="WBF52" s="292"/>
      <c r="WBG52" s="292"/>
      <c r="WBH52" s="292"/>
      <c r="WBI52" s="292"/>
      <c r="WBJ52" s="292"/>
      <c r="WBK52" s="292"/>
      <c r="WBL52" s="292"/>
      <c r="WBM52" s="292"/>
      <c r="WBN52" s="292"/>
      <c r="WBO52" s="292"/>
      <c r="WBP52" s="292"/>
      <c r="WBQ52" s="292"/>
      <c r="WBR52" s="292"/>
      <c r="WBS52" s="292"/>
      <c r="WBT52" s="292"/>
      <c r="WBU52" s="292"/>
      <c r="WBV52" s="292"/>
      <c r="WBW52" s="292"/>
      <c r="WBX52" s="292"/>
      <c r="WBY52" s="292"/>
      <c r="WBZ52" s="292"/>
      <c r="WCA52" s="292"/>
      <c r="WCB52" s="292"/>
      <c r="WCC52" s="292"/>
      <c r="WCD52" s="292"/>
      <c r="WCE52" s="292"/>
      <c r="WCF52" s="292"/>
      <c r="WCG52" s="292"/>
      <c r="WCH52" s="292"/>
      <c r="WCI52" s="292"/>
      <c r="WCJ52" s="292"/>
      <c r="WCK52" s="292"/>
      <c r="WCL52" s="292"/>
      <c r="WCM52" s="292"/>
      <c r="WCN52" s="292"/>
      <c r="WCO52" s="292"/>
      <c r="WCP52" s="292"/>
      <c r="WCQ52" s="292"/>
      <c r="WCR52" s="292"/>
      <c r="WCS52" s="292"/>
      <c r="WCT52" s="292"/>
      <c r="WCU52" s="292"/>
      <c r="WCV52" s="292"/>
      <c r="WCW52" s="292"/>
      <c r="WCX52" s="292"/>
      <c r="WCY52" s="292"/>
      <c r="WCZ52" s="292"/>
      <c r="WDA52" s="292"/>
      <c r="WDB52" s="292"/>
      <c r="WDC52" s="292"/>
      <c r="WDD52" s="292"/>
      <c r="WDE52" s="292"/>
      <c r="WDF52" s="292"/>
      <c r="WDG52" s="292"/>
      <c r="WDH52" s="292"/>
      <c r="WDI52" s="292"/>
      <c r="WDJ52" s="292"/>
      <c r="WDK52" s="292"/>
      <c r="WDL52" s="292"/>
      <c r="WDM52" s="292"/>
      <c r="WDN52" s="292"/>
      <c r="WDO52" s="292"/>
      <c r="WDP52" s="292"/>
      <c r="WDQ52" s="292"/>
      <c r="WDR52" s="292"/>
      <c r="WDS52" s="292"/>
      <c r="WDT52" s="292"/>
      <c r="WDU52" s="292"/>
      <c r="WDV52" s="292"/>
      <c r="WDW52" s="292"/>
      <c r="WDX52" s="292"/>
      <c r="WDY52" s="292"/>
      <c r="WDZ52" s="292"/>
      <c r="WEA52" s="292"/>
      <c r="WEB52" s="292"/>
      <c r="WEC52" s="292"/>
      <c r="WED52" s="292"/>
      <c r="WEE52" s="292"/>
      <c r="WEF52" s="292"/>
      <c r="WEG52" s="292"/>
      <c r="WEH52" s="292"/>
      <c r="WEI52" s="292"/>
      <c r="WEJ52" s="292"/>
      <c r="WEK52" s="292"/>
      <c r="WEL52" s="292"/>
      <c r="WEM52" s="292"/>
      <c r="WEN52" s="292"/>
      <c r="WEO52" s="292"/>
      <c r="WEP52" s="292"/>
      <c r="WEQ52" s="292"/>
      <c r="WER52" s="292"/>
      <c r="WES52" s="292"/>
      <c r="WET52" s="292"/>
      <c r="WEU52" s="292"/>
      <c r="WEV52" s="292"/>
      <c r="WEW52" s="292"/>
      <c r="WEX52" s="292"/>
      <c r="WEY52" s="292"/>
      <c r="WEZ52" s="292"/>
      <c r="WFA52" s="292"/>
      <c r="WFB52" s="292"/>
      <c r="WFC52" s="292"/>
      <c r="WFD52" s="292"/>
      <c r="WFE52" s="292"/>
      <c r="WFF52" s="292"/>
      <c r="WFG52" s="292"/>
      <c r="WFH52" s="292"/>
      <c r="WFI52" s="292"/>
      <c r="WFJ52" s="292"/>
      <c r="WFK52" s="292"/>
      <c r="WFL52" s="292"/>
      <c r="WFM52" s="292"/>
      <c r="WFN52" s="292"/>
      <c r="WFO52" s="292"/>
      <c r="WFP52" s="292"/>
      <c r="WFQ52" s="292"/>
      <c r="WFR52" s="292"/>
      <c r="WFS52" s="292"/>
      <c r="WFT52" s="292"/>
      <c r="WFU52" s="292"/>
      <c r="WFV52" s="292"/>
      <c r="WFW52" s="292"/>
      <c r="WFX52" s="292"/>
      <c r="WFY52" s="292"/>
      <c r="WFZ52" s="292"/>
      <c r="WGA52" s="292"/>
      <c r="WGB52" s="292"/>
      <c r="WGC52" s="292"/>
      <c r="WGD52" s="292"/>
      <c r="WGE52" s="292"/>
      <c r="WGF52" s="292"/>
      <c r="WGG52" s="292"/>
      <c r="WGH52" s="292"/>
      <c r="WGI52" s="292"/>
      <c r="WGJ52" s="292"/>
      <c r="WGK52" s="292"/>
      <c r="WGL52" s="292"/>
      <c r="WGM52" s="292"/>
      <c r="WGN52" s="292"/>
      <c r="WGO52" s="292"/>
      <c r="WGP52" s="292"/>
      <c r="WGQ52" s="292"/>
      <c r="WGR52" s="292"/>
      <c r="WGS52" s="292"/>
      <c r="WGT52" s="292"/>
      <c r="WGU52" s="292"/>
      <c r="WGV52" s="292"/>
      <c r="WGW52" s="292"/>
      <c r="WGX52" s="292"/>
      <c r="WGY52" s="292"/>
      <c r="WGZ52" s="292"/>
      <c r="WHA52" s="292"/>
      <c r="WHB52" s="292"/>
      <c r="WHC52" s="292"/>
      <c r="WHD52" s="292"/>
      <c r="WHE52" s="292"/>
      <c r="WHF52" s="292"/>
      <c r="WHG52" s="292"/>
      <c r="WHH52" s="292"/>
      <c r="WHI52" s="292"/>
      <c r="WHJ52" s="292"/>
      <c r="WHK52" s="292"/>
      <c r="WHL52" s="292"/>
      <c r="WHM52" s="292"/>
      <c r="WHN52" s="292"/>
      <c r="WHO52" s="292"/>
      <c r="WHP52" s="292"/>
      <c r="WHQ52" s="292"/>
      <c r="WHR52" s="292"/>
      <c r="WHS52" s="292"/>
      <c r="WHT52" s="292"/>
      <c r="WHU52" s="292"/>
      <c r="WHV52" s="292"/>
      <c r="WHW52" s="292"/>
      <c r="WHX52" s="292"/>
      <c r="WHY52" s="292"/>
      <c r="WHZ52" s="292"/>
      <c r="WIA52" s="292"/>
      <c r="WIB52" s="292"/>
      <c r="WIC52" s="292"/>
      <c r="WID52" s="292"/>
      <c r="WIE52" s="292"/>
      <c r="WIF52" s="292"/>
      <c r="WIG52" s="292"/>
      <c r="WIH52" s="292"/>
      <c r="WII52" s="292"/>
      <c r="WIJ52" s="292"/>
      <c r="WIK52" s="292"/>
      <c r="WIL52" s="292"/>
      <c r="WIM52" s="292"/>
      <c r="WIN52" s="292"/>
      <c r="WIO52" s="292"/>
      <c r="WIP52" s="292"/>
      <c r="WIQ52" s="292"/>
      <c r="WIR52" s="292"/>
      <c r="WIS52" s="292"/>
      <c r="WIT52" s="292"/>
      <c r="WIU52" s="292"/>
      <c r="WIV52" s="292"/>
      <c r="WIW52" s="292"/>
      <c r="WIX52" s="292"/>
      <c r="WIY52" s="292"/>
      <c r="WIZ52" s="292"/>
      <c r="WJA52" s="292"/>
      <c r="WJB52" s="292"/>
      <c r="WJC52" s="292"/>
      <c r="WJD52" s="292"/>
      <c r="WJE52" s="292"/>
      <c r="WJF52" s="292"/>
      <c r="WJG52" s="292"/>
      <c r="WJH52" s="292"/>
      <c r="WJI52" s="292"/>
      <c r="WJJ52" s="292"/>
      <c r="WJK52" s="292"/>
      <c r="WJL52" s="292"/>
      <c r="WJM52" s="292"/>
      <c r="WJN52" s="292"/>
      <c r="WJO52" s="292"/>
      <c r="WJP52" s="292"/>
      <c r="WJQ52" s="292"/>
      <c r="WJR52" s="292"/>
      <c r="WJS52" s="292"/>
      <c r="WJT52" s="292"/>
      <c r="WJU52" s="292"/>
      <c r="WJV52" s="292"/>
      <c r="WJW52" s="292"/>
      <c r="WJX52" s="292"/>
      <c r="WJY52" s="292"/>
      <c r="WJZ52" s="292"/>
      <c r="WKA52" s="292"/>
      <c r="WKB52" s="292"/>
      <c r="WKC52" s="292"/>
      <c r="WKD52" s="292"/>
      <c r="WKE52" s="292"/>
      <c r="WKF52" s="292"/>
      <c r="WKG52" s="292"/>
      <c r="WKH52" s="292"/>
      <c r="WKI52" s="292"/>
      <c r="WKJ52" s="292"/>
      <c r="WKK52" s="292"/>
      <c r="WKL52" s="292"/>
      <c r="WKM52" s="292"/>
      <c r="WKN52" s="292"/>
      <c r="WKO52" s="292"/>
      <c r="WKP52" s="292"/>
      <c r="WKQ52" s="292"/>
      <c r="WKR52" s="292"/>
      <c r="WKS52" s="292"/>
      <c r="WKT52" s="292"/>
      <c r="WKU52" s="292"/>
      <c r="WKV52" s="292"/>
      <c r="WKW52" s="292"/>
      <c r="WKX52" s="292"/>
      <c r="WKY52" s="292"/>
      <c r="WKZ52" s="292"/>
      <c r="WLA52" s="292"/>
      <c r="WLB52" s="292"/>
      <c r="WLC52" s="292"/>
      <c r="WLD52" s="292"/>
      <c r="WLE52" s="292"/>
      <c r="WLF52" s="292"/>
      <c r="WLG52" s="292"/>
      <c r="WLH52" s="292"/>
      <c r="WLI52" s="292"/>
      <c r="WLJ52" s="292"/>
      <c r="WLK52" s="292"/>
      <c r="WLL52" s="292"/>
      <c r="WLM52" s="292"/>
      <c r="WLN52" s="292"/>
      <c r="WLO52" s="292"/>
      <c r="WLP52" s="292"/>
      <c r="WLQ52" s="292"/>
      <c r="WLR52" s="292"/>
      <c r="WLS52" s="292"/>
      <c r="WLT52" s="292"/>
      <c r="WLU52" s="292"/>
      <c r="WLV52" s="292"/>
      <c r="WLW52" s="292"/>
      <c r="WLX52" s="292"/>
      <c r="WLY52" s="292"/>
      <c r="WLZ52" s="292"/>
      <c r="WMA52" s="292"/>
      <c r="WMB52" s="292"/>
      <c r="WMC52" s="292"/>
      <c r="WMD52" s="292"/>
      <c r="WME52" s="292"/>
      <c r="WMF52" s="292"/>
      <c r="WMG52" s="292"/>
      <c r="WMH52" s="292"/>
      <c r="WMI52" s="292"/>
      <c r="WMJ52" s="292"/>
      <c r="WMK52" s="292"/>
      <c r="WML52" s="292"/>
      <c r="WMM52" s="292"/>
      <c r="WMN52" s="292"/>
      <c r="WMO52" s="292"/>
      <c r="WMP52" s="292"/>
      <c r="WMQ52" s="292"/>
      <c r="WMR52" s="292"/>
      <c r="WMS52" s="292"/>
      <c r="WMT52" s="292"/>
      <c r="WMU52" s="292"/>
      <c r="WMV52" s="292"/>
      <c r="WMW52" s="292"/>
      <c r="WMX52" s="292"/>
      <c r="WMY52" s="292"/>
      <c r="WMZ52" s="292"/>
      <c r="WNA52" s="292"/>
      <c r="WNB52" s="292"/>
      <c r="WNC52" s="292"/>
      <c r="WND52" s="292"/>
      <c r="WNE52" s="292"/>
      <c r="WNF52" s="292"/>
      <c r="WNG52" s="292"/>
      <c r="WNH52" s="292"/>
      <c r="WNI52" s="292"/>
      <c r="WNJ52" s="292"/>
      <c r="WNK52" s="292"/>
      <c r="WNL52" s="292"/>
      <c r="WNM52" s="292"/>
      <c r="WNN52" s="292"/>
      <c r="WNO52" s="292"/>
      <c r="WNP52" s="292"/>
      <c r="WNQ52" s="292"/>
      <c r="WNR52" s="292"/>
      <c r="WNS52" s="292"/>
      <c r="WNT52" s="292"/>
      <c r="WNU52" s="292"/>
      <c r="WNV52" s="292"/>
      <c r="WNW52" s="292"/>
      <c r="WNX52" s="292"/>
      <c r="WNY52" s="292"/>
      <c r="WNZ52" s="292"/>
      <c r="WOA52" s="292"/>
      <c r="WOB52" s="292"/>
      <c r="WOC52" s="292"/>
      <c r="WOD52" s="292"/>
      <c r="WOE52" s="292"/>
      <c r="WOF52" s="292"/>
      <c r="WOG52" s="292"/>
      <c r="WOH52" s="292"/>
      <c r="WOI52" s="292"/>
      <c r="WOJ52" s="292"/>
      <c r="WOK52" s="292"/>
      <c r="WOL52" s="292"/>
      <c r="WOM52" s="292"/>
      <c r="WON52" s="292"/>
      <c r="WOO52" s="292"/>
      <c r="WOP52" s="292"/>
      <c r="WOQ52" s="292"/>
      <c r="WOR52" s="292"/>
      <c r="WOS52" s="292"/>
      <c r="WOT52" s="292"/>
      <c r="WOU52" s="292"/>
      <c r="WOV52" s="292"/>
      <c r="WOW52" s="292"/>
      <c r="WOX52" s="292"/>
      <c r="WOY52" s="292"/>
      <c r="WOZ52" s="292"/>
      <c r="WPA52" s="292"/>
      <c r="WPB52" s="292"/>
      <c r="WPC52" s="292"/>
      <c r="WPD52" s="292"/>
      <c r="WPE52" s="292"/>
      <c r="WPF52" s="292"/>
      <c r="WPG52" s="292"/>
      <c r="WPH52" s="292"/>
      <c r="WPI52" s="292"/>
      <c r="WPJ52" s="292"/>
      <c r="WPK52" s="292"/>
      <c r="WPL52" s="292"/>
      <c r="WPM52" s="292"/>
      <c r="WPN52" s="292"/>
      <c r="WPO52" s="292"/>
      <c r="WPP52" s="292"/>
      <c r="WPQ52" s="292"/>
      <c r="WPR52" s="292"/>
      <c r="WPS52" s="292"/>
      <c r="WPT52" s="292"/>
      <c r="WPU52" s="292"/>
      <c r="WPV52" s="292"/>
      <c r="WPW52" s="292"/>
      <c r="WPX52" s="292"/>
      <c r="WPY52" s="292"/>
      <c r="WPZ52" s="292"/>
      <c r="WQA52" s="292"/>
      <c r="WQB52" s="292"/>
      <c r="WQC52" s="292"/>
      <c r="WQD52" s="292"/>
      <c r="WQE52" s="292"/>
      <c r="WQF52" s="292"/>
      <c r="WQG52" s="292"/>
      <c r="WQH52" s="292"/>
      <c r="WQI52" s="292"/>
      <c r="WQJ52" s="292"/>
      <c r="WQK52" s="292"/>
      <c r="WQL52" s="292"/>
      <c r="WQM52" s="292"/>
      <c r="WQN52" s="292"/>
      <c r="WQO52" s="292"/>
      <c r="WQP52" s="292"/>
      <c r="WQQ52" s="292"/>
      <c r="WQR52" s="292"/>
      <c r="WQS52" s="292"/>
      <c r="WQT52" s="292"/>
      <c r="WQU52" s="292"/>
      <c r="WQV52" s="292"/>
      <c r="WQW52" s="292"/>
      <c r="WQX52" s="292"/>
      <c r="WQY52" s="292"/>
      <c r="WQZ52" s="292"/>
      <c r="WRA52" s="292"/>
      <c r="WRB52" s="292"/>
      <c r="WRC52" s="292"/>
      <c r="WRD52" s="292"/>
      <c r="WRE52" s="292"/>
      <c r="WRF52" s="292"/>
      <c r="WRG52" s="292"/>
      <c r="WRH52" s="292"/>
      <c r="WRI52" s="292"/>
      <c r="WRJ52" s="292"/>
      <c r="WRK52" s="292"/>
      <c r="WRL52" s="292"/>
      <c r="WRM52" s="292"/>
      <c r="WRN52" s="292"/>
      <c r="WRO52" s="292"/>
      <c r="WRP52" s="292"/>
      <c r="WRQ52" s="292"/>
      <c r="WRR52" s="292"/>
      <c r="WRS52" s="292"/>
      <c r="WRT52" s="292"/>
      <c r="WRU52" s="292"/>
      <c r="WRV52" s="292"/>
      <c r="WRW52" s="292"/>
      <c r="WRX52" s="292"/>
      <c r="WRY52" s="292"/>
      <c r="WRZ52" s="292"/>
      <c r="WSA52" s="292"/>
      <c r="WSB52" s="292"/>
      <c r="WSC52" s="292"/>
      <c r="WSD52" s="292"/>
      <c r="WSE52" s="292"/>
      <c r="WSF52" s="292"/>
      <c r="WSG52" s="292"/>
      <c r="WSH52" s="292"/>
      <c r="WSI52" s="292"/>
      <c r="WSJ52" s="292"/>
      <c r="WSK52" s="292"/>
      <c r="WSL52" s="292"/>
      <c r="WSM52" s="292"/>
      <c r="WSN52" s="292"/>
      <c r="WSO52" s="292"/>
      <c r="WSP52" s="292"/>
      <c r="WSQ52" s="292"/>
      <c r="WSR52" s="292"/>
      <c r="WSS52" s="292"/>
      <c r="WST52" s="292"/>
      <c r="WSU52" s="292"/>
      <c r="WSV52" s="292"/>
      <c r="WSW52" s="292"/>
      <c r="WSX52" s="292"/>
      <c r="WSY52" s="292"/>
      <c r="WSZ52" s="292"/>
      <c r="WTA52" s="292"/>
      <c r="WTB52" s="292"/>
      <c r="WTC52" s="292"/>
      <c r="WTD52" s="292"/>
      <c r="WTE52" s="292"/>
      <c r="WTF52" s="292"/>
      <c r="WTG52" s="292"/>
      <c r="WTH52" s="292"/>
      <c r="WTI52" s="292"/>
      <c r="WTJ52" s="292"/>
      <c r="WTK52" s="292"/>
      <c r="WTL52" s="292"/>
      <c r="WTM52" s="292"/>
      <c r="WTN52" s="292"/>
      <c r="WTO52" s="292"/>
      <c r="WTP52" s="292"/>
      <c r="WTQ52" s="292"/>
      <c r="WTR52" s="292"/>
      <c r="WTS52" s="292"/>
      <c r="WTT52" s="292"/>
      <c r="WTU52" s="292"/>
      <c r="WTV52" s="292"/>
      <c r="WTW52" s="292"/>
      <c r="WTX52" s="292"/>
      <c r="WTY52" s="292"/>
      <c r="WTZ52" s="292"/>
      <c r="WUA52" s="292"/>
      <c r="WUB52" s="292"/>
      <c r="WUC52" s="292"/>
      <c r="WUD52" s="292"/>
      <c r="WUE52" s="292"/>
      <c r="WUF52" s="292"/>
      <c r="WUG52" s="292"/>
      <c r="WUH52" s="292"/>
      <c r="WUI52" s="292"/>
      <c r="WUJ52" s="292"/>
      <c r="WUK52" s="292"/>
      <c r="WUL52" s="292"/>
      <c r="WUM52" s="292"/>
      <c r="WUN52" s="292"/>
      <c r="WUO52" s="292"/>
      <c r="WUP52" s="292"/>
      <c r="WUQ52" s="292"/>
      <c r="WUR52" s="292"/>
      <c r="WUS52" s="292"/>
      <c r="WUT52" s="292"/>
      <c r="WUU52" s="292"/>
      <c r="WUV52" s="292"/>
      <c r="WUW52" s="292"/>
      <c r="WUX52" s="292"/>
      <c r="WUY52" s="292"/>
      <c r="WUZ52" s="292"/>
      <c r="WVA52" s="292"/>
      <c r="WVB52" s="292"/>
      <c r="WVC52" s="292"/>
      <c r="WVD52" s="292"/>
      <c r="WVE52" s="292"/>
      <c r="WVF52" s="292"/>
      <c r="WVG52" s="292"/>
      <c r="WVH52" s="292"/>
      <c r="WVI52" s="292"/>
      <c r="WVJ52" s="292"/>
      <c r="WVK52" s="292"/>
      <c r="WVL52" s="292"/>
      <c r="WVM52" s="292"/>
      <c r="WVN52" s="292"/>
      <c r="WVO52" s="292"/>
      <c r="WVP52" s="292"/>
      <c r="WVQ52" s="292"/>
      <c r="WVR52" s="292"/>
      <c r="WVS52" s="292"/>
      <c r="WVT52" s="292"/>
      <c r="WVU52" s="292"/>
      <c r="WVV52" s="292"/>
      <c r="WVW52" s="292"/>
      <c r="WVX52" s="292"/>
      <c r="WVY52" s="292"/>
      <c r="WVZ52" s="292"/>
      <c r="WWA52" s="292"/>
      <c r="WWB52" s="292"/>
      <c r="WWC52" s="292"/>
      <c r="WWD52" s="292"/>
      <c r="WWE52" s="292"/>
      <c r="WWF52" s="292"/>
      <c r="WWG52" s="292"/>
      <c r="WWH52" s="292"/>
      <c r="WWI52" s="292"/>
      <c r="WWJ52" s="292"/>
      <c r="WWK52" s="292"/>
      <c r="WWL52" s="292"/>
      <c r="WWM52" s="292"/>
      <c r="WWN52" s="292"/>
      <c r="WWO52" s="292"/>
      <c r="WWP52" s="292"/>
      <c r="WWQ52" s="292"/>
      <c r="WWR52" s="292"/>
      <c r="WWS52" s="292"/>
      <c r="WWT52" s="292"/>
      <c r="WWU52" s="292"/>
      <c r="WWV52" s="292"/>
      <c r="WWW52" s="292"/>
      <c r="WWX52" s="292"/>
      <c r="WWY52" s="292"/>
      <c r="WWZ52" s="292"/>
      <c r="WXA52" s="292"/>
      <c r="WXB52" s="292"/>
      <c r="WXC52" s="292"/>
      <c r="WXD52" s="292"/>
      <c r="WXE52" s="292"/>
      <c r="WXF52" s="292"/>
      <c r="WXG52" s="292"/>
      <c r="WXH52" s="292"/>
      <c r="WXI52" s="292"/>
      <c r="WXJ52" s="292"/>
      <c r="WXK52" s="292"/>
      <c r="WXL52" s="292"/>
      <c r="WXM52" s="292"/>
      <c r="WXN52" s="292"/>
      <c r="WXO52" s="292"/>
      <c r="WXP52" s="292"/>
      <c r="WXQ52" s="292"/>
      <c r="WXR52" s="292"/>
      <c r="WXS52" s="292"/>
      <c r="WXT52" s="292"/>
      <c r="WXU52" s="292"/>
      <c r="WXV52" s="292"/>
      <c r="WXW52" s="292"/>
      <c r="WXX52" s="292"/>
      <c r="WXY52" s="292"/>
      <c r="WXZ52" s="292"/>
      <c r="WYA52" s="292"/>
      <c r="WYB52" s="292"/>
      <c r="WYC52" s="292"/>
      <c r="WYD52" s="292"/>
      <c r="WYE52" s="292"/>
      <c r="WYF52" s="292"/>
      <c r="WYG52" s="292"/>
      <c r="WYH52" s="292"/>
      <c r="WYI52" s="292"/>
      <c r="WYJ52" s="292"/>
      <c r="WYK52" s="292"/>
      <c r="WYL52" s="292"/>
      <c r="WYM52" s="292"/>
      <c r="WYN52" s="292"/>
      <c r="WYO52" s="292"/>
      <c r="WYP52" s="292"/>
      <c r="WYQ52" s="292"/>
      <c r="WYR52" s="292"/>
      <c r="WYS52" s="292"/>
      <c r="WYT52" s="292"/>
      <c r="WYU52" s="292"/>
      <c r="WYV52" s="292"/>
      <c r="WYW52" s="292"/>
      <c r="WYX52" s="292"/>
      <c r="WYY52" s="292"/>
      <c r="WYZ52" s="292"/>
      <c r="WZA52" s="292"/>
      <c r="WZB52" s="292"/>
      <c r="WZC52" s="292"/>
      <c r="WZD52" s="292"/>
      <c r="WZE52" s="292"/>
      <c r="WZF52" s="292"/>
      <c r="WZG52" s="292"/>
      <c r="WZH52" s="292"/>
      <c r="WZI52" s="292"/>
      <c r="WZJ52" s="292"/>
      <c r="WZK52" s="292"/>
      <c r="WZL52" s="292"/>
      <c r="WZM52" s="292"/>
      <c r="WZN52" s="292"/>
      <c r="WZO52" s="292"/>
      <c r="WZP52" s="292"/>
      <c r="WZQ52" s="292"/>
      <c r="WZR52" s="292"/>
      <c r="WZS52" s="292"/>
      <c r="WZT52" s="292"/>
      <c r="WZU52" s="292"/>
      <c r="WZV52" s="292"/>
      <c r="WZW52" s="292"/>
      <c r="WZX52" s="292"/>
      <c r="WZY52" s="292"/>
      <c r="WZZ52" s="292"/>
      <c r="XAA52" s="292"/>
      <c r="XAB52" s="292"/>
      <c r="XAC52" s="292"/>
      <c r="XAD52" s="292"/>
      <c r="XAE52" s="292"/>
      <c r="XAF52" s="292"/>
      <c r="XAG52" s="292"/>
      <c r="XAH52" s="292"/>
      <c r="XAI52" s="292"/>
      <c r="XAJ52" s="292"/>
      <c r="XAK52" s="292"/>
      <c r="XAL52" s="292"/>
      <c r="XAM52" s="292"/>
      <c r="XAN52" s="292"/>
      <c r="XAO52" s="292"/>
      <c r="XAP52" s="292"/>
      <c r="XAQ52" s="292"/>
      <c r="XAR52" s="292"/>
      <c r="XAS52" s="292"/>
      <c r="XAT52" s="292"/>
      <c r="XAU52" s="292"/>
      <c r="XAV52" s="292"/>
      <c r="XAW52" s="292"/>
      <c r="XAX52" s="292"/>
      <c r="XAY52" s="292"/>
      <c r="XAZ52" s="292"/>
      <c r="XBA52" s="292"/>
      <c r="XBB52" s="292"/>
      <c r="XBC52" s="292"/>
      <c r="XBD52" s="292"/>
      <c r="XBE52" s="292"/>
      <c r="XBF52" s="292"/>
      <c r="XBG52" s="292"/>
      <c r="XBH52" s="292"/>
      <c r="XBI52" s="292"/>
      <c r="XBJ52" s="292"/>
      <c r="XBK52" s="292"/>
      <c r="XBL52" s="292"/>
      <c r="XBM52" s="292"/>
      <c r="XBN52" s="292"/>
      <c r="XBO52" s="292"/>
      <c r="XBP52" s="292"/>
      <c r="XBQ52" s="292"/>
      <c r="XBR52" s="292"/>
      <c r="XBS52" s="292"/>
      <c r="XBT52" s="292"/>
      <c r="XBU52" s="292"/>
      <c r="XBV52" s="292"/>
      <c r="XBW52" s="292"/>
      <c r="XBX52" s="292"/>
      <c r="XBY52" s="292"/>
      <c r="XBZ52" s="292"/>
      <c r="XCA52" s="292"/>
      <c r="XCB52" s="292"/>
      <c r="XCC52" s="292"/>
      <c r="XCD52" s="292"/>
      <c r="XCE52" s="292"/>
      <c r="XCF52" s="292"/>
      <c r="XCG52" s="292"/>
      <c r="XCH52" s="292"/>
      <c r="XCI52" s="292"/>
      <c r="XCJ52" s="292"/>
      <c r="XCK52" s="292"/>
      <c r="XCL52" s="292"/>
      <c r="XCM52" s="292"/>
      <c r="XCN52" s="292"/>
      <c r="XCO52" s="292"/>
      <c r="XCP52" s="292"/>
      <c r="XCQ52" s="292"/>
      <c r="XCR52" s="292"/>
      <c r="XCS52" s="292"/>
      <c r="XCT52" s="292"/>
      <c r="XCU52" s="292"/>
      <c r="XCV52" s="292"/>
      <c r="XCW52" s="292"/>
      <c r="XCX52" s="292"/>
      <c r="XCY52" s="292"/>
      <c r="XCZ52" s="292"/>
      <c r="XDA52" s="292"/>
      <c r="XDB52" s="292"/>
      <c r="XDC52" s="292"/>
      <c r="XDD52" s="292"/>
      <c r="XDE52" s="292"/>
      <c r="XDF52" s="292"/>
      <c r="XDG52" s="292"/>
      <c r="XDH52" s="292"/>
      <c r="XDI52" s="292"/>
      <c r="XDJ52" s="292"/>
      <c r="XDK52" s="292"/>
      <c r="XDL52" s="292"/>
      <c r="XDM52" s="292"/>
      <c r="XDN52" s="292"/>
      <c r="XDO52" s="292"/>
      <c r="XDP52" s="292"/>
      <c r="XDQ52" s="292"/>
      <c r="XDR52" s="292"/>
      <c r="XDS52" s="292"/>
      <c r="XDT52" s="292"/>
      <c r="XDU52" s="292"/>
      <c r="XDV52" s="292"/>
      <c r="XDW52" s="292"/>
      <c r="XDX52" s="292"/>
      <c r="XDY52" s="292"/>
      <c r="XDZ52" s="292"/>
      <c r="XEA52" s="292"/>
      <c r="XEB52" s="292"/>
      <c r="XEC52" s="292"/>
      <c r="XED52" s="292"/>
      <c r="XEE52" s="292"/>
      <c r="XEF52" s="292"/>
      <c r="XEG52" s="292"/>
      <c r="XEH52" s="292"/>
      <c r="XEI52" s="292"/>
      <c r="XEJ52" s="292"/>
      <c r="XEK52" s="292"/>
      <c r="XEL52" s="292"/>
      <c r="XEM52" s="292"/>
      <c r="XEN52" s="292"/>
      <c r="XEO52" s="292"/>
      <c r="XEP52" s="292"/>
      <c r="XEQ52" s="292"/>
      <c r="XER52" s="292"/>
      <c r="XES52" s="292"/>
      <c r="XET52" s="292"/>
      <c r="XEU52" s="292"/>
      <c r="XEV52" s="292"/>
      <c r="XEW52" s="292"/>
      <c r="XEX52" s="292"/>
      <c r="XEY52" s="292"/>
      <c r="XEZ52" s="292"/>
      <c r="XFA52" s="292"/>
      <c r="XFB52" s="292"/>
      <c r="XFC52" s="292"/>
    </row>
    <row r="53" spans="1:16383" x14ac:dyDescent="0.2">
      <c r="A53" s="241" t="s">
        <v>145</v>
      </c>
      <c r="B53" s="263">
        <v>1208</v>
      </c>
      <c r="C53" s="319">
        <v>1279</v>
      </c>
      <c r="D53" s="262">
        <v>1432</v>
      </c>
      <c r="E53" s="294">
        <f>E10/365*E100</f>
        <v>1360.4</v>
      </c>
      <c r="F53" s="294">
        <f>F10/365*F100</f>
        <v>1455.6280000000002</v>
      </c>
      <c r="G53" s="294">
        <f>G10/365*G100</f>
        <v>1528.4094000000002</v>
      </c>
      <c r="H53" s="294">
        <f>H10/365*H100</f>
        <v>1574.2616820000003</v>
      </c>
      <c r="I53" s="294">
        <f>I10/365*I100</f>
        <v>1621.4895324600002</v>
      </c>
      <c r="J53" s="227"/>
    </row>
    <row r="54" spans="1:16383" x14ac:dyDescent="0.2">
      <c r="A54" s="241" t="s">
        <v>107</v>
      </c>
      <c r="B54" s="263">
        <v>80</v>
      </c>
      <c r="C54" s="319">
        <v>106</v>
      </c>
      <c r="D54" s="262">
        <v>109</v>
      </c>
      <c r="E54" s="294">
        <f>E55*E16</f>
        <v>104.06470384013488</v>
      </c>
      <c r="F54" s="294">
        <f>F55*F16</f>
        <v>111.34923310894433</v>
      </c>
      <c r="G54" s="294">
        <f>G55*G16</f>
        <v>116.91669476439156</v>
      </c>
      <c r="H54" s="294">
        <f>H55*H16</f>
        <v>120.42419560732331</v>
      </c>
      <c r="I54" s="294">
        <f>I55*I16</f>
        <v>124.03692147554301</v>
      </c>
      <c r="J54" s="227"/>
    </row>
    <row r="55" spans="1:16383" x14ac:dyDescent="0.2">
      <c r="A55" s="292" t="s">
        <v>140</v>
      </c>
      <c r="B55" s="293">
        <f>B54/B16</f>
        <v>2.2032497934453318E-2</v>
      </c>
      <c r="C55" s="326">
        <f>C54/C16</f>
        <v>2.9057017543859649E-2</v>
      </c>
      <c r="D55" s="344">
        <f>D54/D16</f>
        <v>2.8034979423868314E-2</v>
      </c>
      <c r="E55" s="296">
        <f>D55</f>
        <v>2.8034979423868314E-2</v>
      </c>
      <c r="F55" s="296">
        <f t="shared" ref="F55:I55" si="34">E55</f>
        <v>2.8034979423868314E-2</v>
      </c>
      <c r="G55" s="296">
        <f t="shared" si="34"/>
        <v>2.8034979423868314E-2</v>
      </c>
      <c r="H55" s="296">
        <f t="shared" si="34"/>
        <v>2.8034979423868314E-2</v>
      </c>
      <c r="I55" s="296">
        <f t="shared" si="34"/>
        <v>2.8034979423868314E-2</v>
      </c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2"/>
      <c r="AD55" s="292"/>
      <c r="AE55" s="292"/>
      <c r="AF55" s="292"/>
      <c r="AG55" s="292"/>
      <c r="AH55" s="292"/>
      <c r="AI55" s="292"/>
      <c r="AJ55" s="292"/>
      <c r="AK55" s="292"/>
      <c r="AL55" s="292"/>
      <c r="AM55" s="292"/>
      <c r="AN55" s="292"/>
      <c r="AO55" s="292"/>
      <c r="AP55" s="292"/>
      <c r="AQ55" s="292"/>
      <c r="AR55" s="292"/>
      <c r="AS55" s="292"/>
      <c r="AT55" s="292"/>
      <c r="AU55" s="292"/>
      <c r="AV55" s="292"/>
      <c r="AW55" s="292"/>
      <c r="AX55" s="292"/>
      <c r="AY55" s="292"/>
      <c r="AZ55" s="292"/>
      <c r="BA55" s="292"/>
      <c r="BB55" s="292"/>
      <c r="BC55" s="292"/>
      <c r="BD55" s="292"/>
      <c r="BE55" s="292"/>
      <c r="BF55" s="292"/>
      <c r="BG55" s="292"/>
      <c r="BH55" s="292"/>
      <c r="BI55" s="292"/>
      <c r="BJ55" s="292"/>
      <c r="BK55" s="292"/>
      <c r="BL55" s="292"/>
      <c r="BM55" s="292"/>
      <c r="BN55" s="292"/>
      <c r="BO55" s="292"/>
      <c r="BP55" s="292"/>
      <c r="BQ55" s="292"/>
      <c r="BR55" s="292"/>
      <c r="BS55" s="292"/>
      <c r="BT55" s="292"/>
      <c r="BU55" s="292"/>
      <c r="BV55" s="292"/>
      <c r="BW55" s="292"/>
      <c r="BX55" s="292"/>
      <c r="BY55" s="292"/>
      <c r="BZ55" s="292"/>
      <c r="CA55" s="292"/>
      <c r="CB55" s="292"/>
      <c r="CC55" s="292"/>
      <c r="CD55" s="292"/>
      <c r="CE55" s="292"/>
      <c r="CF55" s="292"/>
      <c r="CG55" s="292"/>
      <c r="CH55" s="292"/>
      <c r="CI55" s="292"/>
      <c r="CJ55" s="292"/>
      <c r="CK55" s="292"/>
      <c r="CL55" s="292"/>
      <c r="CM55" s="292"/>
      <c r="CN55" s="292"/>
      <c r="CO55" s="292"/>
      <c r="CP55" s="292"/>
      <c r="CQ55" s="292"/>
      <c r="CR55" s="292"/>
      <c r="CS55" s="292"/>
      <c r="CT55" s="292"/>
      <c r="CU55" s="292"/>
      <c r="CV55" s="292"/>
      <c r="CW55" s="292"/>
      <c r="CX55" s="292"/>
      <c r="CY55" s="292"/>
      <c r="CZ55" s="292"/>
      <c r="DA55" s="292"/>
      <c r="DB55" s="292"/>
      <c r="DC55" s="292"/>
      <c r="DD55" s="292"/>
      <c r="DE55" s="292"/>
      <c r="DF55" s="292"/>
      <c r="DG55" s="292"/>
      <c r="DH55" s="292"/>
      <c r="DI55" s="292"/>
      <c r="DJ55" s="292"/>
      <c r="DK55" s="292"/>
      <c r="DL55" s="292"/>
      <c r="DM55" s="292"/>
      <c r="DN55" s="292"/>
      <c r="DO55" s="292"/>
      <c r="DP55" s="292"/>
      <c r="DQ55" s="292"/>
      <c r="DR55" s="292"/>
      <c r="DS55" s="292"/>
      <c r="DT55" s="292"/>
      <c r="DU55" s="292"/>
      <c r="DV55" s="292"/>
      <c r="DW55" s="292"/>
      <c r="DX55" s="292"/>
      <c r="DY55" s="292"/>
      <c r="DZ55" s="292"/>
      <c r="EA55" s="292"/>
      <c r="EB55" s="292"/>
      <c r="EC55" s="292"/>
      <c r="ED55" s="292"/>
      <c r="EE55" s="292"/>
      <c r="EF55" s="292"/>
      <c r="EG55" s="292"/>
      <c r="EH55" s="292"/>
      <c r="EI55" s="292"/>
      <c r="EJ55" s="292"/>
      <c r="EK55" s="292"/>
      <c r="EL55" s="292"/>
      <c r="EM55" s="292"/>
      <c r="EN55" s="292"/>
      <c r="EO55" s="292"/>
      <c r="EP55" s="292"/>
      <c r="EQ55" s="292"/>
      <c r="ER55" s="292"/>
      <c r="ES55" s="292"/>
      <c r="ET55" s="292"/>
      <c r="EU55" s="292"/>
      <c r="EV55" s="292"/>
      <c r="EW55" s="292"/>
      <c r="EX55" s="292"/>
      <c r="EY55" s="292"/>
      <c r="EZ55" s="292"/>
      <c r="FA55" s="292"/>
      <c r="FB55" s="292"/>
      <c r="FC55" s="292"/>
      <c r="FD55" s="292"/>
      <c r="FE55" s="292"/>
      <c r="FF55" s="292"/>
      <c r="FG55" s="292"/>
      <c r="FH55" s="292"/>
      <c r="FI55" s="292"/>
      <c r="FJ55" s="292"/>
      <c r="FK55" s="292"/>
      <c r="FL55" s="292"/>
      <c r="FM55" s="292"/>
      <c r="FN55" s="292"/>
      <c r="FO55" s="292"/>
      <c r="FP55" s="292"/>
      <c r="FQ55" s="292"/>
      <c r="FR55" s="292"/>
      <c r="FS55" s="292"/>
      <c r="FT55" s="292"/>
      <c r="FU55" s="292"/>
      <c r="FV55" s="292"/>
      <c r="FW55" s="292"/>
      <c r="FX55" s="292"/>
      <c r="FY55" s="292"/>
      <c r="FZ55" s="292"/>
      <c r="GA55" s="292"/>
      <c r="GB55" s="292"/>
      <c r="GC55" s="292"/>
      <c r="GD55" s="292"/>
      <c r="GE55" s="292"/>
      <c r="GF55" s="292"/>
      <c r="GG55" s="292"/>
      <c r="GH55" s="292"/>
      <c r="GI55" s="292"/>
      <c r="GJ55" s="292"/>
      <c r="GK55" s="292"/>
      <c r="GL55" s="292"/>
      <c r="GM55" s="292"/>
      <c r="GN55" s="292"/>
      <c r="GO55" s="292"/>
      <c r="GP55" s="292"/>
      <c r="GQ55" s="292"/>
      <c r="GR55" s="292"/>
      <c r="GS55" s="292"/>
      <c r="GT55" s="292"/>
      <c r="GU55" s="292"/>
      <c r="GV55" s="292"/>
      <c r="GW55" s="292"/>
      <c r="GX55" s="292"/>
      <c r="GY55" s="292"/>
      <c r="GZ55" s="292"/>
      <c r="HA55" s="292"/>
      <c r="HB55" s="292"/>
      <c r="HC55" s="292"/>
      <c r="HD55" s="292"/>
      <c r="HE55" s="292"/>
      <c r="HF55" s="292"/>
      <c r="HG55" s="292"/>
      <c r="HH55" s="292"/>
      <c r="HI55" s="292"/>
      <c r="HJ55" s="292"/>
      <c r="HK55" s="292"/>
      <c r="HL55" s="292"/>
      <c r="HM55" s="292"/>
      <c r="HN55" s="292"/>
      <c r="HO55" s="292"/>
      <c r="HP55" s="292"/>
      <c r="HQ55" s="292"/>
      <c r="HR55" s="292"/>
      <c r="HS55" s="292"/>
      <c r="HT55" s="292"/>
      <c r="HU55" s="292"/>
      <c r="HV55" s="292"/>
      <c r="HW55" s="292"/>
      <c r="HX55" s="292"/>
      <c r="HY55" s="292"/>
      <c r="HZ55" s="292"/>
      <c r="IA55" s="292"/>
      <c r="IB55" s="292"/>
      <c r="IC55" s="292"/>
      <c r="ID55" s="292"/>
      <c r="IE55" s="292"/>
      <c r="IF55" s="292"/>
      <c r="IG55" s="292"/>
      <c r="IH55" s="292"/>
      <c r="II55" s="292"/>
      <c r="IJ55" s="292"/>
      <c r="IK55" s="292"/>
      <c r="IL55" s="292"/>
      <c r="IM55" s="292"/>
      <c r="IN55" s="292"/>
      <c r="IO55" s="292"/>
      <c r="IP55" s="292"/>
      <c r="IQ55" s="292"/>
      <c r="IR55" s="292"/>
      <c r="IS55" s="292"/>
      <c r="IT55" s="292"/>
      <c r="IU55" s="292"/>
      <c r="IV55" s="292"/>
      <c r="IW55" s="292"/>
      <c r="IX55" s="292"/>
      <c r="IY55" s="292"/>
      <c r="IZ55" s="292"/>
      <c r="JA55" s="292"/>
      <c r="JB55" s="292"/>
      <c r="JC55" s="292"/>
      <c r="JD55" s="292"/>
      <c r="JE55" s="292"/>
      <c r="JF55" s="292"/>
      <c r="JG55" s="292"/>
      <c r="JH55" s="292"/>
      <c r="JI55" s="292"/>
      <c r="JJ55" s="292"/>
      <c r="JK55" s="292"/>
      <c r="JL55" s="292"/>
      <c r="JM55" s="292"/>
      <c r="JN55" s="292"/>
      <c r="JO55" s="292"/>
      <c r="JP55" s="292"/>
      <c r="JQ55" s="292"/>
      <c r="JR55" s="292"/>
      <c r="JS55" s="292"/>
      <c r="JT55" s="292"/>
      <c r="JU55" s="292"/>
      <c r="JV55" s="292"/>
      <c r="JW55" s="292"/>
      <c r="JX55" s="292"/>
      <c r="JY55" s="292"/>
      <c r="JZ55" s="292"/>
      <c r="KA55" s="292"/>
      <c r="KB55" s="292"/>
      <c r="KC55" s="292"/>
      <c r="KD55" s="292"/>
      <c r="KE55" s="292"/>
      <c r="KF55" s="292"/>
      <c r="KG55" s="292"/>
      <c r="KH55" s="292"/>
      <c r="KI55" s="292"/>
      <c r="KJ55" s="292"/>
      <c r="KK55" s="292"/>
      <c r="KL55" s="292"/>
      <c r="KM55" s="292"/>
      <c r="KN55" s="292"/>
      <c r="KO55" s="292"/>
      <c r="KP55" s="292"/>
      <c r="KQ55" s="292"/>
      <c r="KR55" s="292"/>
      <c r="KS55" s="292"/>
      <c r="KT55" s="292"/>
      <c r="KU55" s="292"/>
      <c r="KV55" s="292"/>
      <c r="KW55" s="292"/>
      <c r="KX55" s="292"/>
      <c r="KY55" s="292"/>
      <c r="KZ55" s="292"/>
      <c r="LA55" s="292"/>
      <c r="LB55" s="292"/>
      <c r="LC55" s="292"/>
      <c r="LD55" s="292"/>
      <c r="LE55" s="292"/>
      <c r="LF55" s="292"/>
      <c r="LG55" s="292"/>
      <c r="LH55" s="292"/>
      <c r="LI55" s="292"/>
      <c r="LJ55" s="292"/>
      <c r="LK55" s="292"/>
      <c r="LL55" s="292"/>
      <c r="LM55" s="292"/>
      <c r="LN55" s="292"/>
      <c r="LO55" s="292"/>
      <c r="LP55" s="292"/>
      <c r="LQ55" s="292"/>
      <c r="LR55" s="292"/>
      <c r="LS55" s="292"/>
      <c r="LT55" s="292"/>
      <c r="LU55" s="292"/>
      <c r="LV55" s="292"/>
      <c r="LW55" s="292"/>
      <c r="LX55" s="292"/>
      <c r="LY55" s="292"/>
      <c r="LZ55" s="292"/>
      <c r="MA55" s="292"/>
      <c r="MB55" s="292"/>
      <c r="MC55" s="292"/>
      <c r="MD55" s="292"/>
      <c r="ME55" s="292"/>
      <c r="MF55" s="292"/>
      <c r="MG55" s="292"/>
      <c r="MH55" s="292"/>
      <c r="MI55" s="292"/>
      <c r="MJ55" s="292"/>
      <c r="MK55" s="292"/>
      <c r="ML55" s="292"/>
      <c r="MM55" s="292"/>
      <c r="MN55" s="292"/>
      <c r="MO55" s="292"/>
      <c r="MP55" s="292"/>
      <c r="MQ55" s="292"/>
      <c r="MR55" s="292"/>
      <c r="MS55" s="292"/>
      <c r="MT55" s="292"/>
      <c r="MU55" s="292"/>
      <c r="MV55" s="292"/>
      <c r="MW55" s="292"/>
      <c r="MX55" s="292"/>
      <c r="MY55" s="292"/>
      <c r="MZ55" s="292"/>
      <c r="NA55" s="292"/>
      <c r="NB55" s="292"/>
      <c r="NC55" s="292"/>
      <c r="ND55" s="292"/>
      <c r="NE55" s="292"/>
      <c r="NF55" s="292"/>
      <c r="NG55" s="292"/>
      <c r="NH55" s="292"/>
      <c r="NI55" s="292"/>
      <c r="NJ55" s="292"/>
      <c r="NK55" s="292"/>
      <c r="NL55" s="292"/>
      <c r="NM55" s="292"/>
      <c r="NN55" s="292"/>
      <c r="NO55" s="292"/>
      <c r="NP55" s="292"/>
      <c r="NQ55" s="292"/>
      <c r="NR55" s="292"/>
      <c r="NS55" s="292"/>
      <c r="NT55" s="292"/>
      <c r="NU55" s="292"/>
      <c r="NV55" s="292"/>
      <c r="NW55" s="292"/>
      <c r="NX55" s="292"/>
      <c r="NY55" s="292"/>
      <c r="NZ55" s="292"/>
      <c r="OA55" s="292"/>
      <c r="OB55" s="292"/>
      <c r="OC55" s="292"/>
      <c r="OD55" s="292"/>
      <c r="OE55" s="292"/>
      <c r="OF55" s="292"/>
      <c r="OG55" s="292"/>
      <c r="OH55" s="292"/>
      <c r="OI55" s="292"/>
      <c r="OJ55" s="292"/>
      <c r="OK55" s="292"/>
      <c r="OL55" s="292"/>
      <c r="OM55" s="292"/>
      <c r="ON55" s="292"/>
      <c r="OO55" s="292"/>
      <c r="OP55" s="292"/>
      <c r="OQ55" s="292"/>
      <c r="OR55" s="292"/>
      <c r="OS55" s="292"/>
      <c r="OT55" s="292"/>
      <c r="OU55" s="292"/>
      <c r="OV55" s="292"/>
      <c r="OW55" s="292"/>
      <c r="OX55" s="292"/>
      <c r="OY55" s="292"/>
      <c r="OZ55" s="292"/>
      <c r="PA55" s="292"/>
      <c r="PB55" s="292"/>
      <c r="PC55" s="292"/>
      <c r="PD55" s="292"/>
      <c r="PE55" s="292"/>
      <c r="PF55" s="292"/>
      <c r="PG55" s="292"/>
      <c r="PH55" s="292"/>
      <c r="PI55" s="292"/>
      <c r="PJ55" s="292"/>
      <c r="PK55" s="292"/>
      <c r="PL55" s="292"/>
      <c r="PM55" s="292"/>
      <c r="PN55" s="292"/>
      <c r="PO55" s="292"/>
      <c r="PP55" s="292"/>
      <c r="PQ55" s="292"/>
      <c r="PR55" s="292"/>
      <c r="PS55" s="292"/>
      <c r="PT55" s="292"/>
      <c r="PU55" s="292"/>
      <c r="PV55" s="292"/>
      <c r="PW55" s="292"/>
      <c r="PX55" s="292"/>
      <c r="PY55" s="292"/>
      <c r="PZ55" s="292"/>
      <c r="QA55" s="292"/>
      <c r="QB55" s="292"/>
      <c r="QC55" s="292"/>
      <c r="QD55" s="292"/>
      <c r="QE55" s="292"/>
      <c r="QF55" s="292"/>
      <c r="QG55" s="292"/>
      <c r="QH55" s="292"/>
      <c r="QI55" s="292"/>
      <c r="QJ55" s="292"/>
      <c r="QK55" s="292"/>
      <c r="QL55" s="292"/>
      <c r="QM55" s="292"/>
      <c r="QN55" s="292"/>
      <c r="QO55" s="292"/>
      <c r="QP55" s="292"/>
      <c r="QQ55" s="292"/>
      <c r="QR55" s="292"/>
      <c r="QS55" s="292"/>
      <c r="QT55" s="292"/>
      <c r="QU55" s="292"/>
      <c r="QV55" s="292"/>
      <c r="QW55" s="292"/>
      <c r="QX55" s="292"/>
      <c r="QY55" s="292"/>
      <c r="QZ55" s="292"/>
      <c r="RA55" s="292"/>
      <c r="RB55" s="292"/>
      <c r="RC55" s="292"/>
      <c r="RD55" s="292"/>
      <c r="RE55" s="292"/>
      <c r="RF55" s="292"/>
      <c r="RG55" s="292"/>
      <c r="RH55" s="292"/>
      <c r="RI55" s="292"/>
      <c r="RJ55" s="292"/>
      <c r="RK55" s="292"/>
      <c r="RL55" s="292"/>
      <c r="RM55" s="292"/>
      <c r="RN55" s="292"/>
      <c r="RO55" s="292"/>
      <c r="RP55" s="292"/>
      <c r="RQ55" s="292"/>
      <c r="RR55" s="292"/>
      <c r="RS55" s="292"/>
      <c r="RT55" s="292"/>
      <c r="RU55" s="292"/>
      <c r="RV55" s="292"/>
      <c r="RW55" s="292"/>
      <c r="RX55" s="292"/>
      <c r="RY55" s="292"/>
      <c r="RZ55" s="292"/>
      <c r="SA55" s="292"/>
      <c r="SB55" s="292"/>
      <c r="SC55" s="292"/>
      <c r="SD55" s="292"/>
      <c r="SE55" s="292"/>
      <c r="SF55" s="292"/>
      <c r="SG55" s="292"/>
      <c r="SH55" s="292"/>
      <c r="SI55" s="292"/>
      <c r="SJ55" s="292"/>
      <c r="SK55" s="292"/>
      <c r="SL55" s="292"/>
      <c r="SM55" s="292"/>
      <c r="SN55" s="292"/>
      <c r="SO55" s="292"/>
      <c r="SP55" s="292"/>
      <c r="SQ55" s="292"/>
      <c r="SR55" s="292"/>
      <c r="SS55" s="292"/>
      <c r="ST55" s="292"/>
      <c r="SU55" s="292"/>
      <c r="SV55" s="292"/>
      <c r="SW55" s="292"/>
      <c r="SX55" s="292"/>
      <c r="SY55" s="292"/>
      <c r="SZ55" s="292"/>
      <c r="TA55" s="292"/>
      <c r="TB55" s="292"/>
      <c r="TC55" s="292"/>
      <c r="TD55" s="292"/>
      <c r="TE55" s="292"/>
      <c r="TF55" s="292"/>
      <c r="TG55" s="292"/>
      <c r="TH55" s="292"/>
      <c r="TI55" s="292"/>
      <c r="TJ55" s="292"/>
      <c r="TK55" s="292"/>
      <c r="TL55" s="292"/>
      <c r="TM55" s="292"/>
      <c r="TN55" s="292"/>
      <c r="TO55" s="292"/>
      <c r="TP55" s="292"/>
      <c r="TQ55" s="292"/>
      <c r="TR55" s="292"/>
      <c r="TS55" s="292"/>
      <c r="TT55" s="292"/>
      <c r="TU55" s="292"/>
      <c r="TV55" s="292"/>
      <c r="TW55" s="292"/>
      <c r="TX55" s="292"/>
      <c r="TY55" s="292"/>
      <c r="TZ55" s="292"/>
      <c r="UA55" s="292"/>
      <c r="UB55" s="292"/>
      <c r="UC55" s="292"/>
      <c r="UD55" s="292"/>
      <c r="UE55" s="292"/>
      <c r="UF55" s="292"/>
      <c r="UG55" s="292"/>
      <c r="UH55" s="292"/>
      <c r="UI55" s="292"/>
      <c r="UJ55" s="292"/>
      <c r="UK55" s="292"/>
      <c r="UL55" s="292"/>
      <c r="UM55" s="292"/>
      <c r="UN55" s="292"/>
      <c r="UO55" s="292"/>
      <c r="UP55" s="292"/>
      <c r="UQ55" s="292"/>
      <c r="UR55" s="292"/>
      <c r="US55" s="292"/>
      <c r="UT55" s="292"/>
      <c r="UU55" s="292"/>
      <c r="UV55" s="292"/>
      <c r="UW55" s="292"/>
      <c r="UX55" s="292"/>
      <c r="UY55" s="292"/>
      <c r="UZ55" s="292"/>
      <c r="VA55" s="292"/>
      <c r="VB55" s="292"/>
      <c r="VC55" s="292"/>
      <c r="VD55" s="292"/>
      <c r="VE55" s="292"/>
      <c r="VF55" s="292"/>
      <c r="VG55" s="292"/>
      <c r="VH55" s="292"/>
      <c r="VI55" s="292"/>
      <c r="VJ55" s="292"/>
      <c r="VK55" s="292"/>
      <c r="VL55" s="292"/>
      <c r="VM55" s="292"/>
      <c r="VN55" s="292"/>
      <c r="VO55" s="292"/>
      <c r="VP55" s="292"/>
      <c r="VQ55" s="292"/>
      <c r="VR55" s="292"/>
      <c r="VS55" s="292"/>
      <c r="VT55" s="292"/>
      <c r="VU55" s="292"/>
      <c r="VV55" s="292"/>
      <c r="VW55" s="292"/>
      <c r="VX55" s="292"/>
      <c r="VY55" s="292"/>
      <c r="VZ55" s="292"/>
      <c r="WA55" s="292"/>
      <c r="WB55" s="292"/>
      <c r="WC55" s="292"/>
      <c r="WD55" s="292"/>
      <c r="WE55" s="292"/>
      <c r="WF55" s="292"/>
      <c r="WG55" s="292"/>
      <c r="WH55" s="292"/>
      <c r="WI55" s="292"/>
      <c r="WJ55" s="292"/>
      <c r="WK55" s="292"/>
      <c r="WL55" s="292"/>
      <c r="WM55" s="292"/>
      <c r="WN55" s="292"/>
      <c r="WO55" s="292"/>
      <c r="WP55" s="292"/>
      <c r="WQ55" s="292"/>
      <c r="WR55" s="292"/>
      <c r="WS55" s="292"/>
      <c r="WT55" s="292"/>
      <c r="WU55" s="292"/>
      <c r="WV55" s="292"/>
      <c r="WW55" s="292"/>
      <c r="WX55" s="292"/>
      <c r="WY55" s="292"/>
      <c r="WZ55" s="292"/>
      <c r="XA55" s="292"/>
      <c r="XB55" s="292"/>
      <c r="XC55" s="292"/>
      <c r="XD55" s="292"/>
      <c r="XE55" s="292"/>
      <c r="XF55" s="292"/>
      <c r="XG55" s="292"/>
      <c r="XH55" s="292"/>
      <c r="XI55" s="292"/>
      <c r="XJ55" s="292"/>
      <c r="XK55" s="292"/>
      <c r="XL55" s="292"/>
      <c r="XM55" s="292"/>
      <c r="XN55" s="292"/>
      <c r="XO55" s="292"/>
      <c r="XP55" s="292"/>
      <c r="XQ55" s="292"/>
      <c r="XR55" s="292"/>
      <c r="XS55" s="292"/>
      <c r="XT55" s="292"/>
      <c r="XU55" s="292"/>
      <c r="XV55" s="292"/>
      <c r="XW55" s="292"/>
      <c r="XX55" s="292"/>
      <c r="XY55" s="292"/>
      <c r="XZ55" s="292"/>
      <c r="YA55" s="292"/>
      <c r="YB55" s="292"/>
      <c r="YC55" s="292"/>
      <c r="YD55" s="292"/>
      <c r="YE55" s="292"/>
      <c r="YF55" s="292"/>
      <c r="YG55" s="292"/>
      <c r="YH55" s="292"/>
      <c r="YI55" s="292"/>
      <c r="YJ55" s="292"/>
      <c r="YK55" s="292"/>
      <c r="YL55" s="292"/>
      <c r="YM55" s="292"/>
      <c r="YN55" s="292"/>
      <c r="YO55" s="292"/>
      <c r="YP55" s="292"/>
      <c r="YQ55" s="292"/>
      <c r="YR55" s="292"/>
      <c r="YS55" s="292"/>
      <c r="YT55" s="292"/>
      <c r="YU55" s="292"/>
      <c r="YV55" s="292"/>
      <c r="YW55" s="292"/>
      <c r="YX55" s="292"/>
      <c r="YY55" s="292"/>
      <c r="YZ55" s="292"/>
      <c r="ZA55" s="292"/>
      <c r="ZB55" s="292"/>
      <c r="ZC55" s="292"/>
      <c r="ZD55" s="292"/>
      <c r="ZE55" s="292"/>
      <c r="ZF55" s="292"/>
      <c r="ZG55" s="292"/>
      <c r="ZH55" s="292"/>
      <c r="ZI55" s="292"/>
      <c r="ZJ55" s="292"/>
      <c r="ZK55" s="292"/>
      <c r="ZL55" s="292"/>
      <c r="ZM55" s="292"/>
      <c r="ZN55" s="292"/>
      <c r="ZO55" s="292"/>
      <c r="ZP55" s="292"/>
      <c r="ZQ55" s="292"/>
      <c r="ZR55" s="292"/>
      <c r="ZS55" s="292"/>
      <c r="ZT55" s="292"/>
      <c r="ZU55" s="292"/>
      <c r="ZV55" s="292"/>
      <c r="ZW55" s="292"/>
      <c r="ZX55" s="292"/>
      <c r="ZY55" s="292"/>
      <c r="ZZ55" s="292"/>
      <c r="AAA55" s="292"/>
      <c r="AAB55" s="292"/>
      <c r="AAC55" s="292"/>
      <c r="AAD55" s="292"/>
      <c r="AAE55" s="292"/>
      <c r="AAF55" s="292"/>
      <c r="AAG55" s="292"/>
      <c r="AAH55" s="292"/>
      <c r="AAI55" s="292"/>
      <c r="AAJ55" s="292"/>
      <c r="AAK55" s="292"/>
      <c r="AAL55" s="292"/>
      <c r="AAM55" s="292"/>
      <c r="AAN55" s="292"/>
      <c r="AAO55" s="292"/>
      <c r="AAP55" s="292"/>
      <c r="AAQ55" s="292"/>
      <c r="AAR55" s="292"/>
      <c r="AAS55" s="292"/>
      <c r="AAT55" s="292"/>
      <c r="AAU55" s="292"/>
      <c r="AAV55" s="292"/>
      <c r="AAW55" s="292"/>
      <c r="AAX55" s="292"/>
      <c r="AAY55" s="292"/>
      <c r="AAZ55" s="292"/>
      <c r="ABA55" s="292"/>
      <c r="ABB55" s="292"/>
      <c r="ABC55" s="292"/>
      <c r="ABD55" s="292"/>
      <c r="ABE55" s="292"/>
      <c r="ABF55" s="292"/>
      <c r="ABG55" s="292"/>
      <c r="ABH55" s="292"/>
      <c r="ABI55" s="292"/>
      <c r="ABJ55" s="292"/>
      <c r="ABK55" s="292"/>
      <c r="ABL55" s="292"/>
      <c r="ABM55" s="292"/>
      <c r="ABN55" s="292"/>
      <c r="ABO55" s="292"/>
      <c r="ABP55" s="292"/>
      <c r="ABQ55" s="292"/>
      <c r="ABR55" s="292"/>
      <c r="ABS55" s="292"/>
      <c r="ABT55" s="292"/>
      <c r="ABU55" s="292"/>
      <c r="ABV55" s="292"/>
      <c r="ABW55" s="292"/>
      <c r="ABX55" s="292"/>
      <c r="ABY55" s="292"/>
      <c r="ABZ55" s="292"/>
      <c r="ACA55" s="292"/>
      <c r="ACB55" s="292"/>
      <c r="ACC55" s="292"/>
      <c r="ACD55" s="292"/>
      <c r="ACE55" s="292"/>
      <c r="ACF55" s="292"/>
      <c r="ACG55" s="292"/>
      <c r="ACH55" s="292"/>
      <c r="ACI55" s="292"/>
      <c r="ACJ55" s="292"/>
      <c r="ACK55" s="292"/>
      <c r="ACL55" s="292"/>
      <c r="ACM55" s="292"/>
      <c r="ACN55" s="292"/>
      <c r="ACO55" s="292"/>
      <c r="ACP55" s="292"/>
      <c r="ACQ55" s="292"/>
      <c r="ACR55" s="292"/>
      <c r="ACS55" s="292"/>
      <c r="ACT55" s="292"/>
      <c r="ACU55" s="292"/>
      <c r="ACV55" s="292"/>
      <c r="ACW55" s="292"/>
      <c r="ACX55" s="292"/>
      <c r="ACY55" s="292"/>
      <c r="ACZ55" s="292"/>
      <c r="ADA55" s="292"/>
      <c r="ADB55" s="292"/>
      <c r="ADC55" s="292"/>
      <c r="ADD55" s="292"/>
      <c r="ADE55" s="292"/>
      <c r="ADF55" s="292"/>
      <c r="ADG55" s="292"/>
      <c r="ADH55" s="292"/>
      <c r="ADI55" s="292"/>
      <c r="ADJ55" s="292"/>
      <c r="ADK55" s="292"/>
      <c r="ADL55" s="292"/>
      <c r="ADM55" s="292"/>
      <c r="ADN55" s="292"/>
      <c r="ADO55" s="292"/>
      <c r="ADP55" s="292"/>
      <c r="ADQ55" s="292"/>
      <c r="ADR55" s="292"/>
      <c r="ADS55" s="292"/>
      <c r="ADT55" s="292"/>
      <c r="ADU55" s="292"/>
      <c r="ADV55" s="292"/>
      <c r="ADW55" s="292"/>
      <c r="ADX55" s="292"/>
      <c r="ADY55" s="292"/>
      <c r="ADZ55" s="292"/>
      <c r="AEA55" s="292"/>
      <c r="AEB55" s="292"/>
      <c r="AEC55" s="292"/>
      <c r="AED55" s="292"/>
      <c r="AEE55" s="292"/>
      <c r="AEF55" s="292"/>
      <c r="AEG55" s="292"/>
      <c r="AEH55" s="292"/>
      <c r="AEI55" s="292"/>
      <c r="AEJ55" s="292"/>
      <c r="AEK55" s="292"/>
      <c r="AEL55" s="292"/>
      <c r="AEM55" s="292"/>
      <c r="AEN55" s="292"/>
      <c r="AEO55" s="292"/>
      <c r="AEP55" s="292"/>
      <c r="AEQ55" s="292"/>
      <c r="AER55" s="292"/>
      <c r="AES55" s="292"/>
      <c r="AET55" s="292"/>
      <c r="AEU55" s="292"/>
      <c r="AEV55" s="292"/>
      <c r="AEW55" s="292"/>
      <c r="AEX55" s="292"/>
      <c r="AEY55" s="292"/>
      <c r="AEZ55" s="292"/>
      <c r="AFA55" s="292"/>
      <c r="AFB55" s="292"/>
      <c r="AFC55" s="292"/>
      <c r="AFD55" s="292"/>
      <c r="AFE55" s="292"/>
      <c r="AFF55" s="292"/>
      <c r="AFG55" s="292"/>
      <c r="AFH55" s="292"/>
      <c r="AFI55" s="292"/>
      <c r="AFJ55" s="292"/>
      <c r="AFK55" s="292"/>
      <c r="AFL55" s="292"/>
      <c r="AFM55" s="292"/>
      <c r="AFN55" s="292"/>
      <c r="AFO55" s="292"/>
      <c r="AFP55" s="292"/>
      <c r="AFQ55" s="292"/>
      <c r="AFR55" s="292"/>
      <c r="AFS55" s="292"/>
      <c r="AFT55" s="292"/>
      <c r="AFU55" s="292"/>
      <c r="AFV55" s="292"/>
      <c r="AFW55" s="292"/>
      <c r="AFX55" s="292"/>
      <c r="AFY55" s="292"/>
      <c r="AFZ55" s="292"/>
      <c r="AGA55" s="292"/>
      <c r="AGB55" s="292"/>
      <c r="AGC55" s="292"/>
      <c r="AGD55" s="292"/>
      <c r="AGE55" s="292"/>
      <c r="AGF55" s="292"/>
      <c r="AGG55" s="292"/>
      <c r="AGH55" s="292"/>
      <c r="AGI55" s="292"/>
      <c r="AGJ55" s="292"/>
      <c r="AGK55" s="292"/>
      <c r="AGL55" s="292"/>
      <c r="AGM55" s="292"/>
      <c r="AGN55" s="292"/>
      <c r="AGO55" s="292"/>
      <c r="AGP55" s="292"/>
      <c r="AGQ55" s="292"/>
      <c r="AGR55" s="292"/>
      <c r="AGS55" s="292"/>
      <c r="AGT55" s="292"/>
      <c r="AGU55" s="292"/>
      <c r="AGV55" s="292"/>
      <c r="AGW55" s="292"/>
      <c r="AGX55" s="292"/>
      <c r="AGY55" s="292"/>
      <c r="AGZ55" s="292"/>
      <c r="AHA55" s="292"/>
      <c r="AHB55" s="292"/>
      <c r="AHC55" s="292"/>
      <c r="AHD55" s="292"/>
      <c r="AHE55" s="292"/>
      <c r="AHF55" s="292"/>
      <c r="AHG55" s="292"/>
      <c r="AHH55" s="292"/>
      <c r="AHI55" s="292"/>
      <c r="AHJ55" s="292"/>
      <c r="AHK55" s="292"/>
      <c r="AHL55" s="292"/>
      <c r="AHM55" s="292"/>
      <c r="AHN55" s="292"/>
      <c r="AHO55" s="292"/>
      <c r="AHP55" s="292"/>
      <c r="AHQ55" s="292"/>
      <c r="AHR55" s="292"/>
      <c r="AHS55" s="292"/>
      <c r="AHT55" s="292"/>
      <c r="AHU55" s="292"/>
      <c r="AHV55" s="292"/>
      <c r="AHW55" s="292"/>
      <c r="AHX55" s="292"/>
      <c r="AHY55" s="292"/>
      <c r="AHZ55" s="292"/>
      <c r="AIA55" s="292"/>
      <c r="AIB55" s="292"/>
      <c r="AIC55" s="292"/>
      <c r="AID55" s="292"/>
      <c r="AIE55" s="292"/>
      <c r="AIF55" s="292"/>
      <c r="AIG55" s="292"/>
      <c r="AIH55" s="292"/>
      <c r="AII55" s="292"/>
      <c r="AIJ55" s="292"/>
      <c r="AIK55" s="292"/>
      <c r="AIL55" s="292"/>
      <c r="AIM55" s="292"/>
      <c r="AIN55" s="292"/>
      <c r="AIO55" s="292"/>
      <c r="AIP55" s="292"/>
      <c r="AIQ55" s="292"/>
      <c r="AIR55" s="292"/>
      <c r="AIS55" s="292"/>
      <c r="AIT55" s="292"/>
      <c r="AIU55" s="292"/>
      <c r="AIV55" s="292"/>
      <c r="AIW55" s="292"/>
      <c r="AIX55" s="292"/>
      <c r="AIY55" s="292"/>
      <c r="AIZ55" s="292"/>
      <c r="AJA55" s="292"/>
      <c r="AJB55" s="292"/>
      <c r="AJC55" s="292"/>
      <c r="AJD55" s="292"/>
      <c r="AJE55" s="292"/>
      <c r="AJF55" s="292"/>
      <c r="AJG55" s="292"/>
      <c r="AJH55" s="292"/>
      <c r="AJI55" s="292"/>
      <c r="AJJ55" s="292"/>
      <c r="AJK55" s="292"/>
      <c r="AJL55" s="292"/>
      <c r="AJM55" s="292"/>
      <c r="AJN55" s="292"/>
      <c r="AJO55" s="292"/>
      <c r="AJP55" s="292"/>
      <c r="AJQ55" s="292"/>
      <c r="AJR55" s="292"/>
      <c r="AJS55" s="292"/>
      <c r="AJT55" s="292"/>
      <c r="AJU55" s="292"/>
      <c r="AJV55" s="292"/>
      <c r="AJW55" s="292"/>
      <c r="AJX55" s="292"/>
      <c r="AJY55" s="292"/>
      <c r="AJZ55" s="292"/>
      <c r="AKA55" s="292"/>
      <c r="AKB55" s="292"/>
      <c r="AKC55" s="292"/>
      <c r="AKD55" s="292"/>
      <c r="AKE55" s="292"/>
      <c r="AKF55" s="292"/>
      <c r="AKG55" s="292"/>
      <c r="AKH55" s="292"/>
      <c r="AKI55" s="292"/>
      <c r="AKJ55" s="292"/>
      <c r="AKK55" s="292"/>
      <c r="AKL55" s="292"/>
      <c r="AKM55" s="292"/>
      <c r="AKN55" s="292"/>
      <c r="AKO55" s="292"/>
      <c r="AKP55" s="292"/>
      <c r="AKQ55" s="292"/>
      <c r="AKR55" s="292"/>
      <c r="AKS55" s="292"/>
      <c r="AKT55" s="292"/>
      <c r="AKU55" s="292"/>
      <c r="AKV55" s="292"/>
      <c r="AKW55" s="292"/>
      <c r="AKX55" s="292"/>
      <c r="AKY55" s="292"/>
      <c r="AKZ55" s="292"/>
      <c r="ALA55" s="292"/>
      <c r="ALB55" s="292"/>
      <c r="ALC55" s="292"/>
      <c r="ALD55" s="292"/>
      <c r="ALE55" s="292"/>
      <c r="ALF55" s="292"/>
      <c r="ALG55" s="292"/>
      <c r="ALH55" s="292"/>
      <c r="ALI55" s="292"/>
      <c r="ALJ55" s="292"/>
      <c r="ALK55" s="292"/>
      <c r="ALL55" s="292"/>
      <c r="ALM55" s="292"/>
      <c r="ALN55" s="292"/>
      <c r="ALO55" s="292"/>
      <c r="ALP55" s="292"/>
      <c r="ALQ55" s="292"/>
      <c r="ALR55" s="292"/>
      <c r="ALS55" s="292"/>
      <c r="ALT55" s="292"/>
      <c r="ALU55" s="292"/>
      <c r="ALV55" s="292"/>
      <c r="ALW55" s="292"/>
      <c r="ALX55" s="292"/>
      <c r="ALY55" s="292"/>
      <c r="ALZ55" s="292"/>
      <c r="AMA55" s="292"/>
      <c r="AMB55" s="292"/>
      <c r="AMC55" s="292"/>
      <c r="AMD55" s="292"/>
      <c r="AME55" s="292"/>
      <c r="AMF55" s="292"/>
      <c r="AMG55" s="292"/>
      <c r="AMH55" s="292"/>
      <c r="AMI55" s="292"/>
      <c r="AMJ55" s="292"/>
      <c r="AMK55" s="292"/>
      <c r="AML55" s="292"/>
      <c r="AMM55" s="292"/>
      <c r="AMN55" s="292"/>
      <c r="AMO55" s="292"/>
      <c r="AMP55" s="292"/>
      <c r="AMQ55" s="292"/>
      <c r="AMR55" s="292"/>
      <c r="AMS55" s="292"/>
      <c r="AMT55" s="292"/>
      <c r="AMU55" s="292"/>
      <c r="AMV55" s="292"/>
      <c r="AMW55" s="292"/>
      <c r="AMX55" s="292"/>
      <c r="AMY55" s="292"/>
      <c r="AMZ55" s="292"/>
      <c r="ANA55" s="292"/>
      <c r="ANB55" s="292"/>
      <c r="ANC55" s="292"/>
      <c r="AND55" s="292"/>
      <c r="ANE55" s="292"/>
      <c r="ANF55" s="292"/>
      <c r="ANG55" s="292"/>
      <c r="ANH55" s="292"/>
      <c r="ANI55" s="292"/>
      <c r="ANJ55" s="292"/>
      <c r="ANK55" s="292"/>
      <c r="ANL55" s="292"/>
      <c r="ANM55" s="292"/>
      <c r="ANN55" s="292"/>
      <c r="ANO55" s="292"/>
      <c r="ANP55" s="292"/>
      <c r="ANQ55" s="292"/>
      <c r="ANR55" s="292"/>
      <c r="ANS55" s="292"/>
      <c r="ANT55" s="292"/>
      <c r="ANU55" s="292"/>
      <c r="ANV55" s="292"/>
      <c r="ANW55" s="292"/>
      <c r="ANX55" s="292"/>
      <c r="ANY55" s="292"/>
      <c r="ANZ55" s="292"/>
      <c r="AOA55" s="292"/>
      <c r="AOB55" s="292"/>
      <c r="AOC55" s="292"/>
      <c r="AOD55" s="292"/>
      <c r="AOE55" s="292"/>
      <c r="AOF55" s="292"/>
      <c r="AOG55" s="292"/>
      <c r="AOH55" s="292"/>
      <c r="AOI55" s="292"/>
      <c r="AOJ55" s="292"/>
      <c r="AOK55" s="292"/>
      <c r="AOL55" s="292"/>
      <c r="AOM55" s="292"/>
      <c r="AON55" s="292"/>
      <c r="AOO55" s="292"/>
      <c r="AOP55" s="292"/>
      <c r="AOQ55" s="292"/>
      <c r="AOR55" s="292"/>
      <c r="AOS55" s="292"/>
      <c r="AOT55" s="292"/>
      <c r="AOU55" s="292"/>
      <c r="AOV55" s="292"/>
      <c r="AOW55" s="292"/>
      <c r="AOX55" s="292"/>
      <c r="AOY55" s="292"/>
      <c r="AOZ55" s="292"/>
      <c r="APA55" s="292"/>
      <c r="APB55" s="292"/>
      <c r="APC55" s="292"/>
      <c r="APD55" s="292"/>
      <c r="APE55" s="292"/>
      <c r="APF55" s="292"/>
      <c r="APG55" s="292"/>
      <c r="APH55" s="292"/>
      <c r="API55" s="292"/>
      <c r="APJ55" s="292"/>
      <c r="APK55" s="292"/>
      <c r="APL55" s="292"/>
      <c r="APM55" s="292"/>
      <c r="APN55" s="292"/>
      <c r="APO55" s="292"/>
      <c r="APP55" s="292"/>
      <c r="APQ55" s="292"/>
      <c r="APR55" s="292"/>
      <c r="APS55" s="292"/>
      <c r="APT55" s="292"/>
      <c r="APU55" s="292"/>
      <c r="APV55" s="292"/>
      <c r="APW55" s="292"/>
      <c r="APX55" s="292"/>
      <c r="APY55" s="292"/>
      <c r="APZ55" s="292"/>
      <c r="AQA55" s="292"/>
      <c r="AQB55" s="292"/>
      <c r="AQC55" s="292"/>
      <c r="AQD55" s="292"/>
      <c r="AQE55" s="292"/>
      <c r="AQF55" s="292"/>
      <c r="AQG55" s="292"/>
      <c r="AQH55" s="292"/>
      <c r="AQI55" s="292"/>
      <c r="AQJ55" s="292"/>
      <c r="AQK55" s="292"/>
      <c r="AQL55" s="292"/>
      <c r="AQM55" s="292"/>
      <c r="AQN55" s="292"/>
      <c r="AQO55" s="292"/>
      <c r="AQP55" s="292"/>
      <c r="AQQ55" s="292"/>
      <c r="AQR55" s="292"/>
      <c r="AQS55" s="292"/>
      <c r="AQT55" s="292"/>
      <c r="AQU55" s="292"/>
      <c r="AQV55" s="292"/>
      <c r="AQW55" s="292"/>
      <c r="AQX55" s="292"/>
      <c r="AQY55" s="292"/>
      <c r="AQZ55" s="292"/>
      <c r="ARA55" s="292"/>
      <c r="ARB55" s="292"/>
      <c r="ARC55" s="292"/>
      <c r="ARD55" s="292"/>
      <c r="ARE55" s="292"/>
      <c r="ARF55" s="292"/>
      <c r="ARG55" s="292"/>
      <c r="ARH55" s="292"/>
      <c r="ARI55" s="292"/>
      <c r="ARJ55" s="292"/>
      <c r="ARK55" s="292"/>
      <c r="ARL55" s="292"/>
      <c r="ARM55" s="292"/>
      <c r="ARN55" s="292"/>
      <c r="ARO55" s="292"/>
      <c r="ARP55" s="292"/>
      <c r="ARQ55" s="292"/>
      <c r="ARR55" s="292"/>
      <c r="ARS55" s="292"/>
      <c r="ART55" s="292"/>
      <c r="ARU55" s="292"/>
      <c r="ARV55" s="292"/>
      <c r="ARW55" s="292"/>
      <c r="ARX55" s="292"/>
      <c r="ARY55" s="292"/>
      <c r="ARZ55" s="292"/>
      <c r="ASA55" s="292"/>
      <c r="ASB55" s="292"/>
      <c r="ASC55" s="292"/>
      <c r="ASD55" s="292"/>
      <c r="ASE55" s="292"/>
      <c r="ASF55" s="292"/>
      <c r="ASG55" s="292"/>
      <c r="ASH55" s="292"/>
      <c r="ASI55" s="292"/>
      <c r="ASJ55" s="292"/>
      <c r="ASK55" s="292"/>
      <c r="ASL55" s="292"/>
      <c r="ASM55" s="292"/>
      <c r="ASN55" s="292"/>
      <c r="ASO55" s="292"/>
      <c r="ASP55" s="292"/>
      <c r="ASQ55" s="292"/>
      <c r="ASR55" s="292"/>
      <c r="ASS55" s="292"/>
      <c r="AST55" s="292"/>
      <c r="ASU55" s="292"/>
      <c r="ASV55" s="292"/>
      <c r="ASW55" s="292"/>
      <c r="ASX55" s="292"/>
      <c r="ASY55" s="292"/>
      <c r="ASZ55" s="292"/>
      <c r="ATA55" s="292"/>
      <c r="ATB55" s="292"/>
      <c r="ATC55" s="292"/>
      <c r="ATD55" s="292"/>
      <c r="ATE55" s="292"/>
      <c r="ATF55" s="292"/>
      <c r="ATG55" s="292"/>
      <c r="ATH55" s="292"/>
      <c r="ATI55" s="292"/>
      <c r="ATJ55" s="292"/>
      <c r="ATK55" s="292"/>
      <c r="ATL55" s="292"/>
      <c r="ATM55" s="292"/>
      <c r="ATN55" s="292"/>
      <c r="ATO55" s="292"/>
      <c r="ATP55" s="292"/>
      <c r="ATQ55" s="292"/>
      <c r="ATR55" s="292"/>
      <c r="ATS55" s="292"/>
      <c r="ATT55" s="292"/>
      <c r="ATU55" s="292"/>
      <c r="ATV55" s="292"/>
      <c r="ATW55" s="292"/>
      <c r="ATX55" s="292"/>
      <c r="ATY55" s="292"/>
      <c r="ATZ55" s="292"/>
      <c r="AUA55" s="292"/>
      <c r="AUB55" s="292"/>
      <c r="AUC55" s="292"/>
      <c r="AUD55" s="292"/>
      <c r="AUE55" s="292"/>
      <c r="AUF55" s="292"/>
      <c r="AUG55" s="292"/>
      <c r="AUH55" s="292"/>
      <c r="AUI55" s="292"/>
      <c r="AUJ55" s="292"/>
      <c r="AUK55" s="292"/>
      <c r="AUL55" s="292"/>
      <c r="AUM55" s="292"/>
      <c r="AUN55" s="292"/>
      <c r="AUO55" s="292"/>
      <c r="AUP55" s="292"/>
      <c r="AUQ55" s="292"/>
      <c r="AUR55" s="292"/>
      <c r="AUS55" s="292"/>
      <c r="AUT55" s="292"/>
      <c r="AUU55" s="292"/>
      <c r="AUV55" s="292"/>
      <c r="AUW55" s="292"/>
      <c r="AUX55" s="292"/>
      <c r="AUY55" s="292"/>
      <c r="AUZ55" s="292"/>
      <c r="AVA55" s="292"/>
      <c r="AVB55" s="292"/>
      <c r="AVC55" s="292"/>
      <c r="AVD55" s="292"/>
      <c r="AVE55" s="292"/>
      <c r="AVF55" s="292"/>
      <c r="AVG55" s="292"/>
      <c r="AVH55" s="292"/>
      <c r="AVI55" s="292"/>
      <c r="AVJ55" s="292"/>
      <c r="AVK55" s="292"/>
      <c r="AVL55" s="292"/>
      <c r="AVM55" s="292"/>
      <c r="AVN55" s="292"/>
      <c r="AVO55" s="292"/>
      <c r="AVP55" s="292"/>
      <c r="AVQ55" s="292"/>
      <c r="AVR55" s="292"/>
      <c r="AVS55" s="292"/>
      <c r="AVT55" s="292"/>
      <c r="AVU55" s="292"/>
      <c r="AVV55" s="292"/>
      <c r="AVW55" s="292"/>
      <c r="AVX55" s="292"/>
      <c r="AVY55" s="292"/>
      <c r="AVZ55" s="292"/>
      <c r="AWA55" s="292"/>
      <c r="AWB55" s="292"/>
      <c r="AWC55" s="292"/>
      <c r="AWD55" s="292"/>
      <c r="AWE55" s="292"/>
      <c r="AWF55" s="292"/>
      <c r="AWG55" s="292"/>
      <c r="AWH55" s="292"/>
      <c r="AWI55" s="292"/>
      <c r="AWJ55" s="292"/>
      <c r="AWK55" s="292"/>
      <c r="AWL55" s="292"/>
      <c r="AWM55" s="292"/>
      <c r="AWN55" s="292"/>
      <c r="AWO55" s="292"/>
      <c r="AWP55" s="292"/>
      <c r="AWQ55" s="292"/>
      <c r="AWR55" s="292"/>
      <c r="AWS55" s="292"/>
      <c r="AWT55" s="292"/>
      <c r="AWU55" s="292"/>
      <c r="AWV55" s="292"/>
      <c r="AWW55" s="292"/>
      <c r="AWX55" s="292"/>
      <c r="AWY55" s="292"/>
      <c r="AWZ55" s="292"/>
      <c r="AXA55" s="292"/>
      <c r="AXB55" s="292"/>
      <c r="AXC55" s="292"/>
      <c r="AXD55" s="292"/>
      <c r="AXE55" s="292"/>
      <c r="AXF55" s="292"/>
      <c r="AXG55" s="292"/>
      <c r="AXH55" s="292"/>
      <c r="AXI55" s="292"/>
      <c r="AXJ55" s="292"/>
      <c r="AXK55" s="292"/>
      <c r="AXL55" s="292"/>
      <c r="AXM55" s="292"/>
      <c r="AXN55" s="292"/>
      <c r="AXO55" s="292"/>
      <c r="AXP55" s="292"/>
      <c r="AXQ55" s="292"/>
      <c r="AXR55" s="292"/>
      <c r="AXS55" s="292"/>
      <c r="AXT55" s="292"/>
      <c r="AXU55" s="292"/>
      <c r="AXV55" s="292"/>
      <c r="AXW55" s="292"/>
      <c r="AXX55" s="292"/>
      <c r="AXY55" s="292"/>
      <c r="AXZ55" s="292"/>
      <c r="AYA55" s="292"/>
      <c r="AYB55" s="292"/>
      <c r="AYC55" s="292"/>
      <c r="AYD55" s="292"/>
      <c r="AYE55" s="292"/>
      <c r="AYF55" s="292"/>
      <c r="AYG55" s="292"/>
      <c r="AYH55" s="292"/>
      <c r="AYI55" s="292"/>
      <c r="AYJ55" s="292"/>
      <c r="AYK55" s="292"/>
      <c r="AYL55" s="292"/>
      <c r="AYM55" s="292"/>
      <c r="AYN55" s="292"/>
      <c r="AYO55" s="292"/>
      <c r="AYP55" s="292"/>
      <c r="AYQ55" s="292"/>
      <c r="AYR55" s="292"/>
      <c r="AYS55" s="292"/>
      <c r="AYT55" s="292"/>
      <c r="AYU55" s="292"/>
      <c r="AYV55" s="292"/>
      <c r="AYW55" s="292"/>
      <c r="AYX55" s="292"/>
      <c r="AYY55" s="292"/>
      <c r="AYZ55" s="292"/>
      <c r="AZA55" s="292"/>
      <c r="AZB55" s="292"/>
      <c r="AZC55" s="292"/>
      <c r="AZD55" s="292"/>
      <c r="AZE55" s="292"/>
      <c r="AZF55" s="292"/>
      <c r="AZG55" s="292"/>
      <c r="AZH55" s="292"/>
      <c r="AZI55" s="292"/>
      <c r="AZJ55" s="292"/>
      <c r="AZK55" s="292"/>
      <c r="AZL55" s="292"/>
      <c r="AZM55" s="292"/>
      <c r="AZN55" s="292"/>
      <c r="AZO55" s="292"/>
      <c r="AZP55" s="292"/>
      <c r="AZQ55" s="292"/>
      <c r="AZR55" s="292"/>
      <c r="AZS55" s="292"/>
      <c r="AZT55" s="292"/>
      <c r="AZU55" s="292"/>
      <c r="AZV55" s="292"/>
      <c r="AZW55" s="292"/>
      <c r="AZX55" s="292"/>
      <c r="AZY55" s="292"/>
      <c r="AZZ55" s="292"/>
      <c r="BAA55" s="292"/>
      <c r="BAB55" s="292"/>
      <c r="BAC55" s="292"/>
      <c r="BAD55" s="292"/>
      <c r="BAE55" s="292"/>
      <c r="BAF55" s="292"/>
      <c r="BAG55" s="292"/>
      <c r="BAH55" s="292"/>
      <c r="BAI55" s="292"/>
      <c r="BAJ55" s="292"/>
      <c r="BAK55" s="292"/>
      <c r="BAL55" s="292"/>
      <c r="BAM55" s="292"/>
      <c r="BAN55" s="292"/>
      <c r="BAO55" s="292"/>
      <c r="BAP55" s="292"/>
      <c r="BAQ55" s="292"/>
      <c r="BAR55" s="292"/>
      <c r="BAS55" s="292"/>
      <c r="BAT55" s="292"/>
      <c r="BAU55" s="292"/>
      <c r="BAV55" s="292"/>
      <c r="BAW55" s="292"/>
      <c r="BAX55" s="292"/>
      <c r="BAY55" s="292"/>
      <c r="BAZ55" s="292"/>
      <c r="BBA55" s="292"/>
      <c r="BBB55" s="292"/>
      <c r="BBC55" s="292"/>
      <c r="BBD55" s="292"/>
      <c r="BBE55" s="292"/>
      <c r="BBF55" s="292"/>
      <c r="BBG55" s="292"/>
      <c r="BBH55" s="292"/>
      <c r="BBI55" s="292"/>
      <c r="BBJ55" s="292"/>
      <c r="BBK55" s="292"/>
      <c r="BBL55" s="292"/>
      <c r="BBM55" s="292"/>
      <c r="BBN55" s="292"/>
      <c r="BBO55" s="292"/>
      <c r="BBP55" s="292"/>
      <c r="BBQ55" s="292"/>
      <c r="BBR55" s="292"/>
      <c r="BBS55" s="292"/>
      <c r="BBT55" s="292"/>
      <c r="BBU55" s="292"/>
      <c r="BBV55" s="292"/>
      <c r="BBW55" s="292"/>
      <c r="BBX55" s="292"/>
      <c r="BBY55" s="292"/>
      <c r="BBZ55" s="292"/>
      <c r="BCA55" s="292"/>
      <c r="BCB55" s="292"/>
      <c r="BCC55" s="292"/>
      <c r="BCD55" s="292"/>
      <c r="BCE55" s="292"/>
      <c r="BCF55" s="292"/>
      <c r="BCG55" s="292"/>
      <c r="BCH55" s="292"/>
      <c r="BCI55" s="292"/>
      <c r="BCJ55" s="292"/>
      <c r="BCK55" s="292"/>
      <c r="BCL55" s="292"/>
      <c r="BCM55" s="292"/>
      <c r="BCN55" s="292"/>
      <c r="BCO55" s="292"/>
      <c r="BCP55" s="292"/>
      <c r="BCQ55" s="292"/>
      <c r="BCR55" s="292"/>
      <c r="BCS55" s="292"/>
      <c r="BCT55" s="292"/>
      <c r="BCU55" s="292"/>
      <c r="BCV55" s="292"/>
      <c r="BCW55" s="292"/>
      <c r="BCX55" s="292"/>
      <c r="BCY55" s="292"/>
      <c r="BCZ55" s="292"/>
      <c r="BDA55" s="292"/>
      <c r="BDB55" s="292"/>
      <c r="BDC55" s="292"/>
      <c r="BDD55" s="292"/>
      <c r="BDE55" s="292"/>
      <c r="BDF55" s="292"/>
      <c r="BDG55" s="292"/>
      <c r="BDH55" s="292"/>
      <c r="BDI55" s="292"/>
      <c r="BDJ55" s="292"/>
      <c r="BDK55" s="292"/>
      <c r="BDL55" s="292"/>
      <c r="BDM55" s="292"/>
      <c r="BDN55" s="292"/>
      <c r="BDO55" s="292"/>
      <c r="BDP55" s="292"/>
      <c r="BDQ55" s="292"/>
      <c r="BDR55" s="292"/>
      <c r="BDS55" s="292"/>
      <c r="BDT55" s="292"/>
      <c r="BDU55" s="292"/>
      <c r="BDV55" s="292"/>
      <c r="BDW55" s="292"/>
      <c r="BDX55" s="292"/>
      <c r="BDY55" s="292"/>
      <c r="BDZ55" s="292"/>
      <c r="BEA55" s="292"/>
      <c r="BEB55" s="292"/>
      <c r="BEC55" s="292"/>
      <c r="BED55" s="292"/>
      <c r="BEE55" s="292"/>
      <c r="BEF55" s="292"/>
      <c r="BEG55" s="292"/>
      <c r="BEH55" s="292"/>
      <c r="BEI55" s="292"/>
      <c r="BEJ55" s="292"/>
      <c r="BEK55" s="292"/>
      <c r="BEL55" s="292"/>
      <c r="BEM55" s="292"/>
      <c r="BEN55" s="292"/>
      <c r="BEO55" s="292"/>
      <c r="BEP55" s="292"/>
      <c r="BEQ55" s="292"/>
      <c r="BER55" s="292"/>
      <c r="BES55" s="292"/>
      <c r="BET55" s="292"/>
      <c r="BEU55" s="292"/>
      <c r="BEV55" s="292"/>
      <c r="BEW55" s="292"/>
      <c r="BEX55" s="292"/>
      <c r="BEY55" s="292"/>
      <c r="BEZ55" s="292"/>
      <c r="BFA55" s="292"/>
      <c r="BFB55" s="292"/>
      <c r="BFC55" s="292"/>
      <c r="BFD55" s="292"/>
      <c r="BFE55" s="292"/>
      <c r="BFF55" s="292"/>
      <c r="BFG55" s="292"/>
      <c r="BFH55" s="292"/>
      <c r="BFI55" s="292"/>
      <c r="BFJ55" s="292"/>
      <c r="BFK55" s="292"/>
      <c r="BFL55" s="292"/>
      <c r="BFM55" s="292"/>
      <c r="BFN55" s="292"/>
      <c r="BFO55" s="292"/>
      <c r="BFP55" s="292"/>
      <c r="BFQ55" s="292"/>
      <c r="BFR55" s="292"/>
      <c r="BFS55" s="292"/>
      <c r="BFT55" s="292"/>
      <c r="BFU55" s="292"/>
      <c r="BFV55" s="292"/>
      <c r="BFW55" s="292"/>
      <c r="BFX55" s="292"/>
      <c r="BFY55" s="292"/>
      <c r="BFZ55" s="292"/>
      <c r="BGA55" s="292"/>
      <c r="BGB55" s="292"/>
      <c r="BGC55" s="292"/>
      <c r="BGD55" s="292"/>
      <c r="BGE55" s="292"/>
      <c r="BGF55" s="292"/>
      <c r="BGG55" s="292"/>
      <c r="BGH55" s="292"/>
      <c r="BGI55" s="292"/>
      <c r="BGJ55" s="292"/>
      <c r="BGK55" s="292"/>
      <c r="BGL55" s="292"/>
      <c r="BGM55" s="292"/>
      <c r="BGN55" s="292"/>
      <c r="BGO55" s="292"/>
      <c r="BGP55" s="292"/>
      <c r="BGQ55" s="292"/>
      <c r="BGR55" s="292"/>
      <c r="BGS55" s="292"/>
      <c r="BGT55" s="292"/>
      <c r="BGU55" s="292"/>
      <c r="BGV55" s="292"/>
      <c r="BGW55" s="292"/>
      <c r="BGX55" s="292"/>
      <c r="BGY55" s="292"/>
      <c r="BGZ55" s="292"/>
      <c r="BHA55" s="292"/>
      <c r="BHB55" s="292"/>
      <c r="BHC55" s="292"/>
      <c r="BHD55" s="292"/>
      <c r="BHE55" s="292"/>
      <c r="BHF55" s="292"/>
      <c r="BHG55" s="292"/>
      <c r="BHH55" s="292"/>
      <c r="BHI55" s="292"/>
      <c r="BHJ55" s="292"/>
      <c r="BHK55" s="292"/>
      <c r="BHL55" s="292"/>
      <c r="BHM55" s="292"/>
      <c r="BHN55" s="292"/>
      <c r="BHO55" s="292"/>
      <c r="BHP55" s="292"/>
      <c r="BHQ55" s="292"/>
      <c r="BHR55" s="292"/>
      <c r="BHS55" s="292"/>
      <c r="BHT55" s="292"/>
      <c r="BHU55" s="292"/>
      <c r="BHV55" s="292"/>
      <c r="BHW55" s="292"/>
      <c r="BHX55" s="292"/>
      <c r="BHY55" s="292"/>
      <c r="BHZ55" s="292"/>
      <c r="BIA55" s="292"/>
      <c r="BIB55" s="292"/>
      <c r="BIC55" s="292"/>
      <c r="BID55" s="292"/>
      <c r="BIE55" s="292"/>
      <c r="BIF55" s="292"/>
      <c r="BIG55" s="292"/>
      <c r="BIH55" s="292"/>
      <c r="BII55" s="292"/>
      <c r="BIJ55" s="292"/>
      <c r="BIK55" s="292"/>
      <c r="BIL55" s="292"/>
      <c r="BIM55" s="292"/>
      <c r="BIN55" s="292"/>
      <c r="BIO55" s="292"/>
      <c r="BIP55" s="292"/>
      <c r="BIQ55" s="292"/>
      <c r="BIR55" s="292"/>
      <c r="BIS55" s="292"/>
      <c r="BIT55" s="292"/>
      <c r="BIU55" s="292"/>
      <c r="BIV55" s="292"/>
      <c r="BIW55" s="292"/>
      <c r="BIX55" s="292"/>
      <c r="BIY55" s="292"/>
      <c r="BIZ55" s="292"/>
      <c r="BJA55" s="292"/>
      <c r="BJB55" s="292"/>
      <c r="BJC55" s="292"/>
      <c r="BJD55" s="292"/>
      <c r="BJE55" s="292"/>
      <c r="BJF55" s="292"/>
      <c r="BJG55" s="292"/>
      <c r="BJH55" s="292"/>
      <c r="BJI55" s="292"/>
      <c r="BJJ55" s="292"/>
      <c r="BJK55" s="292"/>
      <c r="BJL55" s="292"/>
      <c r="BJM55" s="292"/>
      <c r="BJN55" s="292"/>
      <c r="BJO55" s="292"/>
      <c r="BJP55" s="292"/>
      <c r="BJQ55" s="292"/>
      <c r="BJR55" s="292"/>
      <c r="BJS55" s="292"/>
      <c r="BJT55" s="292"/>
      <c r="BJU55" s="292"/>
      <c r="BJV55" s="292"/>
      <c r="BJW55" s="292"/>
      <c r="BJX55" s="292"/>
      <c r="BJY55" s="292"/>
      <c r="BJZ55" s="292"/>
      <c r="BKA55" s="292"/>
      <c r="BKB55" s="292"/>
      <c r="BKC55" s="292"/>
      <c r="BKD55" s="292"/>
      <c r="BKE55" s="292"/>
      <c r="BKF55" s="292"/>
      <c r="BKG55" s="292"/>
      <c r="BKH55" s="292"/>
      <c r="BKI55" s="292"/>
      <c r="BKJ55" s="292"/>
      <c r="BKK55" s="292"/>
      <c r="BKL55" s="292"/>
      <c r="BKM55" s="292"/>
      <c r="BKN55" s="292"/>
      <c r="BKO55" s="292"/>
      <c r="BKP55" s="292"/>
      <c r="BKQ55" s="292"/>
      <c r="BKR55" s="292"/>
      <c r="BKS55" s="292"/>
      <c r="BKT55" s="292"/>
      <c r="BKU55" s="292"/>
      <c r="BKV55" s="292"/>
      <c r="BKW55" s="292"/>
      <c r="BKX55" s="292"/>
      <c r="BKY55" s="292"/>
      <c r="BKZ55" s="292"/>
      <c r="BLA55" s="292"/>
      <c r="BLB55" s="292"/>
      <c r="BLC55" s="292"/>
      <c r="BLD55" s="292"/>
      <c r="BLE55" s="292"/>
      <c r="BLF55" s="292"/>
      <c r="BLG55" s="292"/>
      <c r="BLH55" s="292"/>
      <c r="BLI55" s="292"/>
      <c r="BLJ55" s="292"/>
      <c r="BLK55" s="292"/>
      <c r="BLL55" s="292"/>
      <c r="BLM55" s="292"/>
      <c r="BLN55" s="292"/>
      <c r="BLO55" s="292"/>
      <c r="BLP55" s="292"/>
      <c r="BLQ55" s="292"/>
      <c r="BLR55" s="292"/>
      <c r="BLS55" s="292"/>
      <c r="BLT55" s="292"/>
      <c r="BLU55" s="292"/>
      <c r="BLV55" s="292"/>
      <c r="BLW55" s="292"/>
      <c r="BLX55" s="292"/>
      <c r="BLY55" s="292"/>
      <c r="BLZ55" s="292"/>
      <c r="BMA55" s="292"/>
      <c r="BMB55" s="292"/>
      <c r="BMC55" s="292"/>
      <c r="BMD55" s="292"/>
      <c r="BME55" s="292"/>
      <c r="BMF55" s="292"/>
      <c r="BMG55" s="292"/>
      <c r="BMH55" s="292"/>
      <c r="BMI55" s="292"/>
      <c r="BMJ55" s="292"/>
      <c r="BMK55" s="292"/>
      <c r="BML55" s="292"/>
      <c r="BMM55" s="292"/>
      <c r="BMN55" s="292"/>
      <c r="BMO55" s="292"/>
      <c r="BMP55" s="292"/>
      <c r="BMQ55" s="292"/>
      <c r="BMR55" s="292"/>
      <c r="BMS55" s="292"/>
      <c r="BMT55" s="292"/>
      <c r="BMU55" s="292"/>
      <c r="BMV55" s="292"/>
      <c r="BMW55" s="292"/>
      <c r="BMX55" s="292"/>
      <c r="BMY55" s="292"/>
      <c r="BMZ55" s="292"/>
      <c r="BNA55" s="292"/>
      <c r="BNB55" s="292"/>
      <c r="BNC55" s="292"/>
      <c r="BND55" s="292"/>
      <c r="BNE55" s="292"/>
      <c r="BNF55" s="292"/>
      <c r="BNG55" s="292"/>
      <c r="BNH55" s="292"/>
      <c r="BNI55" s="292"/>
      <c r="BNJ55" s="292"/>
      <c r="BNK55" s="292"/>
      <c r="BNL55" s="292"/>
      <c r="BNM55" s="292"/>
      <c r="BNN55" s="292"/>
      <c r="BNO55" s="292"/>
      <c r="BNP55" s="292"/>
      <c r="BNQ55" s="292"/>
      <c r="BNR55" s="292"/>
      <c r="BNS55" s="292"/>
      <c r="BNT55" s="292"/>
      <c r="BNU55" s="292"/>
      <c r="BNV55" s="292"/>
      <c r="BNW55" s="292"/>
      <c r="BNX55" s="292"/>
      <c r="BNY55" s="292"/>
      <c r="BNZ55" s="292"/>
      <c r="BOA55" s="292"/>
      <c r="BOB55" s="292"/>
      <c r="BOC55" s="292"/>
      <c r="BOD55" s="292"/>
      <c r="BOE55" s="292"/>
      <c r="BOF55" s="292"/>
      <c r="BOG55" s="292"/>
      <c r="BOH55" s="292"/>
      <c r="BOI55" s="292"/>
      <c r="BOJ55" s="292"/>
      <c r="BOK55" s="292"/>
      <c r="BOL55" s="292"/>
      <c r="BOM55" s="292"/>
      <c r="BON55" s="292"/>
      <c r="BOO55" s="292"/>
      <c r="BOP55" s="292"/>
      <c r="BOQ55" s="292"/>
      <c r="BOR55" s="292"/>
      <c r="BOS55" s="292"/>
      <c r="BOT55" s="292"/>
      <c r="BOU55" s="292"/>
      <c r="BOV55" s="292"/>
      <c r="BOW55" s="292"/>
      <c r="BOX55" s="292"/>
      <c r="BOY55" s="292"/>
      <c r="BOZ55" s="292"/>
      <c r="BPA55" s="292"/>
      <c r="BPB55" s="292"/>
      <c r="BPC55" s="292"/>
      <c r="BPD55" s="292"/>
      <c r="BPE55" s="292"/>
      <c r="BPF55" s="292"/>
      <c r="BPG55" s="292"/>
      <c r="BPH55" s="292"/>
      <c r="BPI55" s="292"/>
      <c r="BPJ55" s="292"/>
      <c r="BPK55" s="292"/>
      <c r="BPL55" s="292"/>
      <c r="BPM55" s="292"/>
      <c r="BPN55" s="292"/>
      <c r="BPO55" s="292"/>
      <c r="BPP55" s="292"/>
      <c r="BPQ55" s="292"/>
      <c r="BPR55" s="292"/>
      <c r="BPS55" s="292"/>
      <c r="BPT55" s="292"/>
      <c r="BPU55" s="292"/>
      <c r="BPV55" s="292"/>
      <c r="BPW55" s="292"/>
      <c r="BPX55" s="292"/>
      <c r="BPY55" s="292"/>
      <c r="BPZ55" s="292"/>
      <c r="BQA55" s="292"/>
      <c r="BQB55" s="292"/>
      <c r="BQC55" s="292"/>
      <c r="BQD55" s="292"/>
      <c r="BQE55" s="292"/>
      <c r="BQF55" s="292"/>
      <c r="BQG55" s="292"/>
      <c r="BQH55" s="292"/>
      <c r="BQI55" s="292"/>
      <c r="BQJ55" s="292"/>
      <c r="BQK55" s="292"/>
      <c r="BQL55" s="292"/>
      <c r="BQM55" s="292"/>
      <c r="BQN55" s="292"/>
      <c r="BQO55" s="292"/>
      <c r="BQP55" s="292"/>
      <c r="BQQ55" s="292"/>
      <c r="BQR55" s="292"/>
      <c r="BQS55" s="292"/>
      <c r="BQT55" s="292"/>
      <c r="BQU55" s="292"/>
      <c r="BQV55" s="292"/>
      <c r="BQW55" s="292"/>
      <c r="BQX55" s="292"/>
      <c r="BQY55" s="292"/>
      <c r="BQZ55" s="292"/>
      <c r="BRA55" s="292"/>
      <c r="BRB55" s="292"/>
      <c r="BRC55" s="292"/>
      <c r="BRD55" s="292"/>
      <c r="BRE55" s="292"/>
      <c r="BRF55" s="292"/>
      <c r="BRG55" s="292"/>
      <c r="BRH55" s="292"/>
      <c r="BRI55" s="292"/>
      <c r="BRJ55" s="292"/>
      <c r="BRK55" s="292"/>
      <c r="BRL55" s="292"/>
      <c r="BRM55" s="292"/>
      <c r="BRN55" s="292"/>
      <c r="BRO55" s="292"/>
      <c r="BRP55" s="292"/>
      <c r="BRQ55" s="292"/>
      <c r="BRR55" s="292"/>
      <c r="BRS55" s="292"/>
      <c r="BRT55" s="292"/>
      <c r="BRU55" s="292"/>
      <c r="BRV55" s="292"/>
      <c r="BRW55" s="292"/>
      <c r="BRX55" s="292"/>
      <c r="BRY55" s="292"/>
      <c r="BRZ55" s="292"/>
      <c r="BSA55" s="292"/>
      <c r="BSB55" s="292"/>
      <c r="BSC55" s="292"/>
      <c r="BSD55" s="292"/>
      <c r="BSE55" s="292"/>
      <c r="BSF55" s="292"/>
      <c r="BSG55" s="292"/>
      <c r="BSH55" s="292"/>
      <c r="BSI55" s="292"/>
      <c r="BSJ55" s="292"/>
      <c r="BSK55" s="292"/>
      <c r="BSL55" s="292"/>
      <c r="BSM55" s="292"/>
      <c r="BSN55" s="292"/>
      <c r="BSO55" s="292"/>
      <c r="BSP55" s="292"/>
      <c r="BSQ55" s="292"/>
      <c r="BSR55" s="292"/>
      <c r="BSS55" s="292"/>
      <c r="BST55" s="292"/>
      <c r="BSU55" s="292"/>
      <c r="BSV55" s="292"/>
      <c r="BSW55" s="292"/>
      <c r="BSX55" s="292"/>
      <c r="BSY55" s="292"/>
      <c r="BSZ55" s="292"/>
      <c r="BTA55" s="292"/>
      <c r="BTB55" s="292"/>
      <c r="BTC55" s="292"/>
      <c r="BTD55" s="292"/>
      <c r="BTE55" s="292"/>
      <c r="BTF55" s="292"/>
      <c r="BTG55" s="292"/>
      <c r="BTH55" s="292"/>
      <c r="BTI55" s="292"/>
      <c r="BTJ55" s="292"/>
      <c r="BTK55" s="292"/>
      <c r="BTL55" s="292"/>
      <c r="BTM55" s="292"/>
      <c r="BTN55" s="292"/>
      <c r="BTO55" s="292"/>
      <c r="BTP55" s="292"/>
      <c r="BTQ55" s="292"/>
      <c r="BTR55" s="292"/>
      <c r="BTS55" s="292"/>
      <c r="BTT55" s="292"/>
      <c r="BTU55" s="292"/>
      <c r="BTV55" s="292"/>
      <c r="BTW55" s="292"/>
      <c r="BTX55" s="292"/>
      <c r="BTY55" s="292"/>
      <c r="BTZ55" s="292"/>
      <c r="BUA55" s="292"/>
      <c r="BUB55" s="292"/>
      <c r="BUC55" s="292"/>
      <c r="BUD55" s="292"/>
      <c r="BUE55" s="292"/>
      <c r="BUF55" s="292"/>
      <c r="BUG55" s="292"/>
      <c r="BUH55" s="292"/>
      <c r="BUI55" s="292"/>
      <c r="BUJ55" s="292"/>
      <c r="BUK55" s="292"/>
      <c r="BUL55" s="292"/>
      <c r="BUM55" s="292"/>
      <c r="BUN55" s="292"/>
      <c r="BUO55" s="292"/>
      <c r="BUP55" s="292"/>
      <c r="BUQ55" s="292"/>
      <c r="BUR55" s="292"/>
      <c r="BUS55" s="292"/>
      <c r="BUT55" s="292"/>
      <c r="BUU55" s="292"/>
      <c r="BUV55" s="292"/>
      <c r="BUW55" s="292"/>
      <c r="BUX55" s="292"/>
      <c r="BUY55" s="292"/>
      <c r="BUZ55" s="292"/>
      <c r="BVA55" s="292"/>
      <c r="BVB55" s="292"/>
      <c r="BVC55" s="292"/>
      <c r="BVD55" s="292"/>
      <c r="BVE55" s="292"/>
      <c r="BVF55" s="292"/>
      <c r="BVG55" s="292"/>
      <c r="BVH55" s="292"/>
      <c r="BVI55" s="292"/>
      <c r="BVJ55" s="292"/>
      <c r="BVK55" s="292"/>
      <c r="BVL55" s="292"/>
      <c r="BVM55" s="292"/>
      <c r="BVN55" s="292"/>
      <c r="BVO55" s="292"/>
      <c r="BVP55" s="292"/>
      <c r="BVQ55" s="292"/>
      <c r="BVR55" s="292"/>
      <c r="BVS55" s="292"/>
      <c r="BVT55" s="292"/>
      <c r="BVU55" s="292"/>
      <c r="BVV55" s="292"/>
      <c r="BVW55" s="292"/>
      <c r="BVX55" s="292"/>
      <c r="BVY55" s="292"/>
      <c r="BVZ55" s="292"/>
      <c r="BWA55" s="292"/>
      <c r="BWB55" s="292"/>
      <c r="BWC55" s="292"/>
      <c r="BWD55" s="292"/>
      <c r="BWE55" s="292"/>
      <c r="BWF55" s="292"/>
      <c r="BWG55" s="292"/>
      <c r="BWH55" s="292"/>
      <c r="BWI55" s="292"/>
      <c r="BWJ55" s="292"/>
      <c r="BWK55" s="292"/>
      <c r="BWL55" s="292"/>
      <c r="BWM55" s="292"/>
      <c r="BWN55" s="292"/>
      <c r="BWO55" s="292"/>
      <c r="BWP55" s="292"/>
      <c r="BWQ55" s="292"/>
      <c r="BWR55" s="292"/>
      <c r="BWS55" s="292"/>
      <c r="BWT55" s="292"/>
      <c r="BWU55" s="292"/>
      <c r="BWV55" s="292"/>
      <c r="BWW55" s="292"/>
      <c r="BWX55" s="292"/>
      <c r="BWY55" s="292"/>
      <c r="BWZ55" s="292"/>
      <c r="BXA55" s="292"/>
      <c r="BXB55" s="292"/>
      <c r="BXC55" s="292"/>
      <c r="BXD55" s="292"/>
      <c r="BXE55" s="292"/>
      <c r="BXF55" s="292"/>
      <c r="BXG55" s="292"/>
      <c r="BXH55" s="292"/>
      <c r="BXI55" s="292"/>
      <c r="BXJ55" s="292"/>
      <c r="BXK55" s="292"/>
      <c r="BXL55" s="292"/>
      <c r="BXM55" s="292"/>
      <c r="BXN55" s="292"/>
      <c r="BXO55" s="292"/>
      <c r="BXP55" s="292"/>
      <c r="BXQ55" s="292"/>
      <c r="BXR55" s="292"/>
      <c r="BXS55" s="292"/>
      <c r="BXT55" s="292"/>
      <c r="BXU55" s="292"/>
      <c r="BXV55" s="292"/>
      <c r="BXW55" s="292"/>
      <c r="BXX55" s="292"/>
      <c r="BXY55" s="292"/>
      <c r="BXZ55" s="292"/>
      <c r="BYA55" s="292"/>
      <c r="BYB55" s="292"/>
      <c r="BYC55" s="292"/>
      <c r="BYD55" s="292"/>
      <c r="BYE55" s="292"/>
      <c r="BYF55" s="292"/>
      <c r="BYG55" s="292"/>
      <c r="BYH55" s="292"/>
      <c r="BYI55" s="292"/>
      <c r="BYJ55" s="292"/>
      <c r="BYK55" s="292"/>
      <c r="BYL55" s="292"/>
      <c r="BYM55" s="292"/>
      <c r="BYN55" s="292"/>
      <c r="BYO55" s="292"/>
      <c r="BYP55" s="292"/>
      <c r="BYQ55" s="292"/>
      <c r="BYR55" s="292"/>
      <c r="BYS55" s="292"/>
      <c r="BYT55" s="292"/>
      <c r="BYU55" s="292"/>
      <c r="BYV55" s="292"/>
      <c r="BYW55" s="292"/>
      <c r="BYX55" s="292"/>
      <c r="BYY55" s="292"/>
      <c r="BYZ55" s="292"/>
      <c r="BZA55" s="292"/>
      <c r="BZB55" s="292"/>
      <c r="BZC55" s="292"/>
      <c r="BZD55" s="292"/>
      <c r="BZE55" s="292"/>
      <c r="BZF55" s="292"/>
      <c r="BZG55" s="292"/>
      <c r="BZH55" s="292"/>
      <c r="BZI55" s="292"/>
      <c r="BZJ55" s="292"/>
      <c r="BZK55" s="292"/>
      <c r="BZL55" s="292"/>
      <c r="BZM55" s="292"/>
      <c r="BZN55" s="292"/>
      <c r="BZO55" s="292"/>
      <c r="BZP55" s="292"/>
      <c r="BZQ55" s="292"/>
      <c r="BZR55" s="292"/>
      <c r="BZS55" s="292"/>
      <c r="BZT55" s="292"/>
      <c r="BZU55" s="292"/>
      <c r="BZV55" s="292"/>
      <c r="BZW55" s="292"/>
      <c r="BZX55" s="292"/>
      <c r="BZY55" s="292"/>
      <c r="BZZ55" s="292"/>
      <c r="CAA55" s="292"/>
      <c r="CAB55" s="292"/>
      <c r="CAC55" s="292"/>
      <c r="CAD55" s="292"/>
      <c r="CAE55" s="292"/>
      <c r="CAF55" s="292"/>
      <c r="CAG55" s="292"/>
      <c r="CAH55" s="292"/>
      <c r="CAI55" s="292"/>
      <c r="CAJ55" s="292"/>
      <c r="CAK55" s="292"/>
      <c r="CAL55" s="292"/>
      <c r="CAM55" s="292"/>
      <c r="CAN55" s="292"/>
      <c r="CAO55" s="292"/>
      <c r="CAP55" s="292"/>
      <c r="CAQ55" s="292"/>
      <c r="CAR55" s="292"/>
      <c r="CAS55" s="292"/>
      <c r="CAT55" s="292"/>
      <c r="CAU55" s="292"/>
      <c r="CAV55" s="292"/>
      <c r="CAW55" s="292"/>
      <c r="CAX55" s="292"/>
      <c r="CAY55" s="292"/>
      <c r="CAZ55" s="292"/>
      <c r="CBA55" s="292"/>
      <c r="CBB55" s="292"/>
      <c r="CBC55" s="292"/>
      <c r="CBD55" s="292"/>
      <c r="CBE55" s="292"/>
      <c r="CBF55" s="292"/>
      <c r="CBG55" s="292"/>
      <c r="CBH55" s="292"/>
      <c r="CBI55" s="292"/>
      <c r="CBJ55" s="292"/>
      <c r="CBK55" s="292"/>
      <c r="CBL55" s="292"/>
      <c r="CBM55" s="292"/>
      <c r="CBN55" s="292"/>
      <c r="CBO55" s="292"/>
      <c r="CBP55" s="292"/>
      <c r="CBQ55" s="292"/>
      <c r="CBR55" s="292"/>
      <c r="CBS55" s="292"/>
      <c r="CBT55" s="292"/>
      <c r="CBU55" s="292"/>
      <c r="CBV55" s="292"/>
      <c r="CBW55" s="292"/>
      <c r="CBX55" s="292"/>
      <c r="CBY55" s="292"/>
      <c r="CBZ55" s="292"/>
      <c r="CCA55" s="292"/>
      <c r="CCB55" s="292"/>
      <c r="CCC55" s="292"/>
      <c r="CCD55" s="292"/>
      <c r="CCE55" s="292"/>
      <c r="CCF55" s="292"/>
      <c r="CCG55" s="292"/>
      <c r="CCH55" s="292"/>
      <c r="CCI55" s="292"/>
      <c r="CCJ55" s="292"/>
      <c r="CCK55" s="292"/>
      <c r="CCL55" s="292"/>
      <c r="CCM55" s="292"/>
      <c r="CCN55" s="292"/>
      <c r="CCO55" s="292"/>
      <c r="CCP55" s="292"/>
      <c r="CCQ55" s="292"/>
      <c r="CCR55" s="292"/>
      <c r="CCS55" s="292"/>
      <c r="CCT55" s="292"/>
      <c r="CCU55" s="292"/>
      <c r="CCV55" s="292"/>
      <c r="CCW55" s="292"/>
      <c r="CCX55" s="292"/>
      <c r="CCY55" s="292"/>
      <c r="CCZ55" s="292"/>
      <c r="CDA55" s="292"/>
      <c r="CDB55" s="292"/>
      <c r="CDC55" s="292"/>
      <c r="CDD55" s="292"/>
      <c r="CDE55" s="292"/>
      <c r="CDF55" s="292"/>
      <c r="CDG55" s="292"/>
      <c r="CDH55" s="292"/>
      <c r="CDI55" s="292"/>
      <c r="CDJ55" s="292"/>
      <c r="CDK55" s="292"/>
      <c r="CDL55" s="292"/>
      <c r="CDM55" s="292"/>
      <c r="CDN55" s="292"/>
      <c r="CDO55" s="292"/>
      <c r="CDP55" s="292"/>
      <c r="CDQ55" s="292"/>
      <c r="CDR55" s="292"/>
      <c r="CDS55" s="292"/>
      <c r="CDT55" s="292"/>
      <c r="CDU55" s="292"/>
      <c r="CDV55" s="292"/>
      <c r="CDW55" s="292"/>
      <c r="CDX55" s="292"/>
      <c r="CDY55" s="292"/>
      <c r="CDZ55" s="292"/>
      <c r="CEA55" s="292"/>
      <c r="CEB55" s="292"/>
      <c r="CEC55" s="292"/>
      <c r="CED55" s="292"/>
      <c r="CEE55" s="292"/>
      <c r="CEF55" s="292"/>
      <c r="CEG55" s="292"/>
      <c r="CEH55" s="292"/>
      <c r="CEI55" s="292"/>
      <c r="CEJ55" s="292"/>
      <c r="CEK55" s="292"/>
      <c r="CEL55" s="292"/>
      <c r="CEM55" s="292"/>
      <c r="CEN55" s="292"/>
      <c r="CEO55" s="292"/>
      <c r="CEP55" s="292"/>
      <c r="CEQ55" s="292"/>
      <c r="CER55" s="292"/>
      <c r="CES55" s="292"/>
      <c r="CET55" s="292"/>
      <c r="CEU55" s="292"/>
      <c r="CEV55" s="292"/>
      <c r="CEW55" s="292"/>
      <c r="CEX55" s="292"/>
      <c r="CEY55" s="292"/>
      <c r="CEZ55" s="292"/>
      <c r="CFA55" s="292"/>
      <c r="CFB55" s="292"/>
      <c r="CFC55" s="292"/>
      <c r="CFD55" s="292"/>
      <c r="CFE55" s="292"/>
      <c r="CFF55" s="292"/>
      <c r="CFG55" s="292"/>
      <c r="CFH55" s="292"/>
      <c r="CFI55" s="292"/>
      <c r="CFJ55" s="292"/>
      <c r="CFK55" s="292"/>
      <c r="CFL55" s="292"/>
      <c r="CFM55" s="292"/>
      <c r="CFN55" s="292"/>
      <c r="CFO55" s="292"/>
      <c r="CFP55" s="292"/>
      <c r="CFQ55" s="292"/>
      <c r="CFR55" s="292"/>
      <c r="CFS55" s="292"/>
      <c r="CFT55" s="292"/>
      <c r="CFU55" s="292"/>
      <c r="CFV55" s="292"/>
      <c r="CFW55" s="292"/>
      <c r="CFX55" s="292"/>
      <c r="CFY55" s="292"/>
      <c r="CFZ55" s="292"/>
      <c r="CGA55" s="292"/>
      <c r="CGB55" s="292"/>
      <c r="CGC55" s="292"/>
      <c r="CGD55" s="292"/>
      <c r="CGE55" s="292"/>
      <c r="CGF55" s="292"/>
      <c r="CGG55" s="292"/>
      <c r="CGH55" s="292"/>
      <c r="CGI55" s="292"/>
      <c r="CGJ55" s="292"/>
      <c r="CGK55" s="292"/>
      <c r="CGL55" s="292"/>
      <c r="CGM55" s="292"/>
      <c r="CGN55" s="292"/>
      <c r="CGO55" s="292"/>
      <c r="CGP55" s="292"/>
      <c r="CGQ55" s="292"/>
      <c r="CGR55" s="292"/>
      <c r="CGS55" s="292"/>
      <c r="CGT55" s="292"/>
      <c r="CGU55" s="292"/>
      <c r="CGV55" s="292"/>
      <c r="CGW55" s="292"/>
      <c r="CGX55" s="292"/>
      <c r="CGY55" s="292"/>
      <c r="CGZ55" s="292"/>
      <c r="CHA55" s="292"/>
      <c r="CHB55" s="292"/>
      <c r="CHC55" s="292"/>
      <c r="CHD55" s="292"/>
      <c r="CHE55" s="292"/>
      <c r="CHF55" s="292"/>
      <c r="CHG55" s="292"/>
      <c r="CHH55" s="292"/>
      <c r="CHI55" s="292"/>
      <c r="CHJ55" s="292"/>
      <c r="CHK55" s="292"/>
      <c r="CHL55" s="292"/>
      <c r="CHM55" s="292"/>
      <c r="CHN55" s="292"/>
      <c r="CHO55" s="292"/>
      <c r="CHP55" s="292"/>
      <c r="CHQ55" s="292"/>
      <c r="CHR55" s="292"/>
      <c r="CHS55" s="292"/>
      <c r="CHT55" s="292"/>
      <c r="CHU55" s="292"/>
      <c r="CHV55" s="292"/>
      <c r="CHW55" s="292"/>
      <c r="CHX55" s="292"/>
      <c r="CHY55" s="292"/>
      <c r="CHZ55" s="292"/>
      <c r="CIA55" s="292"/>
      <c r="CIB55" s="292"/>
      <c r="CIC55" s="292"/>
      <c r="CID55" s="292"/>
      <c r="CIE55" s="292"/>
      <c r="CIF55" s="292"/>
      <c r="CIG55" s="292"/>
      <c r="CIH55" s="292"/>
      <c r="CII55" s="292"/>
      <c r="CIJ55" s="292"/>
      <c r="CIK55" s="292"/>
      <c r="CIL55" s="292"/>
      <c r="CIM55" s="292"/>
      <c r="CIN55" s="292"/>
      <c r="CIO55" s="292"/>
      <c r="CIP55" s="292"/>
      <c r="CIQ55" s="292"/>
      <c r="CIR55" s="292"/>
      <c r="CIS55" s="292"/>
      <c r="CIT55" s="292"/>
      <c r="CIU55" s="292"/>
      <c r="CIV55" s="292"/>
      <c r="CIW55" s="292"/>
      <c r="CIX55" s="292"/>
      <c r="CIY55" s="292"/>
      <c r="CIZ55" s="292"/>
      <c r="CJA55" s="292"/>
      <c r="CJB55" s="292"/>
      <c r="CJC55" s="292"/>
      <c r="CJD55" s="292"/>
      <c r="CJE55" s="292"/>
      <c r="CJF55" s="292"/>
      <c r="CJG55" s="292"/>
      <c r="CJH55" s="292"/>
      <c r="CJI55" s="292"/>
      <c r="CJJ55" s="292"/>
      <c r="CJK55" s="292"/>
      <c r="CJL55" s="292"/>
      <c r="CJM55" s="292"/>
      <c r="CJN55" s="292"/>
      <c r="CJO55" s="292"/>
      <c r="CJP55" s="292"/>
      <c r="CJQ55" s="292"/>
      <c r="CJR55" s="292"/>
      <c r="CJS55" s="292"/>
      <c r="CJT55" s="292"/>
      <c r="CJU55" s="292"/>
      <c r="CJV55" s="292"/>
      <c r="CJW55" s="292"/>
      <c r="CJX55" s="292"/>
      <c r="CJY55" s="292"/>
      <c r="CJZ55" s="292"/>
      <c r="CKA55" s="292"/>
      <c r="CKB55" s="292"/>
      <c r="CKC55" s="292"/>
      <c r="CKD55" s="292"/>
      <c r="CKE55" s="292"/>
      <c r="CKF55" s="292"/>
      <c r="CKG55" s="292"/>
      <c r="CKH55" s="292"/>
      <c r="CKI55" s="292"/>
      <c r="CKJ55" s="292"/>
      <c r="CKK55" s="292"/>
      <c r="CKL55" s="292"/>
      <c r="CKM55" s="292"/>
      <c r="CKN55" s="292"/>
      <c r="CKO55" s="292"/>
      <c r="CKP55" s="292"/>
      <c r="CKQ55" s="292"/>
      <c r="CKR55" s="292"/>
      <c r="CKS55" s="292"/>
      <c r="CKT55" s="292"/>
      <c r="CKU55" s="292"/>
      <c r="CKV55" s="292"/>
      <c r="CKW55" s="292"/>
      <c r="CKX55" s="292"/>
      <c r="CKY55" s="292"/>
      <c r="CKZ55" s="292"/>
      <c r="CLA55" s="292"/>
      <c r="CLB55" s="292"/>
      <c r="CLC55" s="292"/>
      <c r="CLD55" s="292"/>
      <c r="CLE55" s="292"/>
      <c r="CLF55" s="292"/>
      <c r="CLG55" s="292"/>
      <c r="CLH55" s="292"/>
      <c r="CLI55" s="292"/>
      <c r="CLJ55" s="292"/>
      <c r="CLK55" s="292"/>
      <c r="CLL55" s="292"/>
      <c r="CLM55" s="292"/>
      <c r="CLN55" s="292"/>
      <c r="CLO55" s="292"/>
      <c r="CLP55" s="292"/>
      <c r="CLQ55" s="292"/>
      <c r="CLR55" s="292"/>
      <c r="CLS55" s="292"/>
      <c r="CLT55" s="292"/>
      <c r="CLU55" s="292"/>
      <c r="CLV55" s="292"/>
      <c r="CLW55" s="292"/>
      <c r="CLX55" s="292"/>
      <c r="CLY55" s="292"/>
      <c r="CLZ55" s="292"/>
      <c r="CMA55" s="292"/>
      <c r="CMB55" s="292"/>
      <c r="CMC55" s="292"/>
      <c r="CMD55" s="292"/>
      <c r="CME55" s="292"/>
      <c r="CMF55" s="292"/>
      <c r="CMG55" s="292"/>
      <c r="CMH55" s="292"/>
      <c r="CMI55" s="292"/>
      <c r="CMJ55" s="292"/>
      <c r="CMK55" s="292"/>
      <c r="CML55" s="292"/>
      <c r="CMM55" s="292"/>
      <c r="CMN55" s="292"/>
      <c r="CMO55" s="292"/>
      <c r="CMP55" s="292"/>
      <c r="CMQ55" s="292"/>
      <c r="CMR55" s="292"/>
      <c r="CMS55" s="292"/>
      <c r="CMT55" s="292"/>
      <c r="CMU55" s="292"/>
      <c r="CMV55" s="292"/>
      <c r="CMW55" s="292"/>
      <c r="CMX55" s="292"/>
      <c r="CMY55" s="292"/>
      <c r="CMZ55" s="292"/>
      <c r="CNA55" s="292"/>
      <c r="CNB55" s="292"/>
      <c r="CNC55" s="292"/>
      <c r="CND55" s="292"/>
      <c r="CNE55" s="292"/>
      <c r="CNF55" s="292"/>
      <c r="CNG55" s="292"/>
      <c r="CNH55" s="292"/>
      <c r="CNI55" s="292"/>
      <c r="CNJ55" s="292"/>
      <c r="CNK55" s="292"/>
      <c r="CNL55" s="292"/>
      <c r="CNM55" s="292"/>
      <c r="CNN55" s="292"/>
      <c r="CNO55" s="292"/>
      <c r="CNP55" s="292"/>
      <c r="CNQ55" s="292"/>
      <c r="CNR55" s="292"/>
      <c r="CNS55" s="292"/>
      <c r="CNT55" s="292"/>
      <c r="CNU55" s="292"/>
      <c r="CNV55" s="292"/>
      <c r="CNW55" s="292"/>
      <c r="CNX55" s="292"/>
      <c r="CNY55" s="292"/>
      <c r="CNZ55" s="292"/>
      <c r="COA55" s="292"/>
      <c r="COB55" s="292"/>
      <c r="COC55" s="292"/>
      <c r="COD55" s="292"/>
      <c r="COE55" s="292"/>
      <c r="COF55" s="292"/>
      <c r="COG55" s="292"/>
      <c r="COH55" s="292"/>
      <c r="COI55" s="292"/>
      <c r="COJ55" s="292"/>
      <c r="COK55" s="292"/>
      <c r="COL55" s="292"/>
      <c r="COM55" s="292"/>
      <c r="CON55" s="292"/>
      <c r="COO55" s="292"/>
      <c r="COP55" s="292"/>
      <c r="COQ55" s="292"/>
      <c r="COR55" s="292"/>
      <c r="COS55" s="292"/>
      <c r="COT55" s="292"/>
      <c r="COU55" s="292"/>
      <c r="COV55" s="292"/>
      <c r="COW55" s="292"/>
      <c r="COX55" s="292"/>
      <c r="COY55" s="292"/>
      <c r="COZ55" s="292"/>
      <c r="CPA55" s="292"/>
      <c r="CPB55" s="292"/>
      <c r="CPC55" s="292"/>
      <c r="CPD55" s="292"/>
      <c r="CPE55" s="292"/>
      <c r="CPF55" s="292"/>
      <c r="CPG55" s="292"/>
      <c r="CPH55" s="292"/>
      <c r="CPI55" s="292"/>
      <c r="CPJ55" s="292"/>
      <c r="CPK55" s="292"/>
      <c r="CPL55" s="292"/>
      <c r="CPM55" s="292"/>
      <c r="CPN55" s="292"/>
      <c r="CPO55" s="292"/>
      <c r="CPP55" s="292"/>
      <c r="CPQ55" s="292"/>
      <c r="CPR55" s="292"/>
      <c r="CPS55" s="292"/>
      <c r="CPT55" s="292"/>
      <c r="CPU55" s="292"/>
      <c r="CPV55" s="292"/>
      <c r="CPW55" s="292"/>
      <c r="CPX55" s="292"/>
      <c r="CPY55" s="292"/>
      <c r="CPZ55" s="292"/>
      <c r="CQA55" s="292"/>
      <c r="CQB55" s="292"/>
      <c r="CQC55" s="292"/>
      <c r="CQD55" s="292"/>
      <c r="CQE55" s="292"/>
      <c r="CQF55" s="292"/>
      <c r="CQG55" s="292"/>
      <c r="CQH55" s="292"/>
      <c r="CQI55" s="292"/>
      <c r="CQJ55" s="292"/>
      <c r="CQK55" s="292"/>
      <c r="CQL55" s="292"/>
      <c r="CQM55" s="292"/>
      <c r="CQN55" s="292"/>
      <c r="CQO55" s="292"/>
      <c r="CQP55" s="292"/>
      <c r="CQQ55" s="292"/>
      <c r="CQR55" s="292"/>
      <c r="CQS55" s="292"/>
      <c r="CQT55" s="292"/>
      <c r="CQU55" s="292"/>
      <c r="CQV55" s="292"/>
      <c r="CQW55" s="292"/>
      <c r="CQX55" s="292"/>
      <c r="CQY55" s="292"/>
      <c r="CQZ55" s="292"/>
      <c r="CRA55" s="292"/>
      <c r="CRB55" s="292"/>
      <c r="CRC55" s="292"/>
      <c r="CRD55" s="292"/>
      <c r="CRE55" s="292"/>
      <c r="CRF55" s="292"/>
      <c r="CRG55" s="292"/>
      <c r="CRH55" s="292"/>
      <c r="CRI55" s="292"/>
      <c r="CRJ55" s="292"/>
      <c r="CRK55" s="292"/>
      <c r="CRL55" s="292"/>
      <c r="CRM55" s="292"/>
      <c r="CRN55" s="292"/>
      <c r="CRO55" s="292"/>
      <c r="CRP55" s="292"/>
      <c r="CRQ55" s="292"/>
      <c r="CRR55" s="292"/>
      <c r="CRS55" s="292"/>
      <c r="CRT55" s="292"/>
      <c r="CRU55" s="292"/>
      <c r="CRV55" s="292"/>
      <c r="CRW55" s="292"/>
      <c r="CRX55" s="292"/>
      <c r="CRY55" s="292"/>
      <c r="CRZ55" s="292"/>
      <c r="CSA55" s="292"/>
      <c r="CSB55" s="292"/>
      <c r="CSC55" s="292"/>
      <c r="CSD55" s="292"/>
      <c r="CSE55" s="292"/>
      <c r="CSF55" s="292"/>
      <c r="CSG55" s="292"/>
      <c r="CSH55" s="292"/>
      <c r="CSI55" s="292"/>
      <c r="CSJ55" s="292"/>
      <c r="CSK55" s="292"/>
      <c r="CSL55" s="292"/>
      <c r="CSM55" s="292"/>
      <c r="CSN55" s="292"/>
      <c r="CSO55" s="292"/>
      <c r="CSP55" s="292"/>
      <c r="CSQ55" s="292"/>
      <c r="CSR55" s="292"/>
      <c r="CSS55" s="292"/>
      <c r="CST55" s="292"/>
      <c r="CSU55" s="292"/>
      <c r="CSV55" s="292"/>
      <c r="CSW55" s="292"/>
      <c r="CSX55" s="292"/>
      <c r="CSY55" s="292"/>
      <c r="CSZ55" s="292"/>
      <c r="CTA55" s="292"/>
      <c r="CTB55" s="292"/>
      <c r="CTC55" s="292"/>
      <c r="CTD55" s="292"/>
      <c r="CTE55" s="292"/>
      <c r="CTF55" s="292"/>
      <c r="CTG55" s="292"/>
      <c r="CTH55" s="292"/>
      <c r="CTI55" s="292"/>
      <c r="CTJ55" s="292"/>
      <c r="CTK55" s="292"/>
      <c r="CTL55" s="292"/>
      <c r="CTM55" s="292"/>
      <c r="CTN55" s="292"/>
      <c r="CTO55" s="292"/>
      <c r="CTP55" s="292"/>
      <c r="CTQ55" s="292"/>
      <c r="CTR55" s="292"/>
      <c r="CTS55" s="292"/>
      <c r="CTT55" s="292"/>
      <c r="CTU55" s="292"/>
      <c r="CTV55" s="292"/>
      <c r="CTW55" s="292"/>
      <c r="CTX55" s="292"/>
      <c r="CTY55" s="292"/>
      <c r="CTZ55" s="292"/>
      <c r="CUA55" s="292"/>
      <c r="CUB55" s="292"/>
      <c r="CUC55" s="292"/>
      <c r="CUD55" s="292"/>
      <c r="CUE55" s="292"/>
      <c r="CUF55" s="292"/>
      <c r="CUG55" s="292"/>
      <c r="CUH55" s="292"/>
      <c r="CUI55" s="292"/>
      <c r="CUJ55" s="292"/>
      <c r="CUK55" s="292"/>
      <c r="CUL55" s="292"/>
      <c r="CUM55" s="292"/>
      <c r="CUN55" s="292"/>
      <c r="CUO55" s="292"/>
      <c r="CUP55" s="292"/>
      <c r="CUQ55" s="292"/>
      <c r="CUR55" s="292"/>
      <c r="CUS55" s="292"/>
      <c r="CUT55" s="292"/>
      <c r="CUU55" s="292"/>
      <c r="CUV55" s="292"/>
      <c r="CUW55" s="292"/>
      <c r="CUX55" s="292"/>
      <c r="CUY55" s="292"/>
      <c r="CUZ55" s="292"/>
      <c r="CVA55" s="292"/>
      <c r="CVB55" s="292"/>
      <c r="CVC55" s="292"/>
      <c r="CVD55" s="292"/>
      <c r="CVE55" s="292"/>
      <c r="CVF55" s="292"/>
      <c r="CVG55" s="292"/>
      <c r="CVH55" s="292"/>
      <c r="CVI55" s="292"/>
      <c r="CVJ55" s="292"/>
      <c r="CVK55" s="292"/>
      <c r="CVL55" s="292"/>
      <c r="CVM55" s="292"/>
      <c r="CVN55" s="292"/>
      <c r="CVO55" s="292"/>
      <c r="CVP55" s="292"/>
      <c r="CVQ55" s="292"/>
      <c r="CVR55" s="292"/>
      <c r="CVS55" s="292"/>
      <c r="CVT55" s="292"/>
      <c r="CVU55" s="292"/>
      <c r="CVV55" s="292"/>
      <c r="CVW55" s="292"/>
      <c r="CVX55" s="292"/>
      <c r="CVY55" s="292"/>
      <c r="CVZ55" s="292"/>
      <c r="CWA55" s="292"/>
      <c r="CWB55" s="292"/>
      <c r="CWC55" s="292"/>
      <c r="CWD55" s="292"/>
      <c r="CWE55" s="292"/>
      <c r="CWF55" s="292"/>
      <c r="CWG55" s="292"/>
      <c r="CWH55" s="292"/>
      <c r="CWI55" s="292"/>
      <c r="CWJ55" s="292"/>
      <c r="CWK55" s="292"/>
      <c r="CWL55" s="292"/>
      <c r="CWM55" s="292"/>
      <c r="CWN55" s="292"/>
      <c r="CWO55" s="292"/>
      <c r="CWP55" s="292"/>
      <c r="CWQ55" s="292"/>
      <c r="CWR55" s="292"/>
      <c r="CWS55" s="292"/>
      <c r="CWT55" s="292"/>
      <c r="CWU55" s="292"/>
      <c r="CWV55" s="292"/>
      <c r="CWW55" s="292"/>
      <c r="CWX55" s="292"/>
      <c r="CWY55" s="292"/>
      <c r="CWZ55" s="292"/>
      <c r="CXA55" s="292"/>
      <c r="CXB55" s="292"/>
      <c r="CXC55" s="292"/>
      <c r="CXD55" s="292"/>
      <c r="CXE55" s="292"/>
      <c r="CXF55" s="292"/>
      <c r="CXG55" s="292"/>
      <c r="CXH55" s="292"/>
      <c r="CXI55" s="292"/>
      <c r="CXJ55" s="292"/>
      <c r="CXK55" s="292"/>
      <c r="CXL55" s="292"/>
      <c r="CXM55" s="292"/>
      <c r="CXN55" s="292"/>
      <c r="CXO55" s="292"/>
      <c r="CXP55" s="292"/>
      <c r="CXQ55" s="292"/>
      <c r="CXR55" s="292"/>
      <c r="CXS55" s="292"/>
      <c r="CXT55" s="292"/>
      <c r="CXU55" s="292"/>
      <c r="CXV55" s="292"/>
      <c r="CXW55" s="292"/>
      <c r="CXX55" s="292"/>
      <c r="CXY55" s="292"/>
      <c r="CXZ55" s="292"/>
      <c r="CYA55" s="292"/>
      <c r="CYB55" s="292"/>
      <c r="CYC55" s="292"/>
      <c r="CYD55" s="292"/>
      <c r="CYE55" s="292"/>
      <c r="CYF55" s="292"/>
      <c r="CYG55" s="292"/>
      <c r="CYH55" s="292"/>
      <c r="CYI55" s="292"/>
      <c r="CYJ55" s="292"/>
      <c r="CYK55" s="292"/>
      <c r="CYL55" s="292"/>
      <c r="CYM55" s="292"/>
      <c r="CYN55" s="292"/>
      <c r="CYO55" s="292"/>
      <c r="CYP55" s="292"/>
      <c r="CYQ55" s="292"/>
      <c r="CYR55" s="292"/>
      <c r="CYS55" s="292"/>
      <c r="CYT55" s="292"/>
      <c r="CYU55" s="292"/>
      <c r="CYV55" s="292"/>
      <c r="CYW55" s="292"/>
      <c r="CYX55" s="292"/>
      <c r="CYY55" s="292"/>
      <c r="CYZ55" s="292"/>
      <c r="CZA55" s="292"/>
      <c r="CZB55" s="292"/>
      <c r="CZC55" s="292"/>
      <c r="CZD55" s="292"/>
      <c r="CZE55" s="292"/>
      <c r="CZF55" s="292"/>
      <c r="CZG55" s="292"/>
      <c r="CZH55" s="292"/>
      <c r="CZI55" s="292"/>
      <c r="CZJ55" s="292"/>
      <c r="CZK55" s="292"/>
      <c r="CZL55" s="292"/>
      <c r="CZM55" s="292"/>
      <c r="CZN55" s="292"/>
      <c r="CZO55" s="292"/>
      <c r="CZP55" s="292"/>
      <c r="CZQ55" s="292"/>
      <c r="CZR55" s="292"/>
      <c r="CZS55" s="292"/>
      <c r="CZT55" s="292"/>
      <c r="CZU55" s="292"/>
      <c r="CZV55" s="292"/>
      <c r="CZW55" s="292"/>
      <c r="CZX55" s="292"/>
      <c r="CZY55" s="292"/>
      <c r="CZZ55" s="292"/>
      <c r="DAA55" s="292"/>
      <c r="DAB55" s="292"/>
      <c r="DAC55" s="292"/>
      <c r="DAD55" s="292"/>
      <c r="DAE55" s="292"/>
      <c r="DAF55" s="292"/>
      <c r="DAG55" s="292"/>
      <c r="DAH55" s="292"/>
      <c r="DAI55" s="292"/>
      <c r="DAJ55" s="292"/>
      <c r="DAK55" s="292"/>
      <c r="DAL55" s="292"/>
      <c r="DAM55" s="292"/>
      <c r="DAN55" s="292"/>
      <c r="DAO55" s="292"/>
      <c r="DAP55" s="292"/>
      <c r="DAQ55" s="292"/>
      <c r="DAR55" s="292"/>
      <c r="DAS55" s="292"/>
      <c r="DAT55" s="292"/>
      <c r="DAU55" s="292"/>
      <c r="DAV55" s="292"/>
      <c r="DAW55" s="292"/>
      <c r="DAX55" s="292"/>
      <c r="DAY55" s="292"/>
      <c r="DAZ55" s="292"/>
      <c r="DBA55" s="292"/>
      <c r="DBB55" s="292"/>
      <c r="DBC55" s="292"/>
      <c r="DBD55" s="292"/>
      <c r="DBE55" s="292"/>
      <c r="DBF55" s="292"/>
      <c r="DBG55" s="292"/>
      <c r="DBH55" s="292"/>
      <c r="DBI55" s="292"/>
      <c r="DBJ55" s="292"/>
      <c r="DBK55" s="292"/>
      <c r="DBL55" s="292"/>
      <c r="DBM55" s="292"/>
      <c r="DBN55" s="292"/>
      <c r="DBO55" s="292"/>
      <c r="DBP55" s="292"/>
      <c r="DBQ55" s="292"/>
      <c r="DBR55" s="292"/>
      <c r="DBS55" s="292"/>
      <c r="DBT55" s="292"/>
      <c r="DBU55" s="292"/>
      <c r="DBV55" s="292"/>
      <c r="DBW55" s="292"/>
      <c r="DBX55" s="292"/>
      <c r="DBY55" s="292"/>
      <c r="DBZ55" s="292"/>
      <c r="DCA55" s="292"/>
      <c r="DCB55" s="292"/>
      <c r="DCC55" s="292"/>
      <c r="DCD55" s="292"/>
      <c r="DCE55" s="292"/>
      <c r="DCF55" s="292"/>
      <c r="DCG55" s="292"/>
      <c r="DCH55" s="292"/>
      <c r="DCI55" s="292"/>
      <c r="DCJ55" s="292"/>
      <c r="DCK55" s="292"/>
      <c r="DCL55" s="292"/>
      <c r="DCM55" s="292"/>
      <c r="DCN55" s="292"/>
      <c r="DCO55" s="292"/>
      <c r="DCP55" s="292"/>
      <c r="DCQ55" s="292"/>
      <c r="DCR55" s="292"/>
      <c r="DCS55" s="292"/>
      <c r="DCT55" s="292"/>
      <c r="DCU55" s="292"/>
      <c r="DCV55" s="292"/>
      <c r="DCW55" s="292"/>
      <c r="DCX55" s="292"/>
      <c r="DCY55" s="292"/>
      <c r="DCZ55" s="292"/>
      <c r="DDA55" s="292"/>
      <c r="DDB55" s="292"/>
      <c r="DDC55" s="292"/>
      <c r="DDD55" s="292"/>
      <c r="DDE55" s="292"/>
      <c r="DDF55" s="292"/>
      <c r="DDG55" s="292"/>
      <c r="DDH55" s="292"/>
      <c r="DDI55" s="292"/>
      <c r="DDJ55" s="292"/>
      <c r="DDK55" s="292"/>
      <c r="DDL55" s="292"/>
      <c r="DDM55" s="292"/>
      <c r="DDN55" s="292"/>
      <c r="DDO55" s="292"/>
      <c r="DDP55" s="292"/>
      <c r="DDQ55" s="292"/>
      <c r="DDR55" s="292"/>
      <c r="DDS55" s="292"/>
      <c r="DDT55" s="292"/>
      <c r="DDU55" s="292"/>
      <c r="DDV55" s="292"/>
      <c r="DDW55" s="292"/>
      <c r="DDX55" s="292"/>
      <c r="DDY55" s="292"/>
      <c r="DDZ55" s="292"/>
      <c r="DEA55" s="292"/>
      <c r="DEB55" s="292"/>
      <c r="DEC55" s="292"/>
      <c r="DED55" s="292"/>
      <c r="DEE55" s="292"/>
      <c r="DEF55" s="292"/>
      <c r="DEG55" s="292"/>
      <c r="DEH55" s="292"/>
      <c r="DEI55" s="292"/>
      <c r="DEJ55" s="292"/>
      <c r="DEK55" s="292"/>
      <c r="DEL55" s="292"/>
      <c r="DEM55" s="292"/>
      <c r="DEN55" s="292"/>
      <c r="DEO55" s="292"/>
      <c r="DEP55" s="292"/>
      <c r="DEQ55" s="292"/>
      <c r="DER55" s="292"/>
      <c r="DES55" s="292"/>
      <c r="DET55" s="292"/>
      <c r="DEU55" s="292"/>
      <c r="DEV55" s="292"/>
      <c r="DEW55" s="292"/>
      <c r="DEX55" s="292"/>
      <c r="DEY55" s="292"/>
      <c r="DEZ55" s="292"/>
      <c r="DFA55" s="292"/>
      <c r="DFB55" s="292"/>
      <c r="DFC55" s="292"/>
      <c r="DFD55" s="292"/>
      <c r="DFE55" s="292"/>
      <c r="DFF55" s="292"/>
      <c r="DFG55" s="292"/>
      <c r="DFH55" s="292"/>
      <c r="DFI55" s="292"/>
      <c r="DFJ55" s="292"/>
      <c r="DFK55" s="292"/>
      <c r="DFL55" s="292"/>
      <c r="DFM55" s="292"/>
      <c r="DFN55" s="292"/>
      <c r="DFO55" s="292"/>
      <c r="DFP55" s="292"/>
      <c r="DFQ55" s="292"/>
      <c r="DFR55" s="292"/>
      <c r="DFS55" s="292"/>
      <c r="DFT55" s="292"/>
      <c r="DFU55" s="292"/>
      <c r="DFV55" s="292"/>
      <c r="DFW55" s="292"/>
      <c r="DFX55" s="292"/>
      <c r="DFY55" s="292"/>
      <c r="DFZ55" s="292"/>
      <c r="DGA55" s="292"/>
      <c r="DGB55" s="292"/>
      <c r="DGC55" s="292"/>
      <c r="DGD55" s="292"/>
      <c r="DGE55" s="292"/>
      <c r="DGF55" s="292"/>
      <c r="DGG55" s="292"/>
      <c r="DGH55" s="292"/>
      <c r="DGI55" s="292"/>
      <c r="DGJ55" s="292"/>
      <c r="DGK55" s="292"/>
      <c r="DGL55" s="292"/>
      <c r="DGM55" s="292"/>
      <c r="DGN55" s="292"/>
      <c r="DGO55" s="292"/>
      <c r="DGP55" s="292"/>
      <c r="DGQ55" s="292"/>
      <c r="DGR55" s="292"/>
      <c r="DGS55" s="292"/>
      <c r="DGT55" s="292"/>
      <c r="DGU55" s="292"/>
      <c r="DGV55" s="292"/>
      <c r="DGW55" s="292"/>
      <c r="DGX55" s="292"/>
      <c r="DGY55" s="292"/>
      <c r="DGZ55" s="292"/>
      <c r="DHA55" s="292"/>
      <c r="DHB55" s="292"/>
      <c r="DHC55" s="292"/>
      <c r="DHD55" s="292"/>
      <c r="DHE55" s="292"/>
      <c r="DHF55" s="292"/>
      <c r="DHG55" s="292"/>
      <c r="DHH55" s="292"/>
      <c r="DHI55" s="292"/>
      <c r="DHJ55" s="292"/>
      <c r="DHK55" s="292"/>
      <c r="DHL55" s="292"/>
      <c r="DHM55" s="292"/>
      <c r="DHN55" s="292"/>
      <c r="DHO55" s="292"/>
      <c r="DHP55" s="292"/>
      <c r="DHQ55" s="292"/>
      <c r="DHR55" s="292"/>
      <c r="DHS55" s="292"/>
      <c r="DHT55" s="292"/>
      <c r="DHU55" s="292"/>
      <c r="DHV55" s="292"/>
      <c r="DHW55" s="292"/>
      <c r="DHX55" s="292"/>
      <c r="DHY55" s="292"/>
      <c r="DHZ55" s="292"/>
      <c r="DIA55" s="292"/>
      <c r="DIB55" s="292"/>
      <c r="DIC55" s="292"/>
      <c r="DID55" s="292"/>
      <c r="DIE55" s="292"/>
      <c r="DIF55" s="292"/>
      <c r="DIG55" s="292"/>
      <c r="DIH55" s="292"/>
      <c r="DII55" s="292"/>
      <c r="DIJ55" s="292"/>
      <c r="DIK55" s="292"/>
      <c r="DIL55" s="292"/>
      <c r="DIM55" s="292"/>
      <c r="DIN55" s="292"/>
      <c r="DIO55" s="292"/>
      <c r="DIP55" s="292"/>
      <c r="DIQ55" s="292"/>
      <c r="DIR55" s="292"/>
      <c r="DIS55" s="292"/>
      <c r="DIT55" s="292"/>
      <c r="DIU55" s="292"/>
      <c r="DIV55" s="292"/>
      <c r="DIW55" s="292"/>
      <c r="DIX55" s="292"/>
      <c r="DIY55" s="292"/>
      <c r="DIZ55" s="292"/>
      <c r="DJA55" s="292"/>
      <c r="DJB55" s="292"/>
      <c r="DJC55" s="292"/>
      <c r="DJD55" s="292"/>
      <c r="DJE55" s="292"/>
      <c r="DJF55" s="292"/>
      <c r="DJG55" s="292"/>
      <c r="DJH55" s="292"/>
      <c r="DJI55" s="292"/>
      <c r="DJJ55" s="292"/>
      <c r="DJK55" s="292"/>
      <c r="DJL55" s="292"/>
      <c r="DJM55" s="292"/>
      <c r="DJN55" s="292"/>
      <c r="DJO55" s="292"/>
      <c r="DJP55" s="292"/>
      <c r="DJQ55" s="292"/>
      <c r="DJR55" s="292"/>
      <c r="DJS55" s="292"/>
      <c r="DJT55" s="292"/>
      <c r="DJU55" s="292"/>
      <c r="DJV55" s="292"/>
      <c r="DJW55" s="292"/>
      <c r="DJX55" s="292"/>
      <c r="DJY55" s="292"/>
      <c r="DJZ55" s="292"/>
      <c r="DKA55" s="292"/>
      <c r="DKB55" s="292"/>
      <c r="DKC55" s="292"/>
      <c r="DKD55" s="292"/>
      <c r="DKE55" s="292"/>
      <c r="DKF55" s="292"/>
      <c r="DKG55" s="292"/>
      <c r="DKH55" s="292"/>
      <c r="DKI55" s="292"/>
      <c r="DKJ55" s="292"/>
      <c r="DKK55" s="292"/>
      <c r="DKL55" s="292"/>
      <c r="DKM55" s="292"/>
      <c r="DKN55" s="292"/>
      <c r="DKO55" s="292"/>
      <c r="DKP55" s="292"/>
      <c r="DKQ55" s="292"/>
      <c r="DKR55" s="292"/>
      <c r="DKS55" s="292"/>
      <c r="DKT55" s="292"/>
      <c r="DKU55" s="292"/>
      <c r="DKV55" s="292"/>
      <c r="DKW55" s="292"/>
      <c r="DKX55" s="292"/>
      <c r="DKY55" s="292"/>
      <c r="DKZ55" s="292"/>
      <c r="DLA55" s="292"/>
      <c r="DLB55" s="292"/>
      <c r="DLC55" s="292"/>
      <c r="DLD55" s="292"/>
      <c r="DLE55" s="292"/>
      <c r="DLF55" s="292"/>
      <c r="DLG55" s="292"/>
      <c r="DLH55" s="292"/>
      <c r="DLI55" s="292"/>
      <c r="DLJ55" s="292"/>
      <c r="DLK55" s="292"/>
      <c r="DLL55" s="292"/>
      <c r="DLM55" s="292"/>
      <c r="DLN55" s="292"/>
      <c r="DLO55" s="292"/>
      <c r="DLP55" s="292"/>
      <c r="DLQ55" s="292"/>
      <c r="DLR55" s="292"/>
      <c r="DLS55" s="292"/>
      <c r="DLT55" s="292"/>
      <c r="DLU55" s="292"/>
      <c r="DLV55" s="292"/>
      <c r="DLW55" s="292"/>
      <c r="DLX55" s="292"/>
      <c r="DLY55" s="292"/>
      <c r="DLZ55" s="292"/>
      <c r="DMA55" s="292"/>
      <c r="DMB55" s="292"/>
      <c r="DMC55" s="292"/>
      <c r="DMD55" s="292"/>
      <c r="DME55" s="292"/>
      <c r="DMF55" s="292"/>
      <c r="DMG55" s="292"/>
      <c r="DMH55" s="292"/>
      <c r="DMI55" s="292"/>
      <c r="DMJ55" s="292"/>
      <c r="DMK55" s="292"/>
      <c r="DML55" s="292"/>
      <c r="DMM55" s="292"/>
      <c r="DMN55" s="292"/>
      <c r="DMO55" s="292"/>
      <c r="DMP55" s="292"/>
      <c r="DMQ55" s="292"/>
      <c r="DMR55" s="292"/>
      <c r="DMS55" s="292"/>
      <c r="DMT55" s="292"/>
      <c r="DMU55" s="292"/>
      <c r="DMV55" s="292"/>
      <c r="DMW55" s="292"/>
      <c r="DMX55" s="292"/>
      <c r="DMY55" s="292"/>
      <c r="DMZ55" s="292"/>
      <c r="DNA55" s="292"/>
      <c r="DNB55" s="292"/>
      <c r="DNC55" s="292"/>
      <c r="DND55" s="292"/>
      <c r="DNE55" s="292"/>
      <c r="DNF55" s="292"/>
      <c r="DNG55" s="292"/>
      <c r="DNH55" s="292"/>
      <c r="DNI55" s="292"/>
      <c r="DNJ55" s="292"/>
      <c r="DNK55" s="292"/>
      <c r="DNL55" s="292"/>
      <c r="DNM55" s="292"/>
      <c r="DNN55" s="292"/>
      <c r="DNO55" s="292"/>
      <c r="DNP55" s="292"/>
      <c r="DNQ55" s="292"/>
      <c r="DNR55" s="292"/>
      <c r="DNS55" s="292"/>
      <c r="DNT55" s="292"/>
      <c r="DNU55" s="292"/>
      <c r="DNV55" s="292"/>
      <c r="DNW55" s="292"/>
      <c r="DNX55" s="292"/>
      <c r="DNY55" s="292"/>
      <c r="DNZ55" s="292"/>
      <c r="DOA55" s="292"/>
      <c r="DOB55" s="292"/>
      <c r="DOC55" s="292"/>
      <c r="DOD55" s="292"/>
      <c r="DOE55" s="292"/>
      <c r="DOF55" s="292"/>
      <c r="DOG55" s="292"/>
      <c r="DOH55" s="292"/>
      <c r="DOI55" s="292"/>
      <c r="DOJ55" s="292"/>
      <c r="DOK55" s="292"/>
      <c r="DOL55" s="292"/>
      <c r="DOM55" s="292"/>
      <c r="DON55" s="292"/>
      <c r="DOO55" s="292"/>
      <c r="DOP55" s="292"/>
      <c r="DOQ55" s="292"/>
      <c r="DOR55" s="292"/>
      <c r="DOS55" s="292"/>
      <c r="DOT55" s="292"/>
      <c r="DOU55" s="292"/>
      <c r="DOV55" s="292"/>
      <c r="DOW55" s="292"/>
      <c r="DOX55" s="292"/>
      <c r="DOY55" s="292"/>
      <c r="DOZ55" s="292"/>
      <c r="DPA55" s="292"/>
      <c r="DPB55" s="292"/>
      <c r="DPC55" s="292"/>
      <c r="DPD55" s="292"/>
      <c r="DPE55" s="292"/>
      <c r="DPF55" s="292"/>
      <c r="DPG55" s="292"/>
      <c r="DPH55" s="292"/>
      <c r="DPI55" s="292"/>
      <c r="DPJ55" s="292"/>
      <c r="DPK55" s="292"/>
      <c r="DPL55" s="292"/>
      <c r="DPM55" s="292"/>
      <c r="DPN55" s="292"/>
      <c r="DPO55" s="292"/>
      <c r="DPP55" s="292"/>
      <c r="DPQ55" s="292"/>
      <c r="DPR55" s="292"/>
      <c r="DPS55" s="292"/>
      <c r="DPT55" s="292"/>
      <c r="DPU55" s="292"/>
      <c r="DPV55" s="292"/>
      <c r="DPW55" s="292"/>
      <c r="DPX55" s="292"/>
      <c r="DPY55" s="292"/>
      <c r="DPZ55" s="292"/>
      <c r="DQA55" s="292"/>
      <c r="DQB55" s="292"/>
      <c r="DQC55" s="292"/>
      <c r="DQD55" s="292"/>
      <c r="DQE55" s="292"/>
      <c r="DQF55" s="292"/>
      <c r="DQG55" s="292"/>
      <c r="DQH55" s="292"/>
      <c r="DQI55" s="292"/>
      <c r="DQJ55" s="292"/>
      <c r="DQK55" s="292"/>
      <c r="DQL55" s="292"/>
      <c r="DQM55" s="292"/>
      <c r="DQN55" s="292"/>
      <c r="DQO55" s="292"/>
      <c r="DQP55" s="292"/>
      <c r="DQQ55" s="292"/>
      <c r="DQR55" s="292"/>
      <c r="DQS55" s="292"/>
      <c r="DQT55" s="292"/>
      <c r="DQU55" s="292"/>
      <c r="DQV55" s="292"/>
      <c r="DQW55" s="292"/>
      <c r="DQX55" s="292"/>
      <c r="DQY55" s="292"/>
      <c r="DQZ55" s="292"/>
      <c r="DRA55" s="292"/>
      <c r="DRB55" s="292"/>
      <c r="DRC55" s="292"/>
      <c r="DRD55" s="292"/>
      <c r="DRE55" s="292"/>
      <c r="DRF55" s="292"/>
      <c r="DRG55" s="292"/>
      <c r="DRH55" s="292"/>
      <c r="DRI55" s="292"/>
      <c r="DRJ55" s="292"/>
      <c r="DRK55" s="292"/>
      <c r="DRL55" s="292"/>
      <c r="DRM55" s="292"/>
      <c r="DRN55" s="292"/>
      <c r="DRO55" s="292"/>
      <c r="DRP55" s="292"/>
      <c r="DRQ55" s="292"/>
      <c r="DRR55" s="292"/>
      <c r="DRS55" s="292"/>
      <c r="DRT55" s="292"/>
      <c r="DRU55" s="292"/>
      <c r="DRV55" s="292"/>
      <c r="DRW55" s="292"/>
      <c r="DRX55" s="292"/>
      <c r="DRY55" s="292"/>
      <c r="DRZ55" s="292"/>
      <c r="DSA55" s="292"/>
      <c r="DSB55" s="292"/>
      <c r="DSC55" s="292"/>
      <c r="DSD55" s="292"/>
      <c r="DSE55" s="292"/>
      <c r="DSF55" s="292"/>
      <c r="DSG55" s="292"/>
      <c r="DSH55" s="292"/>
      <c r="DSI55" s="292"/>
      <c r="DSJ55" s="292"/>
      <c r="DSK55" s="292"/>
      <c r="DSL55" s="292"/>
      <c r="DSM55" s="292"/>
      <c r="DSN55" s="292"/>
      <c r="DSO55" s="292"/>
      <c r="DSP55" s="292"/>
      <c r="DSQ55" s="292"/>
      <c r="DSR55" s="292"/>
      <c r="DSS55" s="292"/>
      <c r="DST55" s="292"/>
      <c r="DSU55" s="292"/>
      <c r="DSV55" s="292"/>
      <c r="DSW55" s="292"/>
      <c r="DSX55" s="292"/>
      <c r="DSY55" s="292"/>
      <c r="DSZ55" s="292"/>
      <c r="DTA55" s="292"/>
      <c r="DTB55" s="292"/>
      <c r="DTC55" s="292"/>
      <c r="DTD55" s="292"/>
      <c r="DTE55" s="292"/>
      <c r="DTF55" s="292"/>
      <c r="DTG55" s="292"/>
      <c r="DTH55" s="292"/>
      <c r="DTI55" s="292"/>
      <c r="DTJ55" s="292"/>
      <c r="DTK55" s="292"/>
      <c r="DTL55" s="292"/>
      <c r="DTM55" s="292"/>
      <c r="DTN55" s="292"/>
      <c r="DTO55" s="292"/>
      <c r="DTP55" s="292"/>
      <c r="DTQ55" s="292"/>
      <c r="DTR55" s="292"/>
      <c r="DTS55" s="292"/>
      <c r="DTT55" s="292"/>
      <c r="DTU55" s="292"/>
      <c r="DTV55" s="292"/>
      <c r="DTW55" s="292"/>
      <c r="DTX55" s="292"/>
      <c r="DTY55" s="292"/>
      <c r="DTZ55" s="292"/>
      <c r="DUA55" s="292"/>
      <c r="DUB55" s="292"/>
      <c r="DUC55" s="292"/>
      <c r="DUD55" s="292"/>
      <c r="DUE55" s="292"/>
      <c r="DUF55" s="292"/>
      <c r="DUG55" s="292"/>
      <c r="DUH55" s="292"/>
      <c r="DUI55" s="292"/>
      <c r="DUJ55" s="292"/>
      <c r="DUK55" s="292"/>
      <c r="DUL55" s="292"/>
      <c r="DUM55" s="292"/>
      <c r="DUN55" s="292"/>
      <c r="DUO55" s="292"/>
      <c r="DUP55" s="292"/>
      <c r="DUQ55" s="292"/>
      <c r="DUR55" s="292"/>
      <c r="DUS55" s="292"/>
      <c r="DUT55" s="292"/>
      <c r="DUU55" s="292"/>
      <c r="DUV55" s="292"/>
      <c r="DUW55" s="292"/>
      <c r="DUX55" s="292"/>
      <c r="DUY55" s="292"/>
      <c r="DUZ55" s="292"/>
      <c r="DVA55" s="292"/>
      <c r="DVB55" s="292"/>
      <c r="DVC55" s="292"/>
      <c r="DVD55" s="292"/>
      <c r="DVE55" s="292"/>
      <c r="DVF55" s="292"/>
      <c r="DVG55" s="292"/>
      <c r="DVH55" s="292"/>
      <c r="DVI55" s="292"/>
      <c r="DVJ55" s="292"/>
      <c r="DVK55" s="292"/>
      <c r="DVL55" s="292"/>
      <c r="DVM55" s="292"/>
      <c r="DVN55" s="292"/>
      <c r="DVO55" s="292"/>
      <c r="DVP55" s="292"/>
      <c r="DVQ55" s="292"/>
      <c r="DVR55" s="292"/>
      <c r="DVS55" s="292"/>
      <c r="DVT55" s="292"/>
      <c r="DVU55" s="292"/>
      <c r="DVV55" s="292"/>
      <c r="DVW55" s="292"/>
      <c r="DVX55" s="292"/>
      <c r="DVY55" s="292"/>
      <c r="DVZ55" s="292"/>
      <c r="DWA55" s="292"/>
      <c r="DWB55" s="292"/>
      <c r="DWC55" s="292"/>
      <c r="DWD55" s="292"/>
      <c r="DWE55" s="292"/>
      <c r="DWF55" s="292"/>
      <c r="DWG55" s="292"/>
      <c r="DWH55" s="292"/>
      <c r="DWI55" s="292"/>
      <c r="DWJ55" s="292"/>
      <c r="DWK55" s="292"/>
      <c r="DWL55" s="292"/>
      <c r="DWM55" s="292"/>
      <c r="DWN55" s="292"/>
      <c r="DWO55" s="292"/>
      <c r="DWP55" s="292"/>
      <c r="DWQ55" s="292"/>
      <c r="DWR55" s="292"/>
      <c r="DWS55" s="292"/>
      <c r="DWT55" s="292"/>
      <c r="DWU55" s="292"/>
      <c r="DWV55" s="292"/>
      <c r="DWW55" s="292"/>
      <c r="DWX55" s="292"/>
      <c r="DWY55" s="292"/>
      <c r="DWZ55" s="292"/>
      <c r="DXA55" s="292"/>
      <c r="DXB55" s="292"/>
      <c r="DXC55" s="292"/>
      <c r="DXD55" s="292"/>
      <c r="DXE55" s="292"/>
      <c r="DXF55" s="292"/>
      <c r="DXG55" s="292"/>
      <c r="DXH55" s="292"/>
      <c r="DXI55" s="292"/>
      <c r="DXJ55" s="292"/>
      <c r="DXK55" s="292"/>
      <c r="DXL55" s="292"/>
      <c r="DXM55" s="292"/>
      <c r="DXN55" s="292"/>
      <c r="DXO55" s="292"/>
      <c r="DXP55" s="292"/>
      <c r="DXQ55" s="292"/>
      <c r="DXR55" s="292"/>
      <c r="DXS55" s="292"/>
      <c r="DXT55" s="292"/>
      <c r="DXU55" s="292"/>
      <c r="DXV55" s="292"/>
      <c r="DXW55" s="292"/>
      <c r="DXX55" s="292"/>
      <c r="DXY55" s="292"/>
      <c r="DXZ55" s="292"/>
      <c r="DYA55" s="292"/>
      <c r="DYB55" s="292"/>
      <c r="DYC55" s="292"/>
      <c r="DYD55" s="292"/>
      <c r="DYE55" s="292"/>
      <c r="DYF55" s="292"/>
      <c r="DYG55" s="292"/>
      <c r="DYH55" s="292"/>
      <c r="DYI55" s="292"/>
      <c r="DYJ55" s="292"/>
      <c r="DYK55" s="292"/>
      <c r="DYL55" s="292"/>
      <c r="DYM55" s="292"/>
      <c r="DYN55" s="292"/>
      <c r="DYO55" s="292"/>
      <c r="DYP55" s="292"/>
      <c r="DYQ55" s="292"/>
      <c r="DYR55" s="292"/>
      <c r="DYS55" s="292"/>
      <c r="DYT55" s="292"/>
      <c r="DYU55" s="292"/>
      <c r="DYV55" s="292"/>
      <c r="DYW55" s="292"/>
      <c r="DYX55" s="292"/>
      <c r="DYY55" s="292"/>
      <c r="DYZ55" s="292"/>
      <c r="DZA55" s="292"/>
      <c r="DZB55" s="292"/>
      <c r="DZC55" s="292"/>
      <c r="DZD55" s="292"/>
      <c r="DZE55" s="292"/>
      <c r="DZF55" s="292"/>
      <c r="DZG55" s="292"/>
      <c r="DZH55" s="292"/>
      <c r="DZI55" s="292"/>
      <c r="DZJ55" s="292"/>
      <c r="DZK55" s="292"/>
      <c r="DZL55" s="292"/>
      <c r="DZM55" s="292"/>
      <c r="DZN55" s="292"/>
      <c r="DZO55" s="292"/>
      <c r="DZP55" s="292"/>
      <c r="DZQ55" s="292"/>
      <c r="DZR55" s="292"/>
      <c r="DZS55" s="292"/>
      <c r="DZT55" s="292"/>
      <c r="DZU55" s="292"/>
      <c r="DZV55" s="292"/>
      <c r="DZW55" s="292"/>
      <c r="DZX55" s="292"/>
      <c r="DZY55" s="292"/>
      <c r="DZZ55" s="292"/>
      <c r="EAA55" s="292"/>
      <c r="EAB55" s="292"/>
      <c r="EAC55" s="292"/>
      <c r="EAD55" s="292"/>
      <c r="EAE55" s="292"/>
      <c r="EAF55" s="292"/>
      <c r="EAG55" s="292"/>
      <c r="EAH55" s="292"/>
      <c r="EAI55" s="292"/>
      <c r="EAJ55" s="292"/>
      <c r="EAK55" s="292"/>
      <c r="EAL55" s="292"/>
      <c r="EAM55" s="292"/>
      <c r="EAN55" s="292"/>
      <c r="EAO55" s="292"/>
      <c r="EAP55" s="292"/>
      <c r="EAQ55" s="292"/>
      <c r="EAR55" s="292"/>
      <c r="EAS55" s="292"/>
      <c r="EAT55" s="292"/>
      <c r="EAU55" s="292"/>
      <c r="EAV55" s="292"/>
      <c r="EAW55" s="292"/>
      <c r="EAX55" s="292"/>
      <c r="EAY55" s="292"/>
      <c r="EAZ55" s="292"/>
      <c r="EBA55" s="292"/>
      <c r="EBB55" s="292"/>
      <c r="EBC55" s="292"/>
      <c r="EBD55" s="292"/>
      <c r="EBE55" s="292"/>
      <c r="EBF55" s="292"/>
      <c r="EBG55" s="292"/>
      <c r="EBH55" s="292"/>
      <c r="EBI55" s="292"/>
      <c r="EBJ55" s="292"/>
      <c r="EBK55" s="292"/>
      <c r="EBL55" s="292"/>
      <c r="EBM55" s="292"/>
      <c r="EBN55" s="292"/>
      <c r="EBO55" s="292"/>
      <c r="EBP55" s="292"/>
      <c r="EBQ55" s="292"/>
      <c r="EBR55" s="292"/>
      <c r="EBS55" s="292"/>
      <c r="EBT55" s="292"/>
      <c r="EBU55" s="292"/>
      <c r="EBV55" s="292"/>
      <c r="EBW55" s="292"/>
      <c r="EBX55" s="292"/>
      <c r="EBY55" s="292"/>
      <c r="EBZ55" s="292"/>
      <c r="ECA55" s="292"/>
      <c r="ECB55" s="292"/>
      <c r="ECC55" s="292"/>
      <c r="ECD55" s="292"/>
      <c r="ECE55" s="292"/>
      <c r="ECF55" s="292"/>
      <c r="ECG55" s="292"/>
      <c r="ECH55" s="292"/>
      <c r="ECI55" s="292"/>
      <c r="ECJ55" s="292"/>
      <c r="ECK55" s="292"/>
      <c r="ECL55" s="292"/>
      <c r="ECM55" s="292"/>
      <c r="ECN55" s="292"/>
      <c r="ECO55" s="292"/>
      <c r="ECP55" s="292"/>
      <c r="ECQ55" s="292"/>
      <c r="ECR55" s="292"/>
      <c r="ECS55" s="292"/>
      <c r="ECT55" s="292"/>
      <c r="ECU55" s="292"/>
      <c r="ECV55" s="292"/>
      <c r="ECW55" s="292"/>
      <c r="ECX55" s="292"/>
      <c r="ECY55" s="292"/>
      <c r="ECZ55" s="292"/>
      <c r="EDA55" s="292"/>
      <c r="EDB55" s="292"/>
      <c r="EDC55" s="292"/>
      <c r="EDD55" s="292"/>
      <c r="EDE55" s="292"/>
      <c r="EDF55" s="292"/>
      <c r="EDG55" s="292"/>
      <c r="EDH55" s="292"/>
      <c r="EDI55" s="292"/>
      <c r="EDJ55" s="292"/>
      <c r="EDK55" s="292"/>
      <c r="EDL55" s="292"/>
      <c r="EDM55" s="292"/>
      <c r="EDN55" s="292"/>
      <c r="EDO55" s="292"/>
      <c r="EDP55" s="292"/>
      <c r="EDQ55" s="292"/>
      <c r="EDR55" s="292"/>
      <c r="EDS55" s="292"/>
      <c r="EDT55" s="292"/>
      <c r="EDU55" s="292"/>
      <c r="EDV55" s="292"/>
      <c r="EDW55" s="292"/>
      <c r="EDX55" s="292"/>
      <c r="EDY55" s="292"/>
      <c r="EDZ55" s="292"/>
      <c r="EEA55" s="292"/>
      <c r="EEB55" s="292"/>
      <c r="EEC55" s="292"/>
      <c r="EED55" s="292"/>
      <c r="EEE55" s="292"/>
      <c r="EEF55" s="292"/>
      <c r="EEG55" s="292"/>
      <c r="EEH55" s="292"/>
      <c r="EEI55" s="292"/>
      <c r="EEJ55" s="292"/>
      <c r="EEK55" s="292"/>
      <c r="EEL55" s="292"/>
      <c r="EEM55" s="292"/>
      <c r="EEN55" s="292"/>
      <c r="EEO55" s="292"/>
      <c r="EEP55" s="292"/>
      <c r="EEQ55" s="292"/>
      <c r="EER55" s="292"/>
      <c r="EES55" s="292"/>
      <c r="EET55" s="292"/>
      <c r="EEU55" s="292"/>
      <c r="EEV55" s="292"/>
      <c r="EEW55" s="292"/>
      <c r="EEX55" s="292"/>
      <c r="EEY55" s="292"/>
      <c r="EEZ55" s="292"/>
      <c r="EFA55" s="292"/>
      <c r="EFB55" s="292"/>
      <c r="EFC55" s="292"/>
      <c r="EFD55" s="292"/>
      <c r="EFE55" s="292"/>
      <c r="EFF55" s="292"/>
      <c r="EFG55" s="292"/>
      <c r="EFH55" s="292"/>
      <c r="EFI55" s="292"/>
      <c r="EFJ55" s="292"/>
      <c r="EFK55" s="292"/>
      <c r="EFL55" s="292"/>
      <c r="EFM55" s="292"/>
      <c r="EFN55" s="292"/>
      <c r="EFO55" s="292"/>
      <c r="EFP55" s="292"/>
      <c r="EFQ55" s="292"/>
      <c r="EFR55" s="292"/>
      <c r="EFS55" s="292"/>
      <c r="EFT55" s="292"/>
      <c r="EFU55" s="292"/>
      <c r="EFV55" s="292"/>
      <c r="EFW55" s="292"/>
      <c r="EFX55" s="292"/>
      <c r="EFY55" s="292"/>
      <c r="EFZ55" s="292"/>
      <c r="EGA55" s="292"/>
      <c r="EGB55" s="292"/>
      <c r="EGC55" s="292"/>
      <c r="EGD55" s="292"/>
      <c r="EGE55" s="292"/>
      <c r="EGF55" s="292"/>
      <c r="EGG55" s="292"/>
      <c r="EGH55" s="292"/>
      <c r="EGI55" s="292"/>
      <c r="EGJ55" s="292"/>
      <c r="EGK55" s="292"/>
      <c r="EGL55" s="292"/>
      <c r="EGM55" s="292"/>
      <c r="EGN55" s="292"/>
      <c r="EGO55" s="292"/>
      <c r="EGP55" s="292"/>
      <c r="EGQ55" s="292"/>
      <c r="EGR55" s="292"/>
      <c r="EGS55" s="292"/>
      <c r="EGT55" s="292"/>
      <c r="EGU55" s="292"/>
      <c r="EGV55" s="292"/>
      <c r="EGW55" s="292"/>
      <c r="EGX55" s="292"/>
      <c r="EGY55" s="292"/>
      <c r="EGZ55" s="292"/>
      <c r="EHA55" s="292"/>
      <c r="EHB55" s="292"/>
      <c r="EHC55" s="292"/>
      <c r="EHD55" s="292"/>
      <c r="EHE55" s="292"/>
      <c r="EHF55" s="292"/>
      <c r="EHG55" s="292"/>
      <c r="EHH55" s="292"/>
      <c r="EHI55" s="292"/>
      <c r="EHJ55" s="292"/>
      <c r="EHK55" s="292"/>
      <c r="EHL55" s="292"/>
      <c r="EHM55" s="292"/>
      <c r="EHN55" s="292"/>
      <c r="EHO55" s="292"/>
      <c r="EHP55" s="292"/>
      <c r="EHQ55" s="292"/>
      <c r="EHR55" s="292"/>
      <c r="EHS55" s="292"/>
      <c r="EHT55" s="292"/>
      <c r="EHU55" s="292"/>
      <c r="EHV55" s="292"/>
      <c r="EHW55" s="292"/>
      <c r="EHX55" s="292"/>
      <c r="EHY55" s="292"/>
      <c r="EHZ55" s="292"/>
      <c r="EIA55" s="292"/>
      <c r="EIB55" s="292"/>
      <c r="EIC55" s="292"/>
      <c r="EID55" s="292"/>
      <c r="EIE55" s="292"/>
      <c r="EIF55" s="292"/>
      <c r="EIG55" s="292"/>
      <c r="EIH55" s="292"/>
      <c r="EII55" s="292"/>
      <c r="EIJ55" s="292"/>
      <c r="EIK55" s="292"/>
      <c r="EIL55" s="292"/>
      <c r="EIM55" s="292"/>
      <c r="EIN55" s="292"/>
      <c r="EIO55" s="292"/>
      <c r="EIP55" s="292"/>
      <c r="EIQ55" s="292"/>
      <c r="EIR55" s="292"/>
      <c r="EIS55" s="292"/>
      <c r="EIT55" s="292"/>
      <c r="EIU55" s="292"/>
      <c r="EIV55" s="292"/>
      <c r="EIW55" s="292"/>
      <c r="EIX55" s="292"/>
      <c r="EIY55" s="292"/>
      <c r="EIZ55" s="292"/>
      <c r="EJA55" s="292"/>
      <c r="EJB55" s="292"/>
      <c r="EJC55" s="292"/>
      <c r="EJD55" s="292"/>
      <c r="EJE55" s="292"/>
      <c r="EJF55" s="292"/>
      <c r="EJG55" s="292"/>
      <c r="EJH55" s="292"/>
      <c r="EJI55" s="292"/>
      <c r="EJJ55" s="292"/>
      <c r="EJK55" s="292"/>
      <c r="EJL55" s="292"/>
      <c r="EJM55" s="292"/>
      <c r="EJN55" s="292"/>
      <c r="EJO55" s="292"/>
      <c r="EJP55" s="292"/>
      <c r="EJQ55" s="292"/>
      <c r="EJR55" s="292"/>
      <c r="EJS55" s="292"/>
      <c r="EJT55" s="292"/>
      <c r="EJU55" s="292"/>
      <c r="EJV55" s="292"/>
      <c r="EJW55" s="292"/>
      <c r="EJX55" s="292"/>
      <c r="EJY55" s="292"/>
      <c r="EJZ55" s="292"/>
      <c r="EKA55" s="292"/>
      <c r="EKB55" s="292"/>
      <c r="EKC55" s="292"/>
      <c r="EKD55" s="292"/>
      <c r="EKE55" s="292"/>
      <c r="EKF55" s="292"/>
      <c r="EKG55" s="292"/>
      <c r="EKH55" s="292"/>
      <c r="EKI55" s="292"/>
      <c r="EKJ55" s="292"/>
      <c r="EKK55" s="292"/>
      <c r="EKL55" s="292"/>
      <c r="EKM55" s="292"/>
      <c r="EKN55" s="292"/>
      <c r="EKO55" s="292"/>
      <c r="EKP55" s="292"/>
      <c r="EKQ55" s="292"/>
      <c r="EKR55" s="292"/>
      <c r="EKS55" s="292"/>
      <c r="EKT55" s="292"/>
      <c r="EKU55" s="292"/>
      <c r="EKV55" s="292"/>
      <c r="EKW55" s="292"/>
      <c r="EKX55" s="292"/>
      <c r="EKY55" s="292"/>
      <c r="EKZ55" s="292"/>
      <c r="ELA55" s="292"/>
      <c r="ELB55" s="292"/>
      <c r="ELC55" s="292"/>
      <c r="ELD55" s="292"/>
      <c r="ELE55" s="292"/>
      <c r="ELF55" s="292"/>
      <c r="ELG55" s="292"/>
      <c r="ELH55" s="292"/>
      <c r="ELI55" s="292"/>
      <c r="ELJ55" s="292"/>
      <c r="ELK55" s="292"/>
      <c r="ELL55" s="292"/>
      <c r="ELM55" s="292"/>
      <c r="ELN55" s="292"/>
      <c r="ELO55" s="292"/>
      <c r="ELP55" s="292"/>
      <c r="ELQ55" s="292"/>
      <c r="ELR55" s="292"/>
      <c r="ELS55" s="292"/>
      <c r="ELT55" s="292"/>
      <c r="ELU55" s="292"/>
      <c r="ELV55" s="292"/>
      <c r="ELW55" s="292"/>
      <c r="ELX55" s="292"/>
      <c r="ELY55" s="292"/>
      <c r="ELZ55" s="292"/>
      <c r="EMA55" s="292"/>
      <c r="EMB55" s="292"/>
      <c r="EMC55" s="292"/>
      <c r="EMD55" s="292"/>
      <c r="EME55" s="292"/>
      <c r="EMF55" s="292"/>
      <c r="EMG55" s="292"/>
      <c r="EMH55" s="292"/>
      <c r="EMI55" s="292"/>
      <c r="EMJ55" s="292"/>
      <c r="EMK55" s="292"/>
      <c r="EML55" s="292"/>
      <c r="EMM55" s="292"/>
      <c r="EMN55" s="292"/>
      <c r="EMO55" s="292"/>
      <c r="EMP55" s="292"/>
      <c r="EMQ55" s="292"/>
      <c r="EMR55" s="292"/>
      <c r="EMS55" s="292"/>
      <c r="EMT55" s="292"/>
      <c r="EMU55" s="292"/>
      <c r="EMV55" s="292"/>
      <c r="EMW55" s="292"/>
      <c r="EMX55" s="292"/>
      <c r="EMY55" s="292"/>
      <c r="EMZ55" s="292"/>
      <c r="ENA55" s="292"/>
      <c r="ENB55" s="292"/>
      <c r="ENC55" s="292"/>
      <c r="END55" s="292"/>
      <c r="ENE55" s="292"/>
      <c r="ENF55" s="292"/>
      <c r="ENG55" s="292"/>
      <c r="ENH55" s="292"/>
      <c r="ENI55" s="292"/>
      <c r="ENJ55" s="292"/>
      <c r="ENK55" s="292"/>
      <c r="ENL55" s="292"/>
      <c r="ENM55" s="292"/>
      <c r="ENN55" s="292"/>
      <c r="ENO55" s="292"/>
      <c r="ENP55" s="292"/>
      <c r="ENQ55" s="292"/>
      <c r="ENR55" s="292"/>
      <c r="ENS55" s="292"/>
      <c r="ENT55" s="292"/>
      <c r="ENU55" s="292"/>
      <c r="ENV55" s="292"/>
      <c r="ENW55" s="292"/>
      <c r="ENX55" s="292"/>
      <c r="ENY55" s="292"/>
      <c r="ENZ55" s="292"/>
      <c r="EOA55" s="292"/>
      <c r="EOB55" s="292"/>
      <c r="EOC55" s="292"/>
      <c r="EOD55" s="292"/>
      <c r="EOE55" s="292"/>
      <c r="EOF55" s="292"/>
      <c r="EOG55" s="292"/>
      <c r="EOH55" s="292"/>
      <c r="EOI55" s="292"/>
      <c r="EOJ55" s="292"/>
      <c r="EOK55" s="292"/>
      <c r="EOL55" s="292"/>
      <c r="EOM55" s="292"/>
      <c r="EON55" s="292"/>
      <c r="EOO55" s="292"/>
      <c r="EOP55" s="292"/>
      <c r="EOQ55" s="292"/>
      <c r="EOR55" s="292"/>
      <c r="EOS55" s="292"/>
      <c r="EOT55" s="292"/>
      <c r="EOU55" s="292"/>
      <c r="EOV55" s="292"/>
      <c r="EOW55" s="292"/>
      <c r="EOX55" s="292"/>
      <c r="EOY55" s="292"/>
      <c r="EOZ55" s="292"/>
      <c r="EPA55" s="292"/>
      <c r="EPB55" s="292"/>
      <c r="EPC55" s="292"/>
      <c r="EPD55" s="292"/>
      <c r="EPE55" s="292"/>
      <c r="EPF55" s="292"/>
      <c r="EPG55" s="292"/>
      <c r="EPH55" s="292"/>
      <c r="EPI55" s="292"/>
      <c r="EPJ55" s="292"/>
      <c r="EPK55" s="292"/>
      <c r="EPL55" s="292"/>
      <c r="EPM55" s="292"/>
      <c r="EPN55" s="292"/>
      <c r="EPO55" s="292"/>
      <c r="EPP55" s="292"/>
      <c r="EPQ55" s="292"/>
      <c r="EPR55" s="292"/>
      <c r="EPS55" s="292"/>
      <c r="EPT55" s="292"/>
      <c r="EPU55" s="292"/>
      <c r="EPV55" s="292"/>
      <c r="EPW55" s="292"/>
      <c r="EPX55" s="292"/>
      <c r="EPY55" s="292"/>
      <c r="EPZ55" s="292"/>
      <c r="EQA55" s="292"/>
      <c r="EQB55" s="292"/>
      <c r="EQC55" s="292"/>
      <c r="EQD55" s="292"/>
      <c r="EQE55" s="292"/>
      <c r="EQF55" s="292"/>
      <c r="EQG55" s="292"/>
      <c r="EQH55" s="292"/>
      <c r="EQI55" s="292"/>
      <c r="EQJ55" s="292"/>
      <c r="EQK55" s="292"/>
      <c r="EQL55" s="292"/>
      <c r="EQM55" s="292"/>
      <c r="EQN55" s="292"/>
      <c r="EQO55" s="292"/>
      <c r="EQP55" s="292"/>
      <c r="EQQ55" s="292"/>
      <c r="EQR55" s="292"/>
      <c r="EQS55" s="292"/>
      <c r="EQT55" s="292"/>
      <c r="EQU55" s="292"/>
      <c r="EQV55" s="292"/>
      <c r="EQW55" s="292"/>
      <c r="EQX55" s="292"/>
      <c r="EQY55" s="292"/>
      <c r="EQZ55" s="292"/>
      <c r="ERA55" s="292"/>
      <c r="ERB55" s="292"/>
      <c r="ERC55" s="292"/>
      <c r="ERD55" s="292"/>
      <c r="ERE55" s="292"/>
      <c r="ERF55" s="292"/>
      <c r="ERG55" s="292"/>
      <c r="ERH55" s="292"/>
      <c r="ERI55" s="292"/>
      <c r="ERJ55" s="292"/>
      <c r="ERK55" s="292"/>
      <c r="ERL55" s="292"/>
      <c r="ERM55" s="292"/>
      <c r="ERN55" s="292"/>
      <c r="ERO55" s="292"/>
      <c r="ERP55" s="292"/>
      <c r="ERQ55" s="292"/>
      <c r="ERR55" s="292"/>
      <c r="ERS55" s="292"/>
      <c r="ERT55" s="292"/>
      <c r="ERU55" s="292"/>
      <c r="ERV55" s="292"/>
      <c r="ERW55" s="292"/>
      <c r="ERX55" s="292"/>
      <c r="ERY55" s="292"/>
      <c r="ERZ55" s="292"/>
      <c r="ESA55" s="292"/>
      <c r="ESB55" s="292"/>
      <c r="ESC55" s="292"/>
      <c r="ESD55" s="292"/>
      <c r="ESE55" s="292"/>
      <c r="ESF55" s="292"/>
      <c r="ESG55" s="292"/>
      <c r="ESH55" s="292"/>
      <c r="ESI55" s="292"/>
      <c r="ESJ55" s="292"/>
      <c r="ESK55" s="292"/>
      <c r="ESL55" s="292"/>
      <c r="ESM55" s="292"/>
      <c r="ESN55" s="292"/>
      <c r="ESO55" s="292"/>
      <c r="ESP55" s="292"/>
      <c r="ESQ55" s="292"/>
      <c r="ESR55" s="292"/>
      <c r="ESS55" s="292"/>
      <c r="EST55" s="292"/>
      <c r="ESU55" s="292"/>
      <c r="ESV55" s="292"/>
      <c r="ESW55" s="292"/>
      <c r="ESX55" s="292"/>
      <c r="ESY55" s="292"/>
      <c r="ESZ55" s="292"/>
      <c r="ETA55" s="292"/>
      <c r="ETB55" s="292"/>
      <c r="ETC55" s="292"/>
      <c r="ETD55" s="292"/>
      <c r="ETE55" s="292"/>
      <c r="ETF55" s="292"/>
      <c r="ETG55" s="292"/>
      <c r="ETH55" s="292"/>
      <c r="ETI55" s="292"/>
      <c r="ETJ55" s="292"/>
      <c r="ETK55" s="292"/>
      <c r="ETL55" s="292"/>
      <c r="ETM55" s="292"/>
      <c r="ETN55" s="292"/>
      <c r="ETO55" s="292"/>
      <c r="ETP55" s="292"/>
      <c r="ETQ55" s="292"/>
      <c r="ETR55" s="292"/>
      <c r="ETS55" s="292"/>
      <c r="ETT55" s="292"/>
      <c r="ETU55" s="292"/>
      <c r="ETV55" s="292"/>
      <c r="ETW55" s="292"/>
      <c r="ETX55" s="292"/>
      <c r="ETY55" s="292"/>
      <c r="ETZ55" s="292"/>
      <c r="EUA55" s="292"/>
      <c r="EUB55" s="292"/>
      <c r="EUC55" s="292"/>
      <c r="EUD55" s="292"/>
      <c r="EUE55" s="292"/>
      <c r="EUF55" s="292"/>
      <c r="EUG55" s="292"/>
      <c r="EUH55" s="292"/>
      <c r="EUI55" s="292"/>
      <c r="EUJ55" s="292"/>
      <c r="EUK55" s="292"/>
      <c r="EUL55" s="292"/>
      <c r="EUM55" s="292"/>
      <c r="EUN55" s="292"/>
      <c r="EUO55" s="292"/>
      <c r="EUP55" s="292"/>
      <c r="EUQ55" s="292"/>
      <c r="EUR55" s="292"/>
      <c r="EUS55" s="292"/>
      <c r="EUT55" s="292"/>
      <c r="EUU55" s="292"/>
      <c r="EUV55" s="292"/>
      <c r="EUW55" s="292"/>
      <c r="EUX55" s="292"/>
      <c r="EUY55" s="292"/>
      <c r="EUZ55" s="292"/>
      <c r="EVA55" s="292"/>
      <c r="EVB55" s="292"/>
      <c r="EVC55" s="292"/>
      <c r="EVD55" s="292"/>
      <c r="EVE55" s="292"/>
      <c r="EVF55" s="292"/>
      <c r="EVG55" s="292"/>
      <c r="EVH55" s="292"/>
      <c r="EVI55" s="292"/>
      <c r="EVJ55" s="292"/>
      <c r="EVK55" s="292"/>
      <c r="EVL55" s="292"/>
      <c r="EVM55" s="292"/>
      <c r="EVN55" s="292"/>
      <c r="EVO55" s="292"/>
      <c r="EVP55" s="292"/>
      <c r="EVQ55" s="292"/>
      <c r="EVR55" s="292"/>
      <c r="EVS55" s="292"/>
      <c r="EVT55" s="292"/>
      <c r="EVU55" s="292"/>
      <c r="EVV55" s="292"/>
      <c r="EVW55" s="292"/>
      <c r="EVX55" s="292"/>
      <c r="EVY55" s="292"/>
      <c r="EVZ55" s="292"/>
      <c r="EWA55" s="292"/>
      <c r="EWB55" s="292"/>
      <c r="EWC55" s="292"/>
      <c r="EWD55" s="292"/>
      <c r="EWE55" s="292"/>
      <c r="EWF55" s="292"/>
      <c r="EWG55" s="292"/>
      <c r="EWH55" s="292"/>
      <c r="EWI55" s="292"/>
      <c r="EWJ55" s="292"/>
      <c r="EWK55" s="292"/>
      <c r="EWL55" s="292"/>
      <c r="EWM55" s="292"/>
      <c r="EWN55" s="292"/>
      <c r="EWO55" s="292"/>
      <c r="EWP55" s="292"/>
      <c r="EWQ55" s="292"/>
      <c r="EWR55" s="292"/>
      <c r="EWS55" s="292"/>
      <c r="EWT55" s="292"/>
      <c r="EWU55" s="292"/>
      <c r="EWV55" s="292"/>
      <c r="EWW55" s="292"/>
      <c r="EWX55" s="292"/>
      <c r="EWY55" s="292"/>
      <c r="EWZ55" s="292"/>
      <c r="EXA55" s="292"/>
      <c r="EXB55" s="292"/>
      <c r="EXC55" s="292"/>
      <c r="EXD55" s="292"/>
      <c r="EXE55" s="292"/>
      <c r="EXF55" s="292"/>
      <c r="EXG55" s="292"/>
      <c r="EXH55" s="292"/>
      <c r="EXI55" s="292"/>
      <c r="EXJ55" s="292"/>
      <c r="EXK55" s="292"/>
      <c r="EXL55" s="292"/>
      <c r="EXM55" s="292"/>
      <c r="EXN55" s="292"/>
      <c r="EXO55" s="292"/>
      <c r="EXP55" s="292"/>
      <c r="EXQ55" s="292"/>
      <c r="EXR55" s="292"/>
      <c r="EXS55" s="292"/>
      <c r="EXT55" s="292"/>
      <c r="EXU55" s="292"/>
      <c r="EXV55" s="292"/>
      <c r="EXW55" s="292"/>
      <c r="EXX55" s="292"/>
      <c r="EXY55" s="292"/>
      <c r="EXZ55" s="292"/>
      <c r="EYA55" s="292"/>
      <c r="EYB55" s="292"/>
      <c r="EYC55" s="292"/>
      <c r="EYD55" s="292"/>
      <c r="EYE55" s="292"/>
      <c r="EYF55" s="292"/>
      <c r="EYG55" s="292"/>
      <c r="EYH55" s="292"/>
      <c r="EYI55" s="292"/>
      <c r="EYJ55" s="292"/>
      <c r="EYK55" s="292"/>
      <c r="EYL55" s="292"/>
      <c r="EYM55" s="292"/>
      <c r="EYN55" s="292"/>
      <c r="EYO55" s="292"/>
      <c r="EYP55" s="292"/>
      <c r="EYQ55" s="292"/>
      <c r="EYR55" s="292"/>
      <c r="EYS55" s="292"/>
      <c r="EYT55" s="292"/>
      <c r="EYU55" s="292"/>
      <c r="EYV55" s="292"/>
      <c r="EYW55" s="292"/>
      <c r="EYX55" s="292"/>
      <c r="EYY55" s="292"/>
      <c r="EYZ55" s="292"/>
      <c r="EZA55" s="292"/>
      <c r="EZB55" s="292"/>
      <c r="EZC55" s="292"/>
      <c r="EZD55" s="292"/>
      <c r="EZE55" s="292"/>
      <c r="EZF55" s="292"/>
      <c r="EZG55" s="292"/>
      <c r="EZH55" s="292"/>
      <c r="EZI55" s="292"/>
      <c r="EZJ55" s="292"/>
      <c r="EZK55" s="292"/>
      <c r="EZL55" s="292"/>
      <c r="EZM55" s="292"/>
      <c r="EZN55" s="292"/>
      <c r="EZO55" s="292"/>
      <c r="EZP55" s="292"/>
      <c r="EZQ55" s="292"/>
      <c r="EZR55" s="292"/>
      <c r="EZS55" s="292"/>
      <c r="EZT55" s="292"/>
      <c r="EZU55" s="292"/>
      <c r="EZV55" s="292"/>
      <c r="EZW55" s="292"/>
      <c r="EZX55" s="292"/>
      <c r="EZY55" s="292"/>
      <c r="EZZ55" s="292"/>
      <c r="FAA55" s="292"/>
      <c r="FAB55" s="292"/>
      <c r="FAC55" s="292"/>
      <c r="FAD55" s="292"/>
      <c r="FAE55" s="292"/>
      <c r="FAF55" s="292"/>
      <c r="FAG55" s="292"/>
      <c r="FAH55" s="292"/>
      <c r="FAI55" s="292"/>
      <c r="FAJ55" s="292"/>
      <c r="FAK55" s="292"/>
      <c r="FAL55" s="292"/>
      <c r="FAM55" s="292"/>
      <c r="FAN55" s="292"/>
      <c r="FAO55" s="292"/>
      <c r="FAP55" s="292"/>
      <c r="FAQ55" s="292"/>
      <c r="FAR55" s="292"/>
      <c r="FAS55" s="292"/>
      <c r="FAT55" s="292"/>
      <c r="FAU55" s="292"/>
      <c r="FAV55" s="292"/>
      <c r="FAW55" s="292"/>
      <c r="FAX55" s="292"/>
      <c r="FAY55" s="292"/>
      <c r="FAZ55" s="292"/>
      <c r="FBA55" s="292"/>
      <c r="FBB55" s="292"/>
      <c r="FBC55" s="292"/>
      <c r="FBD55" s="292"/>
      <c r="FBE55" s="292"/>
      <c r="FBF55" s="292"/>
      <c r="FBG55" s="292"/>
      <c r="FBH55" s="292"/>
      <c r="FBI55" s="292"/>
      <c r="FBJ55" s="292"/>
      <c r="FBK55" s="292"/>
      <c r="FBL55" s="292"/>
      <c r="FBM55" s="292"/>
      <c r="FBN55" s="292"/>
      <c r="FBO55" s="292"/>
      <c r="FBP55" s="292"/>
      <c r="FBQ55" s="292"/>
      <c r="FBR55" s="292"/>
      <c r="FBS55" s="292"/>
      <c r="FBT55" s="292"/>
      <c r="FBU55" s="292"/>
      <c r="FBV55" s="292"/>
      <c r="FBW55" s="292"/>
      <c r="FBX55" s="292"/>
      <c r="FBY55" s="292"/>
      <c r="FBZ55" s="292"/>
      <c r="FCA55" s="292"/>
      <c r="FCB55" s="292"/>
      <c r="FCC55" s="292"/>
      <c r="FCD55" s="292"/>
      <c r="FCE55" s="292"/>
      <c r="FCF55" s="292"/>
      <c r="FCG55" s="292"/>
      <c r="FCH55" s="292"/>
      <c r="FCI55" s="292"/>
      <c r="FCJ55" s="292"/>
      <c r="FCK55" s="292"/>
      <c r="FCL55" s="292"/>
      <c r="FCM55" s="292"/>
      <c r="FCN55" s="292"/>
      <c r="FCO55" s="292"/>
      <c r="FCP55" s="292"/>
      <c r="FCQ55" s="292"/>
      <c r="FCR55" s="292"/>
      <c r="FCS55" s="292"/>
      <c r="FCT55" s="292"/>
      <c r="FCU55" s="292"/>
      <c r="FCV55" s="292"/>
      <c r="FCW55" s="292"/>
      <c r="FCX55" s="292"/>
      <c r="FCY55" s="292"/>
      <c r="FCZ55" s="292"/>
      <c r="FDA55" s="292"/>
      <c r="FDB55" s="292"/>
      <c r="FDC55" s="292"/>
      <c r="FDD55" s="292"/>
      <c r="FDE55" s="292"/>
      <c r="FDF55" s="292"/>
      <c r="FDG55" s="292"/>
      <c r="FDH55" s="292"/>
      <c r="FDI55" s="292"/>
      <c r="FDJ55" s="292"/>
      <c r="FDK55" s="292"/>
      <c r="FDL55" s="292"/>
      <c r="FDM55" s="292"/>
      <c r="FDN55" s="292"/>
      <c r="FDO55" s="292"/>
      <c r="FDP55" s="292"/>
      <c r="FDQ55" s="292"/>
      <c r="FDR55" s="292"/>
      <c r="FDS55" s="292"/>
      <c r="FDT55" s="292"/>
      <c r="FDU55" s="292"/>
      <c r="FDV55" s="292"/>
      <c r="FDW55" s="292"/>
      <c r="FDX55" s="292"/>
      <c r="FDY55" s="292"/>
      <c r="FDZ55" s="292"/>
      <c r="FEA55" s="292"/>
      <c r="FEB55" s="292"/>
      <c r="FEC55" s="292"/>
      <c r="FED55" s="292"/>
      <c r="FEE55" s="292"/>
      <c r="FEF55" s="292"/>
      <c r="FEG55" s="292"/>
      <c r="FEH55" s="292"/>
      <c r="FEI55" s="292"/>
      <c r="FEJ55" s="292"/>
      <c r="FEK55" s="292"/>
      <c r="FEL55" s="292"/>
      <c r="FEM55" s="292"/>
      <c r="FEN55" s="292"/>
      <c r="FEO55" s="292"/>
      <c r="FEP55" s="292"/>
      <c r="FEQ55" s="292"/>
      <c r="FER55" s="292"/>
      <c r="FES55" s="292"/>
      <c r="FET55" s="292"/>
      <c r="FEU55" s="292"/>
      <c r="FEV55" s="292"/>
      <c r="FEW55" s="292"/>
      <c r="FEX55" s="292"/>
      <c r="FEY55" s="292"/>
      <c r="FEZ55" s="292"/>
      <c r="FFA55" s="292"/>
      <c r="FFB55" s="292"/>
      <c r="FFC55" s="292"/>
      <c r="FFD55" s="292"/>
      <c r="FFE55" s="292"/>
      <c r="FFF55" s="292"/>
      <c r="FFG55" s="292"/>
      <c r="FFH55" s="292"/>
      <c r="FFI55" s="292"/>
      <c r="FFJ55" s="292"/>
      <c r="FFK55" s="292"/>
      <c r="FFL55" s="292"/>
      <c r="FFM55" s="292"/>
      <c r="FFN55" s="292"/>
      <c r="FFO55" s="292"/>
      <c r="FFP55" s="292"/>
      <c r="FFQ55" s="292"/>
      <c r="FFR55" s="292"/>
      <c r="FFS55" s="292"/>
      <c r="FFT55" s="292"/>
      <c r="FFU55" s="292"/>
      <c r="FFV55" s="292"/>
      <c r="FFW55" s="292"/>
      <c r="FFX55" s="292"/>
      <c r="FFY55" s="292"/>
      <c r="FFZ55" s="292"/>
      <c r="FGA55" s="292"/>
      <c r="FGB55" s="292"/>
      <c r="FGC55" s="292"/>
      <c r="FGD55" s="292"/>
      <c r="FGE55" s="292"/>
      <c r="FGF55" s="292"/>
      <c r="FGG55" s="292"/>
      <c r="FGH55" s="292"/>
      <c r="FGI55" s="292"/>
      <c r="FGJ55" s="292"/>
      <c r="FGK55" s="292"/>
      <c r="FGL55" s="292"/>
      <c r="FGM55" s="292"/>
      <c r="FGN55" s="292"/>
      <c r="FGO55" s="292"/>
      <c r="FGP55" s="292"/>
      <c r="FGQ55" s="292"/>
      <c r="FGR55" s="292"/>
      <c r="FGS55" s="292"/>
      <c r="FGT55" s="292"/>
      <c r="FGU55" s="292"/>
      <c r="FGV55" s="292"/>
      <c r="FGW55" s="292"/>
      <c r="FGX55" s="292"/>
      <c r="FGY55" s="292"/>
      <c r="FGZ55" s="292"/>
      <c r="FHA55" s="292"/>
      <c r="FHB55" s="292"/>
      <c r="FHC55" s="292"/>
      <c r="FHD55" s="292"/>
      <c r="FHE55" s="292"/>
      <c r="FHF55" s="292"/>
      <c r="FHG55" s="292"/>
      <c r="FHH55" s="292"/>
      <c r="FHI55" s="292"/>
      <c r="FHJ55" s="292"/>
      <c r="FHK55" s="292"/>
      <c r="FHL55" s="292"/>
      <c r="FHM55" s="292"/>
      <c r="FHN55" s="292"/>
      <c r="FHO55" s="292"/>
      <c r="FHP55" s="292"/>
      <c r="FHQ55" s="292"/>
      <c r="FHR55" s="292"/>
      <c r="FHS55" s="292"/>
      <c r="FHT55" s="292"/>
      <c r="FHU55" s="292"/>
      <c r="FHV55" s="292"/>
      <c r="FHW55" s="292"/>
      <c r="FHX55" s="292"/>
      <c r="FHY55" s="292"/>
      <c r="FHZ55" s="292"/>
      <c r="FIA55" s="292"/>
      <c r="FIB55" s="292"/>
      <c r="FIC55" s="292"/>
      <c r="FID55" s="292"/>
      <c r="FIE55" s="292"/>
      <c r="FIF55" s="292"/>
      <c r="FIG55" s="292"/>
      <c r="FIH55" s="292"/>
      <c r="FII55" s="292"/>
      <c r="FIJ55" s="292"/>
      <c r="FIK55" s="292"/>
      <c r="FIL55" s="292"/>
      <c r="FIM55" s="292"/>
      <c r="FIN55" s="292"/>
      <c r="FIO55" s="292"/>
      <c r="FIP55" s="292"/>
      <c r="FIQ55" s="292"/>
      <c r="FIR55" s="292"/>
      <c r="FIS55" s="292"/>
      <c r="FIT55" s="292"/>
      <c r="FIU55" s="292"/>
      <c r="FIV55" s="292"/>
      <c r="FIW55" s="292"/>
      <c r="FIX55" s="292"/>
      <c r="FIY55" s="292"/>
      <c r="FIZ55" s="292"/>
      <c r="FJA55" s="292"/>
      <c r="FJB55" s="292"/>
      <c r="FJC55" s="292"/>
      <c r="FJD55" s="292"/>
      <c r="FJE55" s="292"/>
      <c r="FJF55" s="292"/>
      <c r="FJG55" s="292"/>
      <c r="FJH55" s="292"/>
      <c r="FJI55" s="292"/>
      <c r="FJJ55" s="292"/>
      <c r="FJK55" s="292"/>
      <c r="FJL55" s="292"/>
      <c r="FJM55" s="292"/>
      <c r="FJN55" s="292"/>
      <c r="FJO55" s="292"/>
      <c r="FJP55" s="292"/>
      <c r="FJQ55" s="292"/>
      <c r="FJR55" s="292"/>
      <c r="FJS55" s="292"/>
      <c r="FJT55" s="292"/>
      <c r="FJU55" s="292"/>
      <c r="FJV55" s="292"/>
      <c r="FJW55" s="292"/>
      <c r="FJX55" s="292"/>
      <c r="FJY55" s="292"/>
      <c r="FJZ55" s="292"/>
      <c r="FKA55" s="292"/>
      <c r="FKB55" s="292"/>
      <c r="FKC55" s="292"/>
      <c r="FKD55" s="292"/>
      <c r="FKE55" s="292"/>
      <c r="FKF55" s="292"/>
      <c r="FKG55" s="292"/>
      <c r="FKH55" s="292"/>
      <c r="FKI55" s="292"/>
      <c r="FKJ55" s="292"/>
      <c r="FKK55" s="292"/>
      <c r="FKL55" s="292"/>
      <c r="FKM55" s="292"/>
      <c r="FKN55" s="292"/>
      <c r="FKO55" s="292"/>
      <c r="FKP55" s="292"/>
      <c r="FKQ55" s="292"/>
      <c r="FKR55" s="292"/>
      <c r="FKS55" s="292"/>
      <c r="FKT55" s="292"/>
      <c r="FKU55" s="292"/>
      <c r="FKV55" s="292"/>
      <c r="FKW55" s="292"/>
      <c r="FKX55" s="292"/>
      <c r="FKY55" s="292"/>
      <c r="FKZ55" s="292"/>
      <c r="FLA55" s="292"/>
      <c r="FLB55" s="292"/>
      <c r="FLC55" s="292"/>
      <c r="FLD55" s="292"/>
      <c r="FLE55" s="292"/>
      <c r="FLF55" s="292"/>
      <c r="FLG55" s="292"/>
      <c r="FLH55" s="292"/>
      <c r="FLI55" s="292"/>
      <c r="FLJ55" s="292"/>
      <c r="FLK55" s="292"/>
      <c r="FLL55" s="292"/>
      <c r="FLM55" s="292"/>
      <c r="FLN55" s="292"/>
      <c r="FLO55" s="292"/>
      <c r="FLP55" s="292"/>
      <c r="FLQ55" s="292"/>
      <c r="FLR55" s="292"/>
      <c r="FLS55" s="292"/>
      <c r="FLT55" s="292"/>
      <c r="FLU55" s="292"/>
      <c r="FLV55" s="292"/>
      <c r="FLW55" s="292"/>
      <c r="FLX55" s="292"/>
      <c r="FLY55" s="292"/>
      <c r="FLZ55" s="292"/>
      <c r="FMA55" s="292"/>
      <c r="FMB55" s="292"/>
      <c r="FMC55" s="292"/>
      <c r="FMD55" s="292"/>
      <c r="FME55" s="292"/>
      <c r="FMF55" s="292"/>
      <c r="FMG55" s="292"/>
      <c r="FMH55" s="292"/>
      <c r="FMI55" s="292"/>
      <c r="FMJ55" s="292"/>
      <c r="FMK55" s="292"/>
      <c r="FML55" s="292"/>
      <c r="FMM55" s="292"/>
      <c r="FMN55" s="292"/>
      <c r="FMO55" s="292"/>
      <c r="FMP55" s="292"/>
      <c r="FMQ55" s="292"/>
      <c r="FMR55" s="292"/>
      <c r="FMS55" s="292"/>
      <c r="FMT55" s="292"/>
      <c r="FMU55" s="292"/>
      <c r="FMV55" s="292"/>
      <c r="FMW55" s="292"/>
      <c r="FMX55" s="292"/>
      <c r="FMY55" s="292"/>
      <c r="FMZ55" s="292"/>
      <c r="FNA55" s="292"/>
      <c r="FNB55" s="292"/>
      <c r="FNC55" s="292"/>
      <c r="FND55" s="292"/>
      <c r="FNE55" s="292"/>
      <c r="FNF55" s="292"/>
      <c r="FNG55" s="292"/>
      <c r="FNH55" s="292"/>
      <c r="FNI55" s="292"/>
      <c r="FNJ55" s="292"/>
      <c r="FNK55" s="292"/>
      <c r="FNL55" s="292"/>
      <c r="FNM55" s="292"/>
      <c r="FNN55" s="292"/>
      <c r="FNO55" s="292"/>
      <c r="FNP55" s="292"/>
      <c r="FNQ55" s="292"/>
      <c r="FNR55" s="292"/>
      <c r="FNS55" s="292"/>
      <c r="FNT55" s="292"/>
      <c r="FNU55" s="292"/>
      <c r="FNV55" s="292"/>
      <c r="FNW55" s="292"/>
      <c r="FNX55" s="292"/>
      <c r="FNY55" s="292"/>
      <c r="FNZ55" s="292"/>
      <c r="FOA55" s="292"/>
      <c r="FOB55" s="292"/>
      <c r="FOC55" s="292"/>
      <c r="FOD55" s="292"/>
      <c r="FOE55" s="292"/>
      <c r="FOF55" s="292"/>
      <c r="FOG55" s="292"/>
      <c r="FOH55" s="292"/>
      <c r="FOI55" s="292"/>
      <c r="FOJ55" s="292"/>
      <c r="FOK55" s="292"/>
      <c r="FOL55" s="292"/>
      <c r="FOM55" s="292"/>
      <c r="FON55" s="292"/>
      <c r="FOO55" s="292"/>
      <c r="FOP55" s="292"/>
      <c r="FOQ55" s="292"/>
      <c r="FOR55" s="292"/>
      <c r="FOS55" s="292"/>
      <c r="FOT55" s="292"/>
      <c r="FOU55" s="292"/>
      <c r="FOV55" s="292"/>
      <c r="FOW55" s="292"/>
      <c r="FOX55" s="292"/>
      <c r="FOY55" s="292"/>
      <c r="FOZ55" s="292"/>
      <c r="FPA55" s="292"/>
      <c r="FPB55" s="292"/>
      <c r="FPC55" s="292"/>
      <c r="FPD55" s="292"/>
      <c r="FPE55" s="292"/>
      <c r="FPF55" s="292"/>
      <c r="FPG55" s="292"/>
      <c r="FPH55" s="292"/>
      <c r="FPI55" s="292"/>
      <c r="FPJ55" s="292"/>
      <c r="FPK55" s="292"/>
      <c r="FPL55" s="292"/>
      <c r="FPM55" s="292"/>
      <c r="FPN55" s="292"/>
      <c r="FPO55" s="292"/>
      <c r="FPP55" s="292"/>
      <c r="FPQ55" s="292"/>
      <c r="FPR55" s="292"/>
      <c r="FPS55" s="292"/>
      <c r="FPT55" s="292"/>
      <c r="FPU55" s="292"/>
      <c r="FPV55" s="292"/>
      <c r="FPW55" s="292"/>
      <c r="FPX55" s="292"/>
      <c r="FPY55" s="292"/>
      <c r="FPZ55" s="292"/>
      <c r="FQA55" s="292"/>
      <c r="FQB55" s="292"/>
      <c r="FQC55" s="292"/>
      <c r="FQD55" s="292"/>
      <c r="FQE55" s="292"/>
      <c r="FQF55" s="292"/>
      <c r="FQG55" s="292"/>
      <c r="FQH55" s="292"/>
      <c r="FQI55" s="292"/>
      <c r="FQJ55" s="292"/>
      <c r="FQK55" s="292"/>
      <c r="FQL55" s="292"/>
      <c r="FQM55" s="292"/>
      <c r="FQN55" s="292"/>
      <c r="FQO55" s="292"/>
      <c r="FQP55" s="292"/>
      <c r="FQQ55" s="292"/>
      <c r="FQR55" s="292"/>
      <c r="FQS55" s="292"/>
      <c r="FQT55" s="292"/>
      <c r="FQU55" s="292"/>
      <c r="FQV55" s="292"/>
      <c r="FQW55" s="292"/>
      <c r="FQX55" s="292"/>
      <c r="FQY55" s="292"/>
      <c r="FQZ55" s="292"/>
      <c r="FRA55" s="292"/>
      <c r="FRB55" s="292"/>
      <c r="FRC55" s="292"/>
      <c r="FRD55" s="292"/>
      <c r="FRE55" s="292"/>
      <c r="FRF55" s="292"/>
      <c r="FRG55" s="292"/>
      <c r="FRH55" s="292"/>
      <c r="FRI55" s="292"/>
      <c r="FRJ55" s="292"/>
      <c r="FRK55" s="292"/>
      <c r="FRL55" s="292"/>
      <c r="FRM55" s="292"/>
      <c r="FRN55" s="292"/>
      <c r="FRO55" s="292"/>
      <c r="FRP55" s="292"/>
      <c r="FRQ55" s="292"/>
      <c r="FRR55" s="292"/>
      <c r="FRS55" s="292"/>
      <c r="FRT55" s="292"/>
      <c r="FRU55" s="292"/>
      <c r="FRV55" s="292"/>
      <c r="FRW55" s="292"/>
      <c r="FRX55" s="292"/>
      <c r="FRY55" s="292"/>
      <c r="FRZ55" s="292"/>
      <c r="FSA55" s="292"/>
      <c r="FSB55" s="292"/>
      <c r="FSC55" s="292"/>
      <c r="FSD55" s="292"/>
      <c r="FSE55" s="292"/>
      <c r="FSF55" s="292"/>
      <c r="FSG55" s="292"/>
      <c r="FSH55" s="292"/>
      <c r="FSI55" s="292"/>
      <c r="FSJ55" s="292"/>
      <c r="FSK55" s="292"/>
      <c r="FSL55" s="292"/>
      <c r="FSM55" s="292"/>
      <c r="FSN55" s="292"/>
      <c r="FSO55" s="292"/>
      <c r="FSP55" s="292"/>
      <c r="FSQ55" s="292"/>
      <c r="FSR55" s="292"/>
      <c r="FSS55" s="292"/>
      <c r="FST55" s="292"/>
      <c r="FSU55" s="292"/>
      <c r="FSV55" s="292"/>
      <c r="FSW55" s="292"/>
      <c r="FSX55" s="292"/>
      <c r="FSY55" s="292"/>
      <c r="FSZ55" s="292"/>
      <c r="FTA55" s="292"/>
      <c r="FTB55" s="292"/>
      <c r="FTC55" s="292"/>
      <c r="FTD55" s="292"/>
      <c r="FTE55" s="292"/>
      <c r="FTF55" s="292"/>
      <c r="FTG55" s="292"/>
      <c r="FTH55" s="292"/>
      <c r="FTI55" s="292"/>
      <c r="FTJ55" s="292"/>
      <c r="FTK55" s="292"/>
      <c r="FTL55" s="292"/>
      <c r="FTM55" s="292"/>
      <c r="FTN55" s="292"/>
      <c r="FTO55" s="292"/>
      <c r="FTP55" s="292"/>
      <c r="FTQ55" s="292"/>
      <c r="FTR55" s="292"/>
      <c r="FTS55" s="292"/>
      <c r="FTT55" s="292"/>
      <c r="FTU55" s="292"/>
      <c r="FTV55" s="292"/>
      <c r="FTW55" s="292"/>
      <c r="FTX55" s="292"/>
      <c r="FTY55" s="292"/>
      <c r="FTZ55" s="292"/>
      <c r="FUA55" s="292"/>
      <c r="FUB55" s="292"/>
      <c r="FUC55" s="292"/>
      <c r="FUD55" s="292"/>
      <c r="FUE55" s="292"/>
      <c r="FUF55" s="292"/>
      <c r="FUG55" s="292"/>
      <c r="FUH55" s="292"/>
      <c r="FUI55" s="292"/>
      <c r="FUJ55" s="292"/>
      <c r="FUK55" s="292"/>
      <c r="FUL55" s="292"/>
      <c r="FUM55" s="292"/>
      <c r="FUN55" s="292"/>
      <c r="FUO55" s="292"/>
      <c r="FUP55" s="292"/>
      <c r="FUQ55" s="292"/>
      <c r="FUR55" s="292"/>
      <c r="FUS55" s="292"/>
      <c r="FUT55" s="292"/>
      <c r="FUU55" s="292"/>
      <c r="FUV55" s="292"/>
      <c r="FUW55" s="292"/>
      <c r="FUX55" s="292"/>
      <c r="FUY55" s="292"/>
      <c r="FUZ55" s="292"/>
      <c r="FVA55" s="292"/>
      <c r="FVB55" s="292"/>
      <c r="FVC55" s="292"/>
      <c r="FVD55" s="292"/>
      <c r="FVE55" s="292"/>
      <c r="FVF55" s="292"/>
      <c r="FVG55" s="292"/>
      <c r="FVH55" s="292"/>
      <c r="FVI55" s="292"/>
      <c r="FVJ55" s="292"/>
      <c r="FVK55" s="292"/>
      <c r="FVL55" s="292"/>
      <c r="FVM55" s="292"/>
      <c r="FVN55" s="292"/>
      <c r="FVO55" s="292"/>
      <c r="FVP55" s="292"/>
      <c r="FVQ55" s="292"/>
      <c r="FVR55" s="292"/>
      <c r="FVS55" s="292"/>
      <c r="FVT55" s="292"/>
      <c r="FVU55" s="292"/>
      <c r="FVV55" s="292"/>
      <c r="FVW55" s="292"/>
      <c r="FVX55" s="292"/>
      <c r="FVY55" s="292"/>
      <c r="FVZ55" s="292"/>
      <c r="FWA55" s="292"/>
      <c r="FWB55" s="292"/>
      <c r="FWC55" s="292"/>
      <c r="FWD55" s="292"/>
      <c r="FWE55" s="292"/>
      <c r="FWF55" s="292"/>
      <c r="FWG55" s="292"/>
      <c r="FWH55" s="292"/>
      <c r="FWI55" s="292"/>
      <c r="FWJ55" s="292"/>
      <c r="FWK55" s="292"/>
      <c r="FWL55" s="292"/>
      <c r="FWM55" s="292"/>
      <c r="FWN55" s="292"/>
      <c r="FWO55" s="292"/>
      <c r="FWP55" s="292"/>
      <c r="FWQ55" s="292"/>
      <c r="FWR55" s="292"/>
      <c r="FWS55" s="292"/>
      <c r="FWT55" s="292"/>
      <c r="FWU55" s="292"/>
      <c r="FWV55" s="292"/>
      <c r="FWW55" s="292"/>
      <c r="FWX55" s="292"/>
      <c r="FWY55" s="292"/>
      <c r="FWZ55" s="292"/>
      <c r="FXA55" s="292"/>
      <c r="FXB55" s="292"/>
      <c r="FXC55" s="292"/>
      <c r="FXD55" s="292"/>
      <c r="FXE55" s="292"/>
      <c r="FXF55" s="292"/>
      <c r="FXG55" s="292"/>
      <c r="FXH55" s="292"/>
      <c r="FXI55" s="292"/>
      <c r="FXJ55" s="292"/>
      <c r="FXK55" s="292"/>
      <c r="FXL55" s="292"/>
      <c r="FXM55" s="292"/>
      <c r="FXN55" s="292"/>
      <c r="FXO55" s="292"/>
      <c r="FXP55" s="292"/>
      <c r="FXQ55" s="292"/>
      <c r="FXR55" s="292"/>
      <c r="FXS55" s="292"/>
      <c r="FXT55" s="292"/>
      <c r="FXU55" s="292"/>
      <c r="FXV55" s="292"/>
      <c r="FXW55" s="292"/>
      <c r="FXX55" s="292"/>
      <c r="FXY55" s="292"/>
      <c r="FXZ55" s="292"/>
      <c r="FYA55" s="292"/>
      <c r="FYB55" s="292"/>
      <c r="FYC55" s="292"/>
      <c r="FYD55" s="292"/>
      <c r="FYE55" s="292"/>
      <c r="FYF55" s="292"/>
      <c r="FYG55" s="292"/>
      <c r="FYH55" s="292"/>
      <c r="FYI55" s="292"/>
      <c r="FYJ55" s="292"/>
      <c r="FYK55" s="292"/>
      <c r="FYL55" s="292"/>
      <c r="FYM55" s="292"/>
      <c r="FYN55" s="292"/>
      <c r="FYO55" s="292"/>
      <c r="FYP55" s="292"/>
      <c r="FYQ55" s="292"/>
      <c r="FYR55" s="292"/>
      <c r="FYS55" s="292"/>
      <c r="FYT55" s="292"/>
      <c r="FYU55" s="292"/>
      <c r="FYV55" s="292"/>
      <c r="FYW55" s="292"/>
      <c r="FYX55" s="292"/>
      <c r="FYY55" s="292"/>
      <c r="FYZ55" s="292"/>
      <c r="FZA55" s="292"/>
      <c r="FZB55" s="292"/>
      <c r="FZC55" s="292"/>
      <c r="FZD55" s="292"/>
      <c r="FZE55" s="292"/>
      <c r="FZF55" s="292"/>
      <c r="FZG55" s="292"/>
      <c r="FZH55" s="292"/>
      <c r="FZI55" s="292"/>
      <c r="FZJ55" s="292"/>
      <c r="FZK55" s="292"/>
      <c r="FZL55" s="292"/>
      <c r="FZM55" s="292"/>
      <c r="FZN55" s="292"/>
      <c r="FZO55" s="292"/>
      <c r="FZP55" s="292"/>
      <c r="FZQ55" s="292"/>
      <c r="FZR55" s="292"/>
      <c r="FZS55" s="292"/>
      <c r="FZT55" s="292"/>
      <c r="FZU55" s="292"/>
      <c r="FZV55" s="292"/>
      <c r="FZW55" s="292"/>
      <c r="FZX55" s="292"/>
      <c r="FZY55" s="292"/>
      <c r="FZZ55" s="292"/>
      <c r="GAA55" s="292"/>
      <c r="GAB55" s="292"/>
      <c r="GAC55" s="292"/>
      <c r="GAD55" s="292"/>
      <c r="GAE55" s="292"/>
      <c r="GAF55" s="292"/>
      <c r="GAG55" s="292"/>
      <c r="GAH55" s="292"/>
      <c r="GAI55" s="292"/>
      <c r="GAJ55" s="292"/>
      <c r="GAK55" s="292"/>
      <c r="GAL55" s="292"/>
      <c r="GAM55" s="292"/>
      <c r="GAN55" s="292"/>
      <c r="GAO55" s="292"/>
      <c r="GAP55" s="292"/>
      <c r="GAQ55" s="292"/>
      <c r="GAR55" s="292"/>
      <c r="GAS55" s="292"/>
      <c r="GAT55" s="292"/>
      <c r="GAU55" s="292"/>
      <c r="GAV55" s="292"/>
      <c r="GAW55" s="292"/>
      <c r="GAX55" s="292"/>
      <c r="GAY55" s="292"/>
      <c r="GAZ55" s="292"/>
      <c r="GBA55" s="292"/>
      <c r="GBB55" s="292"/>
      <c r="GBC55" s="292"/>
      <c r="GBD55" s="292"/>
      <c r="GBE55" s="292"/>
      <c r="GBF55" s="292"/>
      <c r="GBG55" s="292"/>
      <c r="GBH55" s="292"/>
      <c r="GBI55" s="292"/>
      <c r="GBJ55" s="292"/>
      <c r="GBK55" s="292"/>
      <c r="GBL55" s="292"/>
      <c r="GBM55" s="292"/>
      <c r="GBN55" s="292"/>
      <c r="GBO55" s="292"/>
      <c r="GBP55" s="292"/>
      <c r="GBQ55" s="292"/>
      <c r="GBR55" s="292"/>
      <c r="GBS55" s="292"/>
      <c r="GBT55" s="292"/>
      <c r="GBU55" s="292"/>
      <c r="GBV55" s="292"/>
      <c r="GBW55" s="292"/>
      <c r="GBX55" s="292"/>
      <c r="GBY55" s="292"/>
      <c r="GBZ55" s="292"/>
      <c r="GCA55" s="292"/>
      <c r="GCB55" s="292"/>
      <c r="GCC55" s="292"/>
      <c r="GCD55" s="292"/>
      <c r="GCE55" s="292"/>
      <c r="GCF55" s="292"/>
      <c r="GCG55" s="292"/>
      <c r="GCH55" s="292"/>
      <c r="GCI55" s="292"/>
      <c r="GCJ55" s="292"/>
      <c r="GCK55" s="292"/>
      <c r="GCL55" s="292"/>
      <c r="GCM55" s="292"/>
      <c r="GCN55" s="292"/>
      <c r="GCO55" s="292"/>
      <c r="GCP55" s="292"/>
      <c r="GCQ55" s="292"/>
      <c r="GCR55" s="292"/>
      <c r="GCS55" s="292"/>
      <c r="GCT55" s="292"/>
      <c r="GCU55" s="292"/>
      <c r="GCV55" s="292"/>
      <c r="GCW55" s="292"/>
      <c r="GCX55" s="292"/>
      <c r="GCY55" s="292"/>
      <c r="GCZ55" s="292"/>
      <c r="GDA55" s="292"/>
      <c r="GDB55" s="292"/>
      <c r="GDC55" s="292"/>
      <c r="GDD55" s="292"/>
      <c r="GDE55" s="292"/>
      <c r="GDF55" s="292"/>
      <c r="GDG55" s="292"/>
      <c r="GDH55" s="292"/>
      <c r="GDI55" s="292"/>
      <c r="GDJ55" s="292"/>
      <c r="GDK55" s="292"/>
      <c r="GDL55" s="292"/>
      <c r="GDM55" s="292"/>
      <c r="GDN55" s="292"/>
      <c r="GDO55" s="292"/>
      <c r="GDP55" s="292"/>
      <c r="GDQ55" s="292"/>
      <c r="GDR55" s="292"/>
      <c r="GDS55" s="292"/>
      <c r="GDT55" s="292"/>
      <c r="GDU55" s="292"/>
      <c r="GDV55" s="292"/>
      <c r="GDW55" s="292"/>
      <c r="GDX55" s="292"/>
      <c r="GDY55" s="292"/>
      <c r="GDZ55" s="292"/>
      <c r="GEA55" s="292"/>
      <c r="GEB55" s="292"/>
      <c r="GEC55" s="292"/>
      <c r="GED55" s="292"/>
      <c r="GEE55" s="292"/>
      <c r="GEF55" s="292"/>
      <c r="GEG55" s="292"/>
      <c r="GEH55" s="292"/>
      <c r="GEI55" s="292"/>
      <c r="GEJ55" s="292"/>
      <c r="GEK55" s="292"/>
      <c r="GEL55" s="292"/>
      <c r="GEM55" s="292"/>
      <c r="GEN55" s="292"/>
      <c r="GEO55" s="292"/>
      <c r="GEP55" s="292"/>
      <c r="GEQ55" s="292"/>
      <c r="GER55" s="292"/>
      <c r="GES55" s="292"/>
      <c r="GET55" s="292"/>
      <c r="GEU55" s="292"/>
      <c r="GEV55" s="292"/>
      <c r="GEW55" s="292"/>
      <c r="GEX55" s="292"/>
      <c r="GEY55" s="292"/>
      <c r="GEZ55" s="292"/>
      <c r="GFA55" s="292"/>
      <c r="GFB55" s="292"/>
      <c r="GFC55" s="292"/>
      <c r="GFD55" s="292"/>
      <c r="GFE55" s="292"/>
      <c r="GFF55" s="292"/>
      <c r="GFG55" s="292"/>
      <c r="GFH55" s="292"/>
      <c r="GFI55" s="292"/>
      <c r="GFJ55" s="292"/>
      <c r="GFK55" s="292"/>
      <c r="GFL55" s="292"/>
      <c r="GFM55" s="292"/>
      <c r="GFN55" s="292"/>
      <c r="GFO55" s="292"/>
      <c r="GFP55" s="292"/>
      <c r="GFQ55" s="292"/>
      <c r="GFR55" s="292"/>
      <c r="GFS55" s="292"/>
      <c r="GFT55" s="292"/>
      <c r="GFU55" s="292"/>
      <c r="GFV55" s="292"/>
      <c r="GFW55" s="292"/>
      <c r="GFX55" s="292"/>
      <c r="GFY55" s="292"/>
      <c r="GFZ55" s="292"/>
      <c r="GGA55" s="292"/>
      <c r="GGB55" s="292"/>
      <c r="GGC55" s="292"/>
      <c r="GGD55" s="292"/>
      <c r="GGE55" s="292"/>
      <c r="GGF55" s="292"/>
      <c r="GGG55" s="292"/>
      <c r="GGH55" s="292"/>
      <c r="GGI55" s="292"/>
      <c r="GGJ55" s="292"/>
      <c r="GGK55" s="292"/>
      <c r="GGL55" s="292"/>
      <c r="GGM55" s="292"/>
      <c r="GGN55" s="292"/>
      <c r="GGO55" s="292"/>
      <c r="GGP55" s="292"/>
      <c r="GGQ55" s="292"/>
      <c r="GGR55" s="292"/>
      <c r="GGS55" s="292"/>
      <c r="GGT55" s="292"/>
      <c r="GGU55" s="292"/>
      <c r="GGV55" s="292"/>
      <c r="GGW55" s="292"/>
      <c r="GGX55" s="292"/>
      <c r="GGY55" s="292"/>
      <c r="GGZ55" s="292"/>
      <c r="GHA55" s="292"/>
      <c r="GHB55" s="292"/>
      <c r="GHC55" s="292"/>
      <c r="GHD55" s="292"/>
      <c r="GHE55" s="292"/>
      <c r="GHF55" s="292"/>
      <c r="GHG55" s="292"/>
      <c r="GHH55" s="292"/>
      <c r="GHI55" s="292"/>
      <c r="GHJ55" s="292"/>
      <c r="GHK55" s="292"/>
      <c r="GHL55" s="292"/>
      <c r="GHM55" s="292"/>
      <c r="GHN55" s="292"/>
      <c r="GHO55" s="292"/>
      <c r="GHP55" s="292"/>
      <c r="GHQ55" s="292"/>
      <c r="GHR55" s="292"/>
      <c r="GHS55" s="292"/>
      <c r="GHT55" s="292"/>
      <c r="GHU55" s="292"/>
      <c r="GHV55" s="292"/>
      <c r="GHW55" s="292"/>
      <c r="GHX55" s="292"/>
      <c r="GHY55" s="292"/>
      <c r="GHZ55" s="292"/>
      <c r="GIA55" s="292"/>
      <c r="GIB55" s="292"/>
      <c r="GIC55" s="292"/>
      <c r="GID55" s="292"/>
      <c r="GIE55" s="292"/>
      <c r="GIF55" s="292"/>
      <c r="GIG55" s="292"/>
      <c r="GIH55" s="292"/>
      <c r="GII55" s="292"/>
      <c r="GIJ55" s="292"/>
      <c r="GIK55" s="292"/>
      <c r="GIL55" s="292"/>
      <c r="GIM55" s="292"/>
      <c r="GIN55" s="292"/>
      <c r="GIO55" s="292"/>
      <c r="GIP55" s="292"/>
      <c r="GIQ55" s="292"/>
      <c r="GIR55" s="292"/>
      <c r="GIS55" s="292"/>
      <c r="GIT55" s="292"/>
      <c r="GIU55" s="292"/>
      <c r="GIV55" s="292"/>
      <c r="GIW55" s="292"/>
      <c r="GIX55" s="292"/>
      <c r="GIY55" s="292"/>
      <c r="GIZ55" s="292"/>
      <c r="GJA55" s="292"/>
      <c r="GJB55" s="292"/>
      <c r="GJC55" s="292"/>
      <c r="GJD55" s="292"/>
      <c r="GJE55" s="292"/>
      <c r="GJF55" s="292"/>
      <c r="GJG55" s="292"/>
      <c r="GJH55" s="292"/>
      <c r="GJI55" s="292"/>
      <c r="GJJ55" s="292"/>
      <c r="GJK55" s="292"/>
      <c r="GJL55" s="292"/>
      <c r="GJM55" s="292"/>
      <c r="GJN55" s="292"/>
      <c r="GJO55" s="292"/>
      <c r="GJP55" s="292"/>
      <c r="GJQ55" s="292"/>
      <c r="GJR55" s="292"/>
      <c r="GJS55" s="292"/>
      <c r="GJT55" s="292"/>
      <c r="GJU55" s="292"/>
      <c r="GJV55" s="292"/>
      <c r="GJW55" s="292"/>
      <c r="GJX55" s="292"/>
      <c r="GJY55" s="292"/>
      <c r="GJZ55" s="292"/>
      <c r="GKA55" s="292"/>
      <c r="GKB55" s="292"/>
      <c r="GKC55" s="292"/>
      <c r="GKD55" s="292"/>
      <c r="GKE55" s="292"/>
      <c r="GKF55" s="292"/>
      <c r="GKG55" s="292"/>
      <c r="GKH55" s="292"/>
      <c r="GKI55" s="292"/>
      <c r="GKJ55" s="292"/>
      <c r="GKK55" s="292"/>
      <c r="GKL55" s="292"/>
      <c r="GKM55" s="292"/>
      <c r="GKN55" s="292"/>
      <c r="GKO55" s="292"/>
      <c r="GKP55" s="292"/>
      <c r="GKQ55" s="292"/>
      <c r="GKR55" s="292"/>
      <c r="GKS55" s="292"/>
      <c r="GKT55" s="292"/>
      <c r="GKU55" s="292"/>
      <c r="GKV55" s="292"/>
      <c r="GKW55" s="292"/>
      <c r="GKX55" s="292"/>
      <c r="GKY55" s="292"/>
      <c r="GKZ55" s="292"/>
      <c r="GLA55" s="292"/>
      <c r="GLB55" s="292"/>
      <c r="GLC55" s="292"/>
      <c r="GLD55" s="292"/>
      <c r="GLE55" s="292"/>
      <c r="GLF55" s="292"/>
      <c r="GLG55" s="292"/>
      <c r="GLH55" s="292"/>
      <c r="GLI55" s="292"/>
      <c r="GLJ55" s="292"/>
      <c r="GLK55" s="292"/>
      <c r="GLL55" s="292"/>
      <c r="GLM55" s="292"/>
      <c r="GLN55" s="292"/>
      <c r="GLO55" s="292"/>
      <c r="GLP55" s="292"/>
      <c r="GLQ55" s="292"/>
      <c r="GLR55" s="292"/>
      <c r="GLS55" s="292"/>
      <c r="GLT55" s="292"/>
      <c r="GLU55" s="292"/>
      <c r="GLV55" s="292"/>
      <c r="GLW55" s="292"/>
      <c r="GLX55" s="292"/>
      <c r="GLY55" s="292"/>
      <c r="GLZ55" s="292"/>
      <c r="GMA55" s="292"/>
      <c r="GMB55" s="292"/>
      <c r="GMC55" s="292"/>
      <c r="GMD55" s="292"/>
      <c r="GME55" s="292"/>
      <c r="GMF55" s="292"/>
      <c r="GMG55" s="292"/>
      <c r="GMH55" s="292"/>
      <c r="GMI55" s="292"/>
      <c r="GMJ55" s="292"/>
      <c r="GMK55" s="292"/>
      <c r="GML55" s="292"/>
      <c r="GMM55" s="292"/>
      <c r="GMN55" s="292"/>
      <c r="GMO55" s="292"/>
      <c r="GMP55" s="292"/>
      <c r="GMQ55" s="292"/>
      <c r="GMR55" s="292"/>
      <c r="GMS55" s="292"/>
      <c r="GMT55" s="292"/>
      <c r="GMU55" s="292"/>
      <c r="GMV55" s="292"/>
      <c r="GMW55" s="292"/>
      <c r="GMX55" s="292"/>
      <c r="GMY55" s="292"/>
      <c r="GMZ55" s="292"/>
      <c r="GNA55" s="292"/>
      <c r="GNB55" s="292"/>
      <c r="GNC55" s="292"/>
      <c r="GND55" s="292"/>
      <c r="GNE55" s="292"/>
      <c r="GNF55" s="292"/>
      <c r="GNG55" s="292"/>
      <c r="GNH55" s="292"/>
      <c r="GNI55" s="292"/>
      <c r="GNJ55" s="292"/>
      <c r="GNK55" s="292"/>
      <c r="GNL55" s="292"/>
      <c r="GNM55" s="292"/>
      <c r="GNN55" s="292"/>
      <c r="GNO55" s="292"/>
      <c r="GNP55" s="292"/>
      <c r="GNQ55" s="292"/>
      <c r="GNR55" s="292"/>
      <c r="GNS55" s="292"/>
      <c r="GNT55" s="292"/>
      <c r="GNU55" s="292"/>
      <c r="GNV55" s="292"/>
      <c r="GNW55" s="292"/>
      <c r="GNX55" s="292"/>
      <c r="GNY55" s="292"/>
      <c r="GNZ55" s="292"/>
      <c r="GOA55" s="292"/>
      <c r="GOB55" s="292"/>
      <c r="GOC55" s="292"/>
      <c r="GOD55" s="292"/>
      <c r="GOE55" s="292"/>
      <c r="GOF55" s="292"/>
      <c r="GOG55" s="292"/>
      <c r="GOH55" s="292"/>
      <c r="GOI55" s="292"/>
      <c r="GOJ55" s="292"/>
      <c r="GOK55" s="292"/>
      <c r="GOL55" s="292"/>
      <c r="GOM55" s="292"/>
      <c r="GON55" s="292"/>
      <c r="GOO55" s="292"/>
      <c r="GOP55" s="292"/>
      <c r="GOQ55" s="292"/>
      <c r="GOR55" s="292"/>
      <c r="GOS55" s="292"/>
      <c r="GOT55" s="292"/>
      <c r="GOU55" s="292"/>
      <c r="GOV55" s="292"/>
      <c r="GOW55" s="292"/>
      <c r="GOX55" s="292"/>
      <c r="GOY55" s="292"/>
      <c r="GOZ55" s="292"/>
      <c r="GPA55" s="292"/>
      <c r="GPB55" s="292"/>
      <c r="GPC55" s="292"/>
      <c r="GPD55" s="292"/>
      <c r="GPE55" s="292"/>
      <c r="GPF55" s="292"/>
      <c r="GPG55" s="292"/>
      <c r="GPH55" s="292"/>
      <c r="GPI55" s="292"/>
      <c r="GPJ55" s="292"/>
      <c r="GPK55" s="292"/>
      <c r="GPL55" s="292"/>
      <c r="GPM55" s="292"/>
      <c r="GPN55" s="292"/>
      <c r="GPO55" s="292"/>
      <c r="GPP55" s="292"/>
      <c r="GPQ55" s="292"/>
      <c r="GPR55" s="292"/>
      <c r="GPS55" s="292"/>
      <c r="GPT55" s="292"/>
      <c r="GPU55" s="292"/>
      <c r="GPV55" s="292"/>
      <c r="GPW55" s="292"/>
      <c r="GPX55" s="292"/>
      <c r="GPY55" s="292"/>
      <c r="GPZ55" s="292"/>
      <c r="GQA55" s="292"/>
      <c r="GQB55" s="292"/>
      <c r="GQC55" s="292"/>
      <c r="GQD55" s="292"/>
      <c r="GQE55" s="292"/>
      <c r="GQF55" s="292"/>
      <c r="GQG55" s="292"/>
      <c r="GQH55" s="292"/>
      <c r="GQI55" s="292"/>
      <c r="GQJ55" s="292"/>
      <c r="GQK55" s="292"/>
      <c r="GQL55" s="292"/>
      <c r="GQM55" s="292"/>
      <c r="GQN55" s="292"/>
      <c r="GQO55" s="292"/>
      <c r="GQP55" s="292"/>
      <c r="GQQ55" s="292"/>
      <c r="GQR55" s="292"/>
      <c r="GQS55" s="292"/>
      <c r="GQT55" s="292"/>
      <c r="GQU55" s="292"/>
      <c r="GQV55" s="292"/>
      <c r="GQW55" s="292"/>
      <c r="GQX55" s="292"/>
      <c r="GQY55" s="292"/>
      <c r="GQZ55" s="292"/>
      <c r="GRA55" s="292"/>
      <c r="GRB55" s="292"/>
      <c r="GRC55" s="292"/>
      <c r="GRD55" s="292"/>
      <c r="GRE55" s="292"/>
      <c r="GRF55" s="292"/>
      <c r="GRG55" s="292"/>
      <c r="GRH55" s="292"/>
      <c r="GRI55" s="292"/>
      <c r="GRJ55" s="292"/>
      <c r="GRK55" s="292"/>
      <c r="GRL55" s="292"/>
      <c r="GRM55" s="292"/>
      <c r="GRN55" s="292"/>
      <c r="GRO55" s="292"/>
      <c r="GRP55" s="292"/>
      <c r="GRQ55" s="292"/>
      <c r="GRR55" s="292"/>
      <c r="GRS55" s="292"/>
      <c r="GRT55" s="292"/>
      <c r="GRU55" s="292"/>
      <c r="GRV55" s="292"/>
      <c r="GRW55" s="292"/>
      <c r="GRX55" s="292"/>
      <c r="GRY55" s="292"/>
      <c r="GRZ55" s="292"/>
      <c r="GSA55" s="292"/>
      <c r="GSB55" s="292"/>
      <c r="GSC55" s="292"/>
      <c r="GSD55" s="292"/>
      <c r="GSE55" s="292"/>
      <c r="GSF55" s="292"/>
      <c r="GSG55" s="292"/>
      <c r="GSH55" s="292"/>
      <c r="GSI55" s="292"/>
      <c r="GSJ55" s="292"/>
      <c r="GSK55" s="292"/>
      <c r="GSL55" s="292"/>
      <c r="GSM55" s="292"/>
      <c r="GSN55" s="292"/>
      <c r="GSO55" s="292"/>
      <c r="GSP55" s="292"/>
      <c r="GSQ55" s="292"/>
      <c r="GSR55" s="292"/>
      <c r="GSS55" s="292"/>
      <c r="GST55" s="292"/>
      <c r="GSU55" s="292"/>
      <c r="GSV55" s="292"/>
      <c r="GSW55" s="292"/>
      <c r="GSX55" s="292"/>
      <c r="GSY55" s="292"/>
      <c r="GSZ55" s="292"/>
      <c r="GTA55" s="292"/>
      <c r="GTB55" s="292"/>
      <c r="GTC55" s="292"/>
      <c r="GTD55" s="292"/>
      <c r="GTE55" s="292"/>
      <c r="GTF55" s="292"/>
      <c r="GTG55" s="292"/>
      <c r="GTH55" s="292"/>
      <c r="GTI55" s="292"/>
      <c r="GTJ55" s="292"/>
      <c r="GTK55" s="292"/>
      <c r="GTL55" s="292"/>
      <c r="GTM55" s="292"/>
      <c r="GTN55" s="292"/>
      <c r="GTO55" s="292"/>
      <c r="GTP55" s="292"/>
      <c r="GTQ55" s="292"/>
      <c r="GTR55" s="292"/>
      <c r="GTS55" s="292"/>
      <c r="GTT55" s="292"/>
      <c r="GTU55" s="292"/>
      <c r="GTV55" s="292"/>
      <c r="GTW55" s="292"/>
      <c r="GTX55" s="292"/>
      <c r="GTY55" s="292"/>
      <c r="GTZ55" s="292"/>
      <c r="GUA55" s="292"/>
      <c r="GUB55" s="292"/>
      <c r="GUC55" s="292"/>
      <c r="GUD55" s="292"/>
      <c r="GUE55" s="292"/>
      <c r="GUF55" s="292"/>
      <c r="GUG55" s="292"/>
      <c r="GUH55" s="292"/>
      <c r="GUI55" s="292"/>
      <c r="GUJ55" s="292"/>
      <c r="GUK55" s="292"/>
      <c r="GUL55" s="292"/>
      <c r="GUM55" s="292"/>
      <c r="GUN55" s="292"/>
      <c r="GUO55" s="292"/>
      <c r="GUP55" s="292"/>
      <c r="GUQ55" s="292"/>
      <c r="GUR55" s="292"/>
      <c r="GUS55" s="292"/>
      <c r="GUT55" s="292"/>
      <c r="GUU55" s="292"/>
      <c r="GUV55" s="292"/>
      <c r="GUW55" s="292"/>
      <c r="GUX55" s="292"/>
      <c r="GUY55" s="292"/>
      <c r="GUZ55" s="292"/>
      <c r="GVA55" s="292"/>
      <c r="GVB55" s="292"/>
      <c r="GVC55" s="292"/>
      <c r="GVD55" s="292"/>
      <c r="GVE55" s="292"/>
      <c r="GVF55" s="292"/>
      <c r="GVG55" s="292"/>
      <c r="GVH55" s="292"/>
      <c r="GVI55" s="292"/>
      <c r="GVJ55" s="292"/>
      <c r="GVK55" s="292"/>
      <c r="GVL55" s="292"/>
      <c r="GVM55" s="292"/>
      <c r="GVN55" s="292"/>
      <c r="GVO55" s="292"/>
      <c r="GVP55" s="292"/>
      <c r="GVQ55" s="292"/>
      <c r="GVR55" s="292"/>
      <c r="GVS55" s="292"/>
      <c r="GVT55" s="292"/>
      <c r="GVU55" s="292"/>
      <c r="GVV55" s="292"/>
      <c r="GVW55" s="292"/>
      <c r="GVX55" s="292"/>
      <c r="GVY55" s="292"/>
      <c r="GVZ55" s="292"/>
      <c r="GWA55" s="292"/>
      <c r="GWB55" s="292"/>
      <c r="GWC55" s="292"/>
      <c r="GWD55" s="292"/>
      <c r="GWE55" s="292"/>
      <c r="GWF55" s="292"/>
      <c r="GWG55" s="292"/>
      <c r="GWH55" s="292"/>
      <c r="GWI55" s="292"/>
      <c r="GWJ55" s="292"/>
      <c r="GWK55" s="292"/>
      <c r="GWL55" s="292"/>
      <c r="GWM55" s="292"/>
      <c r="GWN55" s="292"/>
      <c r="GWO55" s="292"/>
      <c r="GWP55" s="292"/>
      <c r="GWQ55" s="292"/>
      <c r="GWR55" s="292"/>
      <c r="GWS55" s="292"/>
      <c r="GWT55" s="292"/>
      <c r="GWU55" s="292"/>
      <c r="GWV55" s="292"/>
      <c r="GWW55" s="292"/>
      <c r="GWX55" s="292"/>
      <c r="GWY55" s="292"/>
      <c r="GWZ55" s="292"/>
      <c r="GXA55" s="292"/>
      <c r="GXB55" s="292"/>
      <c r="GXC55" s="292"/>
      <c r="GXD55" s="292"/>
      <c r="GXE55" s="292"/>
      <c r="GXF55" s="292"/>
      <c r="GXG55" s="292"/>
      <c r="GXH55" s="292"/>
      <c r="GXI55" s="292"/>
      <c r="GXJ55" s="292"/>
      <c r="GXK55" s="292"/>
      <c r="GXL55" s="292"/>
      <c r="GXM55" s="292"/>
      <c r="GXN55" s="292"/>
      <c r="GXO55" s="292"/>
      <c r="GXP55" s="292"/>
      <c r="GXQ55" s="292"/>
      <c r="GXR55" s="292"/>
      <c r="GXS55" s="292"/>
      <c r="GXT55" s="292"/>
      <c r="GXU55" s="292"/>
      <c r="GXV55" s="292"/>
      <c r="GXW55" s="292"/>
      <c r="GXX55" s="292"/>
      <c r="GXY55" s="292"/>
      <c r="GXZ55" s="292"/>
      <c r="GYA55" s="292"/>
      <c r="GYB55" s="292"/>
      <c r="GYC55" s="292"/>
      <c r="GYD55" s="292"/>
      <c r="GYE55" s="292"/>
      <c r="GYF55" s="292"/>
      <c r="GYG55" s="292"/>
      <c r="GYH55" s="292"/>
      <c r="GYI55" s="292"/>
      <c r="GYJ55" s="292"/>
      <c r="GYK55" s="292"/>
      <c r="GYL55" s="292"/>
      <c r="GYM55" s="292"/>
      <c r="GYN55" s="292"/>
      <c r="GYO55" s="292"/>
      <c r="GYP55" s="292"/>
      <c r="GYQ55" s="292"/>
      <c r="GYR55" s="292"/>
      <c r="GYS55" s="292"/>
      <c r="GYT55" s="292"/>
      <c r="GYU55" s="292"/>
      <c r="GYV55" s="292"/>
      <c r="GYW55" s="292"/>
      <c r="GYX55" s="292"/>
      <c r="GYY55" s="292"/>
      <c r="GYZ55" s="292"/>
      <c r="GZA55" s="292"/>
      <c r="GZB55" s="292"/>
      <c r="GZC55" s="292"/>
      <c r="GZD55" s="292"/>
      <c r="GZE55" s="292"/>
      <c r="GZF55" s="292"/>
      <c r="GZG55" s="292"/>
      <c r="GZH55" s="292"/>
      <c r="GZI55" s="292"/>
      <c r="GZJ55" s="292"/>
      <c r="GZK55" s="292"/>
      <c r="GZL55" s="292"/>
      <c r="GZM55" s="292"/>
      <c r="GZN55" s="292"/>
      <c r="GZO55" s="292"/>
      <c r="GZP55" s="292"/>
      <c r="GZQ55" s="292"/>
      <c r="GZR55" s="292"/>
      <c r="GZS55" s="292"/>
      <c r="GZT55" s="292"/>
      <c r="GZU55" s="292"/>
      <c r="GZV55" s="292"/>
      <c r="GZW55" s="292"/>
      <c r="GZX55" s="292"/>
      <c r="GZY55" s="292"/>
      <c r="GZZ55" s="292"/>
      <c r="HAA55" s="292"/>
      <c r="HAB55" s="292"/>
      <c r="HAC55" s="292"/>
      <c r="HAD55" s="292"/>
      <c r="HAE55" s="292"/>
      <c r="HAF55" s="292"/>
      <c r="HAG55" s="292"/>
      <c r="HAH55" s="292"/>
      <c r="HAI55" s="292"/>
      <c r="HAJ55" s="292"/>
      <c r="HAK55" s="292"/>
      <c r="HAL55" s="292"/>
      <c r="HAM55" s="292"/>
      <c r="HAN55" s="292"/>
      <c r="HAO55" s="292"/>
      <c r="HAP55" s="292"/>
      <c r="HAQ55" s="292"/>
      <c r="HAR55" s="292"/>
      <c r="HAS55" s="292"/>
      <c r="HAT55" s="292"/>
      <c r="HAU55" s="292"/>
      <c r="HAV55" s="292"/>
      <c r="HAW55" s="292"/>
      <c r="HAX55" s="292"/>
      <c r="HAY55" s="292"/>
      <c r="HAZ55" s="292"/>
      <c r="HBA55" s="292"/>
      <c r="HBB55" s="292"/>
      <c r="HBC55" s="292"/>
      <c r="HBD55" s="292"/>
      <c r="HBE55" s="292"/>
      <c r="HBF55" s="292"/>
      <c r="HBG55" s="292"/>
      <c r="HBH55" s="292"/>
      <c r="HBI55" s="292"/>
      <c r="HBJ55" s="292"/>
      <c r="HBK55" s="292"/>
      <c r="HBL55" s="292"/>
      <c r="HBM55" s="292"/>
      <c r="HBN55" s="292"/>
      <c r="HBO55" s="292"/>
      <c r="HBP55" s="292"/>
      <c r="HBQ55" s="292"/>
      <c r="HBR55" s="292"/>
      <c r="HBS55" s="292"/>
      <c r="HBT55" s="292"/>
      <c r="HBU55" s="292"/>
      <c r="HBV55" s="292"/>
      <c r="HBW55" s="292"/>
      <c r="HBX55" s="292"/>
      <c r="HBY55" s="292"/>
      <c r="HBZ55" s="292"/>
      <c r="HCA55" s="292"/>
      <c r="HCB55" s="292"/>
      <c r="HCC55" s="292"/>
      <c r="HCD55" s="292"/>
      <c r="HCE55" s="292"/>
      <c r="HCF55" s="292"/>
      <c r="HCG55" s="292"/>
      <c r="HCH55" s="292"/>
      <c r="HCI55" s="292"/>
      <c r="HCJ55" s="292"/>
      <c r="HCK55" s="292"/>
      <c r="HCL55" s="292"/>
      <c r="HCM55" s="292"/>
      <c r="HCN55" s="292"/>
      <c r="HCO55" s="292"/>
      <c r="HCP55" s="292"/>
      <c r="HCQ55" s="292"/>
      <c r="HCR55" s="292"/>
      <c r="HCS55" s="292"/>
      <c r="HCT55" s="292"/>
      <c r="HCU55" s="292"/>
      <c r="HCV55" s="292"/>
      <c r="HCW55" s="292"/>
      <c r="HCX55" s="292"/>
      <c r="HCY55" s="292"/>
      <c r="HCZ55" s="292"/>
      <c r="HDA55" s="292"/>
      <c r="HDB55" s="292"/>
      <c r="HDC55" s="292"/>
      <c r="HDD55" s="292"/>
      <c r="HDE55" s="292"/>
      <c r="HDF55" s="292"/>
      <c r="HDG55" s="292"/>
      <c r="HDH55" s="292"/>
      <c r="HDI55" s="292"/>
      <c r="HDJ55" s="292"/>
      <c r="HDK55" s="292"/>
      <c r="HDL55" s="292"/>
      <c r="HDM55" s="292"/>
      <c r="HDN55" s="292"/>
      <c r="HDO55" s="292"/>
      <c r="HDP55" s="292"/>
      <c r="HDQ55" s="292"/>
      <c r="HDR55" s="292"/>
      <c r="HDS55" s="292"/>
      <c r="HDT55" s="292"/>
      <c r="HDU55" s="292"/>
      <c r="HDV55" s="292"/>
      <c r="HDW55" s="292"/>
      <c r="HDX55" s="292"/>
      <c r="HDY55" s="292"/>
      <c r="HDZ55" s="292"/>
      <c r="HEA55" s="292"/>
      <c r="HEB55" s="292"/>
      <c r="HEC55" s="292"/>
      <c r="HED55" s="292"/>
      <c r="HEE55" s="292"/>
      <c r="HEF55" s="292"/>
      <c r="HEG55" s="292"/>
      <c r="HEH55" s="292"/>
      <c r="HEI55" s="292"/>
      <c r="HEJ55" s="292"/>
      <c r="HEK55" s="292"/>
      <c r="HEL55" s="292"/>
      <c r="HEM55" s="292"/>
      <c r="HEN55" s="292"/>
      <c r="HEO55" s="292"/>
      <c r="HEP55" s="292"/>
      <c r="HEQ55" s="292"/>
      <c r="HER55" s="292"/>
      <c r="HES55" s="292"/>
      <c r="HET55" s="292"/>
      <c r="HEU55" s="292"/>
      <c r="HEV55" s="292"/>
      <c r="HEW55" s="292"/>
      <c r="HEX55" s="292"/>
      <c r="HEY55" s="292"/>
      <c r="HEZ55" s="292"/>
      <c r="HFA55" s="292"/>
      <c r="HFB55" s="292"/>
      <c r="HFC55" s="292"/>
      <c r="HFD55" s="292"/>
      <c r="HFE55" s="292"/>
      <c r="HFF55" s="292"/>
      <c r="HFG55" s="292"/>
      <c r="HFH55" s="292"/>
      <c r="HFI55" s="292"/>
      <c r="HFJ55" s="292"/>
      <c r="HFK55" s="292"/>
      <c r="HFL55" s="292"/>
      <c r="HFM55" s="292"/>
      <c r="HFN55" s="292"/>
      <c r="HFO55" s="292"/>
      <c r="HFP55" s="292"/>
      <c r="HFQ55" s="292"/>
      <c r="HFR55" s="292"/>
      <c r="HFS55" s="292"/>
      <c r="HFT55" s="292"/>
      <c r="HFU55" s="292"/>
      <c r="HFV55" s="292"/>
      <c r="HFW55" s="292"/>
      <c r="HFX55" s="292"/>
      <c r="HFY55" s="292"/>
      <c r="HFZ55" s="292"/>
      <c r="HGA55" s="292"/>
      <c r="HGB55" s="292"/>
      <c r="HGC55" s="292"/>
      <c r="HGD55" s="292"/>
      <c r="HGE55" s="292"/>
      <c r="HGF55" s="292"/>
      <c r="HGG55" s="292"/>
      <c r="HGH55" s="292"/>
      <c r="HGI55" s="292"/>
      <c r="HGJ55" s="292"/>
      <c r="HGK55" s="292"/>
      <c r="HGL55" s="292"/>
      <c r="HGM55" s="292"/>
      <c r="HGN55" s="292"/>
      <c r="HGO55" s="292"/>
      <c r="HGP55" s="292"/>
      <c r="HGQ55" s="292"/>
      <c r="HGR55" s="292"/>
      <c r="HGS55" s="292"/>
      <c r="HGT55" s="292"/>
      <c r="HGU55" s="292"/>
      <c r="HGV55" s="292"/>
      <c r="HGW55" s="292"/>
      <c r="HGX55" s="292"/>
      <c r="HGY55" s="292"/>
      <c r="HGZ55" s="292"/>
      <c r="HHA55" s="292"/>
      <c r="HHB55" s="292"/>
      <c r="HHC55" s="292"/>
      <c r="HHD55" s="292"/>
      <c r="HHE55" s="292"/>
      <c r="HHF55" s="292"/>
      <c r="HHG55" s="292"/>
      <c r="HHH55" s="292"/>
      <c r="HHI55" s="292"/>
      <c r="HHJ55" s="292"/>
      <c r="HHK55" s="292"/>
      <c r="HHL55" s="292"/>
      <c r="HHM55" s="292"/>
      <c r="HHN55" s="292"/>
      <c r="HHO55" s="292"/>
      <c r="HHP55" s="292"/>
      <c r="HHQ55" s="292"/>
      <c r="HHR55" s="292"/>
      <c r="HHS55" s="292"/>
      <c r="HHT55" s="292"/>
      <c r="HHU55" s="292"/>
      <c r="HHV55" s="292"/>
      <c r="HHW55" s="292"/>
      <c r="HHX55" s="292"/>
      <c r="HHY55" s="292"/>
      <c r="HHZ55" s="292"/>
      <c r="HIA55" s="292"/>
      <c r="HIB55" s="292"/>
      <c r="HIC55" s="292"/>
      <c r="HID55" s="292"/>
      <c r="HIE55" s="292"/>
      <c r="HIF55" s="292"/>
      <c r="HIG55" s="292"/>
      <c r="HIH55" s="292"/>
      <c r="HII55" s="292"/>
      <c r="HIJ55" s="292"/>
      <c r="HIK55" s="292"/>
      <c r="HIL55" s="292"/>
      <c r="HIM55" s="292"/>
      <c r="HIN55" s="292"/>
      <c r="HIO55" s="292"/>
      <c r="HIP55" s="292"/>
      <c r="HIQ55" s="292"/>
      <c r="HIR55" s="292"/>
      <c r="HIS55" s="292"/>
      <c r="HIT55" s="292"/>
      <c r="HIU55" s="292"/>
      <c r="HIV55" s="292"/>
      <c r="HIW55" s="292"/>
      <c r="HIX55" s="292"/>
      <c r="HIY55" s="292"/>
      <c r="HIZ55" s="292"/>
      <c r="HJA55" s="292"/>
      <c r="HJB55" s="292"/>
      <c r="HJC55" s="292"/>
      <c r="HJD55" s="292"/>
      <c r="HJE55" s="292"/>
      <c r="HJF55" s="292"/>
      <c r="HJG55" s="292"/>
      <c r="HJH55" s="292"/>
      <c r="HJI55" s="292"/>
      <c r="HJJ55" s="292"/>
      <c r="HJK55" s="292"/>
      <c r="HJL55" s="292"/>
      <c r="HJM55" s="292"/>
      <c r="HJN55" s="292"/>
      <c r="HJO55" s="292"/>
      <c r="HJP55" s="292"/>
      <c r="HJQ55" s="292"/>
      <c r="HJR55" s="292"/>
      <c r="HJS55" s="292"/>
      <c r="HJT55" s="292"/>
      <c r="HJU55" s="292"/>
      <c r="HJV55" s="292"/>
      <c r="HJW55" s="292"/>
      <c r="HJX55" s="292"/>
      <c r="HJY55" s="292"/>
      <c r="HJZ55" s="292"/>
      <c r="HKA55" s="292"/>
      <c r="HKB55" s="292"/>
      <c r="HKC55" s="292"/>
      <c r="HKD55" s="292"/>
      <c r="HKE55" s="292"/>
      <c r="HKF55" s="292"/>
      <c r="HKG55" s="292"/>
      <c r="HKH55" s="292"/>
      <c r="HKI55" s="292"/>
      <c r="HKJ55" s="292"/>
      <c r="HKK55" s="292"/>
      <c r="HKL55" s="292"/>
      <c r="HKM55" s="292"/>
      <c r="HKN55" s="292"/>
      <c r="HKO55" s="292"/>
      <c r="HKP55" s="292"/>
      <c r="HKQ55" s="292"/>
      <c r="HKR55" s="292"/>
      <c r="HKS55" s="292"/>
      <c r="HKT55" s="292"/>
      <c r="HKU55" s="292"/>
      <c r="HKV55" s="292"/>
      <c r="HKW55" s="292"/>
      <c r="HKX55" s="292"/>
      <c r="HKY55" s="292"/>
      <c r="HKZ55" s="292"/>
      <c r="HLA55" s="292"/>
      <c r="HLB55" s="292"/>
      <c r="HLC55" s="292"/>
      <c r="HLD55" s="292"/>
      <c r="HLE55" s="292"/>
      <c r="HLF55" s="292"/>
      <c r="HLG55" s="292"/>
      <c r="HLH55" s="292"/>
      <c r="HLI55" s="292"/>
      <c r="HLJ55" s="292"/>
      <c r="HLK55" s="292"/>
      <c r="HLL55" s="292"/>
      <c r="HLM55" s="292"/>
      <c r="HLN55" s="292"/>
      <c r="HLO55" s="292"/>
      <c r="HLP55" s="292"/>
      <c r="HLQ55" s="292"/>
      <c r="HLR55" s="292"/>
      <c r="HLS55" s="292"/>
      <c r="HLT55" s="292"/>
      <c r="HLU55" s="292"/>
      <c r="HLV55" s="292"/>
      <c r="HLW55" s="292"/>
      <c r="HLX55" s="292"/>
      <c r="HLY55" s="292"/>
      <c r="HLZ55" s="292"/>
      <c r="HMA55" s="292"/>
      <c r="HMB55" s="292"/>
      <c r="HMC55" s="292"/>
      <c r="HMD55" s="292"/>
      <c r="HME55" s="292"/>
      <c r="HMF55" s="292"/>
      <c r="HMG55" s="292"/>
      <c r="HMH55" s="292"/>
      <c r="HMI55" s="292"/>
      <c r="HMJ55" s="292"/>
      <c r="HMK55" s="292"/>
      <c r="HML55" s="292"/>
      <c r="HMM55" s="292"/>
      <c r="HMN55" s="292"/>
      <c r="HMO55" s="292"/>
      <c r="HMP55" s="292"/>
      <c r="HMQ55" s="292"/>
      <c r="HMR55" s="292"/>
      <c r="HMS55" s="292"/>
      <c r="HMT55" s="292"/>
      <c r="HMU55" s="292"/>
      <c r="HMV55" s="292"/>
      <c r="HMW55" s="292"/>
      <c r="HMX55" s="292"/>
      <c r="HMY55" s="292"/>
      <c r="HMZ55" s="292"/>
      <c r="HNA55" s="292"/>
      <c r="HNB55" s="292"/>
      <c r="HNC55" s="292"/>
      <c r="HND55" s="292"/>
      <c r="HNE55" s="292"/>
      <c r="HNF55" s="292"/>
      <c r="HNG55" s="292"/>
      <c r="HNH55" s="292"/>
      <c r="HNI55" s="292"/>
      <c r="HNJ55" s="292"/>
      <c r="HNK55" s="292"/>
      <c r="HNL55" s="292"/>
      <c r="HNM55" s="292"/>
      <c r="HNN55" s="292"/>
      <c r="HNO55" s="292"/>
      <c r="HNP55" s="292"/>
      <c r="HNQ55" s="292"/>
      <c r="HNR55" s="292"/>
      <c r="HNS55" s="292"/>
      <c r="HNT55" s="292"/>
      <c r="HNU55" s="292"/>
      <c r="HNV55" s="292"/>
      <c r="HNW55" s="292"/>
      <c r="HNX55" s="292"/>
      <c r="HNY55" s="292"/>
      <c r="HNZ55" s="292"/>
      <c r="HOA55" s="292"/>
      <c r="HOB55" s="292"/>
      <c r="HOC55" s="292"/>
      <c r="HOD55" s="292"/>
      <c r="HOE55" s="292"/>
      <c r="HOF55" s="292"/>
      <c r="HOG55" s="292"/>
      <c r="HOH55" s="292"/>
      <c r="HOI55" s="292"/>
      <c r="HOJ55" s="292"/>
      <c r="HOK55" s="292"/>
      <c r="HOL55" s="292"/>
      <c r="HOM55" s="292"/>
      <c r="HON55" s="292"/>
      <c r="HOO55" s="292"/>
      <c r="HOP55" s="292"/>
      <c r="HOQ55" s="292"/>
      <c r="HOR55" s="292"/>
      <c r="HOS55" s="292"/>
      <c r="HOT55" s="292"/>
      <c r="HOU55" s="292"/>
      <c r="HOV55" s="292"/>
      <c r="HOW55" s="292"/>
      <c r="HOX55" s="292"/>
      <c r="HOY55" s="292"/>
      <c r="HOZ55" s="292"/>
      <c r="HPA55" s="292"/>
      <c r="HPB55" s="292"/>
      <c r="HPC55" s="292"/>
      <c r="HPD55" s="292"/>
      <c r="HPE55" s="292"/>
      <c r="HPF55" s="292"/>
      <c r="HPG55" s="292"/>
      <c r="HPH55" s="292"/>
      <c r="HPI55" s="292"/>
      <c r="HPJ55" s="292"/>
      <c r="HPK55" s="292"/>
      <c r="HPL55" s="292"/>
      <c r="HPM55" s="292"/>
      <c r="HPN55" s="292"/>
      <c r="HPO55" s="292"/>
      <c r="HPP55" s="292"/>
      <c r="HPQ55" s="292"/>
      <c r="HPR55" s="292"/>
      <c r="HPS55" s="292"/>
      <c r="HPT55" s="292"/>
      <c r="HPU55" s="292"/>
      <c r="HPV55" s="292"/>
      <c r="HPW55" s="292"/>
      <c r="HPX55" s="292"/>
      <c r="HPY55" s="292"/>
      <c r="HPZ55" s="292"/>
      <c r="HQA55" s="292"/>
      <c r="HQB55" s="292"/>
      <c r="HQC55" s="292"/>
      <c r="HQD55" s="292"/>
      <c r="HQE55" s="292"/>
      <c r="HQF55" s="292"/>
      <c r="HQG55" s="292"/>
      <c r="HQH55" s="292"/>
      <c r="HQI55" s="292"/>
      <c r="HQJ55" s="292"/>
      <c r="HQK55" s="292"/>
      <c r="HQL55" s="292"/>
      <c r="HQM55" s="292"/>
      <c r="HQN55" s="292"/>
      <c r="HQO55" s="292"/>
      <c r="HQP55" s="292"/>
      <c r="HQQ55" s="292"/>
      <c r="HQR55" s="292"/>
      <c r="HQS55" s="292"/>
      <c r="HQT55" s="292"/>
      <c r="HQU55" s="292"/>
      <c r="HQV55" s="292"/>
      <c r="HQW55" s="292"/>
      <c r="HQX55" s="292"/>
      <c r="HQY55" s="292"/>
      <c r="HQZ55" s="292"/>
      <c r="HRA55" s="292"/>
      <c r="HRB55" s="292"/>
      <c r="HRC55" s="292"/>
      <c r="HRD55" s="292"/>
      <c r="HRE55" s="292"/>
      <c r="HRF55" s="292"/>
      <c r="HRG55" s="292"/>
      <c r="HRH55" s="292"/>
      <c r="HRI55" s="292"/>
      <c r="HRJ55" s="292"/>
      <c r="HRK55" s="292"/>
      <c r="HRL55" s="292"/>
      <c r="HRM55" s="292"/>
      <c r="HRN55" s="292"/>
      <c r="HRO55" s="292"/>
      <c r="HRP55" s="292"/>
      <c r="HRQ55" s="292"/>
      <c r="HRR55" s="292"/>
      <c r="HRS55" s="292"/>
      <c r="HRT55" s="292"/>
      <c r="HRU55" s="292"/>
      <c r="HRV55" s="292"/>
      <c r="HRW55" s="292"/>
      <c r="HRX55" s="292"/>
      <c r="HRY55" s="292"/>
      <c r="HRZ55" s="292"/>
      <c r="HSA55" s="292"/>
      <c r="HSB55" s="292"/>
      <c r="HSC55" s="292"/>
      <c r="HSD55" s="292"/>
      <c r="HSE55" s="292"/>
      <c r="HSF55" s="292"/>
      <c r="HSG55" s="292"/>
      <c r="HSH55" s="292"/>
      <c r="HSI55" s="292"/>
      <c r="HSJ55" s="292"/>
      <c r="HSK55" s="292"/>
      <c r="HSL55" s="292"/>
      <c r="HSM55" s="292"/>
      <c r="HSN55" s="292"/>
      <c r="HSO55" s="292"/>
      <c r="HSP55" s="292"/>
      <c r="HSQ55" s="292"/>
      <c r="HSR55" s="292"/>
      <c r="HSS55" s="292"/>
      <c r="HST55" s="292"/>
      <c r="HSU55" s="292"/>
      <c r="HSV55" s="292"/>
      <c r="HSW55" s="292"/>
      <c r="HSX55" s="292"/>
      <c r="HSY55" s="292"/>
      <c r="HSZ55" s="292"/>
      <c r="HTA55" s="292"/>
      <c r="HTB55" s="292"/>
      <c r="HTC55" s="292"/>
      <c r="HTD55" s="292"/>
      <c r="HTE55" s="292"/>
      <c r="HTF55" s="292"/>
      <c r="HTG55" s="292"/>
      <c r="HTH55" s="292"/>
      <c r="HTI55" s="292"/>
      <c r="HTJ55" s="292"/>
      <c r="HTK55" s="292"/>
      <c r="HTL55" s="292"/>
      <c r="HTM55" s="292"/>
      <c r="HTN55" s="292"/>
      <c r="HTO55" s="292"/>
      <c r="HTP55" s="292"/>
      <c r="HTQ55" s="292"/>
      <c r="HTR55" s="292"/>
      <c r="HTS55" s="292"/>
      <c r="HTT55" s="292"/>
      <c r="HTU55" s="292"/>
      <c r="HTV55" s="292"/>
      <c r="HTW55" s="292"/>
      <c r="HTX55" s="292"/>
      <c r="HTY55" s="292"/>
      <c r="HTZ55" s="292"/>
      <c r="HUA55" s="292"/>
      <c r="HUB55" s="292"/>
      <c r="HUC55" s="292"/>
      <c r="HUD55" s="292"/>
      <c r="HUE55" s="292"/>
      <c r="HUF55" s="292"/>
      <c r="HUG55" s="292"/>
      <c r="HUH55" s="292"/>
      <c r="HUI55" s="292"/>
      <c r="HUJ55" s="292"/>
      <c r="HUK55" s="292"/>
      <c r="HUL55" s="292"/>
      <c r="HUM55" s="292"/>
      <c r="HUN55" s="292"/>
      <c r="HUO55" s="292"/>
      <c r="HUP55" s="292"/>
      <c r="HUQ55" s="292"/>
      <c r="HUR55" s="292"/>
      <c r="HUS55" s="292"/>
      <c r="HUT55" s="292"/>
      <c r="HUU55" s="292"/>
      <c r="HUV55" s="292"/>
      <c r="HUW55" s="292"/>
      <c r="HUX55" s="292"/>
      <c r="HUY55" s="292"/>
      <c r="HUZ55" s="292"/>
      <c r="HVA55" s="292"/>
      <c r="HVB55" s="292"/>
      <c r="HVC55" s="292"/>
      <c r="HVD55" s="292"/>
      <c r="HVE55" s="292"/>
      <c r="HVF55" s="292"/>
      <c r="HVG55" s="292"/>
      <c r="HVH55" s="292"/>
      <c r="HVI55" s="292"/>
      <c r="HVJ55" s="292"/>
      <c r="HVK55" s="292"/>
      <c r="HVL55" s="292"/>
      <c r="HVM55" s="292"/>
      <c r="HVN55" s="292"/>
      <c r="HVO55" s="292"/>
      <c r="HVP55" s="292"/>
      <c r="HVQ55" s="292"/>
      <c r="HVR55" s="292"/>
      <c r="HVS55" s="292"/>
      <c r="HVT55" s="292"/>
      <c r="HVU55" s="292"/>
      <c r="HVV55" s="292"/>
      <c r="HVW55" s="292"/>
      <c r="HVX55" s="292"/>
      <c r="HVY55" s="292"/>
      <c r="HVZ55" s="292"/>
      <c r="HWA55" s="292"/>
      <c r="HWB55" s="292"/>
      <c r="HWC55" s="292"/>
      <c r="HWD55" s="292"/>
      <c r="HWE55" s="292"/>
      <c r="HWF55" s="292"/>
      <c r="HWG55" s="292"/>
      <c r="HWH55" s="292"/>
      <c r="HWI55" s="292"/>
      <c r="HWJ55" s="292"/>
      <c r="HWK55" s="292"/>
      <c r="HWL55" s="292"/>
      <c r="HWM55" s="292"/>
      <c r="HWN55" s="292"/>
      <c r="HWO55" s="292"/>
      <c r="HWP55" s="292"/>
      <c r="HWQ55" s="292"/>
      <c r="HWR55" s="292"/>
      <c r="HWS55" s="292"/>
      <c r="HWT55" s="292"/>
      <c r="HWU55" s="292"/>
      <c r="HWV55" s="292"/>
      <c r="HWW55" s="292"/>
      <c r="HWX55" s="292"/>
      <c r="HWY55" s="292"/>
      <c r="HWZ55" s="292"/>
      <c r="HXA55" s="292"/>
      <c r="HXB55" s="292"/>
      <c r="HXC55" s="292"/>
      <c r="HXD55" s="292"/>
      <c r="HXE55" s="292"/>
      <c r="HXF55" s="292"/>
      <c r="HXG55" s="292"/>
      <c r="HXH55" s="292"/>
      <c r="HXI55" s="292"/>
      <c r="HXJ55" s="292"/>
      <c r="HXK55" s="292"/>
      <c r="HXL55" s="292"/>
      <c r="HXM55" s="292"/>
      <c r="HXN55" s="292"/>
      <c r="HXO55" s="292"/>
      <c r="HXP55" s="292"/>
      <c r="HXQ55" s="292"/>
      <c r="HXR55" s="292"/>
      <c r="HXS55" s="292"/>
      <c r="HXT55" s="292"/>
      <c r="HXU55" s="292"/>
      <c r="HXV55" s="292"/>
      <c r="HXW55" s="292"/>
      <c r="HXX55" s="292"/>
      <c r="HXY55" s="292"/>
      <c r="HXZ55" s="292"/>
      <c r="HYA55" s="292"/>
      <c r="HYB55" s="292"/>
      <c r="HYC55" s="292"/>
      <c r="HYD55" s="292"/>
      <c r="HYE55" s="292"/>
      <c r="HYF55" s="292"/>
      <c r="HYG55" s="292"/>
      <c r="HYH55" s="292"/>
      <c r="HYI55" s="292"/>
      <c r="HYJ55" s="292"/>
      <c r="HYK55" s="292"/>
      <c r="HYL55" s="292"/>
      <c r="HYM55" s="292"/>
      <c r="HYN55" s="292"/>
      <c r="HYO55" s="292"/>
      <c r="HYP55" s="292"/>
      <c r="HYQ55" s="292"/>
      <c r="HYR55" s="292"/>
      <c r="HYS55" s="292"/>
      <c r="HYT55" s="292"/>
      <c r="HYU55" s="292"/>
      <c r="HYV55" s="292"/>
      <c r="HYW55" s="292"/>
      <c r="HYX55" s="292"/>
      <c r="HYY55" s="292"/>
      <c r="HYZ55" s="292"/>
      <c r="HZA55" s="292"/>
      <c r="HZB55" s="292"/>
      <c r="HZC55" s="292"/>
      <c r="HZD55" s="292"/>
      <c r="HZE55" s="292"/>
      <c r="HZF55" s="292"/>
      <c r="HZG55" s="292"/>
      <c r="HZH55" s="292"/>
      <c r="HZI55" s="292"/>
      <c r="HZJ55" s="292"/>
      <c r="HZK55" s="292"/>
      <c r="HZL55" s="292"/>
      <c r="HZM55" s="292"/>
      <c r="HZN55" s="292"/>
      <c r="HZO55" s="292"/>
      <c r="HZP55" s="292"/>
      <c r="HZQ55" s="292"/>
      <c r="HZR55" s="292"/>
      <c r="HZS55" s="292"/>
      <c r="HZT55" s="292"/>
      <c r="HZU55" s="292"/>
      <c r="HZV55" s="292"/>
      <c r="HZW55" s="292"/>
      <c r="HZX55" s="292"/>
      <c r="HZY55" s="292"/>
      <c r="HZZ55" s="292"/>
      <c r="IAA55" s="292"/>
      <c r="IAB55" s="292"/>
      <c r="IAC55" s="292"/>
      <c r="IAD55" s="292"/>
      <c r="IAE55" s="292"/>
      <c r="IAF55" s="292"/>
      <c r="IAG55" s="292"/>
      <c r="IAH55" s="292"/>
      <c r="IAI55" s="292"/>
      <c r="IAJ55" s="292"/>
      <c r="IAK55" s="292"/>
      <c r="IAL55" s="292"/>
      <c r="IAM55" s="292"/>
      <c r="IAN55" s="292"/>
      <c r="IAO55" s="292"/>
      <c r="IAP55" s="292"/>
      <c r="IAQ55" s="292"/>
      <c r="IAR55" s="292"/>
      <c r="IAS55" s="292"/>
      <c r="IAT55" s="292"/>
      <c r="IAU55" s="292"/>
      <c r="IAV55" s="292"/>
      <c r="IAW55" s="292"/>
      <c r="IAX55" s="292"/>
      <c r="IAY55" s="292"/>
      <c r="IAZ55" s="292"/>
      <c r="IBA55" s="292"/>
      <c r="IBB55" s="292"/>
      <c r="IBC55" s="292"/>
      <c r="IBD55" s="292"/>
      <c r="IBE55" s="292"/>
      <c r="IBF55" s="292"/>
      <c r="IBG55" s="292"/>
      <c r="IBH55" s="292"/>
      <c r="IBI55" s="292"/>
      <c r="IBJ55" s="292"/>
      <c r="IBK55" s="292"/>
      <c r="IBL55" s="292"/>
      <c r="IBM55" s="292"/>
      <c r="IBN55" s="292"/>
      <c r="IBO55" s="292"/>
      <c r="IBP55" s="292"/>
      <c r="IBQ55" s="292"/>
      <c r="IBR55" s="292"/>
      <c r="IBS55" s="292"/>
      <c r="IBT55" s="292"/>
      <c r="IBU55" s="292"/>
      <c r="IBV55" s="292"/>
      <c r="IBW55" s="292"/>
      <c r="IBX55" s="292"/>
      <c r="IBY55" s="292"/>
      <c r="IBZ55" s="292"/>
      <c r="ICA55" s="292"/>
      <c r="ICB55" s="292"/>
      <c r="ICC55" s="292"/>
      <c r="ICD55" s="292"/>
      <c r="ICE55" s="292"/>
      <c r="ICF55" s="292"/>
      <c r="ICG55" s="292"/>
      <c r="ICH55" s="292"/>
      <c r="ICI55" s="292"/>
      <c r="ICJ55" s="292"/>
      <c r="ICK55" s="292"/>
      <c r="ICL55" s="292"/>
      <c r="ICM55" s="292"/>
      <c r="ICN55" s="292"/>
      <c r="ICO55" s="292"/>
      <c r="ICP55" s="292"/>
      <c r="ICQ55" s="292"/>
      <c r="ICR55" s="292"/>
      <c r="ICS55" s="292"/>
      <c r="ICT55" s="292"/>
      <c r="ICU55" s="292"/>
      <c r="ICV55" s="292"/>
      <c r="ICW55" s="292"/>
      <c r="ICX55" s="292"/>
      <c r="ICY55" s="292"/>
      <c r="ICZ55" s="292"/>
      <c r="IDA55" s="292"/>
      <c r="IDB55" s="292"/>
      <c r="IDC55" s="292"/>
      <c r="IDD55" s="292"/>
      <c r="IDE55" s="292"/>
      <c r="IDF55" s="292"/>
      <c r="IDG55" s="292"/>
      <c r="IDH55" s="292"/>
      <c r="IDI55" s="292"/>
      <c r="IDJ55" s="292"/>
      <c r="IDK55" s="292"/>
      <c r="IDL55" s="292"/>
      <c r="IDM55" s="292"/>
      <c r="IDN55" s="292"/>
      <c r="IDO55" s="292"/>
      <c r="IDP55" s="292"/>
      <c r="IDQ55" s="292"/>
      <c r="IDR55" s="292"/>
      <c r="IDS55" s="292"/>
      <c r="IDT55" s="292"/>
      <c r="IDU55" s="292"/>
      <c r="IDV55" s="292"/>
      <c r="IDW55" s="292"/>
      <c r="IDX55" s="292"/>
      <c r="IDY55" s="292"/>
      <c r="IDZ55" s="292"/>
      <c r="IEA55" s="292"/>
      <c r="IEB55" s="292"/>
      <c r="IEC55" s="292"/>
      <c r="IED55" s="292"/>
      <c r="IEE55" s="292"/>
      <c r="IEF55" s="292"/>
      <c r="IEG55" s="292"/>
      <c r="IEH55" s="292"/>
      <c r="IEI55" s="292"/>
      <c r="IEJ55" s="292"/>
      <c r="IEK55" s="292"/>
      <c r="IEL55" s="292"/>
      <c r="IEM55" s="292"/>
      <c r="IEN55" s="292"/>
      <c r="IEO55" s="292"/>
      <c r="IEP55" s="292"/>
      <c r="IEQ55" s="292"/>
      <c r="IER55" s="292"/>
      <c r="IES55" s="292"/>
      <c r="IET55" s="292"/>
      <c r="IEU55" s="292"/>
      <c r="IEV55" s="292"/>
      <c r="IEW55" s="292"/>
      <c r="IEX55" s="292"/>
      <c r="IEY55" s="292"/>
      <c r="IEZ55" s="292"/>
      <c r="IFA55" s="292"/>
      <c r="IFB55" s="292"/>
      <c r="IFC55" s="292"/>
      <c r="IFD55" s="292"/>
      <c r="IFE55" s="292"/>
      <c r="IFF55" s="292"/>
      <c r="IFG55" s="292"/>
      <c r="IFH55" s="292"/>
      <c r="IFI55" s="292"/>
      <c r="IFJ55" s="292"/>
      <c r="IFK55" s="292"/>
      <c r="IFL55" s="292"/>
      <c r="IFM55" s="292"/>
      <c r="IFN55" s="292"/>
      <c r="IFO55" s="292"/>
      <c r="IFP55" s="292"/>
      <c r="IFQ55" s="292"/>
      <c r="IFR55" s="292"/>
      <c r="IFS55" s="292"/>
      <c r="IFT55" s="292"/>
      <c r="IFU55" s="292"/>
      <c r="IFV55" s="292"/>
      <c r="IFW55" s="292"/>
      <c r="IFX55" s="292"/>
      <c r="IFY55" s="292"/>
      <c r="IFZ55" s="292"/>
      <c r="IGA55" s="292"/>
      <c r="IGB55" s="292"/>
      <c r="IGC55" s="292"/>
      <c r="IGD55" s="292"/>
      <c r="IGE55" s="292"/>
      <c r="IGF55" s="292"/>
      <c r="IGG55" s="292"/>
      <c r="IGH55" s="292"/>
      <c r="IGI55" s="292"/>
      <c r="IGJ55" s="292"/>
      <c r="IGK55" s="292"/>
      <c r="IGL55" s="292"/>
      <c r="IGM55" s="292"/>
      <c r="IGN55" s="292"/>
      <c r="IGO55" s="292"/>
      <c r="IGP55" s="292"/>
      <c r="IGQ55" s="292"/>
      <c r="IGR55" s="292"/>
      <c r="IGS55" s="292"/>
      <c r="IGT55" s="292"/>
      <c r="IGU55" s="292"/>
      <c r="IGV55" s="292"/>
      <c r="IGW55" s="292"/>
      <c r="IGX55" s="292"/>
      <c r="IGY55" s="292"/>
      <c r="IGZ55" s="292"/>
      <c r="IHA55" s="292"/>
      <c r="IHB55" s="292"/>
      <c r="IHC55" s="292"/>
      <c r="IHD55" s="292"/>
      <c r="IHE55" s="292"/>
      <c r="IHF55" s="292"/>
      <c r="IHG55" s="292"/>
      <c r="IHH55" s="292"/>
      <c r="IHI55" s="292"/>
      <c r="IHJ55" s="292"/>
      <c r="IHK55" s="292"/>
      <c r="IHL55" s="292"/>
      <c r="IHM55" s="292"/>
      <c r="IHN55" s="292"/>
      <c r="IHO55" s="292"/>
      <c r="IHP55" s="292"/>
      <c r="IHQ55" s="292"/>
      <c r="IHR55" s="292"/>
      <c r="IHS55" s="292"/>
      <c r="IHT55" s="292"/>
      <c r="IHU55" s="292"/>
      <c r="IHV55" s="292"/>
      <c r="IHW55" s="292"/>
      <c r="IHX55" s="292"/>
      <c r="IHY55" s="292"/>
      <c r="IHZ55" s="292"/>
      <c r="IIA55" s="292"/>
      <c r="IIB55" s="292"/>
      <c r="IIC55" s="292"/>
      <c r="IID55" s="292"/>
      <c r="IIE55" s="292"/>
      <c r="IIF55" s="292"/>
      <c r="IIG55" s="292"/>
      <c r="IIH55" s="292"/>
      <c r="III55" s="292"/>
      <c r="IIJ55" s="292"/>
      <c r="IIK55" s="292"/>
      <c r="IIL55" s="292"/>
      <c r="IIM55" s="292"/>
      <c r="IIN55" s="292"/>
      <c r="IIO55" s="292"/>
      <c r="IIP55" s="292"/>
      <c r="IIQ55" s="292"/>
      <c r="IIR55" s="292"/>
      <c r="IIS55" s="292"/>
      <c r="IIT55" s="292"/>
      <c r="IIU55" s="292"/>
      <c r="IIV55" s="292"/>
      <c r="IIW55" s="292"/>
      <c r="IIX55" s="292"/>
      <c r="IIY55" s="292"/>
      <c r="IIZ55" s="292"/>
      <c r="IJA55" s="292"/>
      <c r="IJB55" s="292"/>
      <c r="IJC55" s="292"/>
      <c r="IJD55" s="292"/>
      <c r="IJE55" s="292"/>
      <c r="IJF55" s="292"/>
      <c r="IJG55" s="292"/>
      <c r="IJH55" s="292"/>
      <c r="IJI55" s="292"/>
      <c r="IJJ55" s="292"/>
      <c r="IJK55" s="292"/>
      <c r="IJL55" s="292"/>
      <c r="IJM55" s="292"/>
      <c r="IJN55" s="292"/>
      <c r="IJO55" s="292"/>
      <c r="IJP55" s="292"/>
      <c r="IJQ55" s="292"/>
      <c r="IJR55" s="292"/>
      <c r="IJS55" s="292"/>
      <c r="IJT55" s="292"/>
      <c r="IJU55" s="292"/>
      <c r="IJV55" s="292"/>
      <c r="IJW55" s="292"/>
      <c r="IJX55" s="292"/>
      <c r="IJY55" s="292"/>
      <c r="IJZ55" s="292"/>
      <c r="IKA55" s="292"/>
      <c r="IKB55" s="292"/>
      <c r="IKC55" s="292"/>
      <c r="IKD55" s="292"/>
      <c r="IKE55" s="292"/>
      <c r="IKF55" s="292"/>
      <c r="IKG55" s="292"/>
      <c r="IKH55" s="292"/>
      <c r="IKI55" s="292"/>
      <c r="IKJ55" s="292"/>
      <c r="IKK55" s="292"/>
      <c r="IKL55" s="292"/>
      <c r="IKM55" s="292"/>
      <c r="IKN55" s="292"/>
      <c r="IKO55" s="292"/>
      <c r="IKP55" s="292"/>
      <c r="IKQ55" s="292"/>
      <c r="IKR55" s="292"/>
      <c r="IKS55" s="292"/>
      <c r="IKT55" s="292"/>
      <c r="IKU55" s="292"/>
      <c r="IKV55" s="292"/>
      <c r="IKW55" s="292"/>
      <c r="IKX55" s="292"/>
      <c r="IKY55" s="292"/>
      <c r="IKZ55" s="292"/>
      <c r="ILA55" s="292"/>
      <c r="ILB55" s="292"/>
      <c r="ILC55" s="292"/>
      <c r="ILD55" s="292"/>
      <c r="ILE55" s="292"/>
      <c r="ILF55" s="292"/>
      <c r="ILG55" s="292"/>
      <c r="ILH55" s="292"/>
      <c r="ILI55" s="292"/>
      <c r="ILJ55" s="292"/>
      <c r="ILK55" s="292"/>
      <c r="ILL55" s="292"/>
      <c r="ILM55" s="292"/>
      <c r="ILN55" s="292"/>
      <c r="ILO55" s="292"/>
      <c r="ILP55" s="292"/>
      <c r="ILQ55" s="292"/>
      <c r="ILR55" s="292"/>
      <c r="ILS55" s="292"/>
      <c r="ILT55" s="292"/>
      <c r="ILU55" s="292"/>
      <c r="ILV55" s="292"/>
      <c r="ILW55" s="292"/>
      <c r="ILX55" s="292"/>
      <c r="ILY55" s="292"/>
      <c r="ILZ55" s="292"/>
      <c r="IMA55" s="292"/>
      <c r="IMB55" s="292"/>
      <c r="IMC55" s="292"/>
      <c r="IMD55" s="292"/>
      <c r="IME55" s="292"/>
      <c r="IMF55" s="292"/>
      <c r="IMG55" s="292"/>
      <c r="IMH55" s="292"/>
      <c r="IMI55" s="292"/>
      <c r="IMJ55" s="292"/>
      <c r="IMK55" s="292"/>
      <c r="IML55" s="292"/>
      <c r="IMM55" s="292"/>
      <c r="IMN55" s="292"/>
      <c r="IMO55" s="292"/>
      <c r="IMP55" s="292"/>
      <c r="IMQ55" s="292"/>
      <c r="IMR55" s="292"/>
      <c r="IMS55" s="292"/>
      <c r="IMT55" s="292"/>
      <c r="IMU55" s="292"/>
      <c r="IMV55" s="292"/>
      <c r="IMW55" s="292"/>
      <c r="IMX55" s="292"/>
      <c r="IMY55" s="292"/>
      <c r="IMZ55" s="292"/>
      <c r="INA55" s="292"/>
      <c r="INB55" s="292"/>
      <c r="INC55" s="292"/>
      <c r="IND55" s="292"/>
      <c r="INE55" s="292"/>
      <c r="INF55" s="292"/>
      <c r="ING55" s="292"/>
      <c r="INH55" s="292"/>
      <c r="INI55" s="292"/>
      <c r="INJ55" s="292"/>
      <c r="INK55" s="292"/>
      <c r="INL55" s="292"/>
      <c r="INM55" s="292"/>
      <c r="INN55" s="292"/>
      <c r="INO55" s="292"/>
      <c r="INP55" s="292"/>
      <c r="INQ55" s="292"/>
      <c r="INR55" s="292"/>
      <c r="INS55" s="292"/>
      <c r="INT55" s="292"/>
      <c r="INU55" s="292"/>
      <c r="INV55" s="292"/>
      <c r="INW55" s="292"/>
      <c r="INX55" s="292"/>
      <c r="INY55" s="292"/>
      <c r="INZ55" s="292"/>
      <c r="IOA55" s="292"/>
      <c r="IOB55" s="292"/>
      <c r="IOC55" s="292"/>
      <c r="IOD55" s="292"/>
      <c r="IOE55" s="292"/>
      <c r="IOF55" s="292"/>
      <c r="IOG55" s="292"/>
      <c r="IOH55" s="292"/>
      <c r="IOI55" s="292"/>
      <c r="IOJ55" s="292"/>
      <c r="IOK55" s="292"/>
      <c r="IOL55" s="292"/>
      <c r="IOM55" s="292"/>
      <c r="ION55" s="292"/>
      <c r="IOO55" s="292"/>
      <c r="IOP55" s="292"/>
      <c r="IOQ55" s="292"/>
      <c r="IOR55" s="292"/>
      <c r="IOS55" s="292"/>
      <c r="IOT55" s="292"/>
      <c r="IOU55" s="292"/>
      <c r="IOV55" s="292"/>
      <c r="IOW55" s="292"/>
      <c r="IOX55" s="292"/>
      <c r="IOY55" s="292"/>
      <c r="IOZ55" s="292"/>
      <c r="IPA55" s="292"/>
      <c r="IPB55" s="292"/>
      <c r="IPC55" s="292"/>
      <c r="IPD55" s="292"/>
      <c r="IPE55" s="292"/>
      <c r="IPF55" s="292"/>
      <c r="IPG55" s="292"/>
      <c r="IPH55" s="292"/>
      <c r="IPI55" s="292"/>
      <c r="IPJ55" s="292"/>
      <c r="IPK55" s="292"/>
      <c r="IPL55" s="292"/>
      <c r="IPM55" s="292"/>
      <c r="IPN55" s="292"/>
      <c r="IPO55" s="292"/>
      <c r="IPP55" s="292"/>
      <c r="IPQ55" s="292"/>
      <c r="IPR55" s="292"/>
      <c r="IPS55" s="292"/>
      <c r="IPT55" s="292"/>
      <c r="IPU55" s="292"/>
      <c r="IPV55" s="292"/>
      <c r="IPW55" s="292"/>
      <c r="IPX55" s="292"/>
      <c r="IPY55" s="292"/>
      <c r="IPZ55" s="292"/>
      <c r="IQA55" s="292"/>
      <c r="IQB55" s="292"/>
      <c r="IQC55" s="292"/>
      <c r="IQD55" s="292"/>
      <c r="IQE55" s="292"/>
      <c r="IQF55" s="292"/>
      <c r="IQG55" s="292"/>
      <c r="IQH55" s="292"/>
      <c r="IQI55" s="292"/>
      <c r="IQJ55" s="292"/>
      <c r="IQK55" s="292"/>
      <c r="IQL55" s="292"/>
      <c r="IQM55" s="292"/>
      <c r="IQN55" s="292"/>
      <c r="IQO55" s="292"/>
      <c r="IQP55" s="292"/>
      <c r="IQQ55" s="292"/>
      <c r="IQR55" s="292"/>
      <c r="IQS55" s="292"/>
      <c r="IQT55" s="292"/>
      <c r="IQU55" s="292"/>
      <c r="IQV55" s="292"/>
      <c r="IQW55" s="292"/>
      <c r="IQX55" s="292"/>
      <c r="IQY55" s="292"/>
      <c r="IQZ55" s="292"/>
      <c r="IRA55" s="292"/>
      <c r="IRB55" s="292"/>
      <c r="IRC55" s="292"/>
      <c r="IRD55" s="292"/>
      <c r="IRE55" s="292"/>
      <c r="IRF55" s="292"/>
      <c r="IRG55" s="292"/>
      <c r="IRH55" s="292"/>
      <c r="IRI55" s="292"/>
      <c r="IRJ55" s="292"/>
      <c r="IRK55" s="292"/>
      <c r="IRL55" s="292"/>
      <c r="IRM55" s="292"/>
      <c r="IRN55" s="292"/>
      <c r="IRO55" s="292"/>
      <c r="IRP55" s="292"/>
      <c r="IRQ55" s="292"/>
      <c r="IRR55" s="292"/>
      <c r="IRS55" s="292"/>
      <c r="IRT55" s="292"/>
      <c r="IRU55" s="292"/>
      <c r="IRV55" s="292"/>
      <c r="IRW55" s="292"/>
      <c r="IRX55" s="292"/>
      <c r="IRY55" s="292"/>
      <c r="IRZ55" s="292"/>
      <c r="ISA55" s="292"/>
      <c r="ISB55" s="292"/>
      <c r="ISC55" s="292"/>
      <c r="ISD55" s="292"/>
      <c r="ISE55" s="292"/>
      <c r="ISF55" s="292"/>
      <c r="ISG55" s="292"/>
      <c r="ISH55" s="292"/>
      <c r="ISI55" s="292"/>
      <c r="ISJ55" s="292"/>
      <c r="ISK55" s="292"/>
      <c r="ISL55" s="292"/>
      <c r="ISM55" s="292"/>
      <c r="ISN55" s="292"/>
      <c r="ISO55" s="292"/>
      <c r="ISP55" s="292"/>
      <c r="ISQ55" s="292"/>
      <c r="ISR55" s="292"/>
      <c r="ISS55" s="292"/>
      <c r="IST55" s="292"/>
      <c r="ISU55" s="292"/>
      <c r="ISV55" s="292"/>
      <c r="ISW55" s="292"/>
      <c r="ISX55" s="292"/>
      <c r="ISY55" s="292"/>
      <c r="ISZ55" s="292"/>
      <c r="ITA55" s="292"/>
      <c r="ITB55" s="292"/>
      <c r="ITC55" s="292"/>
      <c r="ITD55" s="292"/>
      <c r="ITE55" s="292"/>
      <c r="ITF55" s="292"/>
      <c r="ITG55" s="292"/>
      <c r="ITH55" s="292"/>
      <c r="ITI55" s="292"/>
      <c r="ITJ55" s="292"/>
      <c r="ITK55" s="292"/>
      <c r="ITL55" s="292"/>
      <c r="ITM55" s="292"/>
      <c r="ITN55" s="292"/>
      <c r="ITO55" s="292"/>
      <c r="ITP55" s="292"/>
      <c r="ITQ55" s="292"/>
      <c r="ITR55" s="292"/>
      <c r="ITS55" s="292"/>
      <c r="ITT55" s="292"/>
      <c r="ITU55" s="292"/>
      <c r="ITV55" s="292"/>
      <c r="ITW55" s="292"/>
      <c r="ITX55" s="292"/>
      <c r="ITY55" s="292"/>
      <c r="ITZ55" s="292"/>
      <c r="IUA55" s="292"/>
      <c r="IUB55" s="292"/>
      <c r="IUC55" s="292"/>
      <c r="IUD55" s="292"/>
      <c r="IUE55" s="292"/>
      <c r="IUF55" s="292"/>
      <c r="IUG55" s="292"/>
      <c r="IUH55" s="292"/>
      <c r="IUI55" s="292"/>
      <c r="IUJ55" s="292"/>
      <c r="IUK55" s="292"/>
      <c r="IUL55" s="292"/>
      <c r="IUM55" s="292"/>
      <c r="IUN55" s="292"/>
      <c r="IUO55" s="292"/>
      <c r="IUP55" s="292"/>
      <c r="IUQ55" s="292"/>
      <c r="IUR55" s="292"/>
      <c r="IUS55" s="292"/>
      <c r="IUT55" s="292"/>
      <c r="IUU55" s="292"/>
      <c r="IUV55" s="292"/>
      <c r="IUW55" s="292"/>
      <c r="IUX55" s="292"/>
      <c r="IUY55" s="292"/>
      <c r="IUZ55" s="292"/>
      <c r="IVA55" s="292"/>
      <c r="IVB55" s="292"/>
      <c r="IVC55" s="292"/>
      <c r="IVD55" s="292"/>
      <c r="IVE55" s="292"/>
      <c r="IVF55" s="292"/>
      <c r="IVG55" s="292"/>
      <c r="IVH55" s="292"/>
      <c r="IVI55" s="292"/>
      <c r="IVJ55" s="292"/>
      <c r="IVK55" s="292"/>
      <c r="IVL55" s="292"/>
      <c r="IVM55" s="292"/>
      <c r="IVN55" s="292"/>
      <c r="IVO55" s="292"/>
      <c r="IVP55" s="292"/>
      <c r="IVQ55" s="292"/>
      <c r="IVR55" s="292"/>
      <c r="IVS55" s="292"/>
      <c r="IVT55" s="292"/>
      <c r="IVU55" s="292"/>
      <c r="IVV55" s="292"/>
      <c r="IVW55" s="292"/>
      <c r="IVX55" s="292"/>
      <c r="IVY55" s="292"/>
      <c r="IVZ55" s="292"/>
      <c r="IWA55" s="292"/>
      <c r="IWB55" s="292"/>
      <c r="IWC55" s="292"/>
      <c r="IWD55" s="292"/>
      <c r="IWE55" s="292"/>
      <c r="IWF55" s="292"/>
      <c r="IWG55" s="292"/>
      <c r="IWH55" s="292"/>
      <c r="IWI55" s="292"/>
      <c r="IWJ55" s="292"/>
      <c r="IWK55" s="292"/>
      <c r="IWL55" s="292"/>
      <c r="IWM55" s="292"/>
      <c r="IWN55" s="292"/>
      <c r="IWO55" s="292"/>
      <c r="IWP55" s="292"/>
      <c r="IWQ55" s="292"/>
      <c r="IWR55" s="292"/>
      <c r="IWS55" s="292"/>
      <c r="IWT55" s="292"/>
      <c r="IWU55" s="292"/>
      <c r="IWV55" s="292"/>
      <c r="IWW55" s="292"/>
      <c r="IWX55" s="292"/>
      <c r="IWY55" s="292"/>
      <c r="IWZ55" s="292"/>
      <c r="IXA55" s="292"/>
      <c r="IXB55" s="292"/>
      <c r="IXC55" s="292"/>
      <c r="IXD55" s="292"/>
      <c r="IXE55" s="292"/>
      <c r="IXF55" s="292"/>
      <c r="IXG55" s="292"/>
      <c r="IXH55" s="292"/>
      <c r="IXI55" s="292"/>
      <c r="IXJ55" s="292"/>
      <c r="IXK55" s="292"/>
      <c r="IXL55" s="292"/>
      <c r="IXM55" s="292"/>
      <c r="IXN55" s="292"/>
      <c r="IXO55" s="292"/>
      <c r="IXP55" s="292"/>
      <c r="IXQ55" s="292"/>
      <c r="IXR55" s="292"/>
      <c r="IXS55" s="292"/>
      <c r="IXT55" s="292"/>
      <c r="IXU55" s="292"/>
      <c r="IXV55" s="292"/>
      <c r="IXW55" s="292"/>
      <c r="IXX55" s="292"/>
      <c r="IXY55" s="292"/>
      <c r="IXZ55" s="292"/>
      <c r="IYA55" s="292"/>
      <c r="IYB55" s="292"/>
      <c r="IYC55" s="292"/>
      <c r="IYD55" s="292"/>
      <c r="IYE55" s="292"/>
      <c r="IYF55" s="292"/>
      <c r="IYG55" s="292"/>
      <c r="IYH55" s="292"/>
      <c r="IYI55" s="292"/>
      <c r="IYJ55" s="292"/>
      <c r="IYK55" s="292"/>
      <c r="IYL55" s="292"/>
      <c r="IYM55" s="292"/>
      <c r="IYN55" s="292"/>
      <c r="IYO55" s="292"/>
      <c r="IYP55" s="292"/>
      <c r="IYQ55" s="292"/>
      <c r="IYR55" s="292"/>
      <c r="IYS55" s="292"/>
      <c r="IYT55" s="292"/>
      <c r="IYU55" s="292"/>
      <c r="IYV55" s="292"/>
      <c r="IYW55" s="292"/>
      <c r="IYX55" s="292"/>
      <c r="IYY55" s="292"/>
      <c r="IYZ55" s="292"/>
      <c r="IZA55" s="292"/>
      <c r="IZB55" s="292"/>
      <c r="IZC55" s="292"/>
      <c r="IZD55" s="292"/>
      <c r="IZE55" s="292"/>
      <c r="IZF55" s="292"/>
      <c r="IZG55" s="292"/>
      <c r="IZH55" s="292"/>
      <c r="IZI55" s="292"/>
      <c r="IZJ55" s="292"/>
      <c r="IZK55" s="292"/>
      <c r="IZL55" s="292"/>
      <c r="IZM55" s="292"/>
      <c r="IZN55" s="292"/>
      <c r="IZO55" s="292"/>
      <c r="IZP55" s="292"/>
      <c r="IZQ55" s="292"/>
      <c r="IZR55" s="292"/>
      <c r="IZS55" s="292"/>
      <c r="IZT55" s="292"/>
      <c r="IZU55" s="292"/>
      <c r="IZV55" s="292"/>
      <c r="IZW55" s="292"/>
      <c r="IZX55" s="292"/>
      <c r="IZY55" s="292"/>
      <c r="IZZ55" s="292"/>
      <c r="JAA55" s="292"/>
      <c r="JAB55" s="292"/>
      <c r="JAC55" s="292"/>
      <c r="JAD55" s="292"/>
      <c r="JAE55" s="292"/>
      <c r="JAF55" s="292"/>
      <c r="JAG55" s="292"/>
      <c r="JAH55" s="292"/>
      <c r="JAI55" s="292"/>
      <c r="JAJ55" s="292"/>
      <c r="JAK55" s="292"/>
      <c r="JAL55" s="292"/>
      <c r="JAM55" s="292"/>
      <c r="JAN55" s="292"/>
      <c r="JAO55" s="292"/>
      <c r="JAP55" s="292"/>
      <c r="JAQ55" s="292"/>
      <c r="JAR55" s="292"/>
      <c r="JAS55" s="292"/>
      <c r="JAT55" s="292"/>
      <c r="JAU55" s="292"/>
      <c r="JAV55" s="292"/>
      <c r="JAW55" s="292"/>
      <c r="JAX55" s="292"/>
      <c r="JAY55" s="292"/>
      <c r="JAZ55" s="292"/>
      <c r="JBA55" s="292"/>
      <c r="JBB55" s="292"/>
      <c r="JBC55" s="292"/>
      <c r="JBD55" s="292"/>
      <c r="JBE55" s="292"/>
      <c r="JBF55" s="292"/>
      <c r="JBG55" s="292"/>
      <c r="JBH55" s="292"/>
      <c r="JBI55" s="292"/>
      <c r="JBJ55" s="292"/>
      <c r="JBK55" s="292"/>
      <c r="JBL55" s="292"/>
      <c r="JBM55" s="292"/>
      <c r="JBN55" s="292"/>
      <c r="JBO55" s="292"/>
      <c r="JBP55" s="292"/>
      <c r="JBQ55" s="292"/>
      <c r="JBR55" s="292"/>
      <c r="JBS55" s="292"/>
      <c r="JBT55" s="292"/>
      <c r="JBU55" s="292"/>
      <c r="JBV55" s="292"/>
      <c r="JBW55" s="292"/>
      <c r="JBX55" s="292"/>
      <c r="JBY55" s="292"/>
      <c r="JBZ55" s="292"/>
      <c r="JCA55" s="292"/>
      <c r="JCB55" s="292"/>
      <c r="JCC55" s="292"/>
      <c r="JCD55" s="292"/>
      <c r="JCE55" s="292"/>
      <c r="JCF55" s="292"/>
      <c r="JCG55" s="292"/>
      <c r="JCH55" s="292"/>
      <c r="JCI55" s="292"/>
      <c r="JCJ55" s="292"/>
      <c r="JCK55" s="292"/>
      <c r="JCL55" s="292"/>
      <c r="JCM55" s="292"/>
      <c r="JCN55" s="292"/>
      <c r="JCO55" s="292"/>
      <c r="JCP55" s="292"/>
      <c r="JCQ55" s="292"/>
      <c r="JCR55" s="292"/>
      <c r="JCS55" s="292"/>
      <c r="JCT55" s="292"/>
      <c r="JCU55" s="292"/>
      <c r="JCV55" s="292"/>
      <c r="JCW55" s="292"/>
      <c r="JCX55" s="292"/>
      <c r="JCY55" s="292"/>
      <c r="JCZ55" s="292"/>
      <c r="JDA55" s="292"/>
      <c r="JDB55" s="292"/>
      <c r="JDC55" s="292"/>
      <c r="JDD55" s="292"/>
      <c r="JDE55" s="292"/>
      <c r="JDF55" s="292"/>
      <c r="JDG55" s="292"/>
      <c r="JDH55" s="292"/>
      <c r="JDI55" s="292"/>
      <c r="JDJ55" s="292"/>
      <c r="JDK55" s="292"/>
      <c r="JDL55" s="292"/>
      <c r="JDM55" s="292"/>
      <c r="JDN55" s="292"/>
      <c r="JDO55" s="292"/>
      <c r="JDP55" s="292"/>
      <c r="JDQ55" s="292"/>
      <c r="JDR55" s="292"/>
      <c r="JDS55" s="292"/>
      <c r="JDT55" s="292"/>
      <c r="JDU55" s="292"/>
      <c r="JDV55" s="292"/>
      <c r="JDW55" s="292"/>
      <c r="JDX55" s="292"/>
      <c r="JDY55" s="292"/>
      <c r="JDZ55" s="292"/>
      <c r="JEA55" s="292"/>
      <c r="JEB55" s="292"/>
      <c r="JEC55" s="292"/>
      <c r="JED55" s="292"/>
      <c r="JEE55" s="292"/>
      <c r="JEF55" s="292"/>
      <c r="JEG55" s="292"/>
      <c r="JEH55" s="292"/>
      <c r="JEI55" s="292"/>
      <c r="JEJ55" s="292"/>
      <c r="JEK55" s="292"/>
      <c r="JEL55" s="292"/>
      <c r="JEM55" s="292"/>
      <c r="JEN55" s="292"/>
      <c r="JEO55" s="292"/>
      <c r="JEP55" s="292"/>
      <c r="JEQ55" s="292"/>
      <c r="JER55" s="292"/>
      <c r="JES55" s="292"/>
      <c r="JET55" s="292"/>
      <c r="JEU55" s="292"/>
      <c r="JEV55" s="292"/>
      <c r="JEW55" s="292"/>
      <c r="JEX55" s="292"/>
      <c r="JEY55" s="292"/>
      <c r="JEZ55" s="292"/>
      <c r="JFA55" s="292"/>
      <c r="JFB55" s="292"/>
      <c r="JFC55" s="292"/>
      <c r="JFD55" s="292"/>
      <c r="JFE55" s="292"/>
      <c r="JFF55" s="292"/>
      <c r="JFG55" s="292"/>
      <c r="JFH55" s="292"/>
      <c r="JFI55" s="292"/>
      <c r="JFJ55" s="292"/>
      <c r="JFK55" s="292"/>
      <c r="JFL55" s="292"/>
      <c r="JFM55" s="292"/>
      <c r="JFN55" s="292"/>
      <c r="JFO55" s="292"/>
      <c r="JFP55" s="292"/>
      <c r="JFQ55" s="292"/>
      <c r="JFR55" s="292"/>
      <c r="JFS55" s="292"/>
      <c r="JFT55" s="292"/>
      <c r="JFU55" s="292"/>
      <c r="JFV55" s="292"/>
      <c r="JFW55" s="292"/>
      <c r="JFX55" s="292"/>
      <c r="JFY55" s="292"/>
      <c r="JFZ55" s="292"/>
      <c r="JGA55" s="292"/>
      <c r="JGB55" s="292"/>
      <c r="JGC55" s="292"/>
      <c r="JGD55" s="292"/>
      <c r="JGE55" s="292"/>
      <c r="JGF55" s="292"/>
      <c r="JGG55" s="292"/>
      <c r="JGH55" s="292"/>
      <c r="JGI55" s="292"/>
      <c r="JGJ55" s="292"/>
      <c r="JGK55" s="292"/>
      <c r="JGL55" s="292"/>
      <c r="JGM55" s="292"/>
      <c r="JGN55" s="292"/>
      <c r="JGO55" s="292"/>
      <c r="JGP55" s="292"/>
      <c r="JGQ55" s="292"/>
      <c r="JGR55" s="292"/>
      <c r="JGS55" s="292"/>
      <c r="JGT55" s="292"/>
      <c r="JGU55" s="292"/>
      <c r="JGV55" s="292"/>
      <c r="JGW55" s="292"/>
      <c r="JGX55" s="292"/>
      <c r="JGY55" s="292"/>
      <c r="JGZ55" s="292"/>
      <c r="JHA55" s="292"/>
      <c r="JHB55" s="292"/>
      <c r="JHC55" s="292"/>
      <c r="JHD55" s="292"/>
      <c r="JHE55" s="292"/>
      <c r="JHF55" s="292"/>
      <c r="JHG55" s="292"/>
      <c r="JHH55" s="292"/>
      <c r="JHI55" s="292"/>
      <c r="JHJ55" s="292"/>
      <c r="JHK55" s="292"/>
      <c r="JHL55" s="292"/>
      <c r="JHM55" s="292"/>
      <c r="JHN55" s="292"/>
      <c r="JHO55" s="292"/>
      <c r="JHP55" s="292"/>
      <c r="JHQ55" s="292"/>
      <c r="JHR55" s="292"/>
      <c r="JHS55" s="292"/>
      <c r="JHT55" s="292"/>
      <c r="JHU55" s="292"/>
      <c r="JHV55" s="292"/>
      <c r="JHW55" s="292"/>
      <c r="JHX55" s="292"/>
      <c r="JHY55" s="292"/>
      <c r="JHZ55" s="292"/>
      <c r="JIA55" s="292"/>
      <c r="JIB55" s="292"/>
      <c r="JIC55" s="292"/>
      <c r="JID55" s="292"/>
      <c r="JIE55" s="292"/>
      <c r="JIF55" s="292"/>
      <c r="JIG55" s="292"/>
      <c r="JIH55" s="292"/>
      <c r="JII55" s="292"/>
      <c r="JIJ55" s="292"/>
      <c r="JIK55" s="292"/>
      <c r="JIL55" s="292"/>
      <c r="JIM55" s="292"/>
      <c r="JIN55" s="292"/>
      <c r="JIO55" s="292"/>
      <c r="JIP55" s="292"/>
      <c r="JIQ55" s="292"/>
      <c r="JIR55" s="292"/>
      <c r="JIS55" s="292"/>
      <c r="JIT55" s="292"/>
      <c r="JIU55" s="292"/>
      <c r="JIV55" s="292"/>
      <c r="JIW55" s="292"/>
      <c r="JIX55" s="292"/>
      <c r="JIY55" s="292"/>
      <c r="JIZ55" s="292"/>
      <c r="JJA55" s="292"/>
      <c r="JJB55" s="292"/>
      <c r="JJC55" s="292"/>
      <c r="JJD55" s="292"/>
      <c r="JJE55" s="292"/>
      <c r="JJF55" s="292"/>
      <c r="JJG55" s="292"/>
      <c r="JJH55" s="292"/>
      <c r="JJI55" s="292"/>
      <c r="JJJ55" s="292"/>
      <c r="JJK55" s="292"/>
      <c r="JJL55" s="292"/>
      <c r="JJM55" s="292"/>
      <c r="JJN55" s="292"/>
      <c r="JJO55" s="292"/>
      <c r="JJP55" s="292"/>
      <c r="JJQ55" s="292"/>
      <c r="JJR55" s="292"/>
      <c r="JJS55" s="292"/>
      <c r="JJT55" s="292"/>
      <c r="JJU55" s="292"/>
      <c r="JJV55" s="292"/>
      <c r="JJW55" s="292"/>
      <c r="JJX55" s="292"/>
      <c r="JJY55" s="292"/>
      <c r="JJZ55" s="292"/>
      <c r="JKA55" s="292"/>
      <c r="JKB55" s="292"/>
      <c r="JKC55" s="292"/>
      <c r="JKD55" s="292"/>
      <c r="JKE55" s="292"/>
      <c r="JKF55" s="292"/>
      <c r="JKG55" s="292"/>
      <c r="JKH55" s="292"/>
      <c r="JKI55" s="292"/>
      <c r="JKJ55" s="292"/>
      <c r="JKK55" s="292"/>
      <c r="JKL55" s="292"/>
      <c r="JKM55" s="292"/>
      <c r="JKN55" s="292"/>
      <c r="JKO55" s="292"/>
      <c r="JKP55" s="292"/>
      <c r="JKQ55" s="292"/>
      <c r="JKR55" s="292"/>
      <c r="JKS55" s="292"/>
      <c r="JKT55" s="292"/>
      <c r="JKU55" s="292"/>
      <c r="JKV55" s="292"/>
      <c r="JKW55" s="292"/>
      <c r="JKX55" s="292"/>
      <c r="JKY55" s="292"/>
      <c r="JKZ55" s="292"/>
      <c r="JLA55" s="292"/>
      <c r="JLB55" s="292"/>
      <c r="JLC55" s="292"/>
      <c r="JLD55" s="292"/>
      <c r="JLE55" s="292"/>
      <c r="JLF55" s="292"/>
      <c r="JLG55" s="292"/>
      <c r="JLH55" s="292"/>
      <c r="JLI55" s="292"/>
      <c r="JLJ55" s="292"/>
      <c r="JLK55" s="292"/>
      <c r="JLL55" s="292"/>
      <c r="JLM55" s="292"/>
      <c r="JLN55" s="292"/>
      <c r="JLO55" s="292"/>
      <c r="JLP55" s="292"/>
      <c r="JLQ55" s="292"/>
      <c r="JLR55" s="292"/>
      <c r="JLS55" s="292"/>
      <c r="JLT55" s="292"/>
      <c r="JLU55" s="292"/>
      <c r="JLV55" s="292"/>
      <c r="JLW55" s="292"/>
      <c r="JLX55" s="292"/>
      <c r="JLY55" s="292"/>
      <c r="JLZ55" s="292"/>
      <c r="JMA55" s="292"/>
      <c r="JMB55" s="292"/>
      <c r="JMC55" s="292"/>
      <c r="JMD55" s="292"/>
      <c r="JME55" s="292"/>
      <c r="JMF55" s="292"/>
      <c r="JMG55" s="292"/>
      <c r="JMH55" s="292"/>
      <c r="JMI55" s="292"/>
      <c r="JMJ55" s="292"/>
      <c r="JMK55" s="292"/>
      <c r="JML55" s="292"/>
      <c r="JMM55" s="292"/>
      <c r="JMN55" s="292"/>
      <c r="JMO55" s="292"/>
      <c r="JMP55" s="292"/>
      <c r="JMQ55" s="292"/>
      <c r="JMR55" s="292"/>
      <c r="JMS55" s="292"/>
      <c r="JMT55" s="292"/>
      <c r="JMU55" s="292"/>
      <c r="JMV55" s="292"/>
      <c r="JMW55" s="292"/>
      <c r="JMX55" s="292"/>
      <c r="JMY55" s="292"/>
      <c r="JMZ55" s="292"/>
      <c r="JNA55" s="292"/>
      <c r="JNB55" s="292"/>
      <c r="JNC55" s="292"/>
      <c r="JND55" s="292"/>
      <c r="JNE55" s="292"/>
      <c r="JNF55" s="292"/>
      <c r="JNG55" s="292"/>
      <c r="JNH55" s="292"/>
      <c r="JNI55" s="292"/>
      <c r="JNJ55" s="292"/>
      <c r="JNK55" s="292"/>
      <c r="JNL55" s="292"/>
      <c r="JNM55" s="292"/>
      <c r="JNN55" s="292"/>
      <c r="JNO55" s="292"/>
      <c r="JNP55" s="292"/>
      <c r="JNQ55" s="292"/>
      <c r="JNR55" s="292"/>
      <c r="JNS55" s="292"/>
      <c r="JNT55" s="292"/>
      <c r="JNU55" s="292"/>
      <c r="JNV55" s="292"/>
      <c r="JNW55" s="292"/>
      <c r="JNX55" s="292"/>
      <c r="JNY55" s="292"/>
      <c r="JNZ55" s="292"/>
      <c r="JOA55" s="292"/>
      <c r="JOB55" s="292"/>
      <c r="JOC55" s="292"/>
      <c r="JOD55" s="292"/>
      <c r="JOE55" s="292"/>
      <c r="JOF55" s="292"/>
      <c r="JOG55" s="292"/>
      <c r="JOH55" s="292"/>
      <c r="JOI55" s="292"/>
      <c r="JOJ55" s="292"/>
      <c r="JOK55" s="292"/>
      <c r="JOL55" s="292"/>
      <c r="JOM55" s="292"/>
      <c r="JON55" s="292"/>
      <c r="JOO55" s="292"/>
      <c r="JOP55" s="292"/>
      <c r="JOQ55" s="292"/>
      <c r="JOR55" s="292"/>
      <c r="JOS55" s="292"/>
      <c r="JOT55" s="292"/>
      <c r="JOU55" s="292"/>
      <c r="JOV55" s="292"/>
      <c r="JOW55" s="292"/>
      <c r="JOX55" s="292"/>
      <c r="JOY55" s="292"/>
      <c r="JOZ55" s="292"/>
      <c r="JPA55" s="292"/>
      <c r="JPB55" s="292"/>
      <c r="JPC55" s="292"/>
      <c r="JPD55" s="292"/>
      <c r="JPE55" s="292"/>
      <c r="JPF55" s="292"/>
      <c r="JPG55" s="292"/>
      <c r="JPH55" s="292"/>
      <c r="JPI55" s="292"/>
      <c r="JPJ55" s="292"/>
      <c r="JPK55" s="292"/>
      <c r="JPL55" s="292"/>
      <c r="JPM55" s="292"/>
      <c r="JPN55" s="292"/>
      <c r="JPO55" s="292"/>
      <c r="JPP55" s="292"/>
      <c r="JPQ55" s="292"/>
      <c r="JPR55" s="292"/>
      <c r="JPS55" s="292"/>
      <c r="JPT55" s="292"/>
      <c r="JPU55" s="292"/>
      <c r="JPV55" s="292"/>
      <c r="JPW55" s="292"/>
      <c r="JPX55" s="292"/>
      <c r="JPY55" s="292"/>
      <c r="JPZ55" s="292"/>
      <c r="JQA55" s="292"/>
      <c r="JQB55" s="292"/>
      <c r="JQC55" s="292"/>
      <c r="JQD55" s="292"/>
      <c r="JQE55" s="292"/>
      <c r="JQF55" s="292"/>
      <c r="JQG55" s="292"/>
      <c r="JQH55" s="292"/>
      <c r="JQI55" s="292"/>
      <c r="JQJ55" s="292"/>
      <c r="JQK55" s="292"/>
      <c r="JQL55" s="292"/>
      <c r="JQM55" s="292"/>
      <c r="JQN55" s="292"/>
      <c r="JQO55" s="292"/>
      <c r="JQP55" s="292"/>
      <c r="JQQ55" s="292"/>
      <c r="JQR55" s="292"/>
      <c r="JQS55" s="292"/>
      <c r="JQT55" s="292"/>
      <c r="JQU55" s="292"/>
      <c r="JQV55" s="292"/>
      <c r="JQW55" s="292"/>
      <c r="JQX55" s="292"/>
      <c r="JQY55" s="292"/>
      <c r="JQZ55" s="292"/>
      <c r="JRA55" s="292"/>
      <c r="JRB55" s="292"/>
      <c r="JRC55" s="292"/>
      <c r="JRD55" s="292"/>
      <c r="JRE55" s="292"/>
      <c r="JRF55" s="292"/>
      <c r="JRG55" s="292"/>
      <c r="JRH55" s="292"/>
      <c r="JRI55" s="292"/>
      <c r="JRJ55" s="292"/>
      <c r="JRK55" s="292"/>
      <c r="JRL55" s="292"/>
      <c r="JRM55" s="292"/>
      <c r="JRN55" s="292"/>
      <c r="JRO55" s="292"/>
      <c r="JRP55" s="292"/>
      <c r="JRQ55" s="292"/>
      <c r="JRR55" s="292"/>
      <c r="JRS55" s="292"/>
      <c r="JRT55" s="292"/>
      <c r="JRU55" s="292"/>
      <c r="JRV55" s="292"/>
      <c r="JRW55" s="292"/>
      <c r="JRX55" s="292"/>
      <c r="JRY55" s="292"/>
      <c r="JRZ55" s="292"/>
      <c r="JSA55" s="292"/>
      <c r="JSB55" s="292"/>
      <c r="JSC55" s="292"/>
      <c r="JSD55" s="292"/>
      <c r="JSE55" s="292"/>
      <c r="JSF55" s="292"/>
      <c r="JSG55" s="292"/>
      <c r="JSH55" s="292"/>
      <c r="JSI55" s="292"/>
      <c r="JSJ55" s="292"/>
      <c r="JSK55" s="292"/>
      <c r="JSL55" s="292"/>
      <c r="JSM55" s="292"/>
      <c r="JSN55" s="292"/>
      <c r="JSO55" s="292"/>
      <c r="JSP55" s="292"/>
      <c r="JSQ55" s="292"/>
      <c r="JSR55" s="292"/>
      <c r="JSS55" s="292"/>
      <c r="JST55" s="292"/>
      <c r="JSU55" s="292"/>
      <c r="JSV55" s="292"/>
      <c r="JSW55" s="292"/>
      <c r="JSX55" s="292"/>
      <c r="JSY55" s="292"/>
      <c r="JSZ55" s="292"/>
      <c r="JTA55" s="292"/>
      <c r="JTB55" s="292"/>
      <c r="JTC55" s="292"/>
      <c r="JTD55" s="292"/>
      <c r="JTE55" s="292"/>
      <c r="JTF55" s="292"/>
      <c r="JTG55" s="292"/>
      <c r="JTH55" s="292"/>
      <c r="JTI55" s="292"/>
      <c r="JTJ55" s="292"/>
      <c r="JTK55" s="292"/>
      <c r="JTL55" s="292"/>
      <c r="JTM55" s="292"/>
      <c r="JTN55" s="292"/>
      <c r="JTO55" s="292"/>
      <c r="JTP55" s="292"/>
      <c r="JTQ55" s="292"/>
      <c r="JTR55" s="292"/>
      <c r="JTS55" s="292"/>
      <c r="JTT55" s="292"/>
      <c r="JTU55" s="292"/>
      <c r="JTV55" s="292"/>
      <c r="JTW55" s="292"/>
      <c r="JTX55" s="292"/>
      <c r="JTY55" s="292"/>
      <c r="JTZ55" s="292"/>
      <c r="JUA55" s="292"/>
      <c r="JUB55" s="292"/>
      <c r="JUC55" s="292"/>
      <c r="JUD55" s="292"/>
      <c r="JUE55" s="292"/>
      <c r="JUF55" s="292"/>
      <c r="JUG55" s="292"/>
      <c r="JUH55" s="292"/>
      <c r="JUI55" s="292"/>
      <c r="JUJ55" s="292"/>
      <c r="JUK55" s="292"/>
      <c r="JUL55" s="292"/>
      <c r="JUM55" s="292"/>
      <c r="JUN55" s="292"/>
      <c r="JUO55" s="292"/>
      <c r="JUP55" s="292"/>
      <c r="JUQ55" s="292"/>
      <c r="JUR55" s="292"/>
      <c r="JUS55" s="292"/>
      <c r="JUT55" s="292"/>
      <c r="JUU55" s="292"/>
      <c r="JUV55" s="292"/>
      <c r="JUW55" s="292"/>
      <c r="JUX55" s="292"/>
      <c r="JUY55" s="292"/>
      <c r="JUZ55" s="292"/>
      <c r="JVA55" s="292"/>
      <c r="JVB55" s="292"/>
      <c r="JVC55" s="292"/>
      <c r="JVD55" s="292"/>
      <c r="JVE55" s="292"/>
      <c r="JVF55" s="292"/>
      <c r="JVG55" s="292"/>
      <c r="JVH55" s="292"/>
      <c r="JVI55" s="292"/>
      <c r="JVJ55" s="292"/>
      <c r="JVK55" s="292"/>
      <c r="JVL55" s="292"/>
      <c r="JVM55" s="292"/>
      <c r="JVN55" s="292"/>
      <c r="JVO55" s="292"/>
      <c r="JVP55" s="292"/>
      <c r="JVQ55" s="292"/>
      <c r="JVR55" s="292"/>
      <c r="JVS55" s="292"/>
      <c r="JVT55" s="292"/>
      <c r="JVU55" s="292"/>
      <c r="JVV55" s="292"/>
      <c r="JVW55" s="292"/>
      <c r="JVX55" s="292"/>
      <c r="JVY55" s="292"/>
      <c r="JVZ55" s="292"/>
      <c r="JWA55" s="292"/>
      <c r="JWB55" s="292"/>
      <c r="JWC55" s="292"/>
      <c r="JWD55" s="292"/>
      <c r="JWE55" s="292"/>
      <c r="JWF55" s="292"/>
      <c r="JWG55" s="292"/>
      <c r="JWH55" s="292"/>
      <c r="JWI55" s="292"/>
      <c r="JWJ55" s="292"/>
      <c r="JWK55" s="292"/>
      <c r="JWL55" s="292"/>
      <c r="JWM55" s="292"/>
      <c r="JWN55" s="292"/>
      <c r="JWO55" s="292"/>
      <c r="JWP55" s="292"/>
      <c r="JWQ55" s="292"/>
      <c r="JWR55" s="292"/>
      <c r="JWS55" s="292"/>
      <c r="JWT55" s="292"/>
      <c r="JWU55" s="292"/>
      <c r="JWV55" s="292"/>
      <c r="JWW55" s="292"/>
      <c r="JWX55" s="292"/>
      <c r="JWY55" s="292"/>
      <c r="JWZ55" s="292"/>
      <c r="JXA55" s="292"/>
      <c r="JXB55" s="292"/>
      <c r="JXC55" s="292"/>
      <c r="JXD55" s="292"/>
      <c r="JXE55" s="292"/>
      <c r="JXF55" s="292"/>
      <c r="JXG55" s="292"/>
      <c r="JXH55" s="292"/>
      <c r="JXI55" s="292"/>
      <c r="JXJ55" s="292"/>
      <c r="JXK55" s="292"/>
      <c r="JXL55" s="292"/>
      <c r="JXM55" s="292"/>
      <c r="JXN55" s="292"/>
      <c r="JXO55" s="292"/>
      <c r="JXP55" s="292"/>
      <c r="JXQ55" s="292"/>
      <c r="JXR55" s="292"/>
      <c r="JXS55" s="292"/>
      <c r="JXT55" s="292"/>
      <c r="JXU55" s="292"/>
      <c r="JXV55" s="292"/>
      <c r="JXW55" s="292"/>
      <c r="JXX55" s="292"/>
      <c r="JXY55" s="292"/>
      <c r="JXZ55" s="292"/>
      <c r="JYA55" s="292"/>
      <c r="JYB55" s="292"/>
      <c r="JYC55" s="292"/>
      <c r="JYD55" s="292"/>
      <c r="JYE55" s="292"/>
      <c r="JYF55" s="292"/>
      <c r="JYG55" s="292"/>
      <c r="JYH55" s="292"/>
      <c r="JYI55" s="292"/>
      <c r="JYJ55" s="292"/>
      <c r="JYK55" s="292"/>
      <c r="JYL55" s="292"/>
      <c r="JYM55" s="292"/>
      <c r="JYN55" s="292"/>
      <c r="JYO55" s="292"/>
      <c r="JYP55" s="292"/>
      <c r="JYQ55" s="292"/>
      <c r="JYR55" s="292"/>
      <c r="JYS55" s="292"/>
      <c r="JYT55" s="292"/>
      <c r="JYU55" s="292"/>
      <c r="JYV55" s="292"/>
      <c r="JYW55" s="292"/>
      <c r="JYX55" s="292"/>
      <c r="JYY55" s="292"/>
      <c r="JYZ55" s="292"/>
      <c r="JZA55" s="292"/>
      <c r="JZB55" s="292"/>
      <c r="JZC55" s="292"/>
      <c r="JZD55" s="292"/>
      <c r="JZE55" s="292"/>
      <c r="JZF55" s="292"/>
      <c r="JZG55" s="292"/>
      <c r="JZH55" s="292"/>
      <c r="JZI55" s="292"/>
      <c r="JZJ55" s="292"/>
      <c r="JZK55" s="292"/>
      <c r="JZL55" s="292"/>
      <c r="JZM55" s="292"/>
      <c r="JZN55" s="292"/>
      <c r="JZO55" s="292"/>
      <c r="JZP55" s="292"/>
      <c r="JZQ55" s="292"/>
      <c r="JZR55" s="292"/>
      <c r="JZS55" s="292"/>
      <c r="JZT55" s="292"/>
      <c r="JZU55" s="292"/>
      <c r="JZV55" s="292"/>
      <c r="JZW55" s="292"/>
      <c r="JZX55" s="292"/>
      <c r="JZY55" s="292"/>
      <c r="JZZ55" s="292"/>
      <c r="KAA55" s="292"/>
      <c r="KAB55" s="292"/>
      <c r="KAC55" s="292"/>
      <c r="KAD55" s="292"/>
      <c r="KAE55" s="292"/>
      <c r="KAF55" s="292"/>
      <c r="KAG55" s="292"/>
      <c r="KAH55" s="292"/>
      <c r="KAI55" s="292"/>
      <c r="KAJ55" s="292"/>
      <c r="KAK55" s="292"/>
      <c r="KAL55" s="292"/>
      <c r="KAM55" s="292"/>
      <c r="KAN55" s="292"/>
      <c r="KAO55" s="292"/>
      <c r="KAP55" s="292"/>
      <c r="KAQ55" s="292"/>
      <c r="KAR55" s="292"/>
      <c r="KAS55" s="292"/>
      <c r="KAT55" s="292"/>
      <c r="KAU55" s="292"/>
      <c r="KAV55" s="292"/>
      <c r="KAW55" s="292"/>
      <c r="KAX55" s="292"/>
      <c r="KAY55" s="292"/>
      <c r="KAZ55" s="292"/>
      <c r="KBA55" s="292"/>
      <c r="KBB55" s="292"/>
      <c r="KBC55" s="292"/>
      <c r="KBD55" s="292"/>
      <c r="KBE55" s="292"/>
      <c r="KBF55" s="292"/>
      <c r="KBG55" s="292"/>
      <c r="KBH55" s="292"/>
      <c r="KBI55" s="292"/>
      <c r="KBJ55" s="292"/>
      <c r="KBK55" s="292"/>
      <c r="KBL55" s="292"/>
      <c r="KBM55" s="292"/>
      <c r="KBN55" s="292"/>
      <c r="KBO55" s="292"/>
      <c r="KBP55" s="292"/>
      <c r="KBQ55" s="292"/>
      <c r="KBR55" s="292"/>
      <c r="KBS55" s="292"/>
      <c r="KBT55" s="292"/>
      <c r="KBU55" s="292"/>
      <c r="KBV55" s="292"/>
      <c r="KBW55" s="292"/>
      <c r="KBX55" s="292"/>
      <c r="KBY55" s="292"/>
      <c r="KBZ55" s="292"/>
      <c r="KCA55" s="292"/>
      <c r="KCB55" s="292"/>
      <c r="KCC55" s="292"/>
      <c r="KCD55" s="292"/>
      <c r="KCE55" s="292"/>
      <c r="KCF55" s="292"/>
      <c r="KCG55" s="292"/>
      <c r="KCH55" s="292"/>
      <c r="KCI55" s="292"/>
      <c r="KCJ55" s="292"/>
      <c r="KCK55" s="292"/>
      <c r="KCL55" s="292"/>
      <c r="KCM55" s="292"/>
      <c r="KCN55" s="292"/>
      <c r="KCO55" s="292"/>
      <c r="KCP55" s="292"/>
      <c r="KCQ55" s="292"/>
      <c r="KCR55" s="292"/>
      <c r="KCS55" s="292"/>
      <c r="KCT55" s="292"/>
      <c r="KCU55" s="292"/>
      <c r="KCV55" s="292"/>
      <c r="KCW55" s="292"/>
      <c r="KCX55" s="292"/>
      <c r="KCY55" s="292"/>
      <c r="KCZ55" s="292"/>
      <c r="KDA55" s="292"/>
      <c r="KDB55" s="292"/>
      <c r="KDC55" s="292"/>
      <c r="KDD55" s="292"/>
      <c r="KDE55" s="292"/>
      <c r="KDF55" s="292"/>
      <c r="KDG55" s="292"/>
      <c r="KDH55" s="292"/>
      <c r="KDI55" s="292"/>
      <c r="KDJ55" s="292"/>
      <c r="KDK55" s="292"/>
      <c r="KDL55" s="292"/>
      <c r="KDM55" s="292"/>
      <c r="KDN55" s="292"/>
      <c r="KDO55" s="292"/>
      <c r="KDP55" s="292"/>
      <c r="KDQ55" s="292"/>
      <c r="KDR55" s="292"/>
      <c r="KDS55" s="292"/>
      <c r="KDT55" s="292"/>
      <c r="KDU55" s="292"/>
      <c r="KDV55" s="292"/>
      <c r="KDW55" s="292"/>
      <c r="KDX55" s="292"/>
      <c r="KDY55" s="292"/>
      <c r="KDZ55" s="292"/>
      <c r="KEA55" s="292"/>
      <c r="KEB55" s="292"/>
      <c r="KEC55" s="292"/>
      <c r="KED55" s="292"/>
      <c r="KEE55" s="292"/>
      <c r="KEF55" s="292"/>
      <c r="KEG55" s="292"/>
      <c r="KEH55" s="292"/>
      <c r="KEI55" s="292"/>
      <c r="KEJ55" s="292"/>
      <c r="KEK55" s="292"/>
      <c r="KEL55" s="292"/>
      <c r="KEM55" s="292"/>
      <c r="KEN55" s="292"/>
      <c r="KEO55" s="292"/>
      <c r="KEP55" s="292"/>
      <c r="KEQ55" s="292"/>
      <c r="KER55" s="292"/>
      <c r="KES55" s="292"/>
      <c r="KET55" s="292"/>
      <c r="KEU55" s="292"/>
      <c r="KEV55" s="292"/>
      <c r="KEW55" s="292"/>
      <c r="KEX55" s="292"/>
      <c r="KEY55" s="292"/>
      <c r="KEZ55" s="292"/>
      <c r="KFA55" s="292"/>
      <c r="KFB55" s="292"/>
      <c r="KFC55" s="292"/>
      <c r="KFD55" s="292"/>
      <c r="KFE55" s="292"/>
      <c r="KFF55" s="292"/>
      <c r="KFG55" s="292"/>
      <c r="KFH55" s="292"/>
      <c r="KFI55" s="292"/>
      <c r="KFJ55" s="292"/>
      <c r="KFK55" s="292"/>
      <c r="KFL55" s="292"/>
      <c r="KFM55" s="292"/>
      <c r="KFN55" s="292"/>
      <c r="KFO55" s="292"/>
      <c r="KFP55" s="292"/>
      <c r="KFQ55" s="292"/>
      <c r="KFR55" s="292"/>
      <c r="KFS55" s="292"/>
      <c r="KFT55" s="292"/>
      <c r="KFU55" s="292"/>
      <c r="KFV55" s="292"/>
      <c r="KFW55" s="292"/>
      <c r="KFX55" s="292"/>
      <c r="KFY55" s="292"/>
      <c r="KFZ55" s="292"/>
      <c r="KGA55" s="292"/>
      <c r="KGB55" s="292"/>
      <c r="KGC55" s="292"/>
      <c r="KGD55" s="292"/>
      <c r="KGE55" s="292"/>
      <c r="KGF55" s="292"/>
      <c r="KGG55" s="292"/>
      <c r="KGH55" s="292"/>
      <c r="KGI55" s="292"/>
      <c r="KGJ55" s="292"/>
      <c r="KGK55" s="292"/>
      <c r="KGL55" s="292"/>
      <c r="KGM55" s="292"/>
      <c r="KGN55" s="292"/>
      <c r="KGO55" s="292"/>
      <c r="KGP55" s="292"/>
      <c r="KGQ55" s="292"/>
      <c r="KGR55" s="292"/>
      <c r="KGS55" s="292"/>
      <c r="KGT55" s="292"/>
      <c r="KGU55" s="292"/>
      <c r="KGV55" s="292"/>
      <c r="KGW55" s="292"/>
      <c r="KGX55" s="292"/>
      <c r="KGY55" s="292"/>
      <c r="KGZ55" s="292"/>
      <c r="KHA55" s="292"/>
      <c r="KHB55" s="292"/>
      <c r="KHC55" s="292"/>
      <c r="KHD55" s="292"/>
      <c r="KHE55" s="292"/>
      <c r="KHF55" s="292"/>
      <c r="KHG55" s="292"/>
      <c r="KHH55" s="292"/>
      <c r="KHI55" s="292"/>
      <c r="KHJ55" s="292"/>
      <c r="KHK55" s="292"/>
      <c r="KHL55" s="292"/>
      <c r="KHM55" s="292"/>
      <c r="KHN55" s="292"/>
      <c r="KHO55" s="292"/>
      <c r="KHP55" s="292"/>
      <c r="KHQ55" s="292"/>
      <c r="KHR55" s="292"/>
      <c r="KHS55" s="292"/>
      <c r="KHT55" s="292"/>
      <c r="KHU55" s="292"/>
      <c r="KHV55" s="292"/>
      <c r="KHW55" s="292"/>
      <c r="KHX55" s="292"/>
      <c r="KHY55" s="292"/>
      <c r="KHZ55" s="292"/>
      <c r="KIA55" s="292"/>
      <c r="KIB55" s="292"/>
      <c r="KIC55" s="292"/>
      <c r="KID55" s="292"/>
      <c r="KIE55" s="292"/>
      <c r="KIF55" s="292"/>
      <c r="KIG55" s="292"/>
      <c r="KIH55" s="292"/>
      <c r="KII55" s="292"/>
      <c r="KIJ55" s="292"/>
      <c r="KIK55" s="292"/>
      <c r="KIL55" s="292"/>
      <c r="KIM55" s="292"/>
      <c r="KIN55" s="292"/>
      <c r="KIO55" s="292"/>
      <c r="KIP55" s="292"/>
      <c r="KIQ55" s="292"/>
      <c r="KIR55" s="292"/>
      <c r="KIS55" s="292"/>
      <c r="KIT55" s="292"/>
      <c r="KIU55" s="292"/>
      <c r="KIV55" s="292"/>
      <c r="KIW55" s="292"/>
      <c r="KIX55" s="292"/>
      <c r="KIY55" s="292"/>
      <c r="KIZ55" s="292"/>
      <c r="KJA55" s="292"/>
      <c r="KJB55" s="292"/>
      <c r="KJC55" s="292"/>
      <c r="KJD55" s="292"/>
      <c r="KJE55" s="292"/>
      <c r="KJF55" s="292"/>
      <c r="KJG55" s="292"/>
      <c r="KJH55" s="292"/>
      <c r="KJI55" s="292"/>
      <c r="KJJ55" s="292"/>
      <c r="KJK55" s="292"/>
      <c r="KJL55" s="292"/>
      <c r="KJM55" s="292"/>
      <c r="KJN55" s="292"/>
      <c r="KJO55" s="292"/>
      <c r="KJP55" s="292"/>
      <c r="KJQ55" s="292"/>
      <c r="KJR55" s="292"/>
      <c r="KJS55" s="292"/>
      <c r="KJT55" s="292"/>
      <c r="KJU55" s="292"/>
      <c r="KJV55" s="292"/>
      <c r="KJW55" s="292"/>
      <c r="KJX55" s="292"/>
      <c r="KJY55" s="292"/>
      <c r="KJZ55" s="292"/>
      <c r="KKA55" s="292"/>
      <c r="KKB55" s="292"/>
      <c r="KKC55" s="292"/>
      <c r="KKD55" s="292"/>
      <c r="KKE55" s="292"/>
      <c r="KKF55" s="292"/>
      <c r="KKG55" s="292"/>
      <c r="KKH55" s="292"/>
      <c r="KKI55" s="292"/>
      <c r="KKJ55" s="292"/>
      <c r="KKK55" s="292"/>
      <c r="KKL55" s="292"/>
      <c r="KKM55" s="292"/>
      <c r="KKN55" s="292"/>
      <c r="KKO55" s="292"/>
      <c r="KKP55" s="292"/>
      <c r="KKQ55" s="292"/>
      <c r="KKR55" s="292"/>
      <c r="KKS55" s="292"/>
      <c r="KKT55" s="292"/>
      <c r="KKU55" s="292"/>
      <c r="KKV55" s="292"/>
      <c r="KKW55" s="292"/>
      <c r="KKX55" s="292"/>
      <c r="KKY55" s="292"/>
      <c r="KKZ55" s="292"/>
      <c r="KLA55" s="292"/>
      <c r="KLB55" s="292"/>
      <c r="KLC55" s="292"/>
      <c r="KLD55" s="292"/>
      <c r="KLE55" s="292"/>
      <c r="KLF55" s="292"/>
      <c r="KLG55" s="292"/>
      <c r="KLH55" s="292"/>
      <c r="KLI55" s="292"/>
      <c r="KLJ55" s="292"/>
      <c r="KLK55" s="292"/>
      <c r="KLL55" s="292"/>
      <c r="KLM55" s="292"/>
      <c r="KLN55" s="292"/>
      <c r="KLO55" s="292"/>
      <c r="KLP55" s="292"/>
      <c r="KLQ55" s="292"/>
      <c r="KLR55" s="292"/>
      <c r="KLS55" s="292"/>
      <c r="KLT55" s="292"/>
      <c r="KLU55" s="292"/>
      <c r="KLV55" s="292"/>
      <c r="KLW55" s="292"/>
      <c r="KLX55" s="292"/>
      <c r="KLY55" s="292"/>
      <c r="KLZ55" s="292"/>
      <c r="KMA55" s="292"/>
      <c r="KMB55" s="292"/>
      <c r="KMC55" s="292"/>
      <c r="KMD55" s="292"/>
      <c r="KME55" s="292"/>
      <c r="KMF55" s="292"/>
      <c r="KMG55" s="292"/>
      <c r="KMH55" s="292"/>
      <c r="KMI55" s="292"/>
      <c r="KMJ55" s="292"/>
      <c r="KMK55" s="292"/>
      <c r="KML55" s="292"/>
      <c r="KMM55" s="292"/>
      <c r="KMN55" s="292"/>
      <c r="KMO55" s="292"/>
      <c r="KMP55" s="292"/>
      <c r="KMQ55" s="292"/>
      <c r="KMR55" s="292"/>
      <c r="KMS55" s="292"/>
      <c r="KMT55" s="292"/>
      <c r="KMU55" s="292"/>
      <c r="KMV55" s="292"/>
      <c r="KMW55" s="292"/>
      <c r="KMX55" s="292"/>
      <c r="KMY55" s="292"/>
      <c r="KMZ55" s="292"/>
      <c r="KNA55" s="292"/>
      <c r="KNB55" s="292"/>
      <c r="KNC55" s="292"/>
      <c r="KND55" s="292"/>
      <c r="KNE55" s="292"/>
      <c r="KNF55" s="292"/>
      <c r="KNG55" s="292"/>
      <c r="KNH55" s="292"/>
      <c r="KNI55" s="292"/>
      <c r="KNJ55" s="292"/>
      <c r="KNK55" s="292"/>
      <c r="KNL55" s="292"/>
      <c r="KNM55" s="292"/>
      <c r="KNN55" s="292"/>
      <c r="KNO55" s="292"/>
      <c r="KNP55" s="292"/>
      <c r="KNQ55" s="292"/>
      <c r="KNR55" s="292"/>
      <c r="KNS55" s="292"/>
      <c r="KNT55" s="292"/>
      <c r="KNU55" s="292"/>
      <c r="KNV55" s="292"/>
      <c r="KNW55" s="292"/>
      <c r="KNX55" s="292"/>
      <c r="KNY55" s="292"/>
      <c r="KNZ55" s="292"/>
      <c r="KOA55" s="292"/>
      <c r="KOB55" s="292"/>
      <c r="KOC55" s="292"/>
      <c r="KOD55" s="292"/>
      <c r="KOE55" s="292"/>
      <c r="KOF55" s="292"/>
      <c r="KOG55" s="292"/>
      <c r="KOH55" s="292"/>
      <c r="KOI55" s="292"/>
      <c r="KOJ55" s="292"/>
      <c r="KOK55" s="292"/>
      <c r="KOL55" s="292"/>
      <c r="KOM55" s="292"/>
      <c r="KON55" s="292"/>
      <c r="KOO55" s="292"/>
      <c r="KOP55" s="292"/>
      <c r="KOQ55" s="292"/>
      <c r="KOR55" s="292"/>
      <c r="KOS55" s="292"/>
      <c r="KOT55" s="292"/>
      <c r="KOU55" s="292"/>
      <c r="KOV55" s="292"/>
      <c r="KOW55" s="292"/>
      <c r="KOX55" s="292"/>
      <c r="KOY55" s="292"/>
      <c r="KOZ55" s="292"/>
      <c r="KPA55" s="292"/>
      <c r="KPB55" s="292"/>
      <c r="KPC55" s="292"/>
      <c r="KPD55" s="292"/>
      <c r="KPE55" s="292"/>
      <c r="KPF55" s="292"/>
      <c r="KPG55" s="292"/>
      <c r="KPH55" s="292"/>
      <c r="KPI55" s="292"/>
      <c r="KPJ55" s="292"/>
      <c r="KPK55" s="292"/>
      <c r="KPL55" s="292"/>
      <c r="KPM55" s="292"/>
      <c r="KPN55" s="292"/>
      <c r="KPO55" s="292"/>
      <c r="KPP55" s="292"/>
      <c r="KPQ55" s="292"/>
      <c r="KPR55" s="292"/>
      <c r="KPS55" s="292"/>
      <c r="KPT55" s="292"/>
      <c r="KPU55" s="292"/>
      <c r="KPV55" s="292"/>
      <c r="KPW55" s="292"/>
      <c r="KPX55" s="292"/>
      <c r="KPY55" s="292"/>
      <c r="KPZ55" s="292"/>
      <c r="KQA55" s="292"/>
      <c r="KQB55" s="292"/>
      <c r="KQC55" s="292"/>
      <c r="KQD55" s="292"/>
      <c r="KQE55" s="292"/>
      <c r="KQF55" s="292"/>
      <c r="KQG55" s="292"/>
      <c r="KQH55" s="292"/>
      <c r="KQI55" s="292"/>
      <c r="KQJ55" s="292"/>
      <c r="KQK55" s="292"/>
      <c r="KQL55" s="292"/>
      <c r="KQM55" s="292"/>
      <c r="KQN55" s="292"/>
      <c r="KQO55" s="292"/>
      <c r="KQP55" s="292"/>
      <c r="KQQ55" s="292"/>
      <c r="KQR55" s="292"/>
      <c r="KQS55" s="292"/>
      <c r="KQT55" s="292"/>
      <c r="KQU55" s="292"/>
      <c r="KQV55" s="292"/>
      <c r="KQW55" s="292"/>
      <c r="KQX55" s="292"/>
      <c r="KQY55" s="292"/>
      <c r="KQZ55" s="292"/>
      <c r="KRA55" s="292"/>
      <c r="KRB55" s="292"/>
      <c r="KRC55" s="292"/>
      <c r="KRD55" s="292"/>
      <c r="KRE55" s="292"/>
      <c r="KRF55" s="292"/>
      <c r="KRG55" s="292"/>
      <c r="KRH55" s="292"/>
      <c r="KRI55" s="292"/>
      <c r="KRJ55" s="292"/>
      <c r="KRK55" s="292"/>
      <c r="KRL55" s="292"/>
      <c r="KRM55" s="292"/>
      <c r="KRN55" s="292"/>
      <c r="KRO55" s="292"/>
      <c r="KRP55" s="292"/>
      <c r="KRQ55" s="292"/>
      <c r="KRR55" s="292"/>
      <c r="KRS55" s="292"/>
      <c r="KRT55" s="292"/>
      <c r="KRU55" s="292"/>
      <c r="KRV55" s="292"/>
      <c r="KRW55" s="292"/>
      <c r="KRX55" s="292"/>
      <c r="KRY55" s="292"/>
      <c r="KRZ55" s="292"/>
      <c r="KSA55" s="292"/>
      <c r="KSB55" s="292"/>
      <c r="KSC55" s="292"/>
      <c r="KSD55" s="292"/>
      <c r="KSE55" s="292"/>
      <c r="KSF55" s="292"/>
      <c r="KSG55" s="292"/>
      <c r="KSH55" s="292"/>
      <c r="KSI55" s="292"/>
      <c r="KSJ55" s="292"/>
      <c r="KSK55" s="292"/>
      <c r="KSL55" s="292"/>
      <c r="KSM55" s="292"/>
      <c r="KSN55" s="292"/>
      <c r="KSO55" s="292"/>
      <c r="KSP55" s="292"/>
      <c r="KSQ55" s="292"/>
      <c r="KSR55" s="292"/>
      <c r="KSS55" s="292"/>
      <c r="KST55" s="292"/>
      <c r="KSU55" s="292"/>
      <c r="KSV55" s="292"/>
      <c r="KSW55" s="292"/>
      <c r="KSX55" s="292"/>
      <c r="KSY55" s="292"/>
      <c r="KSZ55" s="292"/>
      <c r="KTA55" s="292"/>
      <c r="KTB55" s="292"/>
      <c r="KTC55" s="292"/>
      <c r="KTD55" s="292"/>
      <c r="KTE55" s="292"/>
      <c r="KTF55" s="292"/>
      <c r="KTG55" s="292"/>
      <c r="KTH55" s="292"/>
      <c r="KTI55" s="292"/>
      <c r="KTJ55" s="292"/>
      <c r="KTK55" s="292"/>
      <c r="KTL55" s="292"/>
      <c r="KTM55" s="292"/>
      <c r="KTN55" s="292"/>
      <c r="KTO55" s="292"/>
      <c r="KTP55" s="292"/>
      <c r="KTQ55" s="292"/>
      <c r="KTR55" s="292"/>
      <c r="KTS55" s="292"/>
      <c r="KTT55" s="292"/>
      <c r="KTU55" s="292"/>
      <c r="KTV55" s="292"/>
      <c r="KTW55" s="292"/>
      <c r="KTX55" s="292"/>
      <c r="KTY55" s="292"/>
      <c r="KTZ55" s="292"/>
      <c r="KUA55" s="292"/>
      <c r="KUB55" s="292"/>
      <c r="KUC55" s="292"/>
      <c r="KUD55" s="292"/>
      <c r="KUE55" s="292"/>
      <c r="KUF55" s="292"/>
      <c r="KUG55" s="292"/>
      <c r="KUH55" s="292"/>
      <c r="KUI55" s="292"/>
      <c r="KUJ55" s="292"/>
      <c r="KUK55" s="292"/>
      <c r="KUL55" s="292"/>
      <c r="KUM55" s="292"/>
      <c r="KUN55" s="292"/>
      <c r="KUO55" s="292"/>
      <c r="KUP55" s="292"/>
      <c r="KUQ55" s="292"/>
      <c r="KUR55" s="292"/>
      <c r="KUS55" s="292"/>
      <c r="KUT55" s="292"/>
      <c r="KUU55" s="292"/>
      <c r="KUV55" s="292"/>
      <c r="KUW55" s="292"/>
      <c r="KUX55" s="292"/>
      <c r="KUY55" s="292"/>
      <c r="KUZ55" s="292"/>
      <c r="KVA55" s="292"/>
      <c r="KVB55" s="292"/>
      <c r="KVC55" s="292"/>
      <c r="KVD55" s="292"/>
      <c r="KVE55" s="292"/>
      <c r="KVF55" s="292"/>
      <c r="KVG55" s="292"/>
      <c r="KVH55" s="292"/>
      <c r="KVI55" s="292"/>
      <c r="KVJ55" s="292"/>
      <c r="KVK55" s="292"/>
      <c r="KVL55" s="292"/>
      <c r="KVM55" s="292"/>
      <c r="KVN55" s="292"/>
      <c r="KVO55" s="292"/>
      <c r="KVP55" s="292"/>
      <c r="KVQ55" s="292"/>
      <c r="KVR55" s="292"/>
      <c r="KVS55" s="292"/>
      <c r="KVT55" s="292"/>
      <c r="KVU55" s="292"/>
      <c r="KVV55" s="292"/>
      <c r="KVW55" s="292"/>
      <c r="KVX55" s="292"/>
      <c r="KVY55" s="292"/>
      <c r="KVZ55" s="292"/>
      <c r="KWA55" s="292"/>
      <c r="KWB55" s="292"/>
      <c r="KWC55" s="292"/>
      <c r="KWD55" s="292"/>
      <c r="KWE55" s="292"/>
      <c r="KWF55" s="292"/>
      <c r="KWG55" s="292"/>
      <c r="KWH55" s="292"/>
      <c r="KWI55" s="292"/>
      <c r="KWJ55" s="292"/>
      <c r="KWK55" s="292"/>
      <c r="KWL55" s="292"/>
      <c r="KWM55" s="292"/>
      <c r="KWN55" s="292"/>
      <c r="KWO55" s="292"/>
      <c r="KWP55" s="292"/>
      <c r="KWQ55" s="292"/>
      <c r="KWR55" s="292"/>
      <c r="KWS55" s="292"/>
      <c r="KWT55" s="292"/>
      <c r="KWU55" s="292"/>
      <c r="KWV55" s="292"/>
      <c r="KWW55" s="292"/>
      <c r="KWX55" s="292"/>
      <c r="KWY55" s="292"/>
      <c r="KWZ55" s="292"/>
      <c r="KXA55" s="292"/>
      <c r="KXB55" s="292"/>
      <c r="KXC55" s="292"/>
      <c r="KXD55" s="292"/>
      <c r="KXE55" s="292"/>
      <c r="KXF55" s="292"/>
      <c r="KXG55" s="292"/>
      <c r="KXH55" s="292"/>
      <c r="KXI55" s="292"/>
      <c r="KXJ55" s="292"/>
      <c r="KXK55" s="292"/>
      <c r="KXL55" s="292"/>
      <c r="KXM55" s="292"/>
      <c r="KXN55" s="292"/>
      <c r="KXO55" s="292"/>
      <c r="KXP55" s="292"/>
      <c r="KXQ55" s="292"/>
      <c r="KXR55" s="292"/>
      <c r="KXS55" s="292"/>
      <c r="KXT55" s="292"/>
      <c r="KXU55" s="292"/>
      <c r="KXV55" s="292"/>
      <c r="KXW55" s="292"/>
      <c r="KXX55" s="292"/>
      <c r="KXY55" s="292"/>
      <c r="KXZ55" s="292"/>
      <c r="KYA55" s="292"/>
      <c r="KYB55" s="292"/>
      <c r="KYC55" s="292"/>
      <c r="KYD55" s="292"/>
      <c r="KYE55" s="292"/>
      <c r="KYF55" s="292"/>
      <c r="KYG55" s="292"/>
      <c r="KYH55" s="292"/>
      <c r="KYI55" s="292"/>
      <c r="KYJ55" s="292"/>
      <c r="KYK55" s="292"/>
      <c r="KYL55" s="292"/>
      <c r="KYM55" s="292"/>
      <c r="KYN55" s="292"/>
      <c r="KYO55" s="292"/>
      <c r="KYP55" s="292"/>
      <c r="KYQ55" s="292"/>
      <c r="KYR55" s="292"/>
      <c r="KYS55" s="292"/>
      <c r="KYT55" s="292"/>
      <c r="KYU55" s="292"/>
      <c r="KYV55" s="292"/>
      <c r="KYW55" s="292"/>
      <c r="KYX55" s="292"/>
      <c r="KYY55" s="292"/>
      <c r="KYZ55" s="292"/>
      <c r="KZA55" s="292"/>
      <c r="KZB55" s="292"/>
      <c r="KZC55" s="292"/>
      <c r="KZD55" s="292"/>
      <c r="KZE55" s="292"/>
      <c r="KZF55" s="292"/>
      <c r="KZG55" s="292"/>
      <c r="KZH55" s="292"/>
      <c r="KZI55" s="292"/>
      <c r="KZJ55" s="292"/>
      <c r="KZK55" s="292"/>
      <c r="KZL55" s="292"/>
      <c r="KZM55" s="292"/>
      <c r="KZN55" s="292"/>
      <c r="KZO55" s="292"/>
      <c r="KZP55" s="292"/>
      <c r="KZQ55" s="292"/>
      <c r="KZR55" s="292"/>
      <c r="KZS55" s="292"/>
      <c r="KZT55" s="292"/>
      <c r="KZU55" s="292"/>
      <c r="KZV55" s="292"/>
      <c r="KZW55" s="292"/>
      <c r="KZX55" s="292"/>
      <c r="KZY55" s="292"/>
      <c r="KZZ55" s="292"/>
      <c r="LAA55" s="292"/>
      <c r="LAB55" s="292"/>
      <c r="LAC55" s="292"/>
      <c r="LAD55" s="292"/>
      <c r="LAE55" s="292"/>
      <c r="LAF55" s="292"/>
      <c r="LAG55" s="292"/>
      <c r="LAH55" s="292"/>
      <c r="LAI55" s="292"/>
      <c r="LAJ55" s="292"/>
      <c r="LAK55" s="292"/>
      <c r="LAL55" s="292"/>
      <c r="LAM55" s="292"/>
      <c r="LAN55" s="292"/>
      <c r="LAO55" s="292"/>
      <c r="LAP55" s="292"/>
      <c r="LAQ55" s="292"/>
      <c r="LAR55" s="292"/>
      <c r="LAS55" s="292"/>
      <c r="LAT55" s="292"/>
      <c r="LAU55" s="292"/>
      <c r="LAV55" s="292"/>
      <c r="LAW55" s="292"/>
      <c r="LAX55" s="292"/>
      <c r="LAY55" s="292"/>
      <c r="LAZ55" s="292"/>
      <c r="LBA55" s="292"/>
      <c r="LBB55" s="292"/>
      <c r="LBC55" s="292"/>
      <c r="LBD55" s="292"/>
      <c r="LBE55" s="292"/>
      <c r="LBF55" s="292"/>
      <c r="LBG55" s="292"/>
      <c r="LBH55" s="292"/>
      <c r="LBI55" s="292"/>
      <c r="LBJ55" s="292"/>
      <c r="LBK55" s="292"/>
      <c r="LBL55" s="292"/>
      <c r="LBM55" s="292"/>
      <c r="LBN55" s="292"/>
      <c r="LBO55" s="292"/>
      <c r="LBP55" s="292"/>
      <c r="LBQ55" s="292"/>
      <c r="LBR55" s="292"/>
      <c r="LBS55" s="292"/>
      <c r="LBT55" s="292"/>
      <c r="LBU55" s="292"/>
      <c r="LBV55" s="292"/>
      <c r="LBW55" s="292"/>
      <c r="LBX55" s="292"/>
      <c r="LBY55" s="292"/>
      <c r="LBZ55" s="292"/>
      <c r="LCA55" s="292"/>
      <c r="LCB55" s="292"/>
      <c r="LCC55" s="292"/>
      <c r="LCD55" s="292"/>
      <c r="LCE55" s="292"/>
      <c r="LCF55" s="292"/>
      <c r="LCG55" s="292"/>
      <c r="LCH55" s="292"/>
      <c r="LCI55" s="292"/>
      <c r="LCJ55" s="292"/>
      <c r="LCK55" s="292"/>
      <c r="LCL55" s="292"/>
      <c r="LCM55" s="292"/>
      <c r="LCN55" s="292"/>
      <c r="LCO55" s="292"/>
      <c r="LCP55" s="292"/>
      <c r="LCQ55" s="292"/>
      <c r="LCR55" s="292"/>
      <c r="LCS55" s="292"/>
      <c r="LCT55" s="292"/>
      <c r="LCU55" s="292"/>
      <c r="LCV55" s="292"/>
      <c r="LCW55" s="292"/>
      <c r="LCX55" s="292"/>
      <c r="LCY55" s="292"/>
      <c r="LCZ55" s="292"/>
      <c r="LDA55" s="292"/>
      <c r="LDB55" s="292"/>
      <c r="LDC55" s="292"/>
      <c r="LDD55" s="292"/>
      <c r="LDE55" s="292"/>
      <c r="LDF55" s="292"/>
      <c r="LDG55" s="292"/>
      <c r="LDH55" s="292"/>
      <c r="LDI55" s="292"/>
      <c r="LDJ55" s="292"/>
      <c r="LDK55" s="292"/>
      <c r="LDL55" s="292"/>
      <c r="LDM55" s="292"/>
      <c r="LDN55" s="292"/>
      <c r="LDO55" s="292"/>
      <c r="LDP55" s="292"/>
      <c r="LDQ55" s="292"/>
      <c r="LDR55" s="292"/>
      <c r="LDS55" s="292"/>
      <c r="LDT55" s="292"/>
      <c r="LDU55" s="292"/>
      <c r="LDV55" s="292"/>
      <c r="LDW55" s="292"/>
      <c r="LDX55" s="292"/>
      <c r="LDY55" s="292"/>
      <c r="LDZ55" s="292"/>
      <c r="LEA55" s="292"/>
      <c r="LEB55" s="292"/>
      <c r="LEC55" s="292"/>
      <c r="LED55" s="292"/>
      <c r="LEE55" s="292"/>
      <c r="LEF55" s="292"/>
      <c r="LEG55" s="292"/>
      <c r="LEH55" s="292"/>
      <c r="LEI55" s="292"/>
      <c r="LEJ55" s="292"/>
      <c r="LEK55" s="292"/>
      <c r="LEL55" s="292"/>
      <c r="LEM55" s="292"/>
      <c r="LEN55" s="292"/>
      <c r="LEO55" s="292"/>
      <c r="LEP55" s="292"/>
      <c r="LEQ55" s="292"/>
      <c r="LER55" s="292"/>
      <c r="LES55" s="292"/>
      <c r="LET55" s="292"/>
      <c r="LEU55" s="292"/>
      <c r="LEV55" s="292"/>
      <c r="LEW55" s="292"/>
      <c r="LEX55" s="292"/>
      <c r="LEY55" s="292"/>
      <c r="LEZ55" s="292"/>
      <c r="LFA55" s="292"/>
      <c r="LFB55" s="292"/>
      <c r="LFC55" s="292"/>
      <c r="LFD55" s="292"/>
      <c r="LFE55" s="292"/>
      <c r="LFF55" s="292"/>
      <c r="LFG55" s="292"/>
      <c r="LFH55" s="292"/>
      <c r="LFI55" s="292"/>
      <c r="LFJ55" s="292"/>
      <c r="LFK55" s="292"/>
      <c r="LFL55" s="292"/>
      <c r="LFM55" s="292"/>
      <c r="LFN55" s="292"/>
      <c r="LFO55" s="292"/>
      <c r="LFP55" s="292"/>
      <c r="LFQ55" s="292"/>
      <c r="LFR55" s="292"/>
      <c r="LFS55" s="292"/>
      <c r="LFT55" s="292"/>
      <c r="LFU55" s="292"/>
      <c r="LFV55" s="292"/>
      <c r="LFW55" s="292"/>
      <c r="LFX55" s="292"/>
      <c r="LFY55" s="292"/>
      <c r="LFZ55" s="292"/>
      <c r="LGA55" s="292"/>
      <c r="LGB55" s="292"/>
      <c r="LGC55" s="292"/>
      <c r="LGD55" s="292"/>
      <c r="LGE55" s="292"/>
      <c r="LGF55" s="292"/>
      <c r="LGG55" s="292"/>
      <c r="LGH55" s="292"/>
      <c r="LGI55" s="292"/>
      <c r="LGJ55" s="292"/>
      <c r="LGK55" s="292"/>
      <c r="LGL55" s="292"/>
      <c r="LGM55" s="292"/>
      <c r="LGN55" s="292"/>
      <c r="LGO55" s="292"/>
      <c r="LGP55" s="292"/>
      <c r="LGQ55" s="292"/>
      <c r="LGR55" s="292"/>
      <c r="LGS55" s="292"/>
      <c r="LGT55" s="292"/>
      <c r="LGU55" s="292"/>
      <c r="LGV55" s="292"/>
      <c r="LGW55" s="292"/>
      <c r="LGX55" s="292"/>
      <c r="LGY55" s="292"/>
      <c r="LGZ55" s="292"/>
      <c r="LHA55" s="292"/>
      <c r="LHB55" s="292"/>
      <c r="LHC55" s="292"/>
      <c r="LHD55" s="292"/>
      <c r="LHE55" s="292"/>
      <c r="LHF55" s="292"/>
      <c r="LHG55" s="292"/>
      <c r="LHH55" s="292"/>
      <c r="LHI55" s="292"/>
      <c r="LHJ55" s="292"/>
      <c r="LHK55" s="292"/>
      <c r="LHL55" s="292"/>
      <c r="LHM55" s="292"/>
      <c r="LHN55" s="292"/>
      <c r="LHO55" s="292"/>
      <c r="LHP55" s="292"/>
      <c r="LHQ55" s="292"/>
      <c r="LHR55" s="292"/>
      <c r="LHS55" s="292"/>
      <c r="LHT55" s="292"/>
      <c r="LHU55" s="292"/>
      <c r="LHV55" s="292"/>
      <c r="LHW55" s="292"/>
      <c r="LHX55" s="292"/>
      <c r="LHY55" s="292"/>
      <c r="LHZ55" s="292"/>
      <c r="LIA55" s="292"/>
      <c r="LIB55" s="292"/>
      <c r="LIC55" s="292"/>
      <c r="LID55" s="292"/>
      <c r="LIE55" s="292"/>
      <c r="LIF55" s="292"/>
      <c r="LIG55" s="292"/>
      <c r="LIH55" s="292"/>
      <c r="LII55" s="292"/>
      <c r="LIJ55" s="292"/>
      <c r="LIK55" s="292"/>
      <c r="LIL55" s="292"/>
      <c r="LIM55" s="292"/>
      <c r="LIN55" s="292"/>
      <c r="LIO55" s="292"/>
      <c r="LIP55" s="292"/>
      <c r="LIQ55" s="292"/>
      <c r="LIR55" s="292"/>
      <c r="LIS55" s="292"/>
      <c r="LIT55" s="292"/>
      <c r="LIU55" s="292"/>
      <c r="LIV55" s="292"/>
      <c r="LIW55" s="292"/>
      <c r="LIX55" s="292"/>
      <c r="LIY55" s="292"/>
      <c r="LIZ55" s="292"/>
      <c r="LJA55" s="292"/>
      <c r="LJB55" s="292"/>
      <c r="LJC55" s="292"/>
      <c r="LJD55" s="292"/>
      <c r="LJE55" s="292"/>
      <c r="LJF55" s="292"/>
      <c r="LJG55" s="292"/>
      <c r="LJH55" s="292"/>
      <c r="LJI55" s="292"/>
      <c r="LJJ55" s="292"/>
      <c r="LJK55" s="292"/>
      <c r="LJL55" s="292"/>
      <c r="LJM55" s="292"/>
      <c r="LJN55" s="292"/>
      <c r="LJO55" s="292"/>
      <c r="LJP55" s="292"/>
      <c r="LJQ55" s="292"/>
      <c r="LJR55" s="292"/>
      <c r="LJS55" s="292"/>
      <c r="LJT55" s="292"/>
      <c r="LJU55" s="292"/>
      <c r="LJV55" s="292"/>
      <c r="LJW55" s="292"/>
      <c r="LJX55" s="292"/>
      <c r="LJY55" s="292"/>
      <c r="LJZ55" s="292"/>
      <c r="LKA55" s="292"/>
      <c r="LKB55" s="292"/>
      <c r="LKC55" s="292"/>
      <c r="LKD55" s="292"/>
      <c r="LKE55" s="292"/>
      <c r="LKF55" s="292"/>
      <c r="LKG55" s="292"/>
      <c r="LKH55" s="292"/>
      <c r="LKI55" s="292"/>
      <c r="LKJ55" s="292"/>
      <c r="LKK55" s="292"/>
      <c r="LKL55" s="292"/>
      <c r="LKM55" s="292"/>
      <c r="LKN55" s="292"/>
      <c r="LKO55" s="292"/>
      <c r="LKP55" s="292"/>
      <c r="LKQ55" s="292"/>
      <c r="LKR55" s="292"/>
      <c r="LKS55" s="292"/>
      <c r="LKT55" s="292"/>
      <c r="LKU55" s="292"/>
      <c r="LKV55" s="292"/>
      <c r="LKW55" s="292"/>
      <c r="LKX55" s="292"/>
      <c r="LKY55" s="292"/>
      <c r="LKZ55" s="292"/>
      <c r="LLA55" s="292"/>
      <c r="LLB55" s="292"/>
      <c r="LLC55" s="292"/>
      <c r="LLD55" s="292"/>
      <c r="LLE55" s="292"/>
      <c r="LLF55" s="292"/>
      <c r="LLG55" s="292"/>
      <c r="LLH55" s="292"/>
      <c r="LLI55" s="292"/>
      <c r="LLJ55" s="292"/>
      <c r="LLK55" s="292"/>
      <c r="LLL55" s="292"/>
      <c r="LLM55" s="292"/>
      <c r="LLN55" s="292"/>
      <c r="LLO55" s="292"/>
      <c r="LLP55" s="292"/>
      <c r="LLQ55" s="292"/>
      <c r="LLR55" s="292"/>
      <c r="LLS55" s="292"/>
      <c r="LLT55" s="292"/>
      <c r="LLU55" s="292"/>
      <c r="LLV55" s="292"/>
      <c r="LLW55" s="292"/>
      <c r="LLX55" s="292"/>
      <c r="LLY55" s="292"/>
      <c r="LLZ55" s="292"/>
      <c r="LMA55" s="292"/>
      <c r="LMB55" s="292"/>
      <c r="LMC55" s="292"/>
      <c r="LMD55" s="292"/>
      <c r="LME55" s="292"/>
      <c r="LMF55" s="292"/>
      <c r="LMG55" s="292"/>
      <c r="LMH55" s="292"/>
      <c r="LMI55" s="292"/>
      <c r="LMJ55" s="292"/>
      <c r="LMK55" s="292"/>
      <c r="LML55" s="292"/>
      <c r="LMM55" s="292"/>
      <c r="LMN55" s="292"/>
      <c r="LMO55" s="292"/>
      <c r="LMP55" s="292"/>
      <c r="LMQ55" s="292"/>
      <c r="LMR55" s="292"/>
      <c r="LMS55" s="292"/>
      <c r="LMT55" s="292"/>
      <c r="LMU55" s="292"/>
      <c r="LMV55" s="292"/>
      <c r="LMW55" s="292"/>
      <c r="LMX55" s="292"/>
      <c r="LMY55" s="292"/>
      <c r="LMZ55" s="292"/>
      <c r="LNA55" s="292"/>
      <c r="LNB55" s="292"/>
      <c r="LNC55" s="292"/>
      <c r="LND55" s="292"/>
      <c r="LNE55" s="292"/>
      <c r="LNF55" s="292"/>
      <c r="LNG55" s="292"/>
      <c r="LNH55" s="292"/>
      <c r="LNI55" s="292"/>
      <c r="LNJ55" s="292"/>
      <c r="LNK55" s="292"/>
      <c r="LNL55" s="292"/>
      <c r="LNM55" s="292"/>
      <c r="LNN55" s="292"/>
      <c r="LNO55" s="292"/>
      <c r="LNP55" s="292"/>
      <c r="LNQ55" s="292"/>
      <c r="LNR55" s="292"/>
      <c r="LNS55" s="292"/>
      <c r="LNT55" s="292"/>
      <c r="LNU55" s="292"/>
      <c r="LNV55" s="292"/>
      <c r="LNW55" s="292"/>
      <c r="LNX55" s="292"/>
      <c r="LNY55" s="292"/>
      <c r="LNZ55" s="292"/>
      <c r="LOA55" s="292"/>
      <c r="LOB55" s="292"/>
      <c r="LOC55" s="292"/>
      <c r="LOD55" s="292"/>
      <c r="LOE55" s="292"/>
      <c r="LOF55" s="292"/>
      <c r="LOG55" s="292"/>
      <c r="LOH55" s="292"/>
      <c r="LOI55" s="292"/>
      <c r="LOJ55" s="292"/>
      <c r="LOK55" s="292"/>
      <c r="LOL55" s="292"/>
      <c r="LOM55" s="292"/>
      <c r="LON55" s="292"/>
      <c r="LOO55" s="292"/>
      <c r="LOP55" s="292"/>
      <c r="LOQ55" s="292"/>
      <c r="LOR55" s="292"/>
      <c r="LOS55" s="292"/>
      <c r="LOT55" s="292"/>
      <c r="LOU55" s="292"/>
      <c r="LOV55" s="292"/>
      <c r="LOW55" s="292"/>
      <c r="LOX55" s="292"/>
      <c r="LOY55" s="292"/>
      <c r="LOZ55" s="292"/>
      <c r="LPA55" s="292"/>
      <c r="LPB55" s="292"/>
      <c r="LPC55" s="292"/>
      <c r="LPD55" s="292"/>
      <c r="LPE55" s="292"/>
      <c r="LPF55" s="292"/>
      <c r="LPG55" s="292"/>
      <c r="LPH55" s="292"/>
      <c r="LPI55" s="292"/>
      <c r="LPJ55" s="292"/>
      <c r="LPK55" s="292"/>
      <c r="LPL55" s="292"/>
      <c r="LPM55" s="292"/>
      <c r="LPN55" s="292"/>
      <c r="LPO55" s="292"/>
      <c r="LPP55" s="292"/>
      <c r="LPQ55" s="292"/>
      <c r="LPR55" s="292"/>
      <c r="LPS55" s="292"/>
      <c r="LPT55" s="292"/>
      <c r="LPU55" s="292"/>
      <c r="LPV55" s="292"/>
      <c r="LPW55" s="292"/>
      <c r="LPX55" s="292"/>
      <c r="LPY55" s="292"/>
      <c r="LPZ55" s="292"/>
      <c r="LQA55" s="292"/>
      <c r="LQB55" s="292"/>
      <c r="LQC55" s="292"/>
      <c r="LQD55" s="292"/>
      <c r="LQE55" s="292"/>
      <c r="LQF55" s="292"/>
      <c r="LQG55" s="292"/>
      <c r="LQH55" s="292"/>
      <c r="LQI55" s="292"/>
      <c r="LQJ55" s="292"/>
      <c r="LQK55" s="292"/>
      <c r="LQL55" s="292"/>
      <c r="LQM55" s="292"/>
      <c r="LQN55" s="292"/>
      <c r="LQO55" s="292"/>
      <c r="LQP55" s="292"/>
      <c r="LQQ55" s="292"/>
      <c r="LQR55" s="292"/>
      <c r="LQS55" s="292"/>
      <c r="LQT55" s="292"/>
      <c r="LQU55" s="292"/>
      <c r="LQV55" s="292"/>
      <c r="LQW55" s="292"/>
      <c r="LQX55" s="292"/>
      <c r="LQY55" s="292"/>
      <c r="LQZ55" s="292"/>
      <c r="LRA55" s="292"/>
      <c r="LRB55" s="292"/>
      <c r="LRC55" s="292"/>
      <c r="LRD55" s="292"/>
      <c r="LRE55" s="292"/>
      <c r="LRF55" s="292"/>
      <c r="LRG55" s="292"/>
      <c r="LRH55" s="292"/>
      <c r="LRI55" s="292"/>
      <c r="LRJ55" s="292"/>
      <c r="LRK55" s="292"/>
      <c r="LRL55" s="292"/>
      <c r="LRM55" s="292"/>
      <c r="LRN55" s="292"/>
      <c r="LRO55" s="292"/>
      <c r="LRP55" s="292"/>
      <c r="LRQ55" s="292"/>
      <c r="LRR55" s="292"/>
      <c r="LRS55" s="292"/>
      <c r="LRT55" s="292"/>
      <c r="LRU55" s="292"/>
      <c r="LRV55" s="292"/>
      <c r="LRW55" s="292"/>
      <c r="LRX55" s="292"/>
      <c r="LRY55" s="292"/>
      <c r="LRZ55" s="292"/>
      <c r="LSA55" s="292"/>
      <c r="LSB55" s="292"/>
      <c r="LSC55" s="292"/>
      <c r="LSD55" s="292"/>
      <c r="LSE55" s="292"/>
      <c r="LSF55" s="292"/>
      <c r="LSG55" s="292"/>
      <c r="LSH55" s="292"/>
      <c r="LSI55" s="292"/>
      <c r="LSJ55" s="292"/>
      <c r="LSK55" s="292"/>
      <c r="LSL55" s="292"/>
      <c r="LSM55" s="292"/>
      <c r="LSN55" s="292"/>
      <c r="LSO55" s="292"/>
      <c r="LSP55" s="292"/>
      <c r="LSQ55" s="292"/>
      <c r="LSR55" s="292"/>
      <c r="LSS55" s="292"/>
      <c r="LST55" s="292"/>
      <c r="LSU55" s="292"/>
      <c r="LSV55" s="292"/>
      <c r="LSW55" s="292"/>
      <c r="LSX55" s="292"/>
      <c r="LSY55" s="292"/>
      <c r="LSZ55" s="292"/>
      <c r="LTA55" s="292"/>
      <c r="LTB55" s="292"/>
      <c r="LTC55" s="292"/>
      <c r="LTD55" s="292"/>
      <c r="LTE55" s="292"/>
      <c r="LTF55" s="292"/>
      <c r="LTG55" s="292"/>
      <c r="LTH55" s="292"/>
      <c r="LTI55" s="292"/>
      <c r="LTJ55" s="292"/>
      <c r="LTK55" s="292"/>
      <c r="LTL55" s="292"/>
      <c r="LTM55" s="292"/>
      <c r="LTN55" s="292"/>
      <c r="LTO55" s="292"/>
      <c r="LTP55" s="292"/>
      <c r="LTQ55" s="292"/>
      <c r="LTR55" s="292"/>
      <c r="LTS55" s="292"/>
      <c r="LTT55" s="292"/>
      <c r="LTU55" s="292"/>
      <c r="LTV55" s="292"/>
      <c r="LTW55" s="292"/>
      <c r="LTX55" s="292"/>
      <c r="LTY55" s="292"/>
      <c r="LTZ55" s="292"/>
      <c r="LUA55" s="292"/>
      <c r="LUB55" s="292"/>
      <c r="LUC55" s="292"/>
      <c r="LUD55" s="292"/>
      <c r="LUE55" s="292"/>
      <c r="LUF55" s="292"/>
      <c r="LUG55" s="292"/>
      <c r="LUH55" s="292"/>
      <c r="LUI55" s="292"/>
      <c r="LUJ55" s="292"/>
      <c r="LUK55" s="292"/>
      <c r="LUL55" s="292"/>
      <c r="LUM55" s="292"/>
      <c r="LUN55" s="292"/>
      <c r="LUO55" s="292"/>
      <c r="LUP55" s="292"/>
      <c r="LUQ55" s="292"/>
      <c r="LUR55" s="292"/>
      <c r="LUS55" s="292"/>
      <c r="LUT55" s="292"/>
      <c r="LUU55" s="292"/>
      <c r="LUV55" s="292"/>
      <c r="LUW55" s="292"/>
      <c r="LUX55" s="292"/>
      <c r="LUY55" s="292"/>
      <c r="LUZ55" s="292"/>
      <c r="LVA55" s="292"/>
      <c r="LVB55" s="292"/>
      <c r="LVC55" s="292"/>
      <c r="LVD55" s="292"/>
      <c r="LVE55" s="292"/>
      <c r="LVF55" s="292"/>
      <c r="LVG55" s="292"/>
      <c r="LVH55" s="292"/>
      <c r="LVI55" s="292"/>
      <c r="LVJ55" s="292"/>
      <c r="LVK55" s="292"/>
      <c r="LVL55" s="292"/>
      <c r="LVM55" s="292"/>
      <c r="LVN55" s="292"/>
      <c r="LVO55" s="292"/>
      <c r="LVP55" s="292"/>
      <c r="LVQ55" s="292"/>
      <c r="LVR55" s="292"/>
      <c r="LVS55" s="292"/>
      <c r="LVT55" s="292"/>
      <c r="LVU55" s="292"/>
      <c r="LVV55" s="292"/>
      <c r="LVW55" s="292"/>
      <c r="LVX55" s="292"/>
      <c r="LVY55" s="292"/>
      <c r="LVZ55" s="292"/>
      <c r="LWA55" s="292"/>
      <c r="LWB55" s="292"/>
      <c r="LWC55" s="292"/>
      <c r="LWD55" s="292"/>
      <c r="LWE55" s="292"/>
      <c r="LWF55" s="292"/>
      <c r="LWG55" s="292"/>
      <c r="LWH55" s="292"/>
      <c r="LWI55" s="292"/>
      <c r="LWJ55" s="292"/>
      <c r="LWK55" s="292"/>
      <c r="LWL55" s="292"/>
      <c r="LWM55" s="292"/>
      <c r="LWN55" s="292"/>
      <c r="LWO55" s="292"/>
      <c r="LWP55" s="292"/>
      <c r="LWQ55" s="292"/>
      <c r="LWR55" s="292"/>
      <c r="LWS55" s="292"/>
      <c r="LWT55" s="292"/>
      <c r="LWU55" s="292"/>
      <c r="LWV55" s="292"/>
      <c r="LWW55" s="292"/>
      <c r="LWX55" s="292"/>
      <c r="LWY55" s="292"/>
      <c r="LWZ55" s="292"/>
      <c r="LXA55" s="292"/>
      <c r="LXB55" s="292"/>
      <c r="LXC55" s="292"/>
      <c r="LXD55" s="292"/>
      <c r="LXE55" s="292"/>
      <c r="LXF55" s="292"/>
      <c r="LXG55" s="292"/>
      <c r="LXH55" s="292"/>
      <c r="LXI55" s="292"/>
      <c r="LXJ55" s="292"/>
      <c r="LXK55" s="292"/>
      <c r="LXL55" s="292"/>
      <c r="LXM55" s="292"/>
      <c r="LXN55" s="292"/>
      <c r="LXO55" s="292"/>
      <c r="LXP55" s="292"/>
      <c r="LXQ55" s="292"/>
      <c r="LXR55" s="292"/>
      <c r="LXS55" s="292"/>
      <c r="LXT55" s="292"/>
      <c r="LXU55" s="292"/>
      <c r="LXV55" s="292"/>
      <c r="LXW55" s="292"/>
      <c r="LXX55" s="292"/>
      <c r="LXY55" s="292"/>
      <c r="LXZ55" s="292"/>
      <c r="LYA55" s="292"/>
      <c r="LYB55" s="292"/>
      <c r="LYC55" s="292"/>
      <c r="LYD55" s="292"/>
      <c r="LYE55" s="292"/>
      <c r="LYF55" s="292"/>
      <c r="LYG55" s="292"/>
      <c r="LYH55" s="292"/>
      <c r="LYI55" s="292"/>
      <c r="LYJ55" s="292"/>
      <c r="LYK55" s="292"/>
      <c r="LYL55" s="292"/>
      <c r="LYM55" s="292"/>
      <c r="LYN55" s="292"/>
      <c r="LYO55" s="292"/>
      <c r="LYP55" s="292"/>
      <c r="LYQ55" s="292"/>
      <c r="LYR55" s="292"/>
      <c r="LYS55" s="292"/>
      <c r="LYT55" s="292"/>
      <c r="LYU55" s="292"/>
      <c r="LYV55" s="292"/>
      <c r="LYW55" s="292"/>
      <c r="LYX55" s="292"/>
      <c r="LYY55" s="292"/>
      <c r="LYZ55" s="292"/>
      <c r="LZA55" s="292"/>
      <c r="LZB55" s="292"/>
      <c r="LZC55" s="292"/>
      <c r="LZD55" s="292"/>
      <c r="LZE55" s="292"/>
      <c r="LZF55" s="292"/>
      <c r="LZG55" s="292"/>
      <c r="LZH55" s="292"/>
      <c r="LZI55" s="292"/>
      <c r="LZJ55" s="292"/>
      <c r="LZK55" s="292"/>
      <c r="LZL55" s="292"/>
      <c r="LZM55" s="292"/>
      <c r="LZN55" s="292"/>
      <c r="LZO55" s="292"/>
      <c r="LZP55" s="292"/>
      <c r="LZQ55" s="292"/>
      <c r="LZR55" s="292"/>
      <c r="LZS55" s="292"/>
      <c r="LZT55" s="292"/>
      <c r="LZU55" s="292"/>
      <c r="LZV55" s="292"/>
      <c r="LZW55" s="292"/>
      <c r="LZX55" s="292"/>
      <c r="LZY55" s="292"/>
      <c r="LZZ55" s="292"/>
      <c r="MAA55" s="292"/>
      <c r="MAB55" s="292"/>
      <c r="MAC55" s="292"/>
      <c r="MAD55" s="292"/>
      <c r="MAE55" s="292"/>
      <c r="MAF55" s="292"/>
      <c r="MAG55" s="292"/>
      <c r="MAH55" s="292"/>
      <c r="MAI55" s="292"/>
      <c r="MAJ55" s="292"/>
      <c r="MAK55" s="292"/>
      <c r="MAL55" s="292"/>
      <c r="MAM55" s="292"/>
      <c r="MAN55" s="292"/>
      <c r="MAO55" s="292"/>
      <c r="MAP55" s="292"/>
      <c r="MAQ55" s="292"/>
      <c r="MAR55" s="292"/>
      <c r="MAS55" s="292"/>
      <c r="MAT55" s="292"/>
      <c r="MAU55" s="292"/>
      <c r="MAV55" s="292"/>
      <c r="MAW55" s="292"/>
      <c r="MAX55" s="292"/>
      <c r="MAY55" s="292"/>
      <c r="MAZ55" s="292"/>
      <c r="MBA55" s="292"/>
      <c r="MBB55" s="292"/>
      <c r="MBC55" s="292"/>
      <c r="MBD55" s="292"/>
      <c r="MBE55" s="292"/>
      <c r="MBF55" s="292"/>
      <c r="MBG55" s="292"/>
      <c r="MBH55" s="292"/>
      <c r="MBI55" s="292"/>
      <c r="MBJ55" s="292"/>
      <c r="MBK55" s="292"/>
      <c r="MBL55" s="292"/>
      <c r="MBM55" s="292"/>
      <c r="MBN55" s="292"/>
      <c r="MBO55" s="292"/>
      <c r="MBP55" s="292"/>
      <c r="MBQ55" s="292"/>
      <c r="MBR55" s="292"/>
      <c r="MBS55" s="292"/>
      <c r="MBT55" s="292"/>
      <c r="MBU55" s="292"/>
      <c r="MBV55" s="292"/>
      <c r="MBW55" s="292"/>
      <c r="MBX55" s="292"/>
      <c r="MBY55" s="292"/>
      <c r="MBZ55" s="292"/>
      <c r="MCA55" s="292"/>
      <c r="MCB55" s="292"/>
      <c r="MCC55" s="292"/>
      <c r="MCD55" s="292"/>
      <c r="MCE55" s="292"/>
      <c r="MCF55" s="292"/>
      <c r="MCG55" s="292"/>
      <c r="MCH55" s="292"/>
      <c r="MCI55" s="292"/>
      <c r="MCJ55" s="292"/>
      <c r="MCK55" s="292"/>
      <c r="MCL55" s="292"/>
      <c r="MCM55" s="292"/>
      <c r="MCN55" s="292"/>
      <c r="MCO55" s="292"/>
      <c r="MCP55" s="292"/>
      <c r="MCQ55" s="292"/>
      <c r="MCR55" s="292"/>
      <c r="MCS55" s="292"/>
      <c r="MCT55" s="292"/>
      <c r="MCU55" s="292"/>
      <c r="MCV55" s="292"/>
      <c r="MCW55" s="292"/>
      <c r="MCX55" s="292"/>
      <c r="MCY55" s="292"/>
      <c r="MCZ55" s="292"/>
      <c r="MDA55" s="292"/>
      <c r="MDB55" s="292"/>
      <c r="MDC55" s="292"/>
      <c r="MDD55" s="292"/>
      <c r="MDE55" s="292"/>
      <c r="MDF55" s="292"/>
      <c r="MDG55" s="292"/>
      <c r="MDH55" s="292"/>
      <c r="MDI55" s="292"/>
      <c r="MDJ55" s="292"/>
      <c r="MDK55" s="292"/>
      <c r="MDL55" s="292"/>
      <c r="MDM55" s="292"/>
      <c r="MDN55" s="292"/>
      <c r="MDO55" s="292"/>
      <c r="MDP55" s="292"/>
      <c r="MDQ55" s="292"/>
      <c r="MDR55" s="292"/>
      <c r="MDS55" s="292"/>
      <c r="MDT55" s="292"/>
      <c r="MDU55" s="292"/>
      <c r="MDV55" s="292"/>
      <c r="MDW55" s="292"/>
      <c r="MDX55" s="292"/>
      <c r="MDY55" s="292"/>
      <c r="MDZ55" s="292"/>
      <c r="MEA55" s="292"/>
      <c r="MEB55" s="292"/>
      <c r="MEC55" s="292"/>
      <c r="MED55" s="292"/>
      <c r="MEE55" s="292"/>
      <c r="MEF55" s="292"/>
      <c r="MEG55" s="292"/>
      <c r="MEH55" s="292"/>
      <c r="MEI55" s="292"/>
      <c r="MEJ55" s="292"/>
      <c r="MEK55" s="292"/>
      <c r="MEL55" s="292"/>
      <c r="MEM55" s="292"/>
      <c r="MEN55" s="292"/>
      <c r="MEO55" s="292"/>
      <c r="MEP55" s="292"/>
      <c r="MEQ55" s="292"/>
      <c r="MER55" s="292"/>
      <c r="MES55" s="292"/>
      <c r="MET55" s="292"/>
      <c r="MEU55" s="292"/>
      <c r="MEV55" s="292"/>
      <c r="MEW55" s="292"/>
      <c r="MEX55" s="292"/>
      <c r="MEY55" s="292"/>
      <c r="MEZ55" s="292"/>
      <c r="MFA55" s="292"/>
      <c r="MFB55" s="292"/>
      <c r="MFC55" s="292"/>
      <c r="MFD55" s="292"/>
      <c r="MFE55" s="292"/>
      <c r="MFF55" s="292"/>
      <c r="MFG55" s="292"/>
      <c r="MFH55" s="292"/>
      <c r="MFI55" s="292"/>
      <c r="MFJ55" s="292"/>
      <c r="MFK55" s="292"/>
      <c r="MFL55" s="292"/>
      <c r="MFM55" s="292"/>
      <c r="MFN55" s="292"/>
      <c r="MFO55" s="292"/>
      <c r="MFP55" s="292"/>
      <c r="MFQ55" s="292"/>
      <c r="MFR55" s="292"/>
      <c r="MFS55" s="292"/>
      <c r="MFT55" s="292"/>
      <c r="MFU55" s="292"/>
      <c r="MFV55" s="292"/>
      <c r="MFW55" s="292"/>
      <c r="MFX55" s="292"/>
      <c r="MFY55" s="292"/>
      <c r="MFZ55" s="292"/>
      <c r="MGA55" s="292"/>
      <c r="MGB55" s="292"/>
      <c r="MGC55" s="292"/>
      <c r="MGD55" s="292"/>
      <c r="MGE55" s="292"/>
      <c r="MGF55" s="292"/>
      <c r="MGG55" s="292"/>
      <c r="MGH55" s="292"/>
      <c r="MGI55" s="292"/>
      <c r="MGJ55" s="292"/>
      <c r="MGK55" s="292"/>
      <c r="MGL55" s="292"/>
      <c r="MGM55" s="292"/>
      <c r="MGN55" s="292"/>
      <c r="MGO55" s="292"/>
      <c r="MGP55" s="292"/>
      <c r="MGQ55" s="292"/>
      <c r="MGR55" s="292"/>
      <c r="MGS55" s="292"/>
      <c r="MGT55" s="292"/>
      <c r="MGU55" s="292"/>
      <c r="MGV55" s="292"/>
      <c r="MGW55" s="292"/>
      <c r="MGX55" s="292"/>
      <c r="MGY55" s="292"/>
      <c r="MGZ55" s="292"/>
      <c r="MHA55" s="292"/>
      <c r="MHB55" s="292"/>
      <c r="MHC55" s="292"/>
      <c r="MHD55" s="292"/>
      <c r="MHE55" s="292"/>
      <c r="MHF55" s="292"/>
      <c r="MHG55" s="292"/>
      <c r="MHH55" s="292"/>
      <c r="MHI55" s="292"/>
      <c r="MHJ55" s="292"/>
      <c r="MHK55" s="292"/>
      <c r="MHL55" s="292"/>
      <c r="MHM55" s="292"/>
      <c r="MHN55" s="292"/>
      <c r="MHO55" s="292"/>
      <c r="MHP55" s="292"/>
      <c r="MHQ55" s="292"/>
      <c r="MHR55" s="292"/>
      <c r="MHS55" s="292"/>
      <c r="MHT55" s="292"/>
      <c r="MHU55" s="292"/>
      <c r="MHV55" s="292"/>
      <c r="MHW55" s="292"/>
      <c r="MHX55" s="292"/>
      <c r="MHY55" s="292"/>
      <c r="MHZ55" s="292"/>
      <c r="MIA55" s="292"/>
      <c r="MIB55" s="292"/>
      <c r="MIC55" s="292"/>
      <c r="MID55" s="292"/>
      <c r="MIE55" s="292"/>
      <c r="MIF55" s="292"/>
      <c r="MIG55" s="292"/>
      <c r="MIH55" s="292"/>
      <c r="MII55" s="292"/>
      <c r="MIJ55" s="292"/>
      <c r="MIK55" s="292"/>
      <c r="MIL55" s="292"/>
      <c r="MIM55" s="292"/>
      <c r="MIN55" s="292"/>
      <c r="MIO55" s="292"/>
      <c r="MIP55" s="292"/>
      <c r="MIQ55" s="292"/>
      <c r="MIR55" s="292"/>
      <c r="MIS55" s="292"/>
      <c r="MIT55" s="292"/>
      <c r="MIU55" s="292"/>
      <c r="MIV55" s="292"/>
      <c r="MIW55" s="292"/>
      <c r="MIX55" s="292"/>
      <c r="MIY55" s="292"/>
      <c r="MIZ55" s="292"/>
      <c r="MJA55" s="292"/>
      <c r="MJB55" s="292"/>
      <c r="MJC55" s="292"/>
      <c r="MJD55" s="292"/>
      <c r="MJE55" s="292"/>
      <c r="MJF55" s="292"/>
      <c r="MJG55" s="292"/>
      <c r="MJH55" s="292"/>
      <c r="MJI55" s="292"/>
      <c r="MJJ55" s="292"/>
      <c r="MJK55" s="292"/>
      <c r="MJL55" s="292"/>
      <c r="MJM55" s="292"/>
      <c r="MJN55" s="292"/>
      <c r="MJO55" s="292"/>
      <c r="MJP55" s="292"/>
      <c r="MJQ55" s="292"/>
      <c r="MJR55" s="292"/>
      <c r="MJS55" s="292"/>
      <c r="MJT55" s="292"/>
      <c r="MJU55" s="292"/>
      <c r="MJV55" s="292"/>
      <c r="MJW55" s="292"/>
      <c r="MJX55" s="292"/>
      <c r="MJY55" s="292"/>
      <c r="MJZ55" s="292"/>
      <c r="MKA55" s="292"/>
      <c r="MKB55" s="292"/>
      <c r="MKC55" s="292"/>
      <c r="MKD55" s="292"/>
      <c r="MKE55" s="292"/>
      <c r="MKF55" s="292"/>
      <c r="MKG55" s="292"/>
      <c r="MKH55" s="292"/>
      <c r="MKI55" s="292"/>
      <c r="MKJ55" s="292"/>
      <c r="MKK55" s="292"/>
      <c r="MKL55" s="292"/>
      <c r="MKM55" s="292"/>
      <c r="MKN55" s="292"/>
      <c r="MKO55" s="292"/>
      <c r="MKP55" s="292"/>
      <c r="MKQ55" s="292"/>
      <c r="MKR55" s="292"/>
      <c r="MKS55" s="292"/>
      <c r="MKT55" s="292"/>
      <c r="MKU55" s="292"/>
      <c r="MKV55" s="292"/>
      <c r="MKW55" s="292"/>
      <c r="MKX55" s="292"/>
      <c r="MKY55" s="292"/>
      <c r="MKZ55" s="292"/>
      <c r="MLA55" s="292"/>
      <c r="MLB55" s="292"/>
      <c r="MLC55" s="292"/>
      <c r="MLD55" s="292"/>
      <c r="MLE55" s="292"/>
      <c r="MLF55" s="292"/>
      <c r="MLG55" s="292"/>
      <c r="MLH55" s="292"/>
      <c r="MLI55" s="292"/>
      <c r="MLJ55" s="292"/>
      <c r="MLK55" s="292"/>
      <c r="MLL55" s="292"/>
      <c r="MLM55" s="292"/>
      <c r="MLN55" s="292"/>
      <c r="MLO55" s="292"/>
      <c r="MLP55" s="292"/>
      <c r="MLQ55" s="292"/>
      <c r="MLR55" s="292"/>
      <c r="MLS55" s="292"/>
      <c r="MLT55" s="292"/>
      <c r="MLU55" s="292"/>
      <c r="MLV55" s="292"/>
      <c r="MLW55" s="292"/>
      <c r="MLX55" s="292"/>
      <c r="MLY55" s="292"/>
      <c r="MLZ55" s="292"/>
      <c r="MMA55" s="292"/>
      <c r="MMB55" s="292"/>
      <c r="MMC55" s="292"/>
      <c r="MMD55" s="292"/>
      <c r="MME55" s="292"/>
      <c r="MMF55" s="292"/>
      <c r="MMG55" s="292"/>
      <c r="MMH55" s="292"/>
      <c r="MMI55" s="292"/>
      <c r="MMJ55" s="292"/>
      <c r="MMK55" s="292"/>
      <c r="MML55" s="292"/>
      <c r="MMM55" s="292"/>
      <c r="MMN55" s="292"/>
      <c r="MMO55" s="292"/>
      <c r="MMP55" s="292"/>
      <c r="MMQ55" s="292"/>
      <c r="MMR55" s="292"/>
      <c r="MMS55" s="292"/>
      <c r="MMT55" s="292"/>
      <c r="MMU55" s="292"/>
      <c r="MMV55" s="292"/>
      <c r="MMW55" s="292"/>
      <c r="MMX55" s="292"/>
      <c r="MMY55" s="292"/>
      <c r="MMZ55" s="292"/>
      <c r="MNA55" s="292"/>
      <c r="MNB55" s="292"/>
      <c r="MNC55" s="292"/>
      <c r="MND55" s="292"/>
      <c r="MNE55" s="292"/>
      <c r="MNF55" s="292"/>
      <c r="MNG55" s="292"/>
      <c r="MNH55" s="292"/>
      <c r="MNI55" s="292"/>
      <c r="MNJ55" s="292"/>
      <c r="MNK55" s="292"/>
      <c r="MNL55" s="292"/>
      <c r="MNM55" s="292"/>
      <c r="MNN55" s="292"/>
      <c r="MNO55" s="292"/>
      <c r="MNP55" s="292"/>
      <c r="MNQ55" s="292"/>
      <c r="MNR55" s="292"/>
      <c r="MNS55" s="292"/>
      <c r="MNT55" s="292"/>
      <c r="MNU55" s="292"/>
      <c r="MNV55" s="292"/>
      <c r="MNW55" s="292"/>
      <c r="MNX55" s="292"/>
      <c r="MNY55" s="292"/>
      <c r="MNZ55" s="292"/>
      <c r="MOA55" s="292"/>
      <c r="MOB55" s="292"/>
      <c r="MOC55" s="292"/>
      <c r="MOD55" s="292"/>
      <c r="MOE55" s="292"/>
      <c r="MOF55" s="292"/>
      <c r="MOG55" s="292"/>
      <c r="MOH55" s="292"/>
      <c r="MOI55" s="292"/>
      <c r="MOJ55" s="292"/>
      <c r="MOK55" s="292"/>
      <c r="MOL55" s="292"/>
      <c r="MOM55" s="292"/>
      <c r="MON55" s="292"/>
      <c r="MOO55" s="292"/>
      <c r="MOP55" s="292"/>
      <c r="MOQ55" s="292"/>
      <c r="MOR55" s="292"/>
      <c r="MOS55" s="292"/>
      <c r="MOT55" s="292"/>
      <c r="MOU55" s="292"/>
      <c r="MOV55" s="292"/>
      <c r="MOW55" s="292"/>
      <c r="MOX55" s="292"/>
      <c r="MOY55" s="292"/>
      <c r="MOZ55" s="292"/>
      <c r="MPA55" s="292"/>
      <c r="MPB55" s="292"/>
      <c r="MPC55" s="292"/>
      <c r="MPD55" s="292"/>
      <c r="MPE55" s="292"/>
      <c r="MPF55" s="292"/>
      <c r="MPG55" s="292"/>
      <c r="MPH55" s="292"/>
      <c r="MPI55" s="292"/>
      <c r="MPJ55" s="292"/>
      <c r="MPK55" s="292"/>
      <c r="MPL55" s="292"/>
      <c r="MPM55" s="292"/>
      <c r="MPN55" s="292"/>
      <c r="MPO55" s="292"/>
      <c r="MPP55" s="292"/>
      <c r="MPQ55" s="292"/>
      <c r="MPR55" s="292"/>
      <c r="MPS55" s="292"/>
      <c r="MPT55" s="292"/>
      <c r="MPU55" s="292"/>
      <c r="MPV55" s="292"/>
      <c r="MPW55" s="292"/>
      <c r="MPX55" s="292"/>
      <c r="MPY55" s="292"/>
      <c r="MPZ55" s="292"/>
      <c r="MQA55" s="292"/>
      <c r="MQB55" s="292"/>
      <c r="MQC55" s="292"/>
      <c r="MQD55" s="292"/>
      <c r="MQE55" s="292"/>
      <c r="MQF55" s="292"/>
      <c r="MQG55" s="292"/>
      <c r="MQH55" s="292"/>
      <c r="MQI55" s="292"/>
      <c r="MQJ55" s="292"/>
      <c r="MQK55" s="292"/>
      <c r="MQL55" s="292"/>
      <c r="MQM55" s="292"/>
      <c r="MQN55" s="292"/>
      <c r="MQO55" s="292"/>
      <c r="MQP55" s="292"/>
      <c r="MQQ55" s="292"/>
      <c r="MQR55" s="292"/>
      <c r="MQS55" s="292"/>
      <c r="MQT55" s="292"/>
      <c r="MQU55" s="292"/>
      <c r="MQV55" s="292"/>
      <c r="MQW55" s="292"/>
      <c r="MQX55" s="292"/>
      <c r="MQY55" s="292"/>
      <c r="MQZ55" s="292"/>
      <c r="MRA55" s="292"/>
      <c r="MRB55" s="292"/>
      <c r="MRC55" s="292"/>
      <c r="MRD55" s="292"/>
      <c r="MRE55" s="292"/>
      <c r="MRF55" s="292"/>
      <c r="MRG55" s="292"/>
      <c r="MRH55" s="292"/>
      <c r="MRI55" s="292"/>
      <c r="MRJ55" s="292"/>
      <c r="MRK55" s="292"/>
      <c r="MRL55" s="292"/>
      <c r="MRM55" s="292"/>
      <c r="MRN55" s="292"/>
      <c r="MRO55" s="292"/>
      <c r="MRP55" s="292"/>
      <c r="MRQ55" s="292"/>
      <c r="MRR55" s="292"/>
      <c r="MRS55" s="292"/>
      <c r="MRT55" s="292"/>
      <c r="MRU55" s="292"/>
      <c r="MRV55" s="292"/>
      <c r="MRW55" s="292"/>
      <c r="MRX55" s="292"/>
      <c r="MRY55" s="292"/>
      <c r="MRZ55" s="292"/>
      <c r="MSA55" s="292"/>
      <c r="MSB55" s="292"/>
      <c r="MSC55" s="292"/>
      <c r="MSD55" s="292"/>
      <c r="MSE55" s="292"/>
      <c r="MSF55" s="292"/>
      <c r="MSG55" s="292"/>
      <c r="MSH55" s="292"/>
      <c r="MSI55" s="292"/>
      <c r="MSJ55" s="292"/>
      <c r="MSK55" s="292"/>
      <c r="MSL55" s="292"/>
      <c r="MSM55" s="292"/>
      <c r="MSN55" s="292"/>
      <c r="MSO55" s="292"/>
      <c r="MSP55" s="292"/>
      <c r="MSQ55" s="292"/>
      <c r="MSR55" s="292"/>
      <c r="MSS55" s="292"/>
      <c r="MST55" s="292"/>
      <c r="MSU55" s="292"/>
      <c r="MSV55" s="292"/>
      <c r="MSW55" s="292"/>
      <c r="MSX55" s="292"/>
      <c r="MSY55" s="292"/>
      <c r="MSZ55" s="292"/>
      <c r="MTA55" s="292"/>
      <c r="MTB55" s="292"/>
      <c r="MTC55" s="292"/>
      <c r="MTD55" s="292"/>
      <c r="MTE55" s="292"/>
      <c r="MTF55" s="292"/>
      <c r="MTG55" s="292"/>
      <c r="MTH55" s="292"/>
      <c r="MTI55" s="292"/>
      <c r="MTJ55" s="292"/>
      <c r="MTK55" s="292"/>
      <c r="MTL55" s="292"/>
      <c r="MTM55" s="292"/>
      <c r="MTN55" s="292"/>
      <c r="MTO55" s="292"/>
      <c r="MTP55" s="292"/>
      <c r="MTQ55" s="292"/>
      <c r="MTR55" s="292"/>
      <c r="MTS55" s="292"/>
      <c r="MTT55" s="292"/>
      <c r="MTU55" s="292"/>
      <c r="MTV55" s="292"/>
      <c r="MTW55" s="292"/>
      <c r="MTX55" s="292"/>
      <c r="MTY55" s="292"/>
      <c r="MTZ55" s="292"/>
      <c r="MUA55" s="292"/>
      <c r="MUB55" s="292"/>
      <c r="MUC55" s="292"/>
      <c r="MUD55" s="292"/>
      <c r="MUE55" s="292"/>
      <c r="MUF55" s="292"/>
      <c r="MUG55" s="292"/>
      <c r="MUH55" s="292"/>
      <c r="MUI55" s="292"/>
      <c r="MUJ55" s="292"/>
      <c r="MUK55" s="292"/>
      <c r="MUL55" s="292"/>
      <c r="MUM55" s="292"/>
      <c r="MUN55" s="292"/>
      <c r="MUO55" s="292"/>
      <c r="MUP55" s="292"/>
      <c r="MUQ55" s="292"/>
      <c r="MUR55" s="292"/>
      <c r="MUS55" s="292"/>
      <c r="MUT55" s="292"/>
      <c r="MUU55" s="292"/>
      <c r="MUV55" s="292"/>
      <c r="MUW55" s="292"/>
      <c r="MUX55" s="292"/>
      <c r="MUY55" s="292"/>
      <c r="MUZ55" s="292"/>
      <c r="MVA55" s="292"/>
      <c r="MVB55" s="292"/>
      <c r="MVC55" s="292"/>
      <c r="MVD55" s="292"/>
      <c r="MVE55" s="292"/>
      <c r="MVF55" s="292"/>
      <c r="MVG55" s="292"/>
      <c r="MVH55" s="292"/>
      <c r="MVI55" s="292"/>
      <c r="MVJ55" s="292"/>
      <c r="MVK55" s="292"/>
      <c r="MVL55" s="292"/>
      <c r="MVM55" s="292"/>
      <c r="MVN55" s="292"/>
      <c r="MVO55" s="292"/>
      <c r="MVP55" s="292"/>
      <c r="MVQ55" s="292"/>
      <c r="MVR55" s="292"/>
      <c r="MVS55" s="292"/>
      <c r="MVT55" s="292"/>
      <c r="MVU55" s="292"/>
      <c r="MVV55" s="292"/>
      <c r="MVW55" s="292"/>
      <c r="MVX55" s="292"/>
      <c r="MVY55" s="292"/>
      <c r="MVZ55" s="292"/>
      <c r="MWA55" s="292"/>
      <c r="MWB55" s="292"/>
      <c r="MWC55" s="292"/>
      <c r="MWD55" s="292"/>
      <c r="MWE55" s="292"/>
      <c r="MWF55" s="292"/>
      <c r="MWG55" s="292"/>
      <c r="MWH55" s="292"/>
      <c r="MWI55" s="292"/>
      <c r="MWJ55" s="292"/>
      <c r="MWK55" s="292"/>
      <c r="MWL55" s="292"/>
      <c r="MWM55" s="292"/>
      <c r="MWN55" s="292"/>
      <c r="MWO55" s="292"/>
      <c r="MWP55" s="292"/>
      <c r="MWQ55" s="292"/>
      <c r="MWR55" s="292"/>
      <c r="MWS55" s="292"/>
      <c r="MWT55" s="292"/>
      <c r="MWU55" s="292"/>
      <c r="MWV55" s="292"/>
      <c r="MWW55" s="292"/>
      <c r="MWX55" s="292"/>
      <c r="MWY55" s="292"/>
      <c r="MWZ55" s="292"/>
      <c r="MXA55" s="292"/>
      <c r="MXB55" s="292"/>
      <c r="MXC55" s="292"/>
      <c r="MXD55" s="292"/>
      <c r="MXE55" s="292"/>
      <c r="MXF55" s="292"/>
      <c r="MXG55" s="292"/>
      <c r="MXH55" s="292"/>
      <c r="MXI55" s="292"/>
      <c r="MXJ55" s="292"/>
      <c r="MXK55" s="292"/>
      <c r="MXL55" s="292"/>
      <c r="MXM55" s="292"/>
      <c r="MXN55" s="292"/>
      <c r="MXO55" s="292"/>
      <c r="MXP55" s="292"/>
      <c r="MXQ55" s="292"/>
      <c r="MXR55" s="292"/>
      <c r="MXS55" s="292"/>
      <c r="MXT55" s="292"/>
      <c r="MXU55" s="292"/>
      <c r="MXV55" s="292"/>
      <c r="MXW55" s="292"/>
      <c r="MXX55" s="292"/>
      <c r="MXY55" s="292"/>
      <c r="MXZ55" s="292"/>
      <c r="MYA55" s="292"/>
      <c r="MYB55" s="292"/>
      <c r="MYC55" s="292"/>
      <c r="MYD55" s="292"/>
      <c r="MYE55" s="292"/>
      <c r="MYF55" s="292"/>
      <c r="MYG55" s="292"/>
      <c r="MYH55" s="292"/>
      <c r="MYI55" s="292"/>
      <c r="MYJ55" s="292"/>
      <c r="MYK55" s="292"/>
      <c r="MYL55" s="292"/>
      <c r="MYM55" s="292"/>
      <c r="MYN55" s="292"/>
      <c r="MYO55" s="292"/>
      <c r="MYP55" s="292"/>
      <c r="MYQ55" s="292"/>
      <c r="MYR55" s="292"/>
      <c r="MYS55" s="292"/>
      <c r="MYT55" s="292"/>
      <c r="MYU55" s="292"/>
      <c r="MYV55" s="292"/>
      <c r="MYW55" s="292"/>
      <c r="MYX55" s="292"/>
      <c r="MYY55" s="292"/>
      <c r="MYZ55" s="292"/>
      <c r="MZA55" s="292"/>
      <c r="MZB55" s="292"/>
      <c r="MZC55" s="292"/>
      <c r="MZD55" s="292"/>
      <c r="MZE55" s="292"/>
      <c r="MZF55" s="292"/>
      <c r="MZG55" s="292"/>
      <c r="MZH55" s="292"/>
      <c r="MZI55" s="292"/>
      <c r="MZJ55" s="292"/>
      <c r="MZK55" s="292"/>
      <c r="MZL55" s="292"/>
      <c r="MZM55" s="292"/>
      <c r="MZN55" s="292"/>
      <c r="MZO55" s="292"/>
      <c r="MZP55" s="292"/>
      <c r="MZQ55" s="292"/>
      <c r="MZR55" s="292"/>
      <c r="MZS55" s="292"/>
      <c r="MZT55" s="292"/>
      <c r="MZU55" s="292"/>
      <c r="MZV55" s="292"/>
      <c r="MZW55" s="292"/>
      <c r="MZX55" s="292"/>
      <c r="MZY55" s="292"/>
      <c r="MZZ55" s="292"/>
      <c r="NAA55" s="292"/>
      <c r="NAB55" s="292"/>
      <c r="NAC55" s="292"/>
      <c r="NAD55" s="292"/>
      <c r="NAE55" s="292"/>
      <c r="NAF55" s="292"/>
      <c r="NAG55" s="292"/>
      <c r="NAH55" s="292"/>
      <c r="NAI55" s="292"/>
      <c r="NAJ55" s="292"/>
      <c r="NAK55" s="292"/>
      <c r="NAL55" s="292"/>
      <c r="NAM55" s="292"/>
      <c r="NAN55" s="292"/>
      <c r="NAO55" s="292"/>
      <c r="NAP55" s="292"/>
      <c r="NAQ55" s="292"/>
      <c r="NAR55" s="292"/>
      <c r="NAS55" s="292"/>
      <c r="NAT55" s="292"/>
      <c r="NAU55" s="292"/>
      <c r="NAV55" s="292"/>
      <c r="NAW55" s="292"/>
      <c r="NAX55" s="292"/>
      <c r="NAY55" s="292"/>
      <c r="NAZ55" s="292"/>
      <c r="NBA55" s="292"/>
      <c r="NBB55" s="292"/>
      <c r="NBC55" s="292"/>
      <c r="NBD55" s="292"/>
      <c r="NBE55" s="292"/>
      <c r="NBF55" s="292"/>
      <c r="NBG55" s="292"/>
      <c r="NBH55" s="292"/>
      <c r="NBI55" s="292"/>
      <c r="NBJ55" s="292"/>
      <c r="NBK55" s="292"/>
      <c r="NBL55" s="292"/>
      <c r="NBM55" s="292"/>
      <c r="NBN55" s="292"/>
      <c r="NBO55" s="292"/>
      <c r="NBP55" s="292"/>
      <c r="NBQ55" s="292"/>
      <c r="NBR55" s="292"/>
      <c r="NBS55" s="292"/>
      <c r="NBT55" s="292"/>
      <c r="NBU55" s="292"/>
      <c r="NBV55" s="292"/>
      <c r="NBW55" s="292"/>
      <c r="NBX55" s="292"/>
      <c r="NBY55" s="292"/>
      <c r="NBZ55" s="292"/>
      <c r="NCA55" s="292"/>
      <c r="NCB55" s="292"/>
      <c r="NCC55" s="292"/>
      <c r="NCD55" s="292"/>
      <c r="NCE55" s="292"/>
      <c r="NCF55" s="292"/>
      <c r="NCG55" s="292"/>
      <c r="NCH55" s="292"/>
      <c r="NCI55" s="292"/>
      <c r="NCJ55" s="292"/>
      <c r="NCK55" s="292"/>
      <c r="NCL55" s="292"/>
      <c r="NCM55" s="292"/>
      <c r="NCN55" s="292"/>
      <c r="NCO55" s="292"/>
      <c r="NCP55" s="292"/>
      <c r="NCQ55" s="292"/>
      <c r="NCR55" s="292"/>
      <c r="NCS55" s="292"/>
      <c r="NCT55" s="292"/>
      <c r="NCU55" s="292"/>
      <c r="NCV55" s="292"/>
      <c r="NCW55" s="292"/>
      <c r="NCX55" s="292"/>
      <c r="NCY55" s="292"/>
      <c r="NCZ55" s="292"/>
      <c r="NDA55" s="292"/>
      <c r="NDB55" s="292"/>
      <c r="NDC55" s="292"/>
      <c r="NDD55" s="292"/>
      <c r="NDE55" s="292"/>
      <c r="NDF55" s="292"/>
      <c r="NDG55" s="292"/>
      <c r="NDH55" s="292"/>
      <c r="NDI55" s="292"/>
      <c r="NDJ55" s="292"/>
      <c r="NDK55" s="292"/>
      <c r="NDL55" s="292"/>
      <c r="NDM55" s="292"/>
      <c r="NDN55" s="292"/>
      <c r="NDO55" s="292"/>
      <c r="NDP55" s="292"/>
      <c r="NDQ55" s="292"/>
      <c r="NDR55" s="292"/>
      <c r="NDS55" s="292"/>
      <c r="NDT55" s="292"/>
      <c r="NDU55" s="292"/>
      <c r="NDV55" s="292"/>
      <c r="NDW55" s="292"/>
      <c r="NDX55" s="292"/>
      <c r="NDY55" s="292"/>
      <c r="NDZ55" s="292"/>
      <c r="NEA55" s="292"/>
      <c r="NEB55" s="292"/>
      <c r="NEC55" s="292"/>
      <c r="NED55" s="292"/>
      <c r="NEE55" s="292"/>
      <c r="NEF55" s="292"/>
      <c r="NEG55" s="292"/>
      <c r="NEH55" s="292"/>
      <c r="NEI55" s="292"/>
      <c r="NEJ55" s="292"/>
      <c r="NEK55" s="292"/>
      <c r="NEL55" s="292"/>
      <c r="NEM55" s="292"/>
      <c r="NEN55" s="292"/>
      <c r="NEO55" s="292"/>
      <c r="NEP55" s="292"/>
      <c r="NEQ55" s="292"/>
      <c r="NER55" s="292"/>
      <c r="NES55" s="292"/>
      <c r="NET55" s="292"/>
      <c r="NEU55" s="292"/>
      <c r="NEV55" s="292"/>
      <c r="NEW55" s="292"/>
      <c r="NEX55" s="292"/>
      <c r="NEY55" s="292"/>
      <c r="NEZ55" s="292"/>
      <c r="NFA55" s="292"/>
      <c r="NFB55" s="292"/>
      <c r="NFC55" s="292"/>
      <c r="NFD55" s="292"/>
      <c r="NFE55" s="292"/>
      <c r="NFF55" s="292"/>
      <c r="NFG55" s="292"/>
      <c r="NFH55" s="292"/>
      <c r="NFI55" s="292"/>
      <c r="NFJ55" s="292"/>
      <c r="NFK55" s="292"/>
      <c r="NFL55" s="292"/>
      <c r="NFM55" s="292"/>
      <c r="NFN55" s="292"/>
      <c r="NFO55" s="292"/>
      <c r="NFP55" s="292"/>
      <c r="NFQ55" s="292"/>
      <c r="NFR55" s="292"/>
      <c r="NFS55" s="292"/>
      <c r="NFT55" s="292"/>
      <c r="NFU55" s="292"/>
      <c r="NFV55" s="292"/>
      <c r="NFW55" s="292"/>
      <c r="NFX55" s="292"/>
      <c r="NFY55" s="292"/>
      <c r="NFZ55" s="292"/>
      <c r="NGA55" s="292"/>
      <c r="NGB55" s="292"/>
      <c r="NGC55" s="292"/>
      <c r="NGD55" s="292"/>
      <c r="NGE55" s="292"/>
      <c r="NGF55" s="292"/>
      <c r="NGG55" s="292"/>
      <c r="NGH55" s="292"/>
      <c r="NGI55" s="292"/>
      <c r="NGJ55" s="292"/>
      <c r="NGK55" s="292"/>
      <c r="NGL55" s="292"/>
      <c r="NGM55" s="292"/>
      <c r="NGN55" s="292"/>
      <c r="NGO55" s="292"/>
      <c r="NGP55" s="292"/>
      <c r="NGQ55" s="292"/>
      <c r="NGR55" s="292"/>
      <c r="NGS55" s="292"/>
      <c r="NGT55" s="292"/>
      <c r="NGU55" s="292"/>
      <c r="NGV55" s="292"/>
      <c r="NGW55" s="292"/>
      <c r="NGX55" s="292"/>
      <c r="NGY55" s="292"/>
      <c r="NGZ55" s="292"/>
      <c r="NHA55" s="292"/>
      <c r="NHB55" s="292"/>
      <c r="NHC55" s="292"/>
      <c r="NHD55" s="292"/>
      <c r="NHE55" s="292"/>
      <c r="NHF55" s="292"/>
      <c r="NHG55" s="292"/>
      <c r="NHH55" s="292"/>
      <c r="NHI55" s="292"/>
      <c r="NHJ55" s="292"/>
      <c r="NHK55" s="292"/>
      <c r="NHL55" s="292"/>
      <c r="NHM55" s="292"/>
      <c r="NHN55" s="292"/>
      <c r="NHO55" s="292"/>
      <c r="NHP55" s="292"/>
      <c r="NHQ55" s="292"/>
      <c r="NHR55" s="292"/>
      <c r="NHS55" s="292"/>
      <c r="NHT55" s="292"/>
      <c r="NHU55" s="292"/>
      <c r="NHV55" s="292"/>
      <c r="NHW55" s="292"/>
      <c r="NHX55" s="292"/>
      <c r="NHY55" s="292"/>
      <c r="NHZ55" s="292"/>
      <c r="NIA55" s="292"/>
      <c r="NIB55" s="292"/>
      <c r="NIC55" s="292"/>
      <c r="NID55" s="292"/>
      <c r="NIE55" s="292"/>
      <c r="NIF55" s="292"/>
      <c r="NIG55" s="292"/>
      <c r="NIH55" s="292"/>
      <c r="NII55" s="292"/>
      <c r="NIJ55" s="292"/>
      <c r="NIK55" s="292"/>
      <c r="NIL55" s="292"/>
      <c r="NIM55" s="292"/>
      <c r="NIN55" s="292"/>
      <c r="NIO55" s="292"/>
      <c r="NIP55" s="292"/>
      <c r="NIQ55" s="292"/>
      <c r="NIR55" s="292"/>
      <c r="NIS55" s="292"/>
      <c r="NIT55" s="292"/>
      <c r="NIU55" s="292"/>
      <c r="NIV55" s="292"/>
      <c r="NIW55" s="292"/>
      <c r="NIX55" s="292"/>
      <c r="NIY55" s="292"/>
      <c r="NIZ55" s="292"/>
      <c r="NJA55" s="292"/>
      <c r="NJB55" s="292"/>
      <c r="NJC55" s="292"/>
      <c r="NJD55" s="292"/>
      <c r="NJE55" s="292"/>
      <c r="NJF55" s="292"/>
      <c r="NJG55" s="292"/>
      <c r="NJH55" s="292"/>
      <c r="NJI55" s="292"/>
      <c r="NJJ55" s="292"/>
      <c r="NJK55" s="292"/>
      <c r="NJL55" s="292"/>
      <c r="NJM55" s="292"/>
      <c r="NJN55" s="292"/>
      <c r="NJO55" s="292"/>
      <c r="NJP55" s="292"/>
      <c r="NJQ55" s="292"/>
      <c r="NJR55" s="292"/>
      <c r="NJS55" s="292"/>
      <c r="NJT55" s="292"/>
      <c r="NJU55" s="292"/>
      <c r="NJV55" s="292"/>
      <c r="NJW55" s="292"/>
      <c r="NJX55" s="292"/>
      <c r="NJY55" s="292"/>
      <c r="NJZ55" s="292"/>
      <c r="NKA55" s="292"/>
      <c r="NKB55" s="292"/>
      <c r="NKC55" s="292"/>
      <c r="NKD55" s="292"/>
      <c r="NKE55" s="292"/>
      <c r="NKF55" s="292"/>
      <c r="NKG55" s="292"/>
      <c r="NKH55" s="292"/>
      <c r="NKI55" s="292"/>
      <c r="NKJ55" s="292"/>
      <c r="NKK55" s="292"/>
      <c r="NKL55" s="292"/>
      <c r="NKM55" s="292"/>
      <c r="NKN55" s="292"/>
      <c r="NKO55" s="292"/>
      <c r="NKP55" s="292"/>
      <c r="NKQ55" s="292"/>
      <c r="NKR55" s="292"/>
      <c r="NKS55" s="292"/>
      <c r="NKT55" s="292"/>
      <c r="NKU55" s="292"/>
      <c r="NKV55" s="292"/>
      <c r="NKW55" s="292"/>
      <c r="NKX55" s="292"/>
      <c r="NKY55" s="292"/>
      <c r="NKZ55" s="292"/>
      <c r="NLA55" s="292"/>
      <c r="NLB55" s="292"/>
      <c r="NLC55" s="292"/>
      <c r="NLD55" s="292"/>
      <c r="NLE55" s="292"/>
      <c r="NLF55" s="292"/>
      <c r="NLG55" s="292"/>
      <c r="NLH55" s="292"/>
      <c r="NLI55" s="292"/>
      <c r="NLJ55" s="292"/>
      <c r="NLK55" s="292"/>
      <c r="NLL55" s="292"/>
      <c r="NLM55" s="292"/>
      <c r="NLN55" s="292"/>
      <c r="NLO55" s="292"/>
      <c r="NLP55" s="292"/>
      <c r="NLQ55" s="292"/>
      <c r="NLR55" s="292"/>
      <c r="NLS55" s="292"/>
      <c r="NLT55" s="292"/>
      <c r="NLU55" s="292"/>
      <c r="NLV55" s="292"/>
      <c r="NLW55" s="292"/>
      <c r="NLX55" s="292"/>
      <c r="NLY55" s="292"/>
      <c r="NLZ55" s="292"/>
      <c r="NMA55" s="292"/>
      <c r="NMB55" s="292"/>
      <c r="NMC55" s="292"/>
      <c r="NMD55" s="292"/>
      <c r="NME55" s="292"/>
      <c r="NMF55" s="292"/>
      <c r="NMG55" s="292"/>
      <c r="NMH55" s="292"/>
      <c r="NMI55" s="292"/>
      <c r="NMJ55" s="292"/>
      <c r="NMK55" s="292"/>
      <c r="NML55" s="292"/>
      <c r="NMM55" s="292"/>
      <c r="NMN55" s="292"/>
      <c r="NMO55" s="292"/>
      <c r="NMP55" s="292"/>
      <c r="NMQ55" s="292"/>
      <c r="NMR55" s="292"/>
      <c r="NMS55" s="292"/>
      <c r="NMT55" s="292"/>
      <c r="NMU55" s="292"/>
      <c r="NMV55" s="292"/>
      <c r="NMW55" s="292"/>
      <c r="NMX55" s="292"/>
      <c r="NMY55" s="292"/>
      <c r="NMZ55" s="292"/>
      <c r="NNA55" s="292"/>
      <c r="NNB55" s="292"/>
      <c r="NNC55" s="292"/>
      <c r="NND55" s="292"/>
      <c r="NNE55" s="292"/>
      <c r="NNF55" s="292"/>
      <c r="NNG55" s="292"/>
      <c r="NNH55" s="292"/>
      <c r="NNI55" s="292"/>
      <c r="NNJ55" s="292"/>
      <c r="NNK55" s="292"/>
      <c r="NNL55" s="292"/>
      <c r="NNM55" s="292"/>
      <c r="NNN55" s="292"/>
      <c r="NNO55" s="292"/>
      <c r="NNP55" s="292"/>
      <c r="NNQ55" s="292"/>
      <c r="NNR55" s="292"/>
      <c r="NNS55" s="292"/>
      <c r="NNT55" s="292"/>
      <c r="NNU55" s="292"/>
      <c r="NNV55" s="292"/>
      <c r="NNW55" s="292"/>
      <c r="NNX55" s="292"/>
      <c r="NNY55" s="292"/>
      <c r="NNZ55" s="292"/>
      <c r="NOA55" s="292"/>
      <c r="NOB55" s="292"/>
      <c r="NOC55" s="292"/>
      <c r="NOD55" s="292"/>
      <c r="NOE55" s="292"/>
      <c r="NOF55" s="292"/>
      <c r="NOG55" s="292"/>
      <c r="NOH55" s="292"/>
      <c r="NOI55" s="292"/>
      <c r="NOJ55" s="292"/>
      <c r="NOK55" s="292"/>
      <c r="NOL55" s="292"/>
      <c r="NOM55" s="292"/>
      <c r="NON55" s="292"/>
      <c r="NOO55" s="292"/>
      <c r="NOP55" s="292"/>
      <c r="NOQ55" s="292"/>
      <c r="NOR55" s="292"/>
      <c r="NOS55" s="292"/>
      <c r="NOT55" s="292"/>
      <c r="NOU55" s="292"/>
      <c r="NOV55" s="292"/>
      <c r="NOW55" s="292"/>
      <c r="NOX55" s="292"/>
      <c r="NOY55" s="292"/>
      <c r="NOZ55" s="292"/>
      <c r="NPA55" s="292"/>
      <c r="NPB55" s="292"/>
      <c r="NPC55" s="292"/>
      <c r="NPD55" s="292"/>
      <c r="NPE55" s="292"/>
      <c r="NPF55" s="292"/>
      <c r="NPG55" s="292"/>
      <c r="NPH55" s="292"/>
      <c r="NPI55" s="292"/>
      <c r="NPJ55" s="292"/>
      <c r="NPK55" s="292"/>
      <c r="NPL55" s="292"/>
      <c r="NPM55" s="292"/>
      <c r="NPN55" s="292"/>
      <c r="NPO55" s="292"/>
      <c r="NPP55" s="292"/>
      <c r="NPQ55" s="292"/>
      <c r="NPR55" s="292"/>
      <c r="NPS55" s="292"/>
      <c r="NPT55" s="292"/>
      <c r="NPU55" s="292"/>
      <c r="NPV55" s="292"/>
      <c r="NPW55" s="292"/>
      <c r="NPX55" s="292"/>
      <c r="NPY55" s="292"/>
      <c r="NPZ55" s="292"/>
      <c r="NQA55" s="292"/>
      <c r="NQB55" s="292"/>
      <c r="NQC55" s="292"/>
      <c r="NQD55" s="292"/>
      <c r="NQE55" s="292"/>
      <c r="NQF55" s="292"/>
      <c r="NQG55" s="292"/>
      <c r="NQH55" s="292"/>
      <c r="NQI55" s="292"/>
      <c r="NQJ55" s="292"/>
      <c r="NQK55" s="292"/>
      <c r="NQL55" s="292"/>
      <c r="NQM55" s="292"/>
      <c r="NQN55" s="292"/>
      <c r="NQO55" s="292"/>
      <c r="NQP55" s="292"/>
      <c r="NQQ55" s="292"/>
      <c r="NQR55" s="292"/>
      <c r="NQS55" s="292"/>
      <c r="NQT55" s="292"/>
      <c r="NQU55" s="292"/>
      <c r="NQV55" s="292"/>
      <c r="NQW55" s="292"/>
      <c r="NQX55" s="292"/>
      <c r="NQY55" s="292"/>
      <c r="NQZ55" s="292"/>
      <c r="NRA55" s="292"/>
      <c r="NRB55" s="292"/>
      <c r="NRC55" s="292"/>
      <c r="NRD55" s="292"/>
      <c r="NRE55" s="292"/>
      <c r="NRF55" s="292"/>
      <c r="NRG55" s="292"/>
      <c r="NRH55" s="292"/>
      <c r="NRI55" s="292"/>
      <c r="NRJ55" s="292"/>
      <c r="NRK55" s="292"/>
      <c r="NRL55" s="292"/>
      <c r="NRM55" s="292"/>
      <c r="NRN55" s="292"/>
      <c r="NRO55" s="292"/>
      <c r="NRP55" s="292"/>
      <c r="NRQ55" s="292"/>
      <c r="NRR55" s="292"/>
      <c r="NRS55" s="292"/>
      <c r="NRT55" s="292"/>
      <c r="NRU55" s="292"/>
      <c r="NRV55" s="292"/>
      <c r="NRW55" s="292"/>
      <c r="NRX55" s="292"/>
      <c r="NRY55" s="292"/>
      <c r="NRZ55" s="292"/>
      <c r="NSA55" s="292"/>
      <c r="NSB55" s="292"/>
      <c r="NSC55" s="292"/>
      <c r="NSD55" s="292"/>
      <c r="NSE55" s="292"/>
      <c r="NSF55" s="292"/>
      <c r="NSG55" s="292"/>
      <c r="NSH55" s="292"/>
      <c r="NSI55" s="292"/>
      <c r="NSJ55" s="292"/>
      <c r="NSK55" s="292"/>
      <c r="NSL55" s="292"/>
      <c r="NSM55" s="292"/>
      <c r="NSN55" s="292"/>
      <c r="NSO55" s="292"/>
      <c r="NSP55" s="292"/>
      <c r="NSQ55" s="292"/>
      <c r="NSR55" s="292"/>
      <c r="NSS55" s="292"/>
      <c r="NST55" s="292"/>
      <c r="NSU55" s="292"/>
      <c r="NSV55" s="292"/>
      <c r="NSW55" s="292"/>
      <c r="NSX55" s="292"/>
      <c r="NSY55" s="292"/>
      <c r="NSZ55" s="292"/>
      <c r="NTA55" s="292"/>
      <c r="NTB55" s="292"/>
      <c r="NTC55" s="292"/>
      <c r="NTD55" s="292"/>
      <c r="NTE55" s="292"/>
      <c r="NTF55" s="292"/>
      <c r="NTG55" s="292"/>
      <c r="NTH55" s="292"/>
      <c r="NTI55" s="292"/>
      <c r="NTJ55" s="292"/>
      <c r="NTK55" s="292"/>
      <c r="NTL55" s="292"/>
      <c r="NTM55" s="292"/>
      <c r="NTN55" s="292"/>
      <c r="NTO55" s="292"/>
      <c r="NTP55" s="292"/>
      <c r="NTQ55" s="292"/>
      <c r="NTR55" s="292"/>
      <c r="NTS55" s="292"/>
      <c r="NTT55" s="292"/>
      <c r="NTU55" s="292"/>
      <c r="NTV55" s="292"/>
      <c r="NTW55" s="292"/>
      <c r="NTX55" s="292"/>
      <c r="NTY55" s="292"/>
      <c r="NTZ55" s="292"/>
      <c r="NUA55" s="292"/>
      <c r="NUB55" s="292"/>
      <c r="NUC55" s="292"/>
      <c r="NUD55" s="292"/>
      <c r="NUE55" s="292"/>
      <c r="NUF55" s="292"/>
      <c r="NUG55" s="292"/>
      <c r="NUH55" s="292"/>
      <c r="NUI55" s="292"/>
      <c r="NUJ55" s="292"/>
      <c r="NUK55" s="292"/>
      <c r="NUL55" s="292"/>
      <c r="NUM55" s="292"/>
      <c r="NUN55" s="292"/>
      <c r="NUO55" s="292"/>
      <c r="NUP55" s="292"/>
      <c r="NUQ55" s="292"/>
      <c r="NUR55" s="292"/>
      <c r="NUS55" s="292"/>
      <c r="NUT55" s="292"/>
      <c r="NUU55" s="292"/>
      <c r="NUV55" s="292"/>
      <c r="NUW55" s="292"/>
      <c r="NUX55" s="292"/>
      <c r="NUY55" s="292"/>
      <c r="NUZ55" s="292"/>
      <c r="NVA55" s="292"/>
      <c r="NVB55" s="292"/>
      <c r="NVC55" s="292"/>
      <c r="NVD55" s="292"/>
      <c r="NVE55" s="292"/>
      <c r="NVF55" s="292"/>
      <c r="NVG55" s="292"/>
      <c r="NVH55" s="292"/>
      <c r="NVI55" s="292"/>
      <c r="NVJ55" s="292"/>
      <c r="NVK55" s="292"/>
      <c r="NVL55" s="292"/>
      <c r="NVM55" s="292"/>
      <c r="NVN55" s="292"/>
      <c r="NVO55" s="292"/>
      <c r="NVP55" s="292"/>
      <c r="NVQ55" s="292"/>
      <c r="NVR55" s="292"/>
      <c r="NVS55" s="292"/>
      <c r="NVT55" s="292"/>
      <c r="NVU55" s="292"/>
      <c r="NVV55" s="292"/>
      <c r="NVW55" s="292"/>
      <c r="NVX55" s="292"/>
      <c r="NVY55" s="292"/>
      <c r="NVZ55" s="292"/>
      <c r="NWA55" s="292"/>
      <c r="NWB55" s="292"/>
      <c r="NWC55" s="292"/>
      <c r="NWD55" s="292"/>
      <c r="NWE55" s="292"/>
      <c r="NWF55" s="292"/>
      <c r="NWG55" s="292"/>
      <c r="NWH55" s="292"/>
      <c r="NWI55" s="292"/>
      <c r="NWJ55" s="292"/>
      <c r="NWK55" s="292"/>
      <c r="NWL55" s="292"/>
      <c r="NWM55" s="292"/>
      <c r="NWN55" s="292"/>
      <c r="NWO55" s="292"/>
      <c r="NWP55" s="292"/>
      <c r="NWQ55" s="292"/>
      <c r="NWR55" s="292"/>
      <c r="NWS55" s="292"/>
      <c r="NWT55" s="292"/>
      <c r="NWU55" s="292"/>
      <c r="NWV55" s="292"/>
      <c r="NWW55" s="292"/>
      <c r="NWX55" s="292"/>
      <c r="NWY55" s="292"/>
      <c r="NWZ55" s="292"/>
      <c r="NXA55" s="292"/>
      <c r="NXB55" s="292"/>
      <c r="NXC55" s="292"/>
      <c r="NXD55" s="292"/>
      <c r="NXE55" s="292"/>
      <c r="NXF55" s="292"/>
      <c r="NXG55" s="292"/>
      <c r="NXH55" s="292"/>
      <c r="NXI55" s="292"/>
      <c r="NXJ55" s="292"/>
      <c r="NXK55" s="292"/>
      <c r="NXL55" s="292"/>
      <c r="NXM55" s="292"/>
      <c r="NXN55" s="292"/>
      <c r="NXO55" s="292"/>
      <c r="NXP55" s="292"/>
      <c r="NXQ55" s="292"/>
      <c r="NXR55" s="292"/>
      <c r="NXS55" s="292"/>
      <c r="NXT55" s="292"/>
      <c r="NXU55" s="292"/>
      <c r="NXV55" s="292"/>
      <c r="NXW55" s="292"/>
      <c r="NXX55" s="292"/>
      <c r="NXY55" s="292"/>
      <c r="NXZ55" s="292"/>
      <c r="NYA55" s="292"/>
      <c r="NYB55" s="292"/>
      <c r="NYC55" s="292"/>
      <c r="NYD55" s="292"/>
      <c r="NYE55" s="292"/>
      <c r="NYF55" s="292"/>
      <c r="NYG55" s="292"/>
      <c r="NYH55" s="292"/>
      <c r="NYI55" s="292"/>
      <c r="NYJ55" s="292"/>
      <c r="NYK55" s="292"/>
      <c r="NYL55" s="292"/>
      <c r="NYM55" s="292"/>
      <c r="NYN55" s="292"/>
      <c r="NYO55" s="292"/>
      <c r="NYP55" s="292"/>
      <c r="NYQ55" s="292"/>
      <c r="NYR55" s="292"/>
      <c r="NYS55" s="292"/>
      <c r="NYT55" s="292"/>
      <c r="NYU55" s="292"/>
      <c r="NYV55" s="292"/>
      <c r="NYW55" s="292"/>
      <c r="NYX55" s="292"/>
      <c r="NYY55" s="292"/>
      <c r="NYZ55" s="292"/>
      <c r="NZA55" s="292"/>
      <c r="NZB55" s="292"/>
      <c r="NZC55" s="292"/>
      <c r="NZD55" s="292"/>
      <c r="NZE55" s="292"/>
      <c r="NZF55" s="292"/>
      <c r="NZG55" s="292"/>
      <c r="NZH55" s="292"/>
      <c r="NZI55" s="292"/>
      <c r="NZJ55" s="292"/>
      <c r="NZK55" s="292"/>
      <c r="NZL55" s="292"/>
      <c r="NZM55" s="292"/>
      <c r="NZN55" s="292"/>
      <c r="NZO55" s="292"/>
      <c r="NZP55" s="292"/>
      <c r="NZQ55" s="292"/>
      <c r="NZR55" s="292"/>
      <c r="NZS55" s="292"/>
      <c r="NZT55" s="292"/>
      <c r="NZU55" s="292"/>
      <c r="NZV55" s="292"/>
      <c r="NZW55" s="292"/>
      <c r="NZX55" s="292"/>
      <c r="NZY55" s="292"/>
      <c r="NZZ55" s="292"/>
      <c r="OAA55" s="292"/>
      <c r="OAB55" s="292"/>
      <c r="OAC55" s="292"/>
      <c r="OAD55" s="292"/>
      <c r="OAE55" s="292"/>
      <c r="OAF55" s="292"/>
      <c r="OAG55" s="292"/>
      <c r="OAH55" s="292"/>
      <c r="OAI55" s="292"/>
      <c r="OAJ55" s="292"/>
      <c r="OAK55" s="292"/>
      <c r="OAL55" s="292"/>
      <c r="OAM55" s="292"/>
      <c r="OAN55" s="292"/>
      <c r="OAO55" s="292"/>
      <c r="OAP55" s="292"/>
      <c r="OAQ55" s="292"/>
      <c r="OAR55" s="292"/>
      <c r="OAS55" s="292"/>
      <c r="OAT55" s="292"/>
      <c r="OAU55" s="292"/>
      <c r="OAV55" s="292"/>
      <c r="OAW55" s="292"/>
      <c r="OAX55" s="292"/>
      <c r="OAY55" s="292"/>
      <c r="OAZ55" s="292"/>
      <c r="OBA55" s="292"/>
      <c r="OBB55" s="292"/>
      <c r="OBC55" s="292"/>
      <c r="OBD55" s="292"/>
      <c r="OBE55" s="292"/>
      <c r="OBF55" s="292"/>
      <c r="OBG55" s="292"/>
      <c r="OBH55" s="292"/>
      <c r="OBI55" s="292"/>
      <c r="OBJ55" s="292"/>
      <c r="OBK55" s="292"/>
      <c r="OBL55" s="292"/>
      <c r="OBM55" s="292"/>
      <c r="OBN55" s="292"/>
      <c r="OBO55" s="292"/>
      <c r="OBP55" s="292"/>
      <c r="OBQ55" s="292"/>
      <c r="OBR55" s="292"/>
      <c r="OBS55" s="292"/>
      <c r="OBT55" s="292"/>
      <c r="OBU55" s="292"/>
      <c r="OBV55" s="292"/>
      <c r="OBW55" s="292"/>
      <c r="OBX55" s="292"/>
      <c r="OBY55" s="292"/>
      <c r="OBZ55" s="292"/>
      <c r="OCA55" s="292"/>
      <c r="OCB55" s="292"/>
      <c r="OCC55" s="292"/>
      <c r="OCD55" s="292"/>
      <c r="OCE55" s="292"/>
      <c r="OCF55" s="292"/>
      <c r="OCG55" s="292"/>
      <c r="OCH55" s="292"/>
      <c r="OCI55" s="292"/>
      <c r="OCJ55" s="292"/>
      <c r="OCK55" s="292"/>
      <c r="OCL55" s="292"/>
      <c r="OCM55" s="292"/>
      <c r="OCN55" s="292"/>
      <c r="OCO55" s="292"/>
      <c r="OCP55" s="292"/>
      <c r="OCQ55" s="292"/>
      <c r="OCR55" s="292"/>
      <c r="OCS55" s="292"/>
      <c r="OCT55" s="292"/>
      <c r="OCU55" s="292"/>
      <c r="OCV55" s="292"/>
      <c r="OCW55" s="292"/>
      <c r="OCX55" s="292"/>
      <c r="OCY55" s="292"/>
      <c r="OCZ55" s="292"/>
      <c r="ODA55" s="292"/>
      <c r="ODB55" s="292"/>
      <c r="ODC55" s="292"/>
      <c r="ODD55" s="292"/>
      <c r="ODE55" s="292"/>
      <c r="ODF55" s="292"/>
      <c r="ODG55" s="292"/>
      <c r="ODH55" s="292"/>
      <c r="ODI55" s="292"/>
      <c r="ODJ55" s="292"/>
      <c r="ODK55" s="292"/>
      <c r="ODL55" s="292"/>
      <c r="ODM55" s="292"/>
      <c r="ODN55" s="292"/>
      <c r="ODO55" s="292"/>
      <c r="ODP55" s="292"/>
      <c r="ODQ55" s="292"/>
      <c r="ODR55" s="292"/>
      <c r="ODS55" s="292"/>
      <c r="ODT55" s="292"/>
      <c r="ODU55" s="292"/>
      <c r="ODV55" s="292"/>
      <c r="ODW55" s="292"/>
      <c r="ODX55" s="292"/>
      <c r="ODY55" s="292"/>
      <c r="ODZ55" s="292"/>
      <c r="OEA55" s="292"/>
      <c r="OEB55" s="292"/>
      <c r="OEC55" s="292"/>
      <c r="OED55" s="292"/>
      <c r="OEE55" s="292"/>
      <c r="OEF55" s="292"/>
      <c r="OEG55" s="292"/>
      <c r="OEH55" s="292"/>
      <c r="OEI55" s="292"/>
      <c r="OEJ55" s="292"/>
      <c r="OEK55" s="292"/>
      <c r="OEL55" s="292"/>
      <c r="OEM55" s="292"/>
      <c r="OEN55" s="292"/>
      <c r="OEO55" s="292"/>
      <c r="OEP55" s="292"/>
      <c r="OEQ55" s="292"/>
      <c r="OER55" s="292"/>
      <c r="OES55" s="292"/>
      <c r="OET55" s="292"/>
      <c r="OEU55" s="292"/>
      <c r="OEV55" s="292"/>
      <c r="OEW55" s="292"/>
      <c r="OEX55" s="292"/>
      <c r="OEY55" s="292"/>
      <c r="OEZ55" s="292"/>
      <c r="OFA55" s="292"/>
      <c r="OFB55" s="292"/>
      <c r="OFC55" s="292"/>
      <c r="OFD55" s="292"/>
      <c r="OFE55" s="292"/>
      <c r="OFF55" s="292"/>
      <c r="OFG55" s="292"/>
      <c r="OFH55" s="292"/>
      <c r="OFI55" s="292"/>
      <c r="OFJ55" s="292"/>
      <c r="OFK55" s="292"/>
      <c r="OFL55" s="292"/>
      <c r="OFM55" s="292"/>
      <c r="OFN55" s="292"/>
      <c r="OFO55" s="292"/>
      <c r="OFP55" s="292"/>
      <c r="OFQ55" s="292"/>
      <c r="OFR55" s="292"/>
      <c r="OFS55" s="292"/>
      <c r="OFT55" s="292"/>
      <c r="OFU55" s="292"/>
      <c r="OFV55" s="292"/>
      <c r="OFW55" s="292"/>
      <c r="OFX55" s="292"/>
      <c r="OFY55" s="292"/>
      <c r="OFZ55" s="292"/>
      <c r="OGA55" s="292"/>
      <c r="OGB55" s="292"/>
      <c r="OGC55" s="292"/>
      <c r="OGD55" s="292"/>
      <c r="OGE55" s="292"/>
      <c r="OGF55" s="292"/>
      <c r="OGG55" s="292"/>
      <c r="OGH55" s="292"/>
      <c r="OGI55" s="292"/>
      <c r="OGJ55" s="292"/>
      <c r="OGK55" s="292"/>
      <c r="OGL55" s="292"/>
      <c r="OGM55" s="292"/>
      <c r="OGN55" s="292"/>
      <c r="OGO55" s="292"/>
      <c r="OGP55" s="292"/>
      <c r="OGQ55" s="292"/>
      <c r="OGR55" s="292"/>
      <c r="OGS55" s="292"/>
      <c r="OGT55" s="292"/>
      <c r="OGU55" s="292"/>
      <c r="OGV55" s="292"/>
      <c r="OGW55" s="292"/>
      <c r="OGX55" s="292"/>
      <c r="OGY55" s="292"/>
      <c r="OGZ55" s="292"/>
      <c r="OHA55" s="292"/>
      <c r="OHB55" s="292"/>
      <c r="OHC55" s="292"/>
      <c r="OHD55" s="292"/>
      <c r="OHE55" s="292"/>
      <c r="OHF55" s="292"/>
      <c r="OHG55" s="292"/>
      <c r="OHH55" s="292"/>
      <c r="OHI55" s="292"/>
      <c r="OHJ55" s="292"/>
      <c r="OHK55" s="292"/>
      <c r="OHL55" s="292"/>
      <c r="OHM55" s="292"/>
      <c r="OHN55" s="292"/>
      <c r="OHO55" s="292"/>
      <c r="OHP55" s="292"/>
      <c r="OHQ55" s="292"/>
      <c r="OHR55" s="292"/>
      <c r="OHS55" s="292"/>
      <c r="OHT55" s="292"/>
      <c r="OHU55" s="292"/>
      <c r="OHV55" s="292"/>
      <c r="OHW55" s="292"/>
      <c r="OHX55" s="292"/>
      <c r="OHY55" s="292"/>
      <c r="OHZ55" s="292"/>
      <c r="OIA55" s="292"/>
      <c r="OIB55" s="292"/>
      <c r="OIC55" s="292"/>
      <c r="OID55" s="292"/>
      <c r="OIE55" s="292"/>
      <c r="OIF55" s="292"/>
      <c r="OIG55" s="292"/>
      <c r="OIH55" s="292"/>
      <c r="OII55" s="292"/>
      <c r="OIJ55" s="292"/>
      <c r="OIK55" s="292"/>
      <c r="OIL55" s="292"/>
      <c r="OIM55" s="292"/>
      <c r="OIN55" s="292"/>
      <c r="OIO55" s="292"/>
      <c r="OIP55" s="292"/>
      <c r="OIQ55" s="292"/>
      <c r="OIR55" s="292"/>
      <c r="OIS55" s="292"/>
      <c r="OIT55" s="292"/>
      <c r="OIU55" s="292"/>
      <c r="OIV55" s="292"/>
      <c r="OIW55" s="292"/>
      <c r="OIX55" s="292"/>
      <c r="OIY55" s="292"/>
      <c r="OIZ55" s="292"/>
      <c r="OJA55" s="292"/>
      <c r="OJB55" s="292"/>
      <c r="OJC55" s="292"/>
      <c r="OJD55" s="292"/>
      <c r="OJE55" s="292"/>
      <c r="OJF55" s="292"/>
      <c r="OJG55" s="292"/>
      <c r="OJH55" s="292"/>
      <c r="OJI55" s="292"/>
      <c r="OJJ55" s="292"/>
      <c r="OJK55" s="292"/>
      <c r="OJL55" s="292"/>
      <c r="OJM55" s="292"/>
      <c r="OJN55" s="292"/>
      <c r="OJO55" s="292"/>
      <c r="OJP55" s="292"/>
      <c r="OJQ55" s="292"/>
      <c r="OJR55" s="292"/>
      <c r="OJS55" s="292"/>
      <c r="OJT55" s="292"/>
      <c r="OJU55" s="292"/>
      <c r="OJV55" s="292"/>
      <c r="OJW55" s="292"/>
      <c r="OJX55" s="292"/>
      <c r="OJY55" s="292"/>
      <c r="OJZ55" s="292"/>
      <c r="OKA55" s="292"/>
      <c r="OKB55" s="292"/>
      <c r="OKC55" s="292"/>
      <c r="OKD55" s="292"/>
      <c r="OKE55" s="292"/>
      <c r="OKF55" s="292"/>
      <c r="OKG55" s="292"/>
      <c r="OKH55" s="292"/>
      <c r="OKI55" s="292"/>
      <c r="OKJ55" s="292"/>
      <c r="OKK55" s="292"/>
      <c r="OKL55" s="292"/>
      <c r="OKM55" s="292"/>
      <c r="OKN55" s="292"/>
      <c r="OKO55" s="292"/>
      <c r="OKP55" s="292"/>
      <c r="OKQ55" s="292"/>
      <c r="OKR55" s="292"/>
      <c r="OKS55" s="292"/>
      <c r="OKT55" s="292"/>
      <c r="OKU55" s="292"/>
      <c r="OKV55" s="292"/>
      <c r="OKW55" s="292"/>
      <c r="OKX55" s="292"/>
      <c r="OKY55" s="292"/>
      <c r="OKZ55" s="292"/>
      <c r="OLA55" s="292"/>
      <c r="OLB55" s="292"/>
      <c r="OLC55" s="292"/>
      <c r="OLD55" s="292"/>
      <c r="OLE55" s="292"/>
      <c r="OLF55" s="292"/>
      <c r="OLG55" s="292"/>
      <c r="OLH55" s="292"/>
      <c r="OLI55" s="292"/>
      <c r="OLJ55" s="292"/>
      <c r="OLK55" s="292"/>
      <c r="OLL55" s="292"/>
      <c r="OLM55" s="292"/>
      <c r="OLN55" s="292"/>
      <c r="OLO55" s="292"/>
      <c r="OLP55" s="292"/>
      <c r="OLQ55" s="292"/>
      <c r="OLR55" s="292"/>
      <c r="OLS55" s="292"/>
      <c r="OLT55" s="292"/>
      <c r="OLU55" s="292"/>
      <c r="OLV55" s="292"/>
      <c r="OLW55" s="292"/>
      <c r="OLX55" s="292"/>
      <c r="OLY55" s="292"/>
      <c r="OLZ55" s="292"/>
      <c r="OMA55" s="292"/>
      <c r="OMB55" s="292"/>
      <c r="OMC55" s="292"/>
      <c r="OMD55" s="292"/>
      <c r="OME55" s="292"/>
      <c r="OMF55" s="292"/>
      <c r="OMG55" s="292"/>
      <c r="OMH55" s="292"/>
      <c r="OMI55" s="292"/>
      <c r="OMJ55" s="292"/>
      <c r="OMK55" s="292"/>
      <c r="OML55" s="292"/>
      <c r="OMM55" s="292"/>
      <c r="OMN55" s="292"/>
      <c r="OMO55" s="292"/>
      <c r="OMP55" s="292"/>
      <c r="OMQ55" s="292"/>
      <c r="OMR55" s="292"/>
      <c r="OMS55" s="292"/>
      <c r="OMT55" s="292"/>
      <c r="OMU55" s="292"/>
      <c r="OMV55" s="292"/>
      <c r="OMW55" s="292"/>
      <c r="OMX55" s="292"/>
      <c r="OMY55" s="292"/>
      <c r="OMZ55" s="292"/>
      <c r="ONA55" s="292"/>
      <c r="ONB55" s="292"/>
      <c r="ONC55" s="292"/>
      <c r="OND55" s="292"/>
      <c r="ONE55" s="292"/>
      <c r="ONF55" s="292"/>
      <c r="ONG55" s="292"/>
      <c r="ONH55" s="292"/>
      <c r="ONI55" s="292"/>
      <c r="ONJ55" s="292"/>
      <c r="ONK55" s="292"/>
      <c r="ONL55" s="292"/>
      <c r="ONM55" s="292"/>
      <c r="ONN55" s="292"/>
      <c r="ONO55" s="292"/>
      <c r="ONP55" s="292"/>
      <c r="ONQ55" s="292"/>
      <c r="ONR55" s="292"/>
      <c r="ONS55" s="292"/>
      <c r="ONT55" s="292"/>
      <c r="ONU55" s="292"/>
      <c r="ONV55" s="292"/>
      <c r="ONW55" s="292"/>
      <c r="ONX55" s="292"/>
      <c r="ONY55" s="292"/>
      <c r="ONZ55" s="292"/>
      <c r="OOA55" s="292"/>
      <c r="OOB55" s="292"/>
      <c r="OOC55" s="292"/>
      <c r="OOD55" s="292"/>
      <c r="OOE55" s="292"/>
      <c r="OOF55" s="292"/>
      <c r="OOG55" s="292"/>
      <c r="OOH55" s="292"/>
      <c r="OOI55" s="292"/>
      <c r="OOJ55" s="292"/>
      <c r="OOK55" s="292"/>
      <c r="OOL55" s="292"/>
      <c r="OOM55" s="292"/>
      <c r="OON55" s="292"/>
      <c r="OOO55" s="292"/>
      <c r="OOP55" s="292"/>
      <c r="OOQ55" s="292"/>
      <c r="OOR55" s="292"/>
      <c r="OOS55" s="292"/>
      <c r="OOT55" s="292"/>
      <c r="OOU55" s="292"/>
      <c r="OOV55" s="292"/>
      <c r="OOW55" s="292"/>
      <c r="OOX55" s="292"/>
      <c r="OOY55" s="292"/>
      <c r="OOZ55" s="292"/>
      <c r="OPA55" s="292"/>
      <c r="OPB55" s="292"/>
      <c r="OPC55" s="292"/>
      <c r="OPD55" s="292"/>
      <c r="OPE55" s="292"/>
      <c r="OPF55" s="292"/>
      <c r="OPG55" s="292"/>
      <c r="OPH55" s="292"/>
      <c r="OPI55" s="292"/>
      <c r="OPJ55" s="292"/>
      <c r="OPK55" s="292"/>
      <c r="OPL55" s="292"/>
      <c r="OPM55" s="292"/>
      <c r="OPN55" s="292"/>
      <c r="OPO55" s="292"/>
      <c r="OPP55" s="292"/>
      <c r="OPQ55" s="292"/>
      <c r="OPR55" s="292"/>
      <c r="OPS55" s="292"/>
      <c r="OPT55" s="292"/>
      <c r="OPU55" s="292"/>
      <c r="OPV55" s="292"/>
      <c r="OPW55" s="292"/>
      <c r="OPX55" s="292"/>
      <c r="OPY55" s="292"/>
      <c r="OPZ55" s="292"/>
      <c r="OQA55" s="292"/>
      <c r="OQB55" s="292"/>
      <c r="OQC55" s="292"/>
      <c r="OQD55" s="292"/>
      <c r="OQE55" s="292"/>
      <c r="OQF55" s="292"/>
      <c r="OQG55" s="292"/>
      <c r="OQH55" s="292"/>
      <c r="OQI55" s="292"/>
      <c r="OQJ55" s="292"/>
      <c r="OQK55" s="292"/>
      <c r="OQL55" s="292"/>
      <c r="OQM55" s="292"/>
      <c r="OQN55" s="292"/>
      <c r="OQO55" s="292"/>
      <c r="OQP55" s="292"/>
      <c r="OQQ55" s="292"/>
      <c r="OQR55" s="292"/>
      <c r="OQS55" s="292"/>
      <c r="OQT55" s="292"/>
      <c r="OQU55" s="292"/>
      <c r="OQV55" s="292"/>
      <c r="OQW55" s="292"/>
      <c r="OQX55" s="292"/>
      <c r="OQY55" s="292"/>
      <c r="OQZ55" s="292"/>
      <c r="ORA55" s="292"/>
      <c r="ORB55" s="292"/>
      <c r="ORC55" s="292"/>
      <c r="ORD55" s="292"/>
      <c r="ORE55" s="292"/>
      <c r="ORF55" s="292"/>
      <c r="ORG55" s="292"/>
      <c r="ORH55" s="292"/>
      <c r="ORI55" s="292"/>
      <c r="ORJ55" s="292"/>
      <c r="ORK55" s="292"/>
      <c r="ORL55" s="292"/>
      <c r="ORM55" s="292"/>
      <c r="ORN55" s="292"/>
      <c r="ORO55" s="292"/>
      <c r="ORP55" s="292"/>
      <c r="ORQ55" s="292"/>
      <c r="ORR55" s="292"/>
      <c r="ORS55" s="292"/>
      <c r="ORT55" s="292"/>
      <c r="ORU55" s="292"/>
      <c r="ORV55" s="292"/>
      <c r="ORW55" s="292"/>
      <c r="ORX55" s="292"/>
      <c r="ORY55" s="292"/>
      <c r="ORZ55" s="292"/>
      <c r="OSA55" s="292"/>
      <c r="OSB55" s="292"/>
      <c r="OSC55" s="292"/>
      <c r="OSD55" s="292"/>
      <c r="OSE55" s="292"/>
      <c r="OSF55" s="292"/>
      <c r="OSG55" s="292"/>
      <c r="OSH55" s="292"/>
      <c r="OSI55" s="292"/>
      <c r="OSJ55" s="292"/>
      <c r="OSK55" s="292"/>
      <c r="OSL55" s="292"/>
      <c r="OSM55" s="292"/>
      <c r="OSN55" s="292"/>
      <c r="OSO55" s="292"/>
      <c r="OSP55" s="292"/>
      <c r="OSQ55" s="292"/>
      <c r="OSR55" s="292"/>
      <c r="OSS55" s="292"/>
      <c r="OST55" s="292"/>
      <c r="OSU55" s="292"/>
      <c r="OSV55" s="292"/>
      <c r="OSW55" s="292"/>
      <c r="OSX55" s="292"/>
      <c r="OSY55" s="292"/>
      <c r="OSZ55" s="292"/>
      <c r="OTA55" s="292"/>
      <c r="OTB55" s="292"/>
      <c r="OTC55" s="292"/>
      <c r="OTD55" s="292"/>
      <c r="OTE55" s="292"/>
      <c r="OTF55" s="292"/>
      <c r="OTG55" s="292"/>
      <c r="OTH55" s="292"/>
      <c r="OTI55" s="292"/>
      <c r="OTJ55" s="292"/>
      <c r="OTK55" s="292"/>
      <c r="OTL55" s="292"/>
      <c r="OTM55" s="292"/>
      <c r="OTN55" s="292"/>
      <c r="OTO55" s="292"/>
      <c r="OTP55" s="292"/>
      <c r="OTQ55" s="292"/>
      <c r="OTR55" s="292"/>
      <c r="OTS55" s="292"/>
      <c r="OTT55" s="292"/>
      <c r="OTU55" s="292"/>
      <c r="OTV55" s="292"/>
      <c r="OTW55" s="292"/>
      <c r="OTX55" s="292"/>
      <c r="OTY55" s="292"/>
      <c r="OTZ55" s="292"/>
      <c r="OUA55" s="292"/>
      <c r="OUB55" s="292"/>
      <c r="OUC55" s="292"/>
      <c r="OUD55" s="292"/>
      <c r="OUE55" s="292"/>
      <c r="OUF55" s="292"/>
      <c r="OUG55" s="292"/>
      <c r="OUH55" s="292"/>
      <c r="OUI55" s="292"/>
      <c r="OUJ55" s="292"/>
      <c r="OUK55" s="292"/>
      <c r="OUL55" s="292"/>
      <c r="OUM55" s="292"/>
      <c r="OUN55" s="292"/>
      <c r="OUO55" s="292"/>
      <c r="OUP55" s="292"/>
      <c r="OUQ55" s="292"/>
      <c r="OUR55" s="292"/>
      <c r="OUS55" s="292"/>
      <c r="OUT55" s="292"/>
      <c r="OUU55" s="292"/>
      <c r="OUV55" s="292"/>
      <c r="OUW55" s="292"/>
      <c r="OUX55" s="292"/>
      <c r="OUY55" s="292"/>
      <c r="OUZ55" s="292"/>
      <c r="OVA55" s="292"/>
      <c r="OVB55" s="292"/>
      <c r="OVC55" s="292"/>
      <c r="OVD55" s="292"/>
      <c r="OVE55" s="292"/>
      <c r="OVF55" s="292"/>
      <c r="OVG55" s="292"/>
      <c r="OVH55" s="292"/>
      <c r="OVI55" s="292"/>
      <c r="OVJ55" s="292"/>
      <c r="OVK55" s="292"/>
      <c r="OVL55" s="292"/>
      <c r="OVM55" s="292"/>
      <c r="OVN55" s="292"/>
      <c r="OVO55" s="292"/>
      <c r="OVP55" s="292"/>
      <c r="OVQ55" s="292"/>
      <c r="OVR55" s="292"/>
      <c r="OVS55" s="292"/>
      <c r="OVT55" s="292"/>
      <c r="OVU55" s="292"/>
      <c r="OVV55" s="292"/>
      <c r="OVW55" s="292"/>
      <c r="OVX55" s="292"/>
      <c r="OVY55" s="292"/>
      <c r="OVZ55" s="292"/>
      <c r="OWA55" s="292"/>
      <c r="OWB55" s="292"/>
      <c r="OWC55" s="292"/>
      <c r="OWD55" s="292"/>
      <c r="OWE55" s="292"/>
      <c r="OWF55" s="292"/>
      <c r="OWG55" s="292"/>
      <c r="OWH55" s="292"/>
      <c r="OWI55" s="292"/>
      <c r="OWJ55" s="292"/>
      <c r="OWK55" s="292"/>
      <c r="OWL55" s="292"/>
      <c r="OWM55" s="292"/>
      <c r="OWN55" s="292"/>
      <c r="OWO55" s="292"/>
      <c r="OWP55" s="292"/>
      <c r="OWQ55" s="292"/>
      <c r="OWR55" s="292"/>
      <c r="OWS55" s="292"/>
      <c r="OWT55" s="292"/>
      <c r="OWU55" s="292"/>
      <c r="OWV55" s="292"/>
      <c r="OWW55" s="292"/>
      <c r="OWX55" s="292"/>
      <c r="OWY55" s="292"/>
      <c r="OWZ55" s="292"/>
      <c r="OXA55" s="292"/>
      <c r="OXB55" s="292"/>
      <c r="OXC55" s="292"/>
      <c r="OXD55" s="292"/>
      <c r="OXE55" s="292"/>
      <c r="OXF55" s="292"/>
      <c r="OXG55" s="292"/>
      <c r="OXH55" s="292"/>
      <c r="OXI55" s="292"/>
      <c r="OXJ55" s="292"/>
      <c r="OXK55" s="292"/>
      <c r="OXL55" s="292"/>
      <c r="OXM55" s="292"/>
      <c r="OXN55" s="292"/>
      <c r="OXO55" s="292"/>
      <c r="OXP55" s="292"/>
      <c r="OXQ55" s="292"/>
      <c r="OXR55" s="292"/>
      <c r="OXS55" s="292"/>
      <c r="OXT55" s="292"/>
      <c r="OXU55" s="292"/>
      <c r="OXV55" s="292"/>
      <c r="OXW55" s="292"/>
      <c r="OXX55" s="292"/>
      <c r="OXY55" s="292"/>
      <c r="OXZ55" s="292"/>
      <c r="OYA55" s="292"/>
      <c r="OYB55" s="292"/>
      <c r="OYC55" s="292"/>
      <c r="OYD55" s="292"/>
      <c r="OYE55" s="292"/>
      <c r="OYF55" s="292"/>
      <c r="OYG55" s="292"/>
      <c r="OYH55" s="292"/>
      <c r="OYI55" s="292"/>
      <c r="OYJ55" s="292"/>
      <c r="OYK55" s="292"/>
      <c r="OYL55" s="292"/>
      <c r="OYM55" s="292"/>
      <c r="OYN55" s="292"/>
      <c r="OYO55" s="292"/>
      <c r="OYP55" s="292"/>
      <c r="OYQ55" s="292"/>
      <c r="OYR55" s="292"/>
      <c r="OYS55" s="292"/>
      <c r="OYT55" s="292"/>
      <c r="OYU55" s="292"/>
      <c r="OYV55" s="292"/>
      <c r="OYW55" s="292"/>
      <c r="OYX55" s="292"/>
      <c r="OYY55" s="292"/>
      <c r="OYZ55" s="292"/>
      <c r="OZA55" s="292"/>
      <c r="OZB55" s="292"/>
      <c r="OZC55" s="292"/>
      <c r="OZD55" s="292"/>
      <c r="OZE55" s="292"/>
      <c r="OZF55" s="292"/>
      <c r="OZG55" s="292"/>
      <c r="OZH55" s="292"/>
      <c r="OZI55" s="292"/>
      <c r="OZJ55" s="292"/>
      <c r="OZK55" s="292"/>
      <c r="OZL55" s="292"/>
      <c r="OZM55" s="292"/>
      <c r="OZN55" s="292"/>
      <c r="OZO55" s="292"/>
      <c r="OZP55" s="292"/>
      <c r="OZQ55" s="292"/>
      <c r="OZR55" s="292"/>
      <c r="OZS55" s="292"/>
      <c r="OZT55" s="292"/>
      <c r="OZU55" s="292"/>
      <c r="OZV55" s="292"/>
      <c r="OZW55" s="292"/>
      <c r="OZX55" s="292"/>
      <c r="OZY55" s="292"/>
      <c r="OZZ55" s="292"/>
      <c r="PAA55" s="292"/>
      <c r="PAB55" s="292"/>
      <c r="PAC55" s="292"/>
      <c r="PAD55" s="292"/>
      <c r="PAE55" s="292"/>
      <c r="PAF55" s="292"/>
      <c r="PAG55" s="292"/>
      <c r="PAH55" s="292"/>
      <c r="PAI55" s="292"/>
      <c r="PAJ55" s="292"/>
      <c r="PAK55" s="292"/>
      <c r="PAL55" s="292"/>
      <c r="PAM55" s="292"/>
      <c r="PAN55" s="292"/>
      <c r="PAO55" s="292"/>
      <c r="PAP55" s="292"/>
      <c r="PAQ55" s="292"/>
      <c r="PAR55" s="292"/>
      <c r="PAS55" s="292"/>
      <c r="PAT55" s="292"/>
      <c r="PAU55" s="292"/>
      <c r="PAV55" s="292"/>
      <c r="PAW55" s="292"/>
      <c r="PAX55" s="292"/>
      <c r="PAY55" s="292"/>
      <c r="PAZ55" s="292"/>
      <c r="PBA55" s="292"/>
      <c r="PBB55" s="292"/>
      <c r="PBC55" s="292"/>
      <c r="PBD55" s="292"/>
      <c r="PBE55" s="292"/>
      <c r="PBF55" s="292"/>
      <c r="PBG55" s="292"/>
      <c r="PBH55" s="292"/>
      <c r="PBI55" s="292"/>
      <c r="PBJ55" s="292"/>
      <c r="PBK55" s="292"/>
      <c r="PBL55" s="292"/>
      <c r="PBM55" s="292"/>
      <c r="PBN55" s="292"/>
      <c r="PBO55" s="292"/>
      <c r="PBP55" s="292"/>
      <c r="PBQ55" s="292"/>
      <c r="PBR55" s="292"/>
      <c r="PBS55" s="292"/>
      <c r="PBT55" s="292"/>
      <c r="PBU55" s="292"/>
      <c r="PBV55" s="292"/>
      <c r="PBW55" s="292"/>
      <c r="PBX55" s="292"/>
      <c r="PBY55" s="292"/>
      <c r="PBZ55" s="292"/>
      <c r="PCA55" s="292"/>
      <c r="PCB55" s="292"/>
      <c r="PCC55" s="292"/>
      <c r="PCD55" s="292"/>
      <c r="PCE55" s="292"/>
      <c r="PCF55" s="292"/>
      <c r="PCG55" s="292"/>
      <c r="PCH55" s="292"/>
      <c r="PCI55" s="292"/>
      <c r="PCJ55" s="292"/>
      <c r="PCK55" s="292"/>
      <c r="PCL55" s="292"/>
      <c r="PCM55" s="292"/>
      <c r="PCN55" s="292"/>
      <c r="PCO55" s="292"/>
      <c r="PCP55" s="292"/>
      <c r="PCQ55" s="292"/>
      <c r="PCR55" s="292"/>
      <c r="PCS55" s="292"/>
      <c r="PCT55" s="292"/>
      <c r="PCU55" s="292"/>
      <c r="PCV55" s="292"/>
      <c r="PCW55" s="292"/>
      <c r="PCX55" s="292"/>
      <c r="PCY55" s="292"/>
      <c r="PCZ55" s="292"/>
      <c r="PDA55" s="292"/>
      <c r="PDB55" s="292"/>
      <c r="PDC55" s="292"/>
      <c r="PDD55" s="292"/>
      <c r="PDE55" s="292"/>
      <c r="PDF55" s="292"/>
      <c r="PDG55" s="292"/>
      <c r="PDH55" s="292"/>
      <c r="PDI55" s="292"/>
      <c r="PDJ55" s="292"/>
      <c r="PDK55" s="292"/>
      <c r="PDL55" s="292"/>
      <c r="PDM55" s="292"/>
      <c r="PDN55" s="292"/>
      <c r="PDO55" s="292"/>
      <c r="PDP55" s="292"/>
      <c r="PDQ55" s="292"/>
      <c r="PDR55" s="292"/>
      <c r="PDS55" s="292"/>
      <c r="PDT55" s="292"/>
      <c r="PDU55" s="292"/>
      <c r="PDV55" s="292"/>
      <c r="PDW55" s="292"/>
      <c r="PDX55" s="292"/>
      <c r="PDY55" s="292"/>
      <c r="PDZ55" s="292"/>
      <c r="PEA55" s="292"/>
      <c r="PEB55" s="292"/>
      <c r="PEC55" s="292"/>
      <c r="PED55" s="292"/>
      <c r="PEE55" s="292"/>
      <c r="PEF55" s="292"/>
      <c r="PEG55" s="292"/>
      <c r="PEH55" s="292"/>
      <c r="PEI55" s="292"/>
      <c r="PEJ55" s="292"/>
      <c r="PEK55" s="292"/>
      <c r="PEL55" s="292"/>
      <c r="PEM55" s="292"/>
      <c r="PEN55" s="292"/>
      <c r="PEO55" s="292"/>
      <c r="PEP55" s="292"/>
      <c r="PEQ55" s="292"/>
      <c r="PER55" s="292"/>
      <c r="PES55" s="292"/>
      <c r="PET55" s="292"/>
      <c r="PEU55" s="292"/>
      <c r="PEV55" s="292"/>
      <c r="PEW55" s="292"/>
      <c r="PEX55" s="292"/>
      <c r="PEY55" s="292"/>
      <c r="PEZ55" s="292"/>
      <c r="PFA55" s="292"/>
      <c r="PFB55" s="292"/>
      <c r="PFC55" s="292"/>
      <c r="PFD55" s="292"/>
      <c r="PFE55" s="292"/>
      <c r="PFF55" s="292"/>
      <c r="PFG55" s="292"/>
      <c r="PFH55" s="292"/>
      <c r="PFI55" s="292"/>
      <c r="PFJ55" s="292"/>
      <c r="PFK55" s="292"/>
      <c r="PFL55" s="292"/>
      <c r="PFM55" s="292"/>
      <c r="PFN55" s="292"/>
      <c r="PFO55" s="292"/>
      <c r="PFP55" s="292"/>
      <c r="PFQ55" s="292"/>
      <c r="PFR55" s="292"/>
      <c r="PFS55" s="292"/>
      <c r="PFT55" s="292"/>
      <c r="PFU55" s="292"/>
      <c r="PFV55" s="292"/>
      <c r="PFW55" s="292"/>
      <c r="PFX55" s="292"/>
      <c r="PFY55" s="292"/>
      <c r="PFZ55" s="292"/>
      <c r="PGA55" s="292"/>
      <c r="PGB55" s="292"/>
      <c r="PGC55" s="292"/>
      <c r="PGD55" s="292"/>
      <c r="PGE55" s="292"/>
      <c r="PGF55" s="292"/>
      <c r="PGG55" s="292"/>
      <c r="PGH55" s="292"/>
      <c r="PGI55" s="292"/>
      <c r="PGJ55" s="292"/>
      <c r="PGK55" s="292"/>
      <c r="PGL55" s="292"/>
      <c r="PGM55" s="292"/>
      <c r="PGN55" s="292"/>
      <c r="PGO55" s="292"/>
      <c r="PGP55" s="292"/>
      <c r="PGQ55" s="292"/>
      <c r="PGR55" s="292"/>
      <c r="PGS55" s="292"/>
      <c r="PGT55" s="292"/>
      <c r="PGU55" s="292"/>
      <c r="PGV55" s="292"/>
      <c r="PGW55" s="292"/>
      <c r="PGX55" s="292"/>
      <c r="PGY55" s="292"/>
      <c r="PGZ55" s="292"/>
      <c r="PHA55" s="292"/>
      <c r="PHB55" s="292"/>
      <c r="PHC55" s="292"/>
      <c r="PHD55" s="292"/>
      <c r="PHE55" s="292"/>
      <c r="PHF55" s="292"/>
      <c r="PHG55" s="292"/>
      <c r="PHH55" s="292"/>
      <c r="PHI55" s="292"/>
      <c r="PHJ55" s="292"/>
      <c r="PHK55" s="292"/>
      <c r="PHL55" s="292"/>
      <c r="PHM55" s="292"/>
      <c r="PHN55" s="292"/>
      <c r="PHO55" s="292"/>
      <c r="PHP55" s="292"/>
      <c r="PHQ55" s="292"/>
      <c r="PHR55" s="292"/>
      <c r="PHS55" s="292"/>
      <c r="PHT55" s="292"/>
      <c r="PHU55" s="292"/>
      <c r="PHV55" s="292"/>
      <c r="PHW55" s="292"/>
      <c r="PHX55" s="292"/>
      <c r="PHY55" s="292"/>
      <c r="PHZ55" s="292"/>
      <c r="PIA55" s="292"/>
      <c r="PIB55" s="292"/>
      <c r="PIC55" s="292"/>
      <c r="PID55" s="292"/>
      <c r="PIE55" s="292"/>
      <c r="PIF55" s="292"/>
      <c r="PIG55" s="292"/>
      <c r="PIH55" s="292"/>
      <c r="PII55" s="292"/>
      <c r="PIJ55" s="292"/>
      <c r="PIK55" s="292"/>
      <c r="PIL55" s="292"/>
      <c r="PIM55" s="292"/>
      <c r="PIN55" s="292"/>
      <c r="PIO55" s="292"/>
      <c r="PIP55" s="292"/>
      <c r="PIQ55" s="292"/>
      <c r="PIR55" s="292"/>
      <c r="PIS55" s="292"/>
      <c r="PIT55" s="292"/>
      <c r="PIU55" s="292"/>
      <c r="PIV55" s="292"/>
      <c r="PIW55" s="292"/>
      <c r="PIX55" s="292"/>
      <c r="PIY55" s="292"/>
      <c r="PIZ55" s="292"/>
      <c r="PJA55" s="292"/>
      <c r="PJB55" s="292"/>
      <c r="PJC55" s="292"/>
      <c r="PJD55" s="292"/>
      <c r="PJE55" s="292"/>
      <c r="PJF55" s="292"/>
      <c r="PJG55" s="292"/>
      <c r="PJH55" s="292"/>
      <c r="PJI55" s="292"/>
      <c r="PJJ55" s="292"/>
      <c r="PJK55" s="292"/>
      <c r="PJL55" s="292"/>
      <c r="PJM55" s="292"/>
      <c r="PJN55" s="292"/>
      <c r="PJO55" s="292"/>
      <c r="PJP55" s="292"/>
      <c r="PJQ55" s="292"/>
      <c r="PJR55" s="292"/>
      <c r="PJS55" s="292"/>
      <c r="PJT55" s="292"/>
      <c r="PJU55" s="292"/>
      <c r="PJV55" s="292"/>
      <c r="PJW55" s="292"/>
      <c r="PJX55" s="292"/>
      <c r="PJY55" s="292"/>
      <c r="PJZ55" s="292"/>
      <c r="PKA55" s="292"/>
      <c r="PKB55" s="292"/>
      <c r="PKC55" s="292"/>
      <c r="PKD55" s="292"/>
      <c r="PKE55" s="292"/>
      <c r="PKF55" s="292"/>
      <c r="PKG55" s="292"/>
      <c r="PKH55" s="292"/>
      <c r="PKI55" s="292"/>
      <c r="PKJ55" s="292"/>
      <c r="PKK55" s="292"/>
      <c r="PKL55" s="292"/>
      <c r="PKM55" s="292"/>
      <c r="PKN55" s="292"/>
      <c r="PKO55" s="292"/>
      <c r="PKP55" s="292"/>
      <c r="PKQ55" s="292"/>
      <c r="PKR55" s="292"/>
      <c r="PKS55" s="292"/>
      <c r="PKT55" s="292"/>
      <c r="PKU55" s="292"/>
      <c r="PKV55" s="292"/>
      <c r="PKW55" s="292"/>
      <c r="PKX55" s="292"/>
      <c r="PKY55" s="292"/>
      <c r="PKZ55" s="292"/>
      <c r="PLA55" s="292"/>
      <c r="PLB55" s="292"/>
      <c r="PLC55" s="292"/>
      <c r="PLD55" s="292"/>
      <c r="PLE55" s="292"/>
      <c r="PLF55" s="292"/>
      <c r="PLG55" s="292"/>
      <c r="PLH55" s="292"/>
      <c r="PLI55" s="292"/>
      <c r="PLJ55" s="292"/>
      <c r="PLK55" s="292"/>
      <c r="PLL55" s="292"/>
      <c r="PLM55" s="292"/>
      <c r="PLN55" s="292"/>
      <c r="PLO55" s="292"/>
      <c r="PLP55" s="292"/>
      <c r="PLQ55" s="292"/>
      <c r="PLR55" s="292"/>
      <c r="PLS55" s="292"/>
      <c r="PLT55" s="292"/>
      <c r="PLU55" s="292"/>
      <c r="PLV55" s="292"/>
      <c r="PLW55" s="292"/>
      <c r="PLX55" s="292"/>
      <c r="PLY55" s="292"/>
      <c r="PLZ55" s="292"/>
      <c r="PMA55" s="292"/>
      <c r="PMB55" s="292"/>
      <c r="PMC55" s="292"/>
      <c r="PMD55" s="292"/>
      <c r="PME55" s="292"/>
      <c r="PMF55" s="292"/>
      <c r="PMG55" s="292"/>
      <c r="PMH55" s="292"/>
      <c r="PMI55" s="292"/>
      <c r="PMJ55" s="292"/>
      <c r="PMK55" s="292"/>
      <c r="PML55" s="292"/>
      <c r="PMM55" s="292"/>
      <c r="PMN55" s="292"/>
      <c r="PMO55" s="292"/>
      <c r="PMP55" s="292"/>
      <c r="PMQ55" s="292"/>
      <c r="PMR55" s="292"/>
      <c r="PMS55" s="292"/>
      <c r="PMT55" s="292"/>
      <c r="PMU55" s="292"/>
      <c r="PMV55" s="292"/>
      <c r="PMW55" s="292"/>
      <c r="PMX55" s="292"/>
      <c r="PMY55" s="292"/>
      <c r="PMZ55" s="292"/>
      <c r="PNA55" s="292"/>
      <c r="PNB55" s="292"/>
      <c r="PNC55" s="292"/>
      <c r="PND55" s="292"/>
      <c r="PNE55" s="292"/>
      <c r="PNF55" s="292"/>
      <c r="PNG55" s="292"/>
      <c r="PNH55" s="292"/>
      <c r="PNI55" s="292"/>
      <c r="PNJ55" s="292"/>
      <c r="PNK55" s="292"/>
      <c r="PNL55" s="292"/>
      <c r="PNM55" s="292"/>
      <c r="PNN55" s="292"/>
      <c r="PNO55" s="292"/>
      <c r="PNP55" s="292"/>
      <c r="PNQ55" s="292"/>
      <c r="PNR55" s="292"/>
      <c r="PNS55" s="292"/>
      <c r="PNT55" s="292"/>
      <c r="PNU55" s="292"/>
      <c r="PNV55" s="292"/>
      <c r="PNW55" s="292"/>
      <c r="PNX55" s="292"/>
      <c r="PNY55" s="292"/>
      <c r="PNZ55" s="292"/>
      <c r="POA55" s="292"/>
      <c r="POB55" s="292"/>
      <c r="POC55" s="292"/>
      <c r="POD55" s="292"/>
      <c r="POE55" s="292"/>
      <c r="POF55" s="292"/>
      <c r="POG55" s="292"/>
      <c r="POH55" s="292"/>
      <c r="POI55" s="292"/>
      <c r="POJ55" s="292"/>
      <c r="POK55" s="292"/>
      <c r="POL55" s="292"/>
      <c r="POM55" s="292"/>
      <c r="PON55" s="292"/>
      <c r="POO55" s="292"/>
      <c r="POP55" s="292"/>
      <c r="POQ55" s="292"/>
      <c r="POR55" s="292"/>
      <c r="POS55" s="292"/>
      <c r="POT55" s="292"/>
      <c r="POU55" s="292"/>
      <c r="POV55" s="292"/>
      <c r="POW55" s="292"/>
      <c r="POX55" s="292"/>
      <c r="POY55" s="292"/>
      <c r="POZ55" s="292"/>
      <c r="PPA55" s="292"/>
      <c r="PPB55" s="292"/>
      <c r="PPC55" s="292"/>
      <c r="PPD55" s="292"/>
      <c r="PPE55" s="292"/>
      <c r="PPF55" s="292"/>
      <c r="PPG55" s="292"/>
      <c r="PPH55" s="292"/>
      <c r="PPI55" s="292"/>
      <c r="PPJ55" s="292"/>
      <c r="PPK55" s="292"/>
      <c r="PPL55" s="292"/>
      <c r="PPM55" s="292"/>
      <c r="PPN55" s="292"/>
      <c r="PPO55" s="292"/>
      <c r="PPP55" s="292"/>
      <c r="PPQ55" s="292"/>
      <c r="PPR55" s="292"/>
      <c r="PPS55" s="292"/>
      <c r="PPT55" s="292"/>
      <c r="PPU55" s="292"/>
      <c r="PPV55" s="292"/>
      <c r="PPW55" s="292"/>
      <c r="PPX55" s="292"/>
      <c r="PPY55" s="292"/>
      <c r="PPZ55" s="292"/>
      <c r="PQA55" s="292"/>
      <c r="PQB55" s="292"/>
      <c r="PQC55" s="292"/>
      <c r="PQD55" s="292"/>
      <c r="PQE55" s="292"/>
      <c r="PQF55" s="292"/>
      <c r="PQG55" s="292"/>
      <c r="PQH55" s="292"/>
      <c r="PQI55" s="292"/>
      <c r="PQJ55" s="292"/>
      <c r="PQK55" s="292"/>
      <c r="PQL55" s="292"/>
      <c r="PQM55" s="292"/>
      <c r="PQN55" s="292"/>
      <c r="PQO55" s="292"/>
      <c r="PQP55" s="292"/>
      <c r="PQQ55" s="292"/>
      <c r="PQR55" s="292"/>
      <c r="PQS55" s="292"/>
      <c r="PQT55" s="292"/>
      <c r="PQU55" s="292"/>
      <c r="PQV55" s="292"/>
      <c r="PQW55" s="292"/>
      <c r="PQX55" s="292"/>
      <c r="PQY55" s="292"/>
      <c r="PQZ55" s="292"/>
      <c r="PRA55" s="292"/>
      <c r="PRB55" s="292"/>
      <c r="PRC55" s="292"/>
      <c r="PRD55" s="292"/>
      <c r="PRE55" s="292"/>
      <c r="PRF55" s="292"/>
      <c r="PRG55" s="292"/>
      <c r="PRH55" s="292"/>
      <c r="PRI55" s="292"/>
      <c r="PRJ55" s="292"/>
      <c r="PRK55" s="292"/>
      <c r="PRL55" s="292"/>
      <c r="PRM55" s="292"/>
      <c r="PRN55" s="292"/>
      <c r="PRO55" s="292"/>
      <c r="PRP55" s="292"/>
      <c r="PRQ55" s="292"/>
      <c r="PRR55" s="292"/>
      <c r="PRS55" s="292"/>
      <c r="PRT55" s="292"/>
      <c r="PRU55" s="292"/>
      <c r="PRV55" s="292"/>
      <c r="PRW55" s="292"/>
      <c r="PRX55" s="292"/>
      <c r="PRY55" s="292"/>
      <c r="PRZ55" s="292"/>
      <c r="PSA55" s="292"/>
      <c r="PSB55" s="292"/>
      <c r="PSC55" s="292"/>
      <c r="PSD55" s="292"/>
      <c r="PSE55" s="292"/>
      <c r="PSF55" s="292"/>
      <c r="PSG55" s="292"/>
      <c r="PSH55" s="292"/>
      <c r="PSI55" s="292"/>
      <c r="PSJ55" s="292"/>
      <c r="PSK55" s="292"/>
      <c r="PSL55" s="292"/>
      <c r="PSM55" s="292"/>
      <c r="PSN55" s="292"/>
      <c r="PSO55" s="292"/>
      <c r="PSP55" s="292"/>
      <c r="PSQ55" s="292"/>
      <c r="PSR55" s="292"/>
      <c r="PSS55" s="292"/>
      <c r="PST55" s="292"/>
      <c r="PSU55" s="292"/>
      <c r="PSV55" s="292"/>
      <c r="PSW55" s="292"/>
      <c r="PSX55" s="292"/>
      <c r="PSY55" s="292"/>
      <c r="PSZ55" s="292"/>
      <c r="PTA55" s="292"/>
      <c r="PTB55" s="292"/>
      <c r="PTC55" s="292"/>
      <c r="PTD55" s="292"/>
      <c r="PTE55" s="292"/>
      <c r="PTF55" s="292"/>
      <c r="PTG55" s="292"/>
      <c r="PTH55" s="292"/>
      <c r="PTI55" s="292"/>
      <c r="PTJ55" s="292"/>
      <c r="PTK55" s="292"/>
      <c r="PTL55" s="292"/>
      <c r="PTM55" s="292"/>
      <c r="PTN55" s="292"/>
      <c r="PTO55" s="292"/>
      <c r="PTP55" s="292"/>
      <c r="PTQ55" s="292"/>
      <c r="PTR55" s="292"/>
      <c r="PTS55" s="292"/>
      <c r="PTT55" s="292"/>
      <c r="PTU55" s="292"/>
      <c r="PTV55" s="292"/>
      <c r="PTW55" s="292"/>
      <c r="PTX55" s="292"/>
      <c r="PTY55" s="292"/>
      <c r="PTZ55" s="292"/>
      <c r="PUA55" s="292"/>
      <c r="PUB55" s="292"/>
      <c r="PUC55" s="292"/>
      <c r="PUD55" s="292"/>
      <c r="PUE55" s="292"/>
      <c r="PUF55" s="292"/>
      <c r="PUG55" s="292"/>
      <c r="PUH55" s="292"/>
      <c r="PUI55" s="292"/>
      <c r="PUJ55" s="292"/>
      <c r="PUK55" s="292"/>
      <c r="PUL55" s="292"/>
      <c r="PUM55" s="292"/>
      <c r="PUN55" s="292"/>
      <c r="PUO55" s="292"/>
      <c r="PUP55" s="292"/>
      <c r="PUQ55" s="292"/>
      <c r="PUR55" s="292"/>
      <c r="PUS55" s="292"/>
      <c r="PUT55" s="292"/>
      <c r="PUU55" s="292"/>
      <c r="PUV55" s="292"/>
      <c r="PUW55" s="292"/>
      <c r="PUX55" s="292"/>
      <c r="PUY55" s="292"/>
      <c r="PUZ55" s="292"/>
      <c r="PVA55" s="292"/>
      <c r="PVB55" s="292"/>
      <c r="PVC55" s="292"/>
      <c r="PVD55" s="292"/>
      <c r="PVE55" s="292"/>
      <c r="PVF55" s="292"/>
      <c r="PVG55" s="292"/>
      <c r="PVH55" s="292"/>
      <c r="PVI55" s="292"/>
      <c r="PVJ55" s="292"/>
      <c r="PVK55" s="292"/>
      <c r="PVL55" s="292"/>
      <c r="PVM55" s="292"/>
      <c r="PVN55" s="292"/>
      <c r="PVO55" s="292"/>
      <c r="PVP55" s="292"/>
      <c r="PVQ55" s="292"/>
      <c r="PVR55" s="292"/>
      <c r="PVS55" s="292"/>
      <c r="PVT55" s="292"/>
      <c r="PVU55" s="292"/>
      <c r="PVV55" s="292"/>
      <c r="PVW55" s="292"/>
      <c r="PVX55" s="292"/>
      <c r="PVY55" s="292"/>
      <c r="PVZ55" s="292"/>
      <c r="PWA55" s="292"/>
      <c r="PWB55" s="292"/>
      <c r="PWC55" s="292"/>
      <c r="PWD55" s="292"/>
      <c r="PWE55" s="292"/>
      <c r="PWF55" s="292"/>
      <c r="PWG55" s="292"/>
      <c r="PWH55" s="292"/>
      <c r="PWI55" s="292"/>
      <c r="PWJ55" s="292"/>
      <c r="PWK55" s="292"/>
      <c r="PWL55" s="292"/>
      <c r="PWM55" s="292"/>
      <c r="PWN55" s="292"/>
      <c r="PWO55" s="292"/>
      <c r="PWP55" s="292"/>
      <c r="PWQ55" s="292"/>
      <c r="PWR55" s="292"/>
      <c r="PWS55" s="292"/>
      <c r="PWT55" s="292"/>
      <c r="PWU55" s="292"/>
      <c r="PWV55" s="292"/>
      <c r="PWW55" s="292"/>
      <c r="PWX55" s="292"/>
      <c r="PWY55" s="292"/>
      <c r="PWZ55" s="292"/>
      <c r="PXA55" s="292"/>
      <c r="PXB55" s="292"/>
      <c r="PXC55" s="292"/>
      <c r="PXD55" s="292"/>
      <c r="PXE55" s="292"/>
      <c r="PXF55" s="292"/>
      <c r="PXG55" s="292"/>
      <c r="PXH55" s="292"/>
      <c r="PXI55" s="292"/>
      <c r="PXJ55" s="292"/>
      <c r="PXK55" s="292"/>
      <c r="PXL55" s="292"/>
      <c r="PXM55" s="292"/>
      <c r="PXN55" s="292"/>
      <c r="PXO55" s="292"/>
      <c r="PXP55" s="292"/>
      <c r="PXQ55" s="292"/>
      <c r="PXR55" s="292"/>
      <c r="PXS55" s="292"/>
      <c r="PXT55" s="292"/>
      <c r="PXU55" s="292"/>
      <c r="PXV55" s="292"/>
      <c r="PXW55" s="292"/>
      <c r="PXX55" s="292"/>
      <c r="PXY55" s="292"/>
      <c r="PXZ55" s="292"/>
      <c r="PYA55" s="292"/>
      <c r="PYB55" s="292"/>
      <c r="PYC55" s="292"/>
      <c r="PYD55" s="292"/>
      <c r="PYE55" s="292"/>
      <c r="PYF55" s="292"/>
      <c r="PYG55" s="292"/>
      <c r="PYH55" s="292"/>
      <c r="PYI55" s="292"/>
      <c r="PYJ55" s="292"/>
      <c r="PYK55" s="292"/>
      <c r="PYL55" s="292"/>
      <c r="PYM55" s="292"/>
      <c r="PYN55" s="292"/>
      <c r="PYO55" s="292"/>
      <c r="PYP55" s="292"/>
      <c r="PYQ55" s="292"/>
      <c r="PYR55" s="292"/>
      <c r="PYS55" s="292"/>
      <c r="PYT55" s="292"/>
      <c r="PYU55" s="292"/>
      <c r="PYV55" s="292"/>
      <c r="PYW55" s="292"/>
      <c r="PYX55" s="292"/>
      <c r="PYY55" s="292"/>
      <c r="PYZ55" s="292"/>
      <c r="PZA55" s="292"/>
      <c r="PZB55" s="292"/>
      <c r="PZC55" s="292"/>
      <c r="PZD55" s="292"/>
      <c r="PZE55" s="292"/>
      <c r="PZF55" s="292"/>
      <c r="PZG55" s="292"/>
      <c r="PZH55" s="292"/>
      <c r="PZI55" s="292"/>
      <c r="PZJ55" s="292"/>
      <c r="PZK55" s="292"/>
      <c r="PZL55" s="292"/>
      <c r="PZM55" s="292"/>
      <c r="PZN55" s="292"/>
      <c r="PZO55" s="292"/>
      <c r="PZP55" s="292"/>
      <c r="PZQ55" s="292"/>
      <c r="PZR55" s="292"/>
      <c r="PZS55" s="292"/>
      <c r="PZT55" s="292"/>
      <c r="PZU55" s="292"/>
      <c r="PZV55" s="292"/>
      <c r="PZW55" s="292"/>
      <c r="PZX55" s="292"/>
      <c r="PZY55" s="292"/>
      <c r="PZZ55" s="292"/>
      <c r="QAA55" s="292"/>
      <c r="QAB55" s="292"/>
      <c r="QAC55" s="292"/>
      <c r="QAD55" s="292"/>
      <c r="QAE55" s="292"/>
      <c r="QAF55" s="292"/>
      <c r="QAG55" s="292"/>
      <c r="QAH55" s="292"/>
      <c r="QAI55" s="292"/>
      <c r="QAJ55" s="292"/>
      <c r="QAK55" s="292"/>
      <c r="QAL55" s="292"/>
      <c r="QAM55" s="292"/>
      <c r="QAN55" s="292"/>
      <c r="QAO55" s="292"/>
      <c r="QAP55" s="292"/>
      <c r="QAQ55" s="292"/>
      <c r="QAR55" s="292"/>
      <c r="QAS55" s="292"/>
      <c r="QAT55" s="292"/>
      <c r="QAU55" s="292"/>
      <c r="QAV55" s="292"/>
      <c r="QAW55" s="292"/>
      <c r="QAX55" s="292"/>
      <c r="QAY55" s="292"/>
      <c r="QAZ55" s="292"/>
      <c r="QBA55" s="292"/>
      <c r="QBB55" s="292"/>
      <c r="QBC55" s="292"/>
      <c r="QBD55" s="292"/>
      <c r="QBE55" s="292"/>
      <c r="QBF55" s="292"/>
      <c r="QBG55" s="292"/>
      <c r="QBH55" s="292"/>
      <c r="QBI55" s="292"/>
      <c r="QBJ55" s="292"/>
      <c r="QBK55" s="292"/>
      <c r="QBL55" s="292"/>
      <c r="QBM55" s="292"/>
      <c r="QBN55" s="292"/>
      <c r="QBO55" s="292"/>
      <c r="QBP55" s="292"/>
      <c r="QBQ55" s="292"/>
      <c r="QBR55" s="292"/>
      <c r="QBS55" s="292"/>
      <c r="QBT55" s="292"/>
      <c r="QBU55" s="292"/>
      <c r="QBV55" s="292"/>
      <c r="QBW55" s="292"/>
      <c r="QBX55" s="292"/>
      <c r="QBY55" s="292"/>
      <c r="QBZ55" s="292"/>
      <c r="QCA55" s="292"/>
      <c r="QCB55" s="292"/>
      <c r="QCC55" s="292"/>
      <c r="QCD55" s="292"/>
      <c r="QCE55" s="292"/>
      <c r="QCF55" s="292"/>
      <c r="QCG55" s="292"/>
      <c r="QCH55" s="292"/>
      <c r="QCI55" s="292"/>
      <c r="QCJ55" s="292"/>
      <c r="QCK55" s="292"/>
      <c r="QCL55" s="292"/>
      <c r="QCM55" s="292"/>
      <c r="QCN55" s="292"/>
      <c r="QCO55" s="292"/>
      <c r="QCP55" s="292"/>
      <c r="QCQ55" s="292"/>
      <c r="QCR55" s="292"/>
      <c r="QCS55" s="292"/>
      <c r="QCT55" s="292"/>
      <c r="QCU55" s="292"/>
      <c r="QCV55" s="292"/>
      <c r="QCW55" s="292"/>
      <c r="QCX55" s="292"/>
      <c r="QCY55" s="292"/>
      <c r="QCZ55" s="292"/>
      <c r="QDA55" s="292"/>
      <c r="QDB55" s="292"/>
      <c r="QDC55" s="292"/>
      <c r="QDD55" s="292"/>
      <c r="QDE55" s="292"/>
      <c r="QDF55" s="292"/>
      <c r="QDG55" s="292"/>
      <c r="QDH55" s="292"/>
      <c r="QDI55" s="292"/>
      <c r="QDJ55" s="292"/>
      <c r="QDK55" s="292"/>
      <c r="QDL55" s="292"/>
      <c r="QDM55" s="292"/>
      <c r="QDN55" s="292"/>
      <c r="QDO55" s="292"/>
      <c r="QDP55" s="292"/>
      <c r="QDQ55" s="292"/>
      <c r="QDR55" s="292"/>
      <c r="QDS55" s="292"/>
      <c r="QDT55" s="292"/>
      <c r="QDU55" s="292"/>
      <c r="QDV55" s="292"/>
      <c r="QDW55" s="292"/>
      <c r="QDX55" s="292"/>
      <c r="QDY55" s="292"/>
      <c r="QDZ55" s="292"/>
      <c r="QEA55" s="292"/>
      <c r="QEB55" s="292"/>
      <c r="QEC55" s="292"/>
      <c r="QED55" s="292"/>
      <c r="QEE55" s="292"/>
      <c r="QEF55" s="292"/>
      <c r="QEG55" s="292"/>
      <c r="QEH55" s="292"/>
      <c r="QEI55" s="292"/>
      <c r="QEJ55" s="292"/>
      <c r="QEK55" s="292"/>
      <c r="QEL55" s="292"/>
      <c r="QEM55" s="292"/>
      <c r="QEN55" s="292"/>
      <c r="QEO55" s="292"/>
      <c r="QEP55" s="292"/>
      <c r="QEQ55" s="292"/>
      <c r="QER55" s="292"/>
      <c r="QES55" s="292"/>
      <c r="QET55" s="292"/>
      <c r="QEU55" s="292"/>
      <c r="QEV55" s="292"/>
      <c r="QEW55" s="292"/>
      <c r="QEX55" s="292"/>
      <c r="QEY55" s="292"/>
      <c r="QEZ55" s="292"/>
      <c r="QFA55" s="292"/>
      <c r="QFB55" s="292"/>
      <c r="QFC55" s="292"/>
      <c r="QFD55" s="292"/>
      <c r="QFE55" s="292"/>
      <c r="QFF55" s="292"/>
      <c r="QFG55" s="292"/>
      <c r="QFH55" s="292"/>
      <c r="QFI55" s="292"/>
      <c r="QFJ55" s="292"/>
      <c r="QFK55" s="292"/>
      <c r="QFL55" s="292"/>
      <c r="QFM55" s="292"/>
      <c r="QFN55" s="292"/>
      <c r="QFO55" s="292"/>
      <c r="QFP55" s="292"/>
      <c r="QFQ55" s="292"/>
      <c r="QFR55" s="292"/>
      <c r="QFS55" s="292"/>
      <c r="QFT55" s="292"/>
      <c r="QFU55" s="292"/>
      <c r="QFV55" s="292"/>
      <c r="QFW55" s="292"/>
      <c r="QFX55" s="292"/>
      <c r="QFY55" s="292"/>
      <c r="QFZ55" s="292"/>
      <c r="QGA55" s="292"/>
      <c r="QGB55" s="292"/>
      <c r="QGC55" s="292"/>
      <c r="QGD55" s="292"/>
      <c r="QGE55" s="292"/>
      <c r="QGF55" s="292"/>
      <c r="QGG55" s="292"/>
      <c r="QGH55" s="292"/>
      <c r="QGI55" s="292"/>
      <c r="QGJ55" s="292"/>
      <c r="QGK55" s="292"/>
      <c r="QGL55" s="292"/>
      <c r="QGM55" s="292"/>
      <c r="QGN55" s="292"/>
      <c r="QGO55" s="292"/>
      <c r="QGP55" s="292"/>
      <c r="QGQ55" s="292"/>
      <c r="QGR55" s="292"/>
      <c r="QGS55" s="292"/>
      <c r="QGT55" s="292"/>
      <c r="QGU55" s="292"/>
      <c r="QGV55" s="292"/>
      <c r="QGW55" s="292"/>
      <c r="QGX55" s="292"/>
      <c r="QGY55" s="292"/>
      <c r="QGZ55" s="292"/>
      <c r="QHA55" s="292"/>
      <c r="QHB55" s="292"/>
      <c r="QHC55" s="292"/>
      <c r="QHD55" s="292"/>
      <c r="QHE55" s="292"/>
      <c r="QHF55" s="292"/>
      <c r="QHG55" s="292"/>
      <c r="QHH55" s="292"/>
      <c r="QHI55" s="292"/>
      <c r="QHJ55" s="292"/>
      <c r="QHK55" s="292"/>
      <c r="QHL55" s="292"/>
      <c r="QHM55" s="292"/>
      <c r="QHN55" s="292"/>
      <c r="QHO55" s="292"/>
      <c r="QHP55" s="292"/>
      <c r="QHQ55" s="292"/>
      <c r="QHR55" s="292"/>
      <c r="QHS55" s="292"/>
      <c r="QHT55" s="292"/>
      <c r="QHU55" s="292"/>
      <c r="QHV55" s="292"/>
      <c r="QHW55" s="292"/>
      <c r="QHX55" s="292"/>
      <c r="QHY55" s="292"/>
      <c r="QHZ55" s="292"/>
      <c r="QIA55" s="292"/>
      <c r="QIB55" s="292"/>
      <c r="QIC55" s="292"/>
      <c r="QID55" s="292"/>
      <c r="QIE55" s="292"/>
      <c r="QIF55" s="292"/>
      <c r="QIG55" s="292"/>
      <c r="QIH55" s="292"/>
      <c r="QII55" s="292"/>
      <c r="QIJ55" s="292"/>
      <c r="QIK55" s="292"/>
      <c r="QIL55" s="292"/>
      <c r="QIM55" s="292"/>
      <c r="QIN55" s="292"/>
      <c r="QIO55" s="292"/>
      <c r="QIP55" s="292"/>
      <c r="QIQ55" s="292"/>
      <c r="QIR55" s="292"/>
      <c r="QIS55" s="292"/>
      <c r="QIT55" s="292"/>
      <c r="QIU55" s="292"/>
      <c r="QIV55" s="292"/>
      <c r="QIW55" s="292"/>
      <c r="QIX55" s="292"/>
      <c r="QIY55" s="292"/>
      <c r="QIZ55" s="292"/>
      <c r="QJA55" s="292"/>
      <c r="QJB55" s="292"/>
      <c r="QJC55" s="292"/>
      <c r="QJD55" s="292"/>
      <c r="QJE55" s="292"/>
      <c r="QJF55" s="292"/>
      <c r="QJG55" s="292"/>
      <c r="QJH55" s="292"/>
      <c r="QJI55" s="292"/>
      <c r="QJJ55" s="292"/>
      <c r="QJK55" s="292"/>
      <c r="QJL55" s="292"/>
      <c r="QJM55" s="292"/>
      <c r="QJN55" s="292"/>
      <c r="QJO55" s="292"/>
      <c r="QJP55" s="292"/>
      <c r="QJQ55" s="292"/>
      <c r="QJR55" s="292"/>
      <c r="QJS55" s="292"/>
      <c r="QJT55" s="292"/>
      <c r="QJU55" s="292"/>
      <c r="QJV55" s="292"/>
      <c r="QJW55" s="292"/>
      <c r="QJX55" s="292"/>
      <c r="QJY55" s="292"/>
      <c r="QJZ55" s="292"/>
      <c r="QKA55" s="292"/>
      <c r="QKB55" s="292"/>
      <c r="QKC55" s="292"/>
      <c r="QKD55" s="292"/>
      <c r="QKE55" s="292"/>
      <c r="QKF55" s="292"/>
      <c r="QKG55" s="292"/>
      <c r="QKH55" s="292"/>
      <c r="QKI55" s="292"/>
      <c r="QKJ55" s="292"/>
      <c r="QKK55" s="292"/>
      <c r="QKL55" s="292"/>
      <c r="QKM55" s="292"/>
      <c r="QKN55" s="292"/>
      <c r="QKO55" s="292"/>
      <c r="QKP55" s="292"/>
      <c r="QKQ55" s="292"/>
      <c r="QKR55" s="292"/>
      <c r="QKS55" s="292"/>
      <c r="QKT55" s="292"/>
      <c r="QKU55" s="292"/>
      <c r="QKV55" s="292"/>
      <c r="QKW55" s="292"/>
      <c r="QKX55" s="292"/>
      <c r="QKY55" s="292"/>
      <c r="QKZ55" s="292"/>
      <c r="QLA55" s="292"/>
      <c r="QLB55" s="292"/>
      <c r="QLC55" s="292"/>
      <c r="QLD55" s="292"/>
      <c r="QLE55" s="292"/>
      <c r="QLF55" s="292"/>
      <c r="QLG55" s="292"/>
      <c r="QLH55" s="292"/>
      <c r="QLI55" s="292"/>
      <c r="QLJ55" s="292"/>
      <c r="QLK55" s="292"/>
      <c r="QLL55" s="292"/>
      <c r="QLM55" s="292"/>
      <c r="QLN55" s="292"/>
      <c r="QLO55" s="292"/>
      <c r="QLP55" s="292"/>
      <c r="QLQ55" s="292"/>
      <c r="QLR55" s="292"/>
      <c r="QLS55" s="292"/>
      <c r="QLT55" s="292"/>
      <c r="QLU55" s="292"/>
      <c r="QLV55" s="292"/>
      <c r="QLW55" s="292"/>
      <c r="QLX55" s="292"/>
      <c r="QLY55" s="292"/>
      <c r="QLZ55" s="292"/>
      <c r="QMA55" s="292"/>
      <c r="QMB55" s="292"/>
      <c r="QMC55" s="292"/>
      <c r="QMD55" s="292"/>
      <c r="QME55" s="292"/>
      <c r="QMF55" s="292"/>
      <c r="QMG55" s="292"/>
      <c r="QMH55" s="292"/>
      <c r="QMI55" s="292"/>
      <c r="QMJ55" s="292"/>
      <c r="QMK55" s="292"/>
      <c r="QML55" s="292"/>
      <c r="QMM55" s="292"/>
      <c r="QMN55" s="292"/>
      <c r="QMO55" s="292"/>
      <c r="QMP55" s="292"/>
      <c r="QMQ55" s="292"/>
      <c r="QMR55" s="292"/>
      <c r="QMS55" s="292"/>
      <c r="QMT55" s="292"/>
      <c r="QMU55" s="292"/>
      <c r="QMV55" s="292"/>
      <c r="QMW55" s="292"/>
      <c r="QMX55" s="292"/>
      <c r="QMY55" s="292"/>
      <c r="QMZ55" s="292"/>
      <c r="QNA55" s="292"/>
      <c r="QNB55" s="292"/>
      <c r="QNC55" s="292"/>
      <c r="QND55" s="292"/>
      <c r="QNE55" s="292"/>
      <c r="QNF55" s="292"/>
      <c r="QNG55" s="292"/>
      <c r="QNH55" s="292"/>
      <c r="QNI55" s="292"/>
      <c r="QNJ55" s="292"/>
      <c r="QNK55" s="292"/>
      <c r="QNL55" s="292"/>
      <c r="QNM55" s="292"/>
      <c r="QNN55" s="292"/>
      <c r="QNO55" s="292"/>
      <c r="QNP55" s="292"/>
      <c r="QNQ55" s="292"/>
      <c r="QNR55" s="292"/>
      <c r="QNS55" s="292"/>
      <c r="QNT55" s="292"/>
      <c r="QNU55" s="292"/>
      <c r="QNV55" s="292"/>
      <c r="QNW55" s="292"/>
      <c r="QNX55" s="292"/>
      <c r="QNY55" s="292"/>
      <c r="QNZ55" s="292"/>
      <c r="QOA55" s="292"/>
      <c r="QOB55" s="292"/>
      <c r="QOC55" s="292"/>
      <c r="QOD55" s="292"/>
      <c r="QOE55" s="292"/>
      <c r="QOF55" s="292"/>
      <c r="QOG55" s="292"/>
      <c r="QOH55" s="292"/>
      <c r="QOI55" s="292"/>
      <c r="QOJ55" s="292"/>
      <c r="QOK55" s="292"/>
      <c r="QOL55" s="292"/>
      <c r="QOM55" s="292"/>
      <c r="QON55" s="292"/>
      <c r="QOO55" s="292"/>
      <c r="QOP55" s="292"/>
      <c r="QOQ55" s="292"/>
      <c r="QOR55" s="292"/>
      <c r="QOS55" s="292"/>
      <c r="QOT55" s="292"/>
      <c r="QOU55" s="292"/>
      <c r="QOV55" s="292"/>
      <c r="QOW55" s="292"/>
      <c r="QOX55" s="292"/>
      <c r="QOY55" s="292"/>
      <c r="QOZ55" s="292"/>
      <c r="QPA55" s="292"/>
      <c r="QPB55" s="292"/>
      <c r="QPC55" s="292"/>
      <c r="QPD55" s="292"/>
      <c r="QPE55" s="292"/>
      <c r="QPF55" s="292"/>
      <c r="QPG55" s="292"/>
      <c r="QPH55" s="292"/>
      <c r="QPI55" s="292"/>
      <c r="QPJ55" s="292"/>
      <c r="QPK55" s="292"/>
      <c r="QPL55" s="292"/>
      <c r="QPM55" s="292"/>
      <c r="QPN55" s="292"/>
      <c r="QPO55" s="292"/>
      <c r="QPP55" s="292"/>
      <c r="QPQ55" s="292"/>
      <c r="QPR55" s="292"/>
      <c r="QPS55" s="292"/>
      <c r="QPT55" s="292"/>
      <c r="QPU55" s="292"/>
      <c r="QPV55" s="292"/>
      <c r="QPW55" s="292"/>
      <c r="QPX55" s="292"/>
      <c r="QPY55" s="292"/>
      <c r="QPZ55" s="292"/>
      <c r="QQA55" s="292"/>
      <c r="QQB55" s="292"/>
      <c r="QQC55" s="292"/>
      <c r="QQD55" s="292"/>
      <c r="QQE55" s="292"/>
      <c r="QQF55" s="292"/>
      <c r="QQG55" s="292"/>
      <c r="QQH55" s="292"/>
      <c r="QQI55" s="292"/>
      <c r="QQJ55" s="292"/>
      <c r="QQK55" s="292"/>
      <c r="QQL55" s="292"/>
      <c r="QQM55" s="292"/>
      <c r="QQN55" s="292"/>
      <c r="QQO55" s="292"/>
      <c r="QQP55" s="292"/>
      <c r="QQQ55" s="292"/>
      <c r="QQR55" s="292"/>
      <c r="QQS55" s="292"/>
      <c r="QQT55" s="292"/>
      <c r="QQU55" s="292"/>
      <c r="QQV55" s="292"/>
      <c r="QQW55" s="292"/>
      <c r="QQX55" s="292"/>
      <c r="QQY55" s="292"/>
      <c r="QQZ55" s="292"/>
      <c r="QRA55" s="292"/>
      <c r="QRB55" s="292"/>
      <c r="QRC55" s="292"/>
      <c r="QRD55" s="292"/>
      <c r="QRE55" s="292"/>
      <c r="QRF55" s="292"/>
      <c r="QRG55" s="292"/>
      <c r="QRH55" s="292"/>
      <c r="QRI55" s="292"/>
      <c r="QRJ55" s="292"/>
      <c r="QRK55" s="292"/>
      <c r="QRL55" s="292"/>
      <c r="QRM55" s="292"/>
      <c r="QRN55" s="292"/>
      <c r="QRO55" s="292"/>
      <c r="QRP55" s="292"/>
      <c r="QRQ55" s="292"/>
      <c r="QRR55" s="292"/>
      <c r="QRS55" s="292"/>
      <c r="QRT55" s="292"/>
      <c r="QRU55" s="292"/>
      <c r="QRV55" s="292"/>
      <c r="QRW55" s="292"/>
      <c r="QRX55" s="292"/>
      <c r="QRY55" s="292"/>
      <c r="QRZ55" s="292"/>
      <c r="QSA55" s="292"/>
      <c r="QSB55" s="292"/>
      <c r="QSC55" s="292"/>
      <c r="QSD55" s="292"/>
      <c r="QSE55" s="292"/>
      <c r="QSF55" s="292"/>
      <c r="QSG55" s="292"/>
      <c r="QSH55" s="292"/>
      <c r="QSI55" s="292"/>
      <c r="QSJ55" s="292"/>
      <c r="QSK55" s="292"/>
      <c r="QSL55" s="292"/>
      <c r="QSM55" s="292"/>
      <c r="QSN55" s="292"/>
      <c r="QSO55" s="292"/>
      <c r="QSP55" s="292"/>
      <c r="QSQ55" s="292"/>
      <c r="QSR55" s="292"/>
      <c r="QSS55" s="292"/>
      <c r="QST55" s="292"/>
      <c r="QSU55" s="292"/>
      <c r="QSV55" s="292"/>
      <c r="QSW55" s="292"/>
      <c r="QSX55" s="292"/>
      <c r="QSY55" s="292"/>
      <c r="QSZ55" s="292"/>
      <c r="QTA55" s="292"/>
      <c r="QTB55" s="292"/>
      <c r="QTC55" s="292"/>
      <c r="QTD55" s="292"/>
      <c r="QTE55" s="292"/>
      <c r="QTF55" s="292"/>
      <c r="QTG55" s="292"/>
      <c r="QTH55" s="292"/>
      <c r="QTI55" s="292"/>
      <c r="QTJ55" s="292"/>
      <c r="QTK55" s="292"/>
      <c r="QTL55" s="292"/>
      <c r="QTM55" s="292"/>
      <c r="QTN55" s="292"/>
      <c r="QTO55" s="292"/>
      <c r="QTP55" s="292"/>
      <c r="QTQ55" s="292"/>
      <c r="QTR55" s="292"/>
      <c r="QTS55" s="292"/>
      <c r="QTT55" s="292"/>
      <c r="QTU55" s="292"/>
      <c r="QTV55" s="292"/>
      <c r="QTW55" s="292"/>
      <c r="QTX55" s="292"/>
      <c r="QTY55" s="292"/>
      <c r="QTZ55" s="292"/>
      <c r="QUA55" s="292"/>
      <c r="QUB55" s="292"/>
      <c r="QUC55" s="292"/>
      <c r="QUD55" s="292"/>
      <c r="QUE55" s="292"/>
      <c r="QUF55" s="292"/>
      <c r="QUG55" s="292"/>
      <c r="QUH55" s="292"/>
      <c r="QUI55" s="292"/>
      <c r="QUJ55" s="292"/>
      <c r="QUK55" s="292"/>
      <c r="QUL55" s="292"/>
      <c r="QUM55" s="292"/>
      <c r="QUN55" s="292"/>
      <c r="QUO55" s="292"/>
      <c r="QUP55" s="292"/>
      <c r="QUQ55" s="292"/>
      <c r="QUR55" s="292"/>
      <c r="QUS55" s="292"/>
      <c r="QUT55" s="292"/>
      <c r="QUU55" s="292"/>
      <c r="QUV55" s="292"/>
      <c r="QUW55" s="292"/>
      <c r="QUX55" s="292"/>
      <c r="QUY55" s="292"/>
      <c r="QUZ55" s="292"/>
      <c r="QVA55" s="292"/>
      <c r="QVB55" s="292"/>
      <c r="QVC55" s="292"/>
      <c r="QVD55" s="292"/>
      <c r="QVE55" s="292"/>
      <c r="QVF55" s="292"/>
      <c r="QVG55" s="292"/>
      <c r="QVH55" s="292"/>
      <c r="QVI55" s="292"/>
      <c r="QVJ55" s="292"/>
      <c r="QVK55" s="292"/>
      <c r="QVL55" s="292"/>
      <c r="QVM55" s="292"/>
      <c r="QVN55" s="292"/>
      <c r="QVO55" s="292"/>
      <c r="QVP55" s="292"/>
      <c r="QVQ55" s="292"/>
      <c r="QVR55" s="292"/>
      <c r="QVS55" s="292"/>
      <c r="QVT55" s="292"/>
      <c r="QVU55" s="292"/>
      <c r="QVV55" s="292"/>
      <c r="QVW55" s="292"/>
      <c r="QVX55" s="292"/>
      <c r="QVY55" s="292"/>
      <c r="QVZ55" s="292"/>
      <c r="QWA55" s="292"/>
      <c r="QWB55" s="292"/>
      <c r="QWC55" s="292"/>
      <c r="QWD55" s="292"/>
      <c r="QWE55" s="292"/>
      <c r="QWF55" s="292"/>
      <c r="QWG55" s="292"/>
      <c r="QWH55" s="292"/>
      <c r="QWI55" s="292"/>
      <c r="QWJ55" s="292"/>
      <c r="QWK55" s="292"/>
      <c r="QWL55" s="292"/>
      <c r="QWM55" s="292"/>
      <c r="QWN55" s="292"/>
      <c r="QWO55" s="292"/>
      <c r="QWP55" s="292"/>
      <c r="QWQ55" s="292"/>
      <c r="QWR55" s="292"/>
      <c r="QWS55" s="292"/>
      <c r="QWT55" s="292"/>
      <c r="QWU55" s="292"/>
      <c r="QWV55" s="292"/>
      <c r="QWW55" s="292"/>
      <c r="QWX55" s="292"/>
      <c r="QWY55" s="292"/>
      <c r="QWZ55" s="292"/>
      <c r="QXA55" s="292"/>
      <c r="QXB55" s="292"/>
      <c r="QXC55" s="292"/>
      <c r="QXD55" s="292"/>
      <c r="QXE55" s="292"/>
      <c r="QXF55" s="292"/>
      <c r="QXG55" s="292"/>
      <c r="QXH55" s="292"/>
      <c r="QXI55" s="292"/>
      <c r="QXJ55" s="292"/>
      <c r="QXK55" s="292"/>
      <c r="QXL55" s="292"/>
      <c r="QXM55" s="292"/>
      <c r="QXN55" s="292"/>
      <c r="QXO55" s="292"/>
      <c r="QXP55" s="292"/>
      <c r="QXQ55" s="292"/>
      <c r="QXR55" s="292"/>
      <c r="QXS55" s="292"/>
      <c r="QXT55" s="292"/>
      <c r="QXU55" s="292"/>
      <c r="QXV55" s="292"/>
      <c r="QXW55" s="292"/>
      <c r="QXX55" s="292"/>
      <c r="QXY55" s="292"/>
      <c r="QXZ55" s="292"/>
      <c r="QYA55" s="292"/>
      <c r="QYB55" s="292"/>
      <c r="QYC55" s="292"/>
      <c r="QYD55" s="292"/>
      <c r="QYE55" s="292"/>
      <c r="QYF55" s="292"/>
      <c r="QYG55" s="292"/>
      <c r="QYH55" s="292"/>
      <c r="QYI55" s="292"/>
      <c r="QYJ55" s="292"/>
      <c r="QYK55" s="292"/>
      <c r="QYL55" s="292"/>
      <c r="QYM55" s="292"/>
      <c r="QYN55" s="292"/>
      <c r="QYO55" s="292"/>
      <c r="QYP55" s="292"/>
      <c r="QYQ55" s="292"/>
      <c r="QYR55" s="292"/>
      <c r="QYS55" s="292"/>
      <c r="QYT55" s="292"/>
      <c r="QYU55" s="292"/>
      <c r="QYV55" s="292"/>
      <c r="QYW55" s="292"/>
      <c r="QYX55" s="292"/>
      <c r="QYY55" s="292"/>
      <c r="QYZ55" s="292"/>
      <c r="QZA55" s="292"/>
      <c r="QZB55" s="292"/>
      <c r="QZC55" s="292"/>
      <c r="QZD55" s="292"/>
      <c r="QZE55" s="292"/>
      <c r="QZF55" s="292"/>
      <c r="QZG55" s="292"/>
      <c r="QZH55" s="292"/>
      <c r="QZI55" s="292"/>
      <c r="QZJ55" s="292"/>
      <c r="QZK55" s="292"/>
      <c r="QZL55" s="292"/>
      <c r="QZM55" s="292"/>
      <c r="QZN55" s="292"/>
      <c r="QZO55" s="292"/>
      <c r="QZP55" s="292"/>
      <c r="QZQ55" s="292"/>
      <c r="QZR55" s="292"/>
      <c r="QZS55" s="292"/>
      <c r="QZT55" s="292"/>
      <c r="QZU55" s="292"/>
      <c r="QZV55" s="292"/>
      <c r="QZW55" s="292"/>
      <c r="QZX55" s="292"/>
      <c r="QZY55" s="292"/>
      <c r="QZZ55" s="292"/>
      <c r="RAA55" s="292"/>
      <c r="RAB55" s="292"/>
      <c r="RAC55" s="292"/>
      <c r="RAD55" s="292"/>
      <c r="RAE55" s="292"/>
      <c r="RAF55" s="292"/>
      <c r="RAG55" s="292"/>
      <c r="RAH55" s="292"/>
      <c r="RAI55" s="292"/>
      <c r="RAJ55" s="292"/>
      <c r="RAK55" s="292"/>
      <c r="RAL55" s="292"/>
      <c r="RAM55" s="292"/>
      <c r="RAN55" s="292"/>
      <c r="RAO55" s="292"/>
      <c r="RAP55" s="292"/>
      <c r="RAQ55" s="292"/>
      <c r="RAR55" s="292"/>
      <c r="RAS55" s="292"/>
      <c r="RAT55" s="292"/>
      <c r="RAU55" s="292"/>
      <c r="RAV55" s="292"/>
      <c r="RAW55" s="292"/>
      <c r="RAX55" s="292"/>
      <c r="RAY55" s="292"/>
      <c r="RAZ55" s="292"/>
      <c r="RBA55" s="292"/>
      <c r="RBB55" s="292"/>
      <c r="RBC55" s="292"/>
      <c r="RBD55" s="292"/>
      <c r="RBE55" s="292"/>
      <c r="RBF55" s="292"/>
      <c r="RBG55" s="292"/>
      <c r="RBH55" s="292"/>
      <c r="RBI55" s="292"/>
      <c r="RBJ55" s="292"/>
      <c r="RBK55" s="292"/>
      <c r="RBL55" s="292"/>
      <c r="RBM55" s="292"/>
      <c r="RBN55" s="292"/>
      <c r="RBO55" s="292"/>
      <c r="RBP55" s="292"/>
      <c r="RBQ55" s="292"/>
      <c r="RBR55" s="292"/>
      <c r="RBS55" s="292"/>
      <c r="RBT55" s="292"/>
      <c r="RBU55" s="292"/>
      <c r="RBV55" s="292"/>
      <c r="RBW55" s="292"/>
      <c r="RBX55" s="292"/>
      <c r="RBY55" s="292"/>
      <c r="RBZ55" s="292"/>
      <c r="RCA55" s="292"/>
      <c r="RCB55" s="292"/>
      <c r="RCC55" s="292"/>
      <c r="RCD55" s="292"/>
      <c r="RCE55" s="292"/>
      <c r="RCF55" s="292"/>
      <c r="RCG55" s="292"/>
      <c r="RCH55" s="292"/>
      <c r="RCI55" s="292"/>
      <c r="RCJ55" s="292"/>
      <c r="RCK55" s="292"/>
      <c r="RCL55" s="292"/>
      <c r="RCM55" s="292"/>
      <c r="RCN55" s="292"/>
      <c r="RCO55" s="292"/>
      <c r="RCP55" s="292"/>
      <c r="RCQ55" s="292"/>
      <c r="RCR55" s="292"/>
      <c r="RCS55" s="292"/>
      <c r="RCT55" s="292"/>
      <c r="RCU55" s="292"/>
      <c r="RCV55" s="292"/>
      <c r="RCW55" s="292"/>
      <c r="RCX55" s="292"/>
      <c r="RCY55" s="292"/>
      <c r="RCZ55" s="292"/>
      <c r="RDA55" s="292"/>
      <c r="RDB55" s="292"/>
      <c r="RDC55" s="292"/>
      <c r="RDD55" s="292"/>
      <c r="RDE55" s="292"/>
      <c r="RDF55" s="292"/>
      <c r="RDG55" s="292"/>
      <c r="RDH55" s="292"/>
      <c r="RDI55" s="292"/>
      <c r="RDJ55" s="292"/>
      <c r="RDK55" s="292"/>
      <c r="RDL55" s="292"/>
      <c r="RDM55" s="292"/>
      <c r="RDN55" s="292"/>
      <c r="RDO55" s="292"/>
      <c r="RDP55" s="292"/>
      <c r="RDQ55" s="292"/>
      <c r="RDR55" s="292"/>
      <c r="RDS55" s="292"/>
      <c r="RDT55" s="292"/>
      <c r="RDU55" s="292"/>
      <c r="RDV55" s="292"/>
      <c r="RDW55" s="292"/>
      <c r="RDX55" s="292"/>
      <c r="RDY55" s="292"/>
      <c r="RDZ55" s="292"/>
      <c r="REA55" s="292"/>
      <c r="REB55" s="292"/>
      <c r="REC55" s="292"/>
      <c r="RED55" s="292"/>
      <c r="REE55" s="292"/>
      <c r="REF55" s="292"/>
      <c r="REG55" s="292"/>
      <c r="REH55" s="292"/>
      <c r="REI55" s="292"/>
      <c r="REJ55" s="292"/>
      <c r="REK55" s="292"/>
      <c r="REL55" s="292"/>
      <c r="REM55" s="292"/>
      <c r="REN55" s="292"/>
      <c r="REO55" s="292"/>
      <c r="REP55" s="292"/>
      <c r="REQ55" s="292"/>
      <c r="RER55" s="292"/>
      <c r="RES55" s="292"/>
      <c r="RET55" s="292"/>
      <c r="REU55" s="292"/>
      <c r="REV55" s="292"/>
      <c r="REW55" s="292"/>
      <c r="REX55" s="292"/>
      <c r="REY55" s="292"/>
      <c r="REZ55" s="292"/>
      <c r="RFA55" s="292"/>
      <c r="RFB55" s="292"/>
      <c r="RFC55" s="292"/>
      <c r="RFD55" s="292"/>
      <c r="RFE55" s="292"/>
      <c r="RFF55" s="292"/>
      <c r="RFG55" s="292"/>
      <c r="RFH55" s="292"/>
      <c r="RFI55" s="292"/>
      <c r="RFJ55" s="292"/>
      <c r="RFK55" s="292"/>
      <c r="RFL55" s="292"/>
      <c r="RFM55" s="292"/>
      <c r="RFN55" s="292"/>
      <c r="RFO55" s="292"/>
      <c r="RFP55" s="292"/>
      <c r="RFQ55" s="292"/>
      <c r="RFR55" s="292"/>
      <c r="RFS55" s="292"/>
      <c r="RFT55" s="292"/>
      <c r="RFU55" s="292"/>
      <c r="RFV55" s="292"/>
      <c r="RFW55" s="292"/>
      <c r="RFX55" s="292"/>
      <c r="RFY55" s="292"/>
      <c r="RFZ55" s="292"/>
      <c r="RGA55" s="292"/>
      <c r="RGB55" s="292"/>
      <c r="RGC55" s="292"/>
      <c r="RGD55" s="292"/>
      <c r="RGE55" s="292"/>
      <c r="RGF55" s="292"/>
      <c r="RGG55" s="292"/>
      <c r="RGH55" s="292"/>
      <c r="RGI55" s="292"/>
      <c r="RGJ55" s="292"/>
      <c r="RGK55" s="292"/>
      <c r="RGL55" s="292"/>
      <c r="RGM55" s="292"/>
      <c r="RGN55" s="292"/>
      <c r="RGO55" s="292"/>
      <c r="RGP55" s="292"/>
      <c r="RGQ55" s="292"/>
      <c r="RGR55" s="292"/>
      <c r="RGS55" s="292"/>
      <c r="RGT55" s="292"/>
      <c r="RGU55" s="292"/>
      <c r="RGV55" s="292"/>
      <c r="RGW55" s="292"/>
      <c r="RGX55" s="292"/>
      <c r="RGY55" s="292"/>
      <c r="RGZ55" s="292"/>
      <c r="RHA55" s="292"/>
      <c r="RHB55" s="292"/>
      <c r="RHC55" s="292"/>
      <c r="RHD55" s="292"/>
      <c r="RHE55" s="292"/>
      <c r="RHF55" s="292"/>
      <c r="RHG55" s="292"/>
      <c r="RHH55" s="292"/>
      <c r="RHI55" s="292"/>
      <c r="RHJ55" s="292"/>
      <c r="RHK55" s="292"/>
      <c r="RHL55" s="292"/>
      <c r="RHM55" s="292"/>
      <c r="RHN55" s="292"/>
      <c r="RHO55" s="292"/>
      <c r="RHP55" s="292"/>
      <c r="RHQ55" s="292"/>
      <c r="RHR55" s="292"/>
      <c r="RHS55" s="292"/>
      <c r="RHT55" s="292"/>
      <c r="RHU55" s="292"/>
      <c r="RHV55" s="292"/>
      <c r="RHW55" s="292"/>
      <c r="RHX55" s="292"/>
      <c r="RHY55" s="292"/>
      <c r="RHZ55" s="292"/>
      <c r="RIA55" s="292"/>
      <c r="RIB55" s="292"/>
      <c r="RIC55" s="292"/>
      <c r="RID55" s="292"/>
      <c r="RIE55" s="292"/>
      <c r="RIF55" s="292"/>
      <c r="RIG55" s="292"/>
      <c r="RIH55" s="292"/>
      <c r="RII55" s="292"/>
      <c r="RIJ55" s="292"/>
      <c r="RIK55" s="292"/>
      <c r="RIL55" s="292"/>
      <c r="RIM55" s="292"/>
      <c r="RIN55" s="292"/>
      <c r="RIO55" s="292"/>
      <c r="RIP55" s="292"/>
      <c r="RIQ55" s="292"/>
      <c r="RIR55" s="292"/>
      <c r="RIS55" s="292"/>
      <c r="RIT55" s="292"/>
      <c r="RIU55" s="292"/>
      <c r="RIV55" s="292"/>
      <c r="RIW55" s="292"/>
      <c r="RIX55" s="292"/>
      <c r="RIY55" s="292"/>
      <c r="RIZ55" s="292"/>
      <c r="RJA55" s="292"/>
      <c r="RJB55" s="292"/>
      <c r="RJC55" s="292"/>
      <c r="RJD55" s="292"/>
      <c r="RJE55" s="292"/>
      <c r="RJF55" s="292"/>
      <c r="RJG55" s="292"/>
      <c r="RJH55" s="292"/>
      <c r="RJI55" s="292"/>
      <c r="RJJ55" s="292"/>
      <c r="RJK55" s="292"/>
      <c r="RJL55" s="292"/>
      <c r="RJM55" s="292"/>
      <c r="RJN55" s="292"/>
      <c r="RJO55" s="292"/>
      <c r="RJP55" s="292"/>
      <c r="RJQ55" s="292"/>
      <c r="RJR55" s="292"/>
      <c r="RJS55" s="292"/>
      <c r="RJT55" s="292"/>
      <c r="RJU55" s="292"/>
      <c r="RJV55" s="292"/>
      <c r="RJW55" s="292"/>
      <c r="RJX55" s="292"/>
      <c r="RJY55" s="292"/>
      <c r="RJZ55" s="292"/>
      <c r="RKA55" s="292"/>
      <c r="RKB55" s="292"/>
      <c r="RKC55" s="292"/>
      <c r="RKD55" s="292"/>
      <c r="RKE55" s="292"/>
      <c r="RKF55" s="292"/>
      <c r="RKG55" s="292"/>
      <c r="RKH55" s="292"/>
      <c r="RKI55" s="292"/>
      <c r="RKJ55" s="292"/>
      <c r="RKK55" s="292"/>
      <c r="RKL55" s="292"/>
      <c r="RKM55" s="292"/>
      <c r="RKN55" s="292"/>
      <c r="RKO55" s="292"/>
      <c r="RKP55" s="292"/>
      <c r="RKQ55" s="292"/>
      <c r="RKR55" s="292"/>
      <c r="RKS55" s="292"/>
      <c r="RKT55" s="292"/>
      <c r="RKU55" s="292"/>
      <c r="RKV55" s="292"/>
      <c r="RKW55" s="292"/>
      <c r="RKX55" s="292"/>
      <c r="RKY55" s="292"/>
      <c r="RKZ55" s="292"/>
      <c r="RLA55" s="292"/>
      <c r="RLB55" s="292"/>
      <c r="RLC55" s="292"/>
      <c r="RLD55" s="292"/>
      <c r="RLE55" s="292"/>
      <c r="RLF55" s="292"/>
      <c r="RLG55" s="292"/>
      <c r="RLH55" s="292"/>
      <c r="RLI55" s="292"/>
      <c r="RLJ55" s="292"/>
      <c r="RLK55" s="292"/>
      <c r="RLL55" s="292"/>
      <c r="RLM55" s="292"/>
      <c r="RLN55" s="292"/>
      <c r="RLO55" s="292"/>
      <c r="RLP55" s="292"/>
      <c r="RLQ55" s="292"/>
      <c r="RLR55" s="292"/>
      <c r="RLS55" s="292"/>
      <c r="RLT55" s="292"/>
      <c r="RLU55" s="292"/>
      <c r="RLV55" s="292"/>
      <c r="RLW55" s="292"/>
      <c r="RLX55" s="292"/>
      <c r="RLY55" s="292"/>
      <c r="RLZ55" s="292"/>
      <c r="RMA55" s="292"/>
      <c r="RMB55" s="292"/>
      <c r="RMC55" s="292"/>
      <c r="RMD55" s="292"/>
      <c r="RME55" s="292"/>
      <c r="RMF55" s="292"/>
      <c r="RMG55" s="292"/>
      <c r="RMH55" s="292"/>
      <c r="RMI55" s="292"/>
      <c r="RMJ55" s="292"/>
      <c r="RMK55" s="292"/>
      <c r="RML55" s="292"/>
      <c r="RMM55" s="292"/>
      <c r="RMN55" s="292"/>
      <c r="RMO55" s="292"/>
      <c r="RMP55" s="292"/>
      <c r="RMQ55" s="292"/>
      <c r="RMR55" s="292"/>
      <c r="RMS55" s="292"/>
      <c r="RMT55" s="292"/>
      <c r="RMU55" s="292"/>
      <c r="RMV55" s="292"/>
      <c r="RMW55" s="292"/>
      <c r="RMX55" s="292"/>
      <c r="RMY55" s="292"/>
      <c r="RMZ55" s="292"/>
      <c r="RNA55" s="292"/>
      <c r="RNB55" s="292"/>
      <c r="RNC55" s="292"/>
      <c r="RND55" s="292"/>
      <c r="RNE55" s="292"/>
      <c r="RNF55" s="292"/>
      <c r="RNG55" s="292"/>
      <c r="RNH55" s="292"/>
      <c r="RNI55" s="292"/>
      <c r="RNJ55" s="292"/>
      <c r="RNK55" s="292"/>
      <c r="RNL55" s="292"/>
      <c r="RNM55" s="292"/>
      <c r="RNN55" s="292"/>
      <c r="RNO55" s="292"/>
      <c r="RNP55" s="292"/>
      <c r="RNQ55" s="292"/>
      <c r="RNR55" s="292"/>
      <c r="RNS55" s="292"/>
      <c r="RNT55" s="292"/>
      <c r="RNU55" s="292"/>
      <c r="RNV55" s="292"/>
      <c r="RNW55" s="292"/>
      <c r="RNX55" s="292"/>
      <c r="RNY55" s="292"/>
      <c r="RNZ55" s="292"/>
      <c r="ROA55" s="292"/>
      <c r="ROB55" s="292"/>
      <c r="ROC55" s="292"/>
      <c r="ROD55" s="292"/>
      <c r="ROE55" s="292"/>
      <c r="ROF55" s="292"/>
      <c r="ROG55" s="292"/>
      <c r="ROH55" s="292"/>
      <c r="ROI55" s="292"/>
      <c r="ROJ55" s="292"/>
      <c r="ROK55" s="292"/>
      <c r="ROL55" s="292"/>
      <c r="ROM55" s="292"/>
      <c r="RON55" s="292"/>
      <c r="ROO55" s="292"/>
      <c r="ROP55" s="292"/>
      <c r="ROQ55" s="292"/>
      <c r="ROR55" s="292"/>
      <c r="ROS55" s="292"/>
      <c r="ROT55" s="292"/>
      <c r="ROU55" s="292"/>
      <c r="ROV55" s="292"/>
      <c r="ROW55" s="292"/>
      <c r="ROX55" s="292"/>
      <c r="ROY55" s="292"/>
      <c r="ROZ55" s="292"/>
      <c r="RPA55" s="292"/>
      <c r="RPB55" s="292"/>
      <c r="RPC55" s="292"/>
      <c r="RPD55" s="292"/>
      <c r="RPE55" s="292"/>
      <c r="RPF55" s="292"/>
      <c r="RPG55" s="292"/>
      <c r="RPH55" s="292"/>
      <c r="RPI55" s="292"/>
      <c r="RPJ55" s="292"/>
      <c r="RPK55" s="292"/>
      <c r="RPL55" s="292"/>
      <c r="RPM55" s="292"/>
      <c r="RPN55" s="292"/>
      <c r="RPO55" s="292"/>
      <c r="RPP55" s="292"/>
      <c r="RPQ55" s="292"/>
      <c r="RPR55" s="292"/>
      <c r="RPS55" s="292"/>
      <c r="RPT55" s="292"/>
      <c r="RPU55" s="292"/>
      <c r="RPV55" s="292"/>
      <c r="RPW55" s="292"/>
      <c r="RPX55" s="292"/>
      <c r="RPY55" s="292"/>
      <c r="RPZ55" s="292"/>
      <c r="RQA55" s="292"/>
      <c r="RQB55" s="292"/>
      <c r="RQC55" s="292"/>
      <c r="RQD55" s="292"/>
      <c r="RQE55" s="292"/>
      <c r="RQF55" s="292"/>
      <c r="RQG55" s="292"/>
      <c r="RQH55" s="292"/>
      <c r="RQI55" s="292"/>
      <c r="RQJ55" s="292"/>
      <c r="RQK55" s="292"/>
      <c r="RQL55" s="292"/>
      <c r="RQM55" s="292"/>
      <c r="RQN55" s="292"/>
      <c r="RQO55" s="292"/>
      <c r="RQP55" s="292"/>
      <c r="RQQ55" s="292"/>
      <c r="RQR55" s="292"/>
      <c r="RQS55" s="292"/>
      <c r="RQT55" s="292"/>
      <c r="RQU55" s="292"/>
      <c r="RQV55" s="292"/>
      <c r="RQW55" s="292"/>
      <c r="RQX55" s="292"/>
      <c r="RQY55" s="292"/>
      <c r="RQZ55" s="292"/>
      <c r="RRA55" s="292"/>
      <c r="RRB55" s="292"/>
      <c r="RRC55" s="292"/>
      <c r="RRD55" s="292"/>
      <c r="RRE55" s="292"/>
      <c r="RRF55" s="292"/>
      <c r="RRG55" s="292"/>
      <c r="RRH55" s="292"/>
      <c r="RRI55" s="292"/>
      <c r="RRJ55" s="292"/>
      <c r="RRK55" s="292"/>
      <c r="RRL55" s="292"/>
      <c r="RRM55" s="292"/>
      <c r="RRN55" s="292"/>
      <c r="RRO55" s="292"/>
      <c r="RRP55" s="292"/>
      <c r="RRQ55" s="292"/>
      <c r="RRR55" s="292"/>
      <c r="RRS55" s="292"/>
      <c r="RRT55" s="292"/>
      <c r="RRU55" s="292"/>
      <c r="RRV55" s="292"/>
      <c r="RRW55" s="292"/>
      <c r="RRX55" s="292"/>
      <c r="RRY55" s="292"/>
      <c r="RRZ55" s="292"/>
      <c r="RSA55" s="292"/>
      <c r="RSB55" s="292"/>
      <c r="RSC55" s="292"/>
      <c r="RSD55" s="292"/>
      <c r="RSE55" s="292"/>
      <c r="RSF55" s="292"/>
      <c r="RSG55" s="292"/>
      <c r="RSH55" s="292"/>
      <c r="RSI55" s="292"/>
      <c r="RSJ55" s="292"/>
      <c r="RSK55" s="292"/>
      <c r="RSL55" s="292"/>
      <c r="RSM55" s="292"/>
      <c r="RSN55" s="292"/>
      <c r="RSO55" s="292"/>
      <c r="RSP55" s="292"/>
      <c r="RSQ55" s="292"/>
      <c r="RSR55" s="292"/>
      <c r="RSS55" s="292"/>
      <c r="RST55" s="292"/>
      <c r="RSU55" s="292"/>
      <c r="RSV55" s="292"/>
      <c r="RSW55" s="292"/>
      <c r="RSX55" s="292"/>
      <c r="RSY55" s="292"/>
      <c r="RSZ55" s="292"/>
      <c r="RTA55" s="292"/>
      <c r="RTB55" s="292"/>
      <c r="RTC55" s="292"/>
      <c r="RTD55" s="292"/>
      <c r="RTE55" s="292"/>
      <c r="RTF55" s="292"/>
      <c r="RTG55" s="292"/>
      <c r="RTH55" s="292"/>
      <c r="RTI55" s="292"/>
      <c r="RTJ55" s="292"/>
      <c r="RTK55" s="292"/>
      <c r="RTL55" s="292"/>
      <c r="RTM55" s="292"/>
      <c r="RTN55" s="292"/>
      <c r="RTO55" s="292"/>
      <c r="RTP55" s="292"/>
      <c r="RTQ55" s="292"/>
      <c r="RTR55" s="292"/>
      <c r="RTS55" s="292"/>
      <c r="RTT55" s="292"/>
      <c r="RTU55" s="292"/>
      <c r="RTV55" s="292"/>
      <c r="RTW55" s="292"/>
      <c r="RTX55" s="292"/>
      <c r="RTY55" s="292"/>
      <c r="RTZ55" s="292"/>
      <c r="RUA55" s="292"/>
      <c r="RUB55" s="292"/>
      <c r="RUC55" s="292"/>
      <c r="RUD55" s="292"/>
      <c r="RUE55" s="292"/>
      <c r="RUF55" s="292"/>
      <c r="RUG55" s="292"/>
      <c r="RUH55" s="292"/>
      <c r="RUI55" s="292"/>
      <c r="RUJ55" s="292"/>
      <c r="RUK55" s="292"/>
      <c r="RUL55" s="292"/>
      <c r="RUM55" s="292"/>
      <c r="RUN55" s="292"/>
      <c r="RUO55" s="292"/>
      <c r="RUP55" s="292"/>
      <c r="RUQ55" s="292"/>
      <c r="RUR55" s="292"/>
      <c r="RUS55" s="292"/>
      <c r="RUT55" s="292"/>
      <c r="RUU55" s="292"/>
      <c r="RUV55" s="292"/>
      <c r="RUW55" s="292"/>
      <c r="RUX55" s="292"/>
      <c r="RUY55" s="292"/>
      <c r="RUZ55" s="292"/>
      <c r="RVA55" s="292"/>
      <c r="RVB55" s="292"/>
      <c r="RVC55" s="292"/>
      <c r="RVD55" s="292"/>
      <c r="RVE55" s="292"/>
      <c r="RVF55" s="292"/>
      <c r="RVG55" s="292"/>
      <c r="RVH55" s="292"/>
      <c r="RVI55" s="292"/>
      <c r="RVJ55" s="292"/>
      <c r="RVK55" s="292"/>
      <c r="RVL55" s="292"/>
      <c r="RVM55" s="292"/>
      <c r="RVN55" s="292"/>
      <c r="RVO55" s="292"/>
      <c r="RVP55" s="292"/>
      <c r="RVQ55" s="292"/>
      <c r="RVR55" s="292"/>
      <c r="RVS55" s="292"/>
      <c r="RVT55" s="292"/>
      <c r="RVU55" s="292"/>
      <c r="RVV55" s="292"/>
      <c r="RVW55" s="292"/>
      <c r="RVX55" s="292"/>
      <c r="RVY55" s="292"/>
      <c r="RVZ55" s="292"/>
      <c r="RWA55" s="292"/>
      <c r="RWB55" s="292"/>
      <c r="RWC55" s="292"/>
      <c r="RWD55" s="292"/>
      <c r="RWE55" s="292"/>
      <c r="RWF55" s="292"/>
      <c r="RWG55" s="292"/>
      <c r="RWH55" s="292"/>
      <c r="RWI55" s="292"/>
      <c r="RWJ55" s="292"/>
      <c r="RWK55" s="292"/>
      <c r="RWL55" s="292"/>
      <c r="RWM55" s="292"/>
      <c r="RWN55" s="292"/>
      <c r="RWO55" s="292"/>
      <c r="RWP55" s="292"/>
      <c r="RWQ55" s="292"/>
      <c r="RWR55" s="292"/>
      <c r="RWS55" s="292"/>
      <c r="RWT55" s="292"/>
      <c r="RWU55" s="292"/>
      <c r="RWV55" s="292"/>
      <c r="RWW55" s="292"/>
      <c r="RWX55" s="292"/>
      <c r="RWY55" s="292"/>
      <c r="RWZ55" s="292"/>
      <c r="RXA55" s="292"/>
      <c r="RXB55" s="292"/>
      <c r="RXC55" s="292"/>
      <c r="RXD55" s="292"/>
      <c r="RXE55" s="292"/>
      <c r="RXF55" s="292"/>
      <c r="RXG55" s="292"/>
      <c r="RXH55" s="292"/>
      <c r="RXI55" s="292"/>
      <c r="RXJ55" s="292"/>
      <c r="RXK55" s="292"/>
      <c r="RXL55" s="292"/>
      <c r="RXM55" s="292"/>
      <c r="RXN55" s="292"/>
      <c r="RXO55" s="292"/>
      <c r="RXP55" s="292"/>
      <c r="RXQ55" s="292"/>
      <c r="RXR55" s="292"/>
      <c r="RXS55" s="292"/>
      <c r="RXT55" s="292"/>
      <c r="RXU55" s="292"/>
      <c r="RXV55" s="292"/>
      <c r="RXW55" s="292"/>
      <c r="RXX55" s="292"/>
      <c r="RXY55" s="292"/>
      <c r="RXZ55" s="292"/>
      <c r="RYA55" s="292"/>
      <c r="RYB55" s="292"/>
      <c r="RYC55" s="292"/>
      <c r="RYD55" s="292"/>
      <c r="RYE55" s="292"/>
      <c r="RYF55" s="292"/>
      <c r="RYG55" s="292"/>
      <c r="RYH55" s="292"/>
      <c r="RYI55" s="292"/>
      <c r="RYJ55" s="292"/>
      <c r="RYK55" s="292"/>
      <c r="RYL55" s="292"/>
      <c r="RYM55" s="292"/>
      <c r="RYN55" s="292"/>
      <c r="RYO55" s="292"/>
      <c r="RYP55" s="292"/>
      <c r="RYQ55" s="292"/>
      <c r="RYR55" s="292"/>
      <c r="RYS55" s="292"/>
      <c r="RYT55" s="292"/>
      <c r="RYU55" s="292"/>
      <c r="RYV55" s="292"/>
      <c r="RYW55" s="292"/>
      <c r="RYX55" s="292"/>
      <c r="RYY55" s="292"/>
      <c r="RYZ55" s="292"/>
      <c r="RZA55" s="292"/>
      <c r="RZB55" s="292"/>
      <c r="RZC55" s="292"/>
      <c r="RZD55" s="292"/>
      <c r="RZE55" s="292"/>
      <c r="RZF55" s="292"/>
      <c r="RZG55" s="292"/>
      <c r="RZH55" s="292"/>
      <c r="RZI55" s="292"/>
      <c r="RZJ55" s="292"/>
      <c r="RZK55" s="292"/>
      <c r="RZL55" s="292"/>
      <c r="RZM55" s="292"/>
      <c r="RZN55" s="292"/>
      <c r="RZO55" s="292"/>
      <c r="RZP55" s="292"/>
      <c r="RZQ55" s="292"/>
      <c r="RZR55" s="292"/>
      <c r="RZS55" s="292"/>
      <c r="RZT55" s="292"/>
      <c r="RZU55" s="292"/>
      <c r="RZV55" s="292"/>
      <c r="RZW55" s="292"/>
      <c r="RZX55" s="292"/>
      <c r="RZY55" s="292"/>
      <c r="RZZ55" s="292"/>
      <c r="SAA55" s="292"/>
      <c r="SAB55" s="292"/>
      <c r="SAC55" s="292"/>
      <c r="SAD55" s="292"/>
      <c r="SAE55" s="292"/>
      <c r="SAF55" s="292"/>
      <c r="SAG55" s="292"/>
      <c r="SAH55" s="292"/>
      <c r="SAI55" s="292"/>
      <c r="SAJ55" s="292"/>
      <c r="SAK55" s="292"/>
      <c r="SAL55" s="292"/>
      <c r="SAM55" s="292"/>
      <c r="SAN55" s="292"/>
      <c r="SAO55" s="292"/>
      <c r="SAP55" s="292"/>
      <c r="SAQ55" s="292"/>
      <c r="SAR55" s="292"/>
      <c r="SAS55" s="292"/>
      <c r="SAT55" s="292"/>
      <c r="SAU55" s="292"/>
      <c r="SAV55" s="292"/>
      <c r="SAW55" s="292"/>
      <c r="SAX55" s="292"/>
      <c r="SAY55" s="292"/>
      <c r="SAZ55" s="292"/>
      <c r="SBA55" s="292"/>
      <c r="SBB55" s="292"/>
      <c r="SBC55" s="292"/>
      <c r="SBD55" s="292"/>
      <c r="SBE55" s="292"/>
      <c r="SBF55" s="292"/>
      <c r="SBG55" s="292"/>
      <c r="SBH55" s="292"/>
      <c r="SBI55" s="292"/>
      <c r="SBJ55" s="292"/>
      <c r="SBK55" s="292"/>
      <c r="SBL55" s="292"/>
      <c r="SBM55" s="292"/>
      <c r="SBN55" s="292"/>
      <c r="SBO55" s="292"/>
      <c r="SBP55" s="292"/>
      <c r="SBQ55" s="292"/>
      <c r="SBR55" s="292"/>
      <c r="SBS55" s="292"/>
      <c r="SBT55" s="292"/>
      <c r="SBU55" s="292"/>
      <c r="SBV55" s="292"/>
      <c r="SBW55" s="292"/>
      <c r="SBX55" s="292"/>
      <c r="SBY55" s="292"/>
      <c r="SBZ55" s="292"/>
      <c r="SCA55" s="292"/>
      <c r="SCB55" s="292"/>
      <c r="SCC55" s="292"/>
      <c r="SCD55" s="292"/>
      <c r="SCE55" s="292"/>
      <c r="SCF55" s="292"/>
      <c r="SCG55" s="292"/>
      <c r="SCH55" s="292"/>
      <c r="SCI55" s="292"/>
      <c r="SCJ55" s="292"/>
      <c r="SCK55" s="292"/>
      <c r="SCL55" s="292"/>
      <c r="SCM55" s="292"/>
      <c r="SCN55" s="292"/>
      <c r="SCO55" s="292"/>
      <c r="SCP55" s="292"/>
      <c r="SCQ55" s="292"/>
      <c r="SCR55" s="292"/>
      <c r="SCS55" s="292"/>
      <c r="SCT55" s="292"/>
      <c r="SCU55" s="292"/>
      <c r="SCV55" s="292"/>
      <c r="SCW55" s="292"/>
      <c r="SCX55" s="292"/>
      <c r="SCY55" s="292"/>
      <c r="SCZ55" s="292"/>
      <c r="SDA55" s="292"/>
      <c r="SDB55" s="292"/>
      <c r="SDC55" s="292"/>
      <c r="SDD55" s="292"/>
      <c r="SDE55" s="292"/>
      <c r="SDF55" s="292"/>
      <c r="SDG55" s="292"/>
      <c r="SDH55" s="292"/>
      <c r="SDI55" s="292"/>
      <c r="SDJ55" s="292"/>
      <c r="SDK55" s="292"/>
      <c r="SDL55" s="292"/>
      <c r="SDM55" s="292"/>
      <c r="SDN55" s="292"/>
      <c r="SDO55" s="292"/>
      <c r="SDP55" s="292"/>
      <c r="SDQ55" s="292"/>
      <c r="SDR55" s="292"/>
      <c r="SDS55" s="292"/>
      <c r="SDT55" s="292"/>
      <c r="SDU55" s="292"/>
      <c r="SDV55" s="292"/>
      <c r="SDW55" s="292"/>
      <c r="SDX55" s="292"/>
      <c r="SDY55" s="292"/>
      <c r="SDZ55" s="292"/>
      <c r="SEA55" s="292"/>
      <c r="SEB55" s="292"/>
      <c r="SEC55" s="292"/>
      <c r="SED55" s="292"/>
      <c r="SEE55" s="292"/>
      <c r="SEF55" s="292"/>
      <c r="SEG55" s="292"/>
      <c r="SEH55" s="292"/>
      <c r="SEI55" s="292"/>
      <c r="SEJ55" s="292"/>
      <c r="SEK55" s="292"/>
      <c r="SEL55" s="292"/>
      <c r="SEM55" s="292"/>
      <c r="SEN55" s="292"/>
      <c r="SEO55" s="292"/>
      <c r="SEP55" s="292"/>
      <c r="SEQ55" s="292"/>
      <c r="SER55" s="292"/>
      <c r="SES55" s="292"/>
      <c r="SET55" s="292"/>
      <c r="SEU55" s="292"/>
      <c r="SEV55" s="292"/>
      <c r="SEW55" s="292"/>
      <c r="SEX55" s="292"/>
      <c r="SEY55" s="292"/>
      <c r="SEZ55" s="292"/>
      <c r="SFA55" s="292"/>
      <c r="SFB55" s="292"/>
      <c r="SFC55" s="292"/>
      <c r="SFD55" s="292"/>
      <c r="SFE55" s="292"/>
      <c r="SFF55" s="292"/>
      <c r="SFG55" s="292"/>
      <c r="SFH55" s="292"/>
      <c r="SFI55" s="292"/>
      <c r="SFJ55" s="292"/>
      <c r="SFK55" s="292"/>
      <c r="SFL55" s="292"/>
      <c r="SFM55" s="292"/>
      <c r="SFN55" s="292"/>
      <c r="SFO55" s="292"/>
      <c r="SFP55" s="292"/>
      <c r="SFQ55" s="292"/>
      <c r="SFR55" s="292"/>
      <c r="SFS55" s="292"/>
      <c r="SFT55" s="292"/>
      <c r="SFU55" s="292"/>
      <c r="SFV55" s="292"/>
      <c r="SFW55" s="292"/>
      <c r="SFX55" s="292"/>
      <c r="SFY55" s="292"/>
      <c r="SFZ55" s="292"/>
      <c r="SGA55" s="292"/>
      <c r="SGB55" s="292"/>
      <c r="SGC55" s="292"/>
      <c r="SGD55" s="292"/>
      <c r="SGE55" s="292"/>
      <c r="SGF55" s="292"/>
      <c r="SGG55" s="292"/>
      <c r="SGH55" s="292"/>
      <c r="SGI55" s="292"/>
      <c r="SGJ55" s="292"/>
      <c r="SGK55" s="292"/>
      <c r="SGL55" s="292"/>
      <c r="SGM55" s="292"/>
      <c r="SGN55" s="292"/>
      <c r="SGO55" s="292"/>
      <c r="SGP55" s="292"/>
      <c r="SGQ55" s="292"/>
      <c r="SGR55" s="292"/>
      <c r="SGS55" s="292"/>
      <c r="SGT55" s="292"/>
      <c r="SGU55" s="292"/>
      <c r="SGV55" s="292"/>
      <c r="SGW55" s="292"/>
      <c r="SGX55" s="292"/>
      <c r="SGY55" s="292"/>
      <c r="SGZ55" s="292"/>
      <c r="SHA55" s="292"/>
      <c r="SHB55" s="292"/>
      <c r="SHC55" s="292"/>
      <c r="SHD55" s="292"/>
      <c r="SHE55" s="292"/>
      <c r="SHF55" s="292"/>
      <c r="SHG55" s="292"/>
      <c r="SHH55" s="292"/>
      <c r="SHI55" s="292"/>
      <c r="SHJ55" s="292"/>
      <c r="SHK55" s="292"/>
      <c r="SHL55" s="292"/>
      <c r="SHM55" s="292"/>
      <c r="SHN55" s="292"/>
      <c r="SHO55" s="292"/>
      <c r="SHP55" s="292"/>
      <c r="SHQ55" s="292"/>
      <c r="SHR55" s="292"/>
      <c r="SHS55" s="292"/>
      <c r="SHT55" s="292"/>
      <c r="SHU55" s="292"/>
      <c r="SHV55" s="292"/>
      <c r="SHW55" s="292"/>
      <c r="SHX55" s="292"/>
      <c r="SHY55" s="292"/>
      <c r="SHZ55" s="292"/>
      <c r="SIA55" s="292"/>
      <c r="SIB55" s="292"/>
      <c r="SIC55" s="292"/>
      <c r="SID55" s="292"/>
      <c r="SIE55" s="292"/>
      <c r="SIF55" s="292"/>
      <c r="SIG55" s="292"/>
      <c r="SIH55" s="292"/>
      <c r="SII55" s="292"/>
      <c r="SIJ55" s="292"/>
      <c r="SIK55" s="292"/>
      <c r="SIL55" s="292"/>
      <c r="SIM55" s="292"/>
      <c r="SIN55" s="292"/>
      <c r="SIO55" s="292"/>
      <c r="SIP55" s="292"/>
      <c r="SIQ55" s="292"/>
      <c r="SIR55" s="292"/>
      <c r="SIS55" s="292"/>
      <c r="SIT55" s="292"/>
      <c r="SIU55" s="292"/>
      <c r="SIV55" s="292"/>
      <c r="SIW55" s="292"/>
      <c r="SIX55" s="292"/>
      <c r="SIY55" s="292"/>
      <c r="SIZ55" s="292"/>
      <c r="SJA55" s="292"/>
      <c r="SJB55" s="292"/>
      <c r="SJC55" s="292"/>
      <c r="SJD55" s="292"/>
      <c r="SJE55" s="292"/>
      <c r="SJF55" s="292"/>
      <c r="SJG55" s="292"/>
      <c r="SJH55" s="292"/>
      <c r="SJI55" s="292"/>
      <c r="SJJ55" s="292"/>
      <c r="SJK55" s="292"/>
      <c r="SJL55" s="292"/>
      <c r="SJM55" s="292"/>
      <c r="SJN55" s="292"/>
      <c r="SJO55" s="292"/>
      <c r="SJP55" s="292"/>
      <c r="SJQ55" s="292"/>
      <c r="SJR55" s="292"/>
      <c r="SJS55" s="292"/>
      <c r="SJT55" s="292"/>
      <c r="SJU55" s="292"/>
      <c r="SJV55" s="292"/>
      <c r="SJW55" s="292"/>
      <c r="SJX55" s="292"/>
      <c r="SJY55" s="292"/>
      <c r="SJZ55" s="292"/>
      <c r="SKA55" s="292"/>
      <c r="SKB55" s="292"/>
      <c r="SKC55" s="292"/>
      <c r="SKD55" s="292"/>
      <c r="SKE55" s="292"/>
      <c r="SKF55" s="292"/>
      <c r="SKG55" s="292"/>
      <c r="SKH55" s="292"/>
      <c r="SKI55" s="292"/>
      <c r="SKJ55" s="292"/>
      <c r="SKK55" s="292"/>
      <c r="SKL55" s="292"/>
      <c r="SKM55" s="292"/>
      <c r="SKN55" s="292"/>
      <c r="SKO55" s="292"/>
      <c r="SKP55" s="292"/>
      <c r="SKQ55" s="292"/>
      <c r="SKR55" s="292"/>
      <c r="SKS55" s="292"/>
      <c r="SKT55" s="292"/>
      <c r="SKU55" s="292"/>
      <c r="SKV55" s="292"/>
      <c r="SKW55" s="292"/>
      <c r="SKX55" s="292"/>
      <c r="SKY55" s="292"/>
      <c r="SKZ55" s="292"/>
      <c r="SLA55" s="292"/>
      <c r="SLB55" s="292"/>
      <c r="SLC55" s="292"/>
      <c r="SLD55" s="292"/>
      <c r="SLE55" s="292"/>
      <c r="SLF55" s="292"/>
      <c r="SLG55" s="292"/>
      <c r="SLH55" s="292"/>
      <c r="SLI55" s="292"/>
      <c r="SLJ55" s="292"/>
      <c r="SLK55" s="292"/>
      <c r="SLL55" s="292"/>
      <c r="SLM55" s="292"/>
      <c r="SLN55" s="292"/>
      <c r="SLO55" s="292"/>
      <c r="SLP55" s="292"/>
      <c r="SLQ55" s="292"/>
      <c r="SLR55" s="292"/>
      <c r="SLS55" s="292"/>
      <c r="SLT55" s="292"/>
      <c r="SLU55" s="292"/>
      <c r="SLV55" s="292"/>
      <c r="SLW55" s="292"/>
      <c r="SLX55" s="292"/>
      <c r="SLY55" s="292"/>
      <c r="SLZ55" s="292"/>
      <c r="SMA55" s="292"/>
      <c r="SMB55" s="292"/>
      <c r="SMC55" s="292"/>
      <c r="SMD55" s="292"/>
      <c r="SME55" s="292"/>
      <c r="SMF55" s="292"/>
      <c r="SMG55" s="292"/>
      <c r="SMH55" s="292"/>
      <c r="SMI55" s="292"/>
      <c r="SMJ55" s="292"/>
      <c r="SMK55" s="292"/>
      <c r="SML55" s="292"/>
      <c r="SMM55" s="292"/>
      <c r="SMN55" s="292"/>
      <c r="SMO55" s="292"/>
      <c r="SMP55" s="292"/>
      <c r="SMQ55" s="292"/>
      <c r="SMR55" s="292"/>
      <c r="SMS55" s="292"/>
      <c r="SMT55" s="292"/>
      <c r="SMU55" s="292"/>
      <c r="SMV55" s="292"/>
      <c r="SMW55" s="292"/>
      <c r="SMX55" s="292"/>
      <c r="SMY55" s="292"/>
      <c r="SMZ55" s="292"/>
      <c r="SNA55" s="292"/>
      <c r="SNB55" s="292"/>
      <c r="SNC55" s="292"/>
      <c r="SND55" s="292"/>
      <c r="SNE55" s="292"/>
      <c r="SNF55" s="292"/>
      <c r="SNG55" s="292"/>
      <c r="SNH55" s="292"/>
      <c r="SNI55" s="292"/>
      <c r="SNJ55" s="292"/>
      <c r="SNK55" s="292"/>
      <c r="SNL55" s="292"/>
      <c r="SNM55" s="292"/>
      <c r="SNN55" s="292"/>
      <c r="SNO55" s="292"/>
      <c r="SNP55" s="292"/>
      <c r="SNQ55" s="292"/>
      <c r="SNR55" s="292"/>
      <c r="SNS55" s="292"/>
      <c r="SNT55" s="292"/>
      <c r="SNU55" s="292"/>
      <c r="SNV55" s="292"/>
      <c r="SNW55" s="292"/>
      <c r="SNX55" s="292"/>
      <c r="SNY55" s="292"/>
      <c r="SNZ55" s="292"/>
      <c r="SOA55" s="292"/>
      <c r="SOB55" s="292"/>
      <c r="SOC55" s="292"/>
      <c r="SOD55" s="292"/>
      <c r="SOE55" s="292"/>
      <c r="SOF55" s="292"/>
      <c r="SOG55" s="292"/>
      <c r="SOH55" s="292"/>
      <c r="SOI55" s="292"/>
      <c r="SOJ55" s="292"/>
      <c r="SOK55" s="292"/>
      <c r="SOL55" s="292"/>
      <c r="SOM55" s="292"/>
      <c r="SON55" s="292"/>
      <c r="SOO55" s="292"/>
      <c r="SOP55" s="292"/>
      <c r="SOQ55" s="292"/>
      <c r="SOR55" s="292"/>
      <c r="SOS55" s="292"/>
      <c r="SOT55" s="292"/>
      <c r="SOU55" s="292"/>
      <c r="SOV55" s="292"/>
      <c r="SOW55" s="292"/>
      <c r="SOX55" s="292"/>
      <c r="SOY55" s="292"/>
      <c r="SOZ55" s="292"/>
      <c r="SPA55" s="292"/>
      <c r="SPB55" s="292"/>
      <c r="SPC55" s="292"/>
      <c r="SPD55" s="292"/>
      <c r="SPE55" s="292"/>
      <c r="SPF55" s="292"/>
      <c r="SPG55" s="292"/>
      <c r="SPH55" s="292"/>
      <c r="SPI55" s="292"/>
      <c r="SPJ55" s="292"/>
      <c r="SPK55" s="292"/>
      <c r="SPL55" s="292"/>
      <c r="SPM55" s="292"/>
      <c r="SPN55" s="292"/>
      <c r="SPO55" s="292"/>
      <c r="SPP55" s="292"/>
      <c r="SPQ55" s="292"/>
      <c r="SPR55" s="292"/>
      <c r="SPS55" s="292"/>
      <c r="SPT55" s="292"/>
      <c r="SPU55" s="292"/>
      <c r="SPV55" s="292"/>
      <c r="SPW55" s="292"/>
      <c r="SPX55" s="292"/>
      <c r="SPY55" s="292"/>
      <c r="SPZ55" s="292"/>
      <c r="SQA55" s="292"/>
      <c r="SQB55" s="292"/>
      <c r="SQC55" s="292"/>
      <c r="SQD55" s="292"/>
      <c r="SQE55" s="292"/>
      <c r="SQF55" s="292"/>
      <c r="SQG55" s="292"/>
      <c r="SQH55" s="292"/>
      <c r="SQI55" s="292"/>
      <c r="SQJ55" s="292"/>
      <c r="SQK55" s="292"/>
      <c r="SQL55" s="292"/>
      <c r="SQM55" s="292"/>
      <c r="SQN55" s="292"/>
      <c r="SQO55" s="292"/>
      <c r="SQP55" s="292"/>
      <c r="SQQ55" s="292"/>
      <c r="SQR55" s="292"/>
      <c r="SQS55" s="292"/>
      <c r="SQT55" s="292"/>
      <c r="SQU55" s="292"/>
      <c r="SQV55" s="292"/>
      <c r="SQW55" s="292"/>
      <c r="SQX55" s="292"/>
      <c r="SQY55" s="292"/>
      <c r="SQZ55" s="292"/>
      <c r="SRA55" s="292"/>
      <c r="SRB55" s="292"/>
      <c r="SRC55" s="292"/>
      <c r="SRD55" s="292"/>
      <c r="SRE55" s="292"/>
      <c r="SRF55" s="292"/>
      <c r="SRG55" s="292"/>
      <c r="SRH55" s="292"/>
      <c r="SRI55" s="292"/>
      <c r="SRJ55" s="292"/>
      <c r="SRK55" s="292"/>
      <c r="SRL55" s="292"/>
      <c r="SRM55" s="292"/>
      <c r="SRN55" s="292"/>
      <c r="SRO55" s="292"/>
      <c r="SRP55" s="292"/>
      <c r="SRQ55" s="292"/>
      <c r="SRR55" s="292"/>
      <c r="SRS55" s="292"/>
      <c r="SRT55" s="292"/>
      <c r="SRU55" s="292"/>
      <c r="SRV55" s="292"/>
      <c r="SRW55" s="292"/>
      <c r="SRX55" s="292"/>
      <c r="SRY55" s="292"/>
      <c r="SRZ55" s="292"/>
      <c r="SSA55" s="292"/>
      <c r="SSB55" s="292"/>
      <c r="SSC55" s="292"/>
      <c r="SSD55" s="292"/>
      <c r="SSE55" s="292"/>
      <c r="SSF55" s="292"/>
      <c r="SSG55" s="292"/>
      <c r="SSH55" s="292"/>
      <c r="SSI55" s="292"/>
      <c r="SSJ55" s="292"/>
      <c r="SSK55" s="292"/>
      <c r="SSL55" s="292"/>
      <c r="SSM55" s="292"/>
      <c r="SSN55" s="292"/>
      <c r="SSO55" s="292"/>
      <c r="SSP55" s="292"/>
      <c r="SSQ55" s="292"/>
      <c r="SSR55" s="292"/>
      <c r="SSS55" s="292"/>
      <c r="SST55" s="292"/>
      <c r="SSU55" s="292"/>
      <c r="SSV55" s="292"/>
      <c r="SSW55" s="292"/>
      <c r="SSX55" s="292"/>
      <c r="SSY55" s="292"/>
      <c r="SSZ55" s="292"/>
      <c r="STA55" s="292"/>
      <c r="STB55" s="292"/>
      <c r="STC55" s="292"/>
      <c r="STD55" s="292"/>
      <c r="STE55" s="292"/>
      <c r="STF55" s="292"/>
      <c r="STG55" s="292"/>
      <c r="STH55" s="292"/>
      <c r="STI55" s="292"/>
      <c r="STJ55" s="292"/>
      <c r="STK55" s="292"/>
      <c r="STL55" s="292"/>
      <c r="STM55" s="292"/>
      <c r="STN55" s="292"/>
      <c r="STO55" s="292"/>
      <c r="STP55" s="292"/>
      <c r="STQ55" s="292"/>
      <c r="STR55" s="292"/>
      <c r="STS55" s="292"/>
      <c r="STT55" s="292"/>
      <c r="STU55" s="292"/>
      <c r="STV55" s="292"/>
      <c r="STW55" s="292"/>
      <c r="STX55" s="292"/>
      <c r="STY55" s="292"/>
      <c r="STZ55" s="292"/>
      <c r="SUA55" s="292"/>
      <c r="SUB55" s="292"/>
      <c r="SUC55" s="292"/>
      <c r="SUD55" s="292"/>
      <c r="SUE55" s="292"/>
      <c r="SUF55" s="292"/>
      <c r="SUG55" s="292"/>
      <c r="SUH55" s="292"/>
      <c r="SUI55" s="292"/>
      <c r="SUJ55" s="292"/>
      <c r="SUK55" s="292"/>
      <c r="SUL55" s="292"/>
      <c r="SUM55" s="292"/>
      <c r="SUN55" s="292"/>
      <c r="SUO55" s="292"/>
      <c r="SUP55" s="292"/>
      <c r="SUQ55" s="292"/>
      <c r="SUR55" s="292"/>
      <c r="SUS55" s="292"/>
      <c r="SUT55" s="292"/>
      <c r="SUU55" s="292"/>
      <c r="SUV55" s="292"/>
      <c r="SUW55" s="292"/>
      <c r="SUX55" s="292"/>
      <c r="SUY55" s="292"/>
      <c r="SUZ55" s="292"/>
      <c r="SVA55" s="292"/>
      <c r="SVB55" s="292"/>
      <c r="SVC55" s="292"/>
      <c r="SVD55" s="292"/>
      <c r="SVE55" s="292"/>
      <c r="SVF55" s="292"/>
      <c r="SVG55" s="292"/>
      <c r="SVH55" s="292"/>
      <c r="SVI55" s="292"/>
      <c r="SVJ55" s="292"/>
      <c r="SVK55" s="292"/>
      <c r="SVL55" s="292"/>
      <c r="SVM55" s="292"/>
      <c r="SVN55" s="292"/>
      <c r="SVO55" s="292"/>
      <c r="SVP55" s="292"/>
      <c r="SVQ55" s="292"/>
      <c r="SVR55" s="292"/>
      <c r="SVS55" s="292"/>
      <c r="SVT55" s="292"/>
      <c r="SVU55" s="292"/>
      <c r="SVV55" s="292"/>
      <c r="SVW55" s="292"/>
      <c r="SVX55" s="292"/>
      <c r="SVY55" s="292"/>
      <c r="SVZ55" s="292"/>
      <c r="SWA55" s="292"/>
      <c r="SWB55" s="292"/>
      <c r="SWC55" s="292"/>
      <c r="SWD55" s="292"/>
      <c r="SWE55" s="292"/>
      <c r="SWF55" s="292"/>
      <c r="SWG55" s="292"/>
      <c r="SWH55" s="292"/>
      <c r="SWI55" s="292"/>
      <c r="SWJ55" s="292"/>
      <c r="SWK55" s="292"/>
      <c r="SWL55" s="292"/>
      <c r="SWM55" s="292"/>
      <c r="SWN55" s="292"/>
      <c r="SWO55" s="292"/>
      <c r="SWP55" s="292"/>
      <c r="SWQ55" s="292"/>
      <c r="SWR55" s="292"/>
      <c r="SWS55" s="292"/>
      <c r="SWT55" s="292"/>
      <c r="SWU55" s="292"/>
      <c r="SWV55" s="292"/>
      <c r="SWW55" s="292"/>
      <c r="SWX55" s="292"/>
      <c r="SWY55" s="292"/>
      <c r="SWZ55" s="292"/>
      <c r="SXA55" s="292"/>
      <c r="SXB55" s="292"/>
      <c r="SXC55" s="292"/>
      <c r="SXD55" s="292"/>
      <c r="SXE55" s="292"/>
      <c r="SXF55" s="292"/>
      <c r="SXG55" s="292"/>
      <c r="SXH55" s="292"/>
      <c r="SXI55" s="292"/>
      <c r="SXJ55" s="292"/>
      <c r="SXK55" s="292"/>
      <c r="SXL55" s="292"/>
      <c r="SXM55" s="292"/>
      <c r="SXN55" s="292"/>
      <c r="SXO55" s="292"/>
      <c r="SXP55" s="292"/>
      <c r="SXQ55" s="292"/>
      <c r="SXR55" s="292"/>
      <c r="SXS55" s="292"/>
      <c r="SXT55" s="292"/>
      <c r="SXU55" s="292"/>
      <c r="SXV55" s="292"/>
      <c r="SXW55" s="292"/>
      <c r="SXX55" s="292"/>
      <c r="SXY55" s="292"/>
      <c r="SXZ55" s="292"/>
      <c r="SYA55" s="292"/>
      <c r="SYB55" s="292"/>
      <c r="SYC55" s="292"/>
      <c r="SYD55" s="292"/>
      <c r="SYE55" s="292"/>
      <c r="SYF55" s="292"/>
      <c r="SYG55" s="292"/>
      <c r="SYH55" s="292"/>
      <c r="SYI55" s="292"/>
      <c r="SYJ55" s="292"/>
      <c r="SYK55" s="292"/>
      <c r="SYL55" s="292"/>
      <c r="SYM55" s="292"/>
      <c r="SYN55" s="292"/>
      <c r="SYO55" s="292"/>
      <c r="SYP55" s="292"/>
      <c r="SYQ55" s="292"/>
      <c r="SYR55" s="292"/>
      <c r="SYS55" s="292"/>
      <c r="SYT55" s="292"/>
      <c r="SYU55" s="292"/>
      <c r="SYV55" s="292"/>
      <c r="SYW55" s="292"/>
      <c r="SYX55" s="292"/>
      <c r="SYY55" s="292"/>
      <c r="SYZ55" s="292"/>
      <c r="SZA55" s="292"/>
      <c r="SZB55" s="292"/>
      <c r="SZC55" s="292"/>
      <c r="SZD55" s="292"/>
      <c r="SZE55" s="292"/>
      <c r="SZF55" s="292"/>
      <c r="SZG55" s="292"/>
      <c r="SZH55" s="292"/>
      <c r="SZI55" s="292"/>
      <c r="SZJ55" s="292"/>
      <c r="SZK55" s="292"/>
      <c r="SZL55" s="292"/>
      <c r="SZM55" s="292"/>
      <c r="SZN55" s="292"/>
      <c r="SZO55" s="292"/>
      <c r="SZP55" s="292"/>
      <c r="SZQ55" s="292"/>
      <c r="SZR55" s="292"/>
      <c r="SZS55" s="292"/>
      <c r="SZT55" s="292"/>
      <c r="SZU55" s="292"/>
      <c r="SZV55" s="292"/>
      <c r="SZW55" s="292"/>
      <c r="SZX55" s="292"/>
      <c r="SZY55" s="292"/>
      <c r="SZZ55" s="292"/>
      <c r="TAA55" s="292"/>
      <c r="TAB55" s="292"/>
      <c r="TAC55" s="292"/>
      <c r="TAD55" s="292"/>
      <c r="TAE55" s="292"/>
      <c r="TAF55" s="292"/>
      <c r="TAG55" s="292"/>
      <c r="TAH55" s="292"/>
      <c r="TAI55" s="292"/>
      <c r="TAJ55" s="292"/>
      <c r="TAK55" s="292"/>
      <c r="TAL55" s="292"/>
      <c r="TAM55" s="292"/>
      <c r="TAN55" s="292"/>
      <c r="TAO55" s="292"/>
      <c r="TAP55" s="292"/>
      <c r="TAQ55" s="292"/>
      <c r="TAR55" s="292"/>
      <c r="TAS55" s="292"/>
      <c r="TAT55" s="292"/>
      <c r="TAU55" s="292"/>
      <c r="TAV55" s="292"/>
      <c r="TAW55" s="292"/>
      <c r="TAX55" s="292"/>
      <c r="TAY55" s="292"/>
      <c r="TAZ55" s="292"/>
      <c r="TBA55" s="292"/>
      <c r="TBB55" s="292"/>
      <c r="TBC55" s="292"/>
      <c r="TBD55" s="292"/>
      <c r="TBE55" s="292"/>
      <c r="TBF55" s="292"/>
      <c r="TBG55" s="292"/>
      <c r="TBH55" s="292"/>
      <c r="TBI55" s="292"/>
      <c r="TBJ55" s="292"/>
      <c r="TBK55" s="292"/>
      <c r="TBL55" s="292"/>
      <c r="TBM55" s="292"/>
      <c r="TBN55" s="292"/>
      <c r="TBO55" s="292"/>
      <c r="TBP55" s="292"/>
      <c r="TBQ55" s="292"/>
      <c r="TBR55" s="292"/>
      <c r="TBS55" s="292"/>
      <c r="TBT55" s="292"/>
      <c r="TBU55" s="292"/>
      <c r="TBV55" s="292"/>
      <c r="TBW55" s="292"/>
      <c r="TBX55" s="292"/>
      <c r="TBY55" s="292"/>
      <c r="TBZ55" s="292"/>
      <c r="TCA55" s="292"/>
      <c r="TCB55" s="292"/>
      <c r="TCC55" s="292"/>
      <c r="TCD55" s="292"/>
      <c r="TCE55" s="292"/>
      <c r="TCF55" s="292"/>
      <c r="TCG55" s="292"/>
      <c r="TCH55" s="292"/>
      <c r="TCI55" s="292"/>
      <c r="TCJ55" s="292"/>
      <c r="TCK55" s="292"/>
      <c r="TCL55" s="292"/>
      <c r="TCM55" s="292"/>
      <c r="TCN55" s="292"/>
      <c r="TCO55" s="292"/>
      <c r="TCP55" s="292"/>
      <c r="TCQ55" s="292"/>
      <c r="TCR55" s="292"/>
      <c r="TCS55" s="292"/>
      <c r="TCT55" s="292"/>
      <c r="TCU55" s="292"/>
      <c r="TCV55" s="292"/>
      <c r="TCW55" s="292"/>
      <c r="TCX55" s="292"/>
      <c r="TCY55" s="292"/>
      <c r="TCZ55" s="292"/>
      <c r="TDA55" s="292"/>
      <c r="TDB55" s="292"/>
      <c r="TDC55" s="292"/>
      <c r="TDD55" s="292"/>
      <c r="TDE55" s="292"/>
      <c r="TDF55" s="292"/>
      <c r="TDG55" s="292"/>
      <c r="TDH55" s="292"/>
      <c r="TDI55" s="292"/>
      <c r="TDJ55" s="292"/>
      <c r="TDK55" s="292"/>
      <c r="TDL55" s="292"/>
      <c r="TDM55" s="292"/>
      <c r="TDN55" s="292"/>
      <c r="TDO55" s="292"/>
      <c r="TDP55" s="292"/>
      <c r="TDQ55" s="292"/>
      <c r="TDR55" s="292"/>
      <c r="TDS55" s="292"/>
      <c r="TDT55" s="292"/>
      <c r="TDU55" s="292"/>
      <c r="TDV55" s="292"/>
      <c r="TDW55" s="292"/>
      <c r="TDX55" s="292"/>
      <c r="TDY55" s="292"/>
      <c r="TDZ55" s="292"/>
      <c r="TEA55" s="292"/>
      <c r="TEB55" s="292"/>
      <c r="TEC55" s="292"/>
      <c r="TED55" s="292"/>
      <c r="TEE55" s="292"/>
      <c r="TEF55" s="292"/>
      <c r="TEG55" s="292"/>
      <c r="TEH55" s="292"/>
      <c r="TEI55" s="292"/>
      <c r="TEJ55" s="292"/>
      <c r="TEK55" s="292"/>
      <c r="TEL55" s="292"/>
      <c r="TEM55" s="292"/>
      <c r="TEN55" s="292"/>
      <c r="TEO55" s="292"/>
      <c r="TEP55" s="292"/>
      <c r="TEQ55" s="292"/>
      <c r="TER55" s="292"/>
      <c r="TES55" s="292"/>
      <c r="TET55" s="292"/>
      <c r="TEU55" s="292"/>
      <c r="TEV55" s="292"/>
      <c r="TEW55" s="292"/>
      <c r="TEX55" s="292"/>
      <c r="TEY55" s="292"/>
      <c r="TEZ55" s="292"/>
      <c r="TFA55" s="292"/>
      <c r="TFB55" s="292"/>
      <c r="TFC55" s="292"/>
      <c r="TFD55" s="292"/>
      <c r="TFE55" s="292"/>
      <c r="TFF55" s="292"/>
      <c r="TFG55" s="292"/>
      <c r="TFH55" s="292"/>
      <c r="TFI55" s="292"/>
      <c r="TFJ55" s="292"/>
      <c r="TFK55" s="292"/>
      <c r="TFL55" s="292"/>
      <c r="TFM55" s="292"/>
      <c r="TFN55" s="292"/>
      <c r="TFO55" s="292"/>
      <c r="TFP55" s="292"/>
      <c r="TFQ55" s="292"/>
      <c r="TFR55" s="292"/>
      <c r="TFS55" s="292"/>
      <c r="TFT55" s="292"/>
      <c r="TFU55" s="292"/>
      <c r="TFV55" s="292"/>
      <c r="TFW55" s="292"/>
      <c r="TFX55" s="292"/>
      <c r="TFY55" s="292"/>
      <c r="TFZ55" s="292"/>
      <c r="TGA55" s="292"/>
      <c r="TGB55" s="292"/>
      <c r="TGC55" s="292"/>
      <c r="TGD55" s="292"/>
      <c r="TGE55" s="292"/>
      <c r="TGF55" s="292"/>
      <c r="TGG55" s="292"/>
      <c r="TGH55" s="292"/>
      <c r="TGI55" s="292"/>
      <c r="TGJ55" s="292"/>
      <c r="TGK55" s="292"/>
      <c r="TGL55" s="292"/>
      <c r="TGM55" s="292"/>
      <c r="TGN55" s="292"/>
      <c r="TGO55" s="292"/>
      <c r="TGP55" s="292"/>
      <c r="TGQ55" s="292"/>
      <c r="TGR55" s="292"/>
      <c r="TGS55" s="292"/>
      <c r="TGT55" s="292"/>
      <c r="TGU55" s="292"/>
      <c r="TGV55" s="292"/>
      <c r="TGW55" s="292"/>
      <c r="TGX55" s="292"/>
      <c r="TGY55" s="292"/>
      <c r="TGZ55" s="292"/>
      <c r="THA55" s="292"/>
      <c r="THB55" s="292"/>
      <c r="THC55" s="292"/>
      <c r="THD55" s="292"/>
      <c r="THE55" s="292"/>
      <c r="THF55" s="292"/>
      <c r="THG55" s="292"/>
      <c r="THH55" s="292"/>
      <c r="THI55" s="292"/>
      <c r="THJ55" s="292"/>
      <c r="THK55" s="292"/>
      <c r="THL55" s="292"/>
      <c r="THM55" s="292"/>
      <c r="THN55" s="292"/>
      <c r="THO55" s="292"/>
      <c r="THP55" s="292"/>
      <c r="THQ55" s="292"/>
      <c r="THR55" s="292"/>
      <c r="THS55" s="292"/>
      <c r="THT55" s="292"/>
      <c r="THU55" s="292"/>
      <c r="THV55" s="292"/>
      <c r="THW55" s="292"/>
      <c r="THX55" s="292"/>
      <c r="THY55" s="292"/>
      <c r="THZ55" s="292"/>
      <c r="TIA55" s="292"/>
      <c r="TIB55" s="292"/>
      <c r="TIC55" s="292"/>
      <c r="TID55" s="292"/>
      <c r="TIE55" s="292"/>
      <c r="TIF55" s="292"/>
      <c r="TIG55" s="292"/>
      <c r="TIH55" s="292"/>
      <c r="TII55" s="292"/>
      <c r="TIJ55" s="292"/>
      <c r="TIK55" s="292"/>
      <c r="TIL55" s="292"/>
      <c r="TIM55" s="292"/>
      <c r="TIN55" s="292"/>
      <c r="TIO55" s="292"/>
      <c r="TIP55" s="292"/>
      <c r="TIQ55" s="292"/>
      <c r="TIR55" s="292"/>
      <c r="TIS55" s="292"/>
      <c r="TIT55" s="292"/>
      <c r="TIU55" s="292"/>
      <c r="TIV55" s="292"/>
      <c r="TIW55" s="292"/>
      <c r="TIX55" s="292"/>
      <c r="TIY55" s="292"/>
      <c r="TIZ55" s="292"/>
      <c r="TJA55" s="292"/>
      <c r="TJB55" s="292"/>
      <c r="TJC55" s="292"/>
      <c r="TJD55" s="292"/>
      <c r="TJE55" s="292"/>
      <c r="TJF55" s="292"/>
      <c r="TJG55" s="292"/>
      <c r="TJH55" s="292"/>
      <c r="TJI55" s="292"/>
      <c r="TJJ55" s="292"/>
      <c r="TJK55" s="292"/>
      <c r="TJL55" s="292"/>
      <c r="TJM55" s="292"/>
      <c r="TJN55" s="292"/>
      <c r="TJO55" s="292"/>
      <c r="TJP55" s="292"/>
      <c r="TJQ55" s="292"/>
      <c r="TJR55" s="292"/>
      <c r="TJS55" s="292"/>
      <c r="TJT55" s="292"/>
      <c r="TJU55" s="292"/>
      <c r="TJV55" s="292"/>
      <c r="TJW55" s="292"/>
      <c r="TJX55" s="292"/>
      <c r="TJY55" s="292"/>
      <c r="TJZ55" s="292"/>
      <c r="TKA55" s="292"/>
      <c r="TKB55" s="292"/>
      <c r="TKC55" s="292"/>
      <c r="TKD55" s="292"/>
      <c r="TKE55" s="292"/>
      <c r="TKF55" s="292"/>
      <c r="TKG55" s="292"/>
      <c r="TKH55" s="292"/>
      <c r="TKI55" s="292"/>
      <c r="TKJ55" s="292"/>
      <c r="TKK55" s="292"/>
      <c r="TKL55" s="292"/>
      <c r="TKM55" s="292"/>
      <c r="TKN55" s="292"/>
      <c r="TKO55" s="292"/>
      <c r="TKP55" s="292"/>
      <c r="TKQ55" s="292"/>
      <c r="TKR55" s="292"/>
      <c r="TKS55" s="292"/>
      <c r="TKT55" s="292"/>
      <c r="TKU55" s="292"/>
      <c r="TKV55" s="292"/>
      <c r="TKW55" s="292"/>
      <c r="TKX55" s="292"/>
      <c r="TKY55" s="292"/>
      <c r="TKZ55" s="292"/>
      <c r="TLA55" s="292"/>
      <c r="TLB55" s="292"/>
      <c r="TLC55" s="292"/>
      <c r="TLD55" s="292"/>
      <c r="TLE55" s="292"/>
      <c r="TLF55" s="292"/>
      <c r="TLG55" s="292"/>
      <c r="TLH55" s="292"/>
      <c r="TLI55" s="292"/>
      <c r="TLJ55" s="292"/>
      <c r="TLK55" s="292"/>
      <c r="TLL55" s="292"/>
      <c r="TLM55" s="292"/>
      <c r="TLN55" s="292"/>
      <c r="TLO55" s="292"/>
      <c r="TLP55" s="292"/>
      <c r="TLQ55" s="292"/>
      <c r="TLR55" s="292"/>
      <c r="TLS55" s="292"/>
      <c r="TLT55" s="292"/>
      <c r="TLU55" s="292"/>
      <c r="TLV55" s="292"/>
      <c r="TLW55" s="292"/>
      <c r="TLX55" s="292"/>
      <c r="TLY55" s="292"/>
      <c r="TLZ55" s="292"/>
      <c r="TMA55" s="292"/>
      <c r="TMB55" s="292"/>
      <c r="TMC55" s="292"/>
      <c r="TMD55" s="292"/>
      <c r="TME55" s="292"/>
      <c r="TMF55" s="292"/>
      <c r="TMG55" s="292"/>
      <c r="TMH55" s="292"/>
      <c r="TMI55" s="292"/>
      <c r="TMJ55" s="292"/>
      <c r="TMK55" s="292"/>
      <c r="TML55" s="292"/>
      <c r="TMM55" s="292"/>
      <c r="TMN55" s="292"/>
      <c r="TMO55" s="292"/>
      <c r="TMP55" s="292"/>
      <c r="TMQ55" s="292"/>
      <c r="TMR55" s="292"/>
      <c r="TMS55" s="292"/>
      <c r="TMT55" s="292"/>
      <c r="TMU55" s="292"/>
      <c r="TMV55" s="292"/>
      <c r="TMW55" s="292"/>
      <c r="TMX55" s="292"/>
      <c r="TMY55" s="292"/>
      <c r="TMZ55" s="292"/>
      <c r="TNA55" s="292"/>
      <c r="TNB55" s="292"/>
      <c r="TNC55" s="292"/>
      <c r="TND55" s="292"/>
      <c r="TNE55" s="292"/>
      <c r="TNF55" s="292"/>
      <c r="TNG55" s="292"/>
      <c r="TNH55" s="292"/>
      <c r="TNI55" s="292"/>
      <c r="TNJ55" s="292"/>
      <c r="TNK55" s="292"/>
      <c r="TNL55" s="292"/>
      <c r="TNM55" s="292"/>
      <c r="TNN55" s="292"/>
      <c r="TNO55" s="292"/>
      <c r="TNP55" s="292"/>
      <c r="TNQ55" s="292"/>
      <c r="TNR55" s="292"/>
      <c r="TNS55" s="292"/>
      <c r="TNT55" s="292"/>
      <c r="TNU55" s="292"/>
      <c r="TNV55" s="292"/>
      <c r="TNW55" s="292"/>
      <c r="TNX55" s="292"/>
      <c r="TNY55" s="292"/>
      <c r="TNZ55" s="292"/>
      <c r="TOA55" s="292"/>
      <c r="TOB55" s="292"/>
      <c r="TOC55" s="292"/>
      <c r="TOD55" s="292"/>
      <c r="TOE55" s="292"/>
      <c r="TOF55" s="292"/>
      <c r="TOG55" s="292"/>
      <c r="TOH55" s="292"/>
      <c r="TOI55" s="292"/>
      <c r="TOJ55" s="292"/>
      <c r="TOK55" s="292"/>
      <c r="TOL55" s="292"/>
      <c r="TOM55" s="292"/>
      <c r="TON55" s="292"/>
      <c r="TOO55" s="292"/>
      <c r="TOP55" s="292"/>
      <c r="TOQ55" s="292"/>
      <c r="TOR55" s="292"/>
      <c r="TOS55" s="292"/>
      <c r="TOT55" s="292"/>
      <c r="TOU55" s="292"/>
      <c r="TOV55" s="292"/>
      <c r="TOW55" s="292"/>
      <c r="TOX55" s="292"/>
      <c r="TOY55" s="292"/>
      <c r="TOZ55" s="292"/>
      <c r="TPA55" s="292"/>
      <c r="TPB55" s="292"/>
      <c r="TPC55" s="292"/>
      <c r="TPD55" s="292"/>
      <c r="TPE55" s="292"/>
      <c r="TPF55" s="292"/>
      <c r="TPG55" s="292"/>
      <c r="TPH55" s="292"/>
      <c r="TPI55" s="292"/>
      <c r="TPJ55" s="292"/>
      <c r="TPK55" s="292"/>
      <c r="TPL55" s="292"/>
      <c r="TPM55" s="292"/>
      <c r="TPN55" s="292"/>
      <c r="TPO55" s="292"/>
      <c r="TPP55" s="292"/>
      <c r="TPQ55" s="292"/>
      <c r="TPR55" s="292"/>
      <c r="TPS55" s="292"/>
      <c r="TPT55" s="292"/>
      <c r="TPU55" s="292"/>
      <c r="TPV55" s="292"/>
      <c r="TPW55" s="292"/>
      <c r="TPX55" s="292"/>
      <c r="TPY55" s="292"/>
      <c r="TPZ55" s="292"/>
      <c r="TQA55" s="292"/>
      <c r="TQB55" s="292"/>
      <c r="TQC55" s="292"/>
      <c r="TQD55" s="292"/>
      <c r="TQE55" s="292"/>
      <c r="TQF55" s="292"/>
      <c r="TQG55" s="292"/>
      <c r="TQH55" s="292"/>
      <c r="TQI55" s="292"/>
      <c r="TQJ55" s="292"/>
      <c r="TQK55" s="292"/>
      <c r="TQL55" s="292"/>
      <c r="TQM55" s="292"/>
      <c r="TQN55" s="292"/>
      <c r="TQO55" s="292"/>
      <c r="TQP55" s="292"/>
      <c r="TQQ55" s="292"/>
      <c r="TQR55" s="292"/>
      <c r="TQS55" s="292"/>
      <c r="TQT55" s="292"/>
      <c r="TQU55" s="292"/>
      <c r="TQV55" s="292"/>
      <c r="TQW55" s="292"/>
      <c r="TQX55" s="292"/>
      <c r="TQY55" s="292"/>
      <c r="TQZ55" s="292"/>
      <c r="TRA55" s="292"/>
      <c r="TRB55" s="292"/>
      <c r="TRC55" s="292"/>
      <c r="TRD55" s="292"/>
      <c r="TRE55" s="292"/>
      <c r="TRF55" s="292"/>
      <c r="TRG55" s="292"/>
      <c r="TRH55" s="292"/>
      <c r="TRI55" s="292"/>
      <c r="TRJ55" s="292"/>
      <c r="TRK55" s="292"/>
      <c r="TRL55" s="292"/>
      <c r="TRM55" s="292"/>
      <c r="TRN55" s="292"/>
      <c r="TRO55" s="292"/>
      <c r="TRP55" s="292"/>
      <c r="TRQ55" s="292"/>
      <c r="TRR55" s="292"/>
      <c r="TRS55" s="292"/>
      <c r="TRT55" s="292"/>
      <c r="TRU55" s="292"/>
      <c r="TRV55" s="292"/>
      <c r="TRW55" s="292"/>
      <c r="TRX55" s="292"/>
      <c r="TRY55" s="292"/>
      <c r="TRZ55" s="292"/>
      <c r="TSA55" s="292"/>
      <c r="TSB55" s="292"/>
      <c r="TSC55" s="292"/>
      <c r="TSD55" s="292"/>
      <c r="TSE55" s="292"/>
      <c r="TSF55" s="292"/>
      <c r="TSG55" s="292"/>
      <c r="TSH55" s="292"/>
      <c r="TSI55" s="292"/>
      <c r="TSJ55" s="292"/>
      <c r="TSK55" s="292"/>
      <c r="TSL55" s="292"/>
      <c r="TSM55" s="292"/>
      <c r="TSN55" s="292"/>
      <c r="TSO55" s="292"/>
      <c r="TSP55" s="292"/>
      <c r="TSQ55" s="292"/>
      <c r="TSR55" s="292"/>
      <c r="TSS55" s="292"/>
      <c r="TST55" s="292"/>
      <c r="TSU55" s="292"/>
      <c r="TSV55" s="292"/>
      <c r="TSW55" s="292"/>
      <c r="TSX55" s="292"/>
      <c r="TSY55" s="292"/>
      <c r="TSZ55" s="292"/>
      <c r="TTA55" s="292"/>
      <c r="TTB55" s="292"/>
      <c r="TTC55" s="292"/>
      <c r="TTD55" s="292"/>
      <c r="TTE55" s="292"/>
      <c r="TTF55" s="292"/>
      <c r="TTG55" s="292"/>
      <c r="TTH55" s="292"/>
      <c r="TTI55" s="292"/>
      <c r="TTJ55" s="292"/>
      <c r="TTK55" s="292"/>
      <c r="TTL55" s="292"/>
      <c r="TTM55" s="292"/>
      <c r="TTN55" s="292"/>
      <c r="TTO55" s="292"/>
      <c r="TTP55" s="292"/>
      <c r="TTQ55" s="292"/>
      <c r="TTR55" s="292"/>
      <c r="TTS55" s="292"/>
      <c r="TTT55" s="292"/>
      <c r="TTU55" s="292"/>
      <c r="TTV55" s="292"/>
      <c r="TTW55" s="292"/>
      <c r="TTX55" s="292"/>
      <c r="TTY55" s="292"/>
      <c r="TTZ55" s="292"/>
      <c r="TUA55" s="292"/>
      <c r="TUB55" s="292"/>
      <c r="TUC55" s="292"/>
      <c r="TUD55" s="292"/>
      <c r="TUE55" s="292"/>
      <c r="TUF55" s="292"/>
      <c r="TUG55" s="292"/>
      <c r="TUH55" s="292"/>
      <c r="TUI55" s="292"/>
      <c r="TUJ55" s="292"/>
      <c r="TUK55" s="292"/>
      <c r="TUL55" s="292"/>
      <c r="TUM55" s="292"/>
      <c r="TUN55" s="292"/>
      <c r="TUO55" s="292"/>
      <c r="TUP55" s="292"/>
      <c r="TUQ55" s="292"/>
      <c r="TUR55" s="292"/>
      <c r="TUS55" s="292"/>
      <c r="TUT55" s="292"/>
      <c r="TUU55" s="292"/>
      <c r="TUV55" s="292"/>
      <c r="TUW55" s="292"/>
      <c r="TUX55" s="292"/>
      <c r="TUY55" s="292"/>
      <c r="TUZ55" s="292"/>
      <c r="TVA55" s="292"/>
      <c r="TVB55" s="292"/>
      <c r="TVC55" s="292"/>
      <c r="TVD55" s="292"/>
      <c r="TVE55" s="292"/>
      <c r="TVF55" s="292"/>
      <c r="TVG55" s="292"/>
      <c r="TVH55" s="292"/>
      <c r="TVI55" s="292"/>
      <c r="TVJ55" s="292"/>
      <c r="TVK55" s="292"/>
      <c r="TVL55" s="292"/>
      <c r="TVM55" s="292"/>
      <c r="TVN55" s="292"/>
      <c r="TVO55" s="292"/>
      <c r="TVP55" s="292"/>
      <c r="TVQ55" s="292"/>
      <c r="TVR55" s="292"/>
      <c r="TVS55" s="292"/>
      <c r="TVT55" s="292"/>
      <c r="TVU55" s="292"/>
      <c r="TVV55" s="292"/>
      <c r="TVW55" s="292"/>
      <c r="TVX55" s="292"/>
      <c r="TVY55" s="292"/>
      <c r="TVZ55" s="292"/>
      <c r="TWA55" s="292"/>
      <c r="TWB55" s="292"/>
      <c r="TWC55" s="292"/>
      <c r="TWD55" s="292"/>
      <c r="TWE55" s="292"/>
      <c r="TWF55" s="292"/>
      <c r="TWG55" s="292"/>
      <c r="TWH55" s="292"/>
      <c r="TWI55" s="292"/>
      <c r="TWJ55" s="292"/>
      <c r="TWK55" s="292"/>
      <c r="TWL55" s="292"/>
      <c r="TWM55" s="292"/>
      <c r="TWN55" s="292"/>
      <c r="TWO55" s="292"/>
      <c r="TWP55" s="292"/>
      <c r="TWQ55" s="292"/>
      <c r="TWR55" s="292"/>
      <c r="TWS55" s="292"/>
      <c r="TWT55" s="292"/>
      <c r="TWU55" s="292"/>
      <c r="TWV55" s="292"/>
      <c r="TWW55" s="292"/>
      <c r="TWX55" s="292"/>
      <c r="TWY55" s="292"/>
      <c r="TWZ55" s="292"/>
      <c r="TXA55" s="292"/>
      <c r="TXB55" s="292"/>
      <c r="TXC55" s="292"/>
      <c r="TXD55" s="292"/>
      <c r="TXE55" s="292"/>
      <c r="TXF55" s="292"/>
      <c r="TXG55" s="292"/>
      <c r="TXH55" s="292"/>
      <c r="TXI55" s="292"/>
      <c r="TXJ55" s="292"/>
      <c r="TXK55" s="292"/>
      <c r="TXL55" s="292"/>
      <c r="TXM55" s="292"/>
      <c r="TXN55" s="292"/>
      <c r="TXO55" s="292"/>
      <c r="TXP55" s="292"/>
      <c r="TXQ55" s="292"/>
      <c r="TXR55" s="292"/>
      <c r="TXS55" s="292"/>
      <c r="TXT55" s="292"/>
      <c r="TXU55" s="292"/>
      <c r="TXV55" s="292"/>
      <c r="TXW55" s="292"/>
      <c r="TXX55" s="292"/>
      <c r="TXY55" s="292"/>
      <c r="TXZ55" s="292"/>
      <c r="TYA55" s="292"/>
      <c r="TYB55" s="292"/>
      <c r="TYC55" s="292"/>
      <c r="TYD55" s="292"/>
      <c r="TYE55" s="292"/>
      <c r="TYF55" s="292"/>
      <c r="TYG55" s="292"/>
      <c r="TYH55" s="292"/>
      <c r="TYI55" s="292"/>
      <c r="TYJ55" s="292"/>
      <c r="TYK55" s="292"/>
      <c r="TYL55" s="292"/>
      <c r="TYM55" s="292"/>
      <c r="TYN55" s="292"/>
      <c r="TYO55" s="292"/>
      <c r="TYP55" s="292"/>
      <c r="TYQ55" s="292"/>
      <c r="TYR55" s="292"/>
      <c r="TYS55" s="292"/>
      <c r="TYT55" s="292"/>
      <c r="TYU55" s="292"/>
      <c r="TYV55" s="292"/>
      <c r="TYW55" s="292"/>
      <c r="TYX55" s="292"/>
      <c r="TYY55" s="292"/>
      <c r="TYZ55" s="292"/>
      <c r="TZA55" s="292"/>
      <c r="TZB55" s="292"/>
      <c r="TZC55" s="292"/>
      <c r="TZD55" s="292"/>
      <c r="TZE55" s="292"/>
      <c r="TZF55" s="292"/>
      <c r="TZG55" s="292"/>
      <c r="TZH55" s="292"/>
      <c r="TZI55" s="292"/>
      <c r="TZJ55" s="292"/>
      <c r="TZK55" s="292"/>
      <c r="TZL55" s="292"/>
      <c r="TZM55" s="292"/>
      <c r="TZN55" s="292"/>
      <c r="TZO55" s="292"/>
      <c r="TZP55" s="292"/>
      <c r="TZQ55" s="292"/>
      <c r="TZR55" s="292"/>
      <c r="TZS55" s="292"/>
      <c r="TZT55" s="292"/>
      <c r="TZU55" s="292"/>
      <c r="TZV55" s="292"/>
      <c r="TZW55" s="292"/>
      <c r="TZX55" s="292"/>
      <c r="TZY55" s="292"/>
      <c r="TZZ55" s="292"/>
      <c r="UAA55" s="292"/>
      <c r="UAB55" s="292"/>
      <c r="UAC55" s="292"/>
      <c r="UAD55" s="292"/>
      <c r="UAE55" s="292"/>
      <c r="UAF55" s="292"/>
      <c r="UAG55" s="292"/>
      <c r="UAH55" s="292"/>
      <c r="UAI55" s="292"/>
      <c r="UAJ55" s="292"/>
      <c r="UAK55" s="292"/>
      <c r="UAL55" s="292"/>
      <c r="UAM55" s="292"/>
      <c r="UAN55" s="292"/>
      <c r="UAO55" s="292"/>
      <c r="UAP55" s="292"/>
      <c r="UAQ55" s="292"/>
      <c r="UAR55" s="292"/>
      <c r="UAS55" s="292"/>
      <c r="UAT55" s="292"/>
      <c r="UAU55" s="292"/>
      <c r="UAV55" s="292"/>
      <c r="UAW55" s="292"/>
      <c r="UAX55" s="292"/>
      <c r="UAY55" s="292"/>
      <c r="UAZ55" s="292"/>
      <c r="UBA55" s="292"/>
      <c r="UBB55" s="292"/>
      <c r="UBC55" s="292"/>
      <c r="UBD55" s="292"/>
      <c r="UBE55" s="292"/>
      <c r="UBF55" s="292"/>
      <c r="UBG55" s="292"/>
      <c r="UBH55" s="292"/>
      <c r="UBI55" s="292"/>
      <c r="UBJ55" s="292"/>
      <c r="UBK55" s="292"/>
      <c r="UBL55" s="292"/>
      <c r="UBM55" s="292"/>
      <c r="UBN55" s="292"/>
      <c r="UBO55" s="292"/>
      <c r="UBP55" s="292"/>
      <c r="UBQ55" s="292"/>
      <c r="UBR55" s="292"/>
      <c r="UBS55" s="292"/>
      <c r="UBT55" s="292"/>
      <c r="UBU55" s="292"/>
      <c r="UBV55" s="292"/>
      <c r="UBW55" s="292"/>
      <c r="UBX55" s="292"/>
      <c r="UBY55" s="292"/>
      <c r="UBZ55" s="292"/>
      <c r="UCA55" s="292"/>
      <c r="UCB55" s="292"/>
      <c r="UCC55" s="292"/>
      <c r="UCD55" s="292"/>
      <c r="UCE55" s="292"/>
      <c r="UCF55" s="292"/>
      <c r="UCG55" s="292"/>
      <c r="UCH55" s="292"/>
      <c r="UCI55" s="292"/>
      <c r="UCJ55" s="292"/>
      <c r="UCK55" s="292"/>
      <c r="UCL55" s="292"/>
      <c r="UCM55" s="292"/>
      <c r="UCN55" s="292"/>
      <c r="UCO55" s="292"/>
      <c r="UCP55" s="292"/>
      <c r="UCQ55" s="292"/>
      <c r="UCR55" s="292"/>
      <c r="UCS55" s="292"/>
      <c r="UCT55" s="292"/>
      <c r="UCU55" s="292"/>
      <c r="UCV55" s="292"/>
      <c r="UCW55" s="292"/>
      <c r="UCX55" s="292"/>
      <c r="UCY55" s="292"/>
      <c r="UCZ55" s="292"/>
      <c r="UDA55" s="292"/>
      <c r="UDB55" s="292"/>
      <c r="UDC55" s="292"/>
      <c r="UDD55" s="292"/>
      <c r="UDE55" s="292"/>
      <c r="UDF55" s="292"/>
      <c r="UDG55" s="292"/>
      <c r="UDH55" s="292"/>
      <c r="UDI55" s="292"/>
      <c r="UDJ55" s="292"/>
      <c r="UDK55" s="292"/>
      <c r="UDL55" s="292"/>
      <c r="UDM55" s="292"/>
      <c r="UDN55" s="292"/>
      <c r="UDO55" s="292"/>
      <c r="UDP55" s="292"/>
      <c r="UDQ55" s="292"/>
      <c r="UDR55" s="292"/>
      <c r="UDS55" s="292"/>
      <c r="UDT55" s="292"/>
      <c r="UDU55" s="292"/>
      <c r="UDV55" s="292"/>
      <c r="UDW55" s="292"/>
      <c r="UDX55" s="292"/>
      <c r="UDY55" s="292"/>
      <c r="UDZ55" s="292"/>
      <c r="UEA55" s="292"/>
      <c r="UEB55" s="292"/>
      <c r="UEC55" s="292"/>
      <c r="UED55" s="292"/>
      <c r="UEE55" s="292"/>
      <c r="UEF55" s="292"/>
      <c r="UEG55" s="292"/>
      <c r="UEH55" s="292"/>
      <c r="UEI55" s="292"/>
      <c r="UEJ55" s="292"/>
      <c r="UEK55" s="292"/>
      <c r="UEL55" s="292"/>
      <c r="UEM55" s="292"/>
      <c r="UEN55" s="292"/>
      <c r="UEO55" s="292"/>
      <c r="UEP55" s="292"/>
      <c r="UEQ55" s="292"/>
      <c r="UER55" s="292"/>
      <c r="UES55" s="292"/>
      <c r="UET55" s="292"/>
      <c r="UEU55" s="292"/>
      <c r="UEV55" s="292"/>
      <c r="UEW55" s="292"/>
      <c r="UEX55" s="292"/>
      <c r="UEY55" s="292"/>
      <c r="UEZ55" s="292"/>
      <c r="UFA55" s="292"/>
      <c r="UFB55" s="292"/>
      <c r="UFC55" s="292"/>
      <c r="UFD55" s="292"/>
      <c r="UFE55" s="292"/>
      <c r="UFF55" s="292"/>
      <c r="UFG55" s="292"/>
      <c r="UFH55" s="292"/>
      <c r="UFI55" s="292"/>
      <c r="UFJ55" s="292"/>
      <c r="UFK55" s="292"/>
      <c r="UFL55" s="292"/>
      <c r="UFM55" s="292"/>
      <c r="UFN55" s="292"/>
      <c r="UFO55" s="292"/>
      <c r="UFP55" s="292"/>
      <c r="UFQ55" s="292"/>
      <c r="UFR55" s="292"/>
      <c r="UFS55" s="292"/>
      <c r="UFT55" s="292"/>
      <c r="UFU55" s="292"/>
      <c r="UFV55" s="292"/>
      <c r="UFW55" s="292"/>
      <c r="UFX55" s="292"/>
      <c r="UFY55" s="292"/>
      <c r="UFZ55" s="292"/>
      <c r="UGA55" s="292"/>
      <c r="UGB55" s="292"/>
      <c r="UGC55" s="292"/>
      <c r="UGD55" s="292"/>
      <c r="UGE55" s="292"/>
      <c r="UGF55" s="292"/>
      <c r="UGG55" s="292"/>
      <c r="UGH55" s="292"/>
      <c r="UGI55" s="292"/>
      <c r="UGJ55" s="292"/>
      <c r="UGK55" s="292"/>
      <c r="UGL55" s="292"/>
      <c r="UGM55" s="292"/>
      <c r="UGN55" s="292"/>
      <c r="UGO55" s="292"/>
      <c r="UGP55" s="292"/>
      <c r="UGQ55" s="292"/>
      <c r="UGR55" s="292"/>
      <c r="UGS55" s="292"/>
      <c r="UGT55" s="292"/>
      <c r="UGU55" s="292"/>
      <c r="UGV55" s="292"/>
      <c r="UGW55" s="292"/>
      <c r="UGX55" s="292"/>
      <c r="UGY55" s="292"/>
      <c r="UGZ55" s="292"/>
      <c r="UHA55" s="292"/>
      <c r="UHB55" s="292"/>
      <c r="UHC55" s="292"/>
      <c r="UHD55" s="292"/>
      <c r="UHE55" s="292"/>
      <c r="UHF55" s="292"/>
      <c r="UHG55" s="292"/>
      <c r="UHH55" s="292"/>
      <c r="UHI55" s="292"/>
      <c r="UHJ55" s="292"/>
      <c r="UHK55" s="292"/>
      <c r="UHL55" s="292"/>
      <c r="UHM55" s="292"/>
      <c r="UHN55" s="292"/>
      <c r="UHO55" s="292"/>
      <c r="UHP55" s="292"/>
      <c r="UHQ55" s="292"/>
      <c r="UHR55" s="292"/>
      <c r="UHS55" s="292"/>
      <c r="UHT55" s="292"/>
      <c r="UHU55" s="292"/>
      <c r="UHV55" s="292"/>
      <c r="UHW55" s="292"/>
      <c r="UHX55" s="292"/>
      <c r="UHY55" s="292"/>
      <c r="UHZ55" s="292"/>
      <c r="UIA55" s="292"/>
      <c r="UIB55" s="292"/>
      <c r="UIC55" s="292"/>
      <c r="UID55" s="292"/>
      <c r="UIE55" s="292"/>
      <c r="UIF55" s="292"/>
      <c r="UIG55" s="292"/>
      <c r="UIH55" s="292"/>
      <c r="UII55" s="292"/>
      <c r="UIJ55" s="292"/>
      <c r="UIK55" s="292"/>
      <c r="UIL55" s="292"/>
      <c r="UIM55" s="292"/>
      <c r="UIN55" s="292"/>
      <c r="UIO55" s="292"/>
      <c r="UIP55" s="292"/>
      <c r="UIQ55" s="292"/>
      <c r="UIR55" s="292"/>
      <c r="UIS55" s="292"/>
      <c r="UIT55" s="292"/>
      <c r="UIU55" s="292"/>
      <c r="UIV55" s="292"/>
      <c r="UIW55" s="292"/>
      <c r="UIX55" s="292"/>
      <c r="UIY55" s="292"/>
      <c r="UIZ55" s="292"/>
      <c r="UJA55" s="292"/>
      <c r="UJB55" s="292"/>
      <c r="UJC55" s="292"/>
      <c r="UJD55" s="292"/>
      <c r="UJE55" s="292"/>
      <c r="UJF55" s="292"/>
      <c r="UJG55" s="292"/>
      <c r="UJH55" s="292"/>
      <c r="UJI55" s="292"/>
      <c r="UJJ55" s="292"/>
      <c r="UJK55" s="292"/>
      <c r="UJL55" s="292"/>
      <c r="UJM55" s="292"/>
      <c r="UJN55" s="292"/>
      <c r="UJO55" s="292"/>
      <c r="UJP55" s="292"/>
      <c r="UJQ55" s="292"/>
      <c r="UJR55" s="292"/>
      <c r="UJS55" s="292"/>
      <c r="UJT55" s="292"/>
      <c r="UJU55" s="292"/>
      <c r="UJV55" s="292"/>
      <c r="UJW55" s="292"/>
      <c r="UJX55" s="292"/>
      <c r="UJY55" s="292"/>
      <c r="UJZ55" s="292"/>
      <c r="UKA55" s="292"/>
      <c r="UKB55" s="292"/>
      <c r="UKC55" s="292"/>
      <c r="UKD55" s="292"/>
      <c r="UKE55" s="292"/>
      <c r="UKF55" s="292"/>
      <c r="UKG55" s="292"/>
      <c r="UKH55" s="292"/>
      <c r="UKI55" s="292"/>
      <c r="UKJ55" s="292"/>
      <c r="UKK55" s="292"/>
      <c r="UKL55" s="292"/>
      <c r="UKM55" s="292"/>
      <c r="UKN55" s="292"/>
      <c r="UKO55" s="292"/>
      <c r="UKP55" s="292"/>
      <c r="UKQ55" s="292"/>
      <c r="UKR55" s="292"/>
      <c r="UKS55" s="292"/>
      <c r="UKT55" s="292"/>
      <c r="UKU55" s="292"/>
      <c r="UKV55" s="292"/>
      <c r="UKW55" s="292"/>
      <c r="UKX55" s="292"/>
      <c r="UKY55" s="292"/>
      <c r="UKZ55" s="292"/>
      <c r="ULA55" s="292"/>
      <c r="ULB55" s="292"/>
      <c r="ULC55" s="292"/>
      <c r="ULD55" s="292"/>
      <c r="ULE55" s="292"/>
      <c r="ULF55" s="292"/>
      <c r="ULG55" s="292"/>
      <c r="ULH55" s="292"/>
      <c r="ULI55" s="292"/>
      <c r="ULJ55" s="292"/>
      <c r="ULK55" s="292"/>
      <c r="ULL55" s="292"/>
      <c r="ULM55" s="292"/>
      <c r="ULN55" s="292"/>
      <c r="ULO55" s="292"/>
      <c r="ULP55" s="292"/>
      <c r="ULQ55" s="292"/>
      <c r="ULR55" s="292"/>
      <c r="ULS55" s="292"/>
      <c r="ULT55" s="292"/>
      <c r="ULU55" s="292"/>
      <c r="ULV55" s="292"/>
      <c r="ULW55" s="292"/>
      <c r="ULX55" s="292"/>
      <c r="ULY55" s="292"/>
      <c r="ULZ55" s="292"/>
      <c r="UMA55" s="292"/>
      <c r="UMB55" s="292"/>
      <c r="UMC55" s="292"/>
      <c r="UMD55" s="292"/>
      <c r="UME55" s="292"/>
      <c r="UMF55" s="292"/>
      <c r="UMG55" s="292"/>
      <c r="UMH55" s="292"/>
      <c r="UMI55" s="292"/>
      <c r="UMJ55" s="292"/>
      <c r="UMK55" s="292"/>
      <c r="UML55" s="292"/>
      <c r="UMM55" s="292"/>
      <c r="UMN55" s="292"/>
      <c r="UMO55" s="292"/>
      <c r="UMP55" s="292"/>
      <c r="UMQ55" s="292"/>
      <c r="UMR55" s="292"/>
      <c r="UMS55" s="292"/>
      <c r="UMT55" s="292"/>
      <c r="UMU55" s="292"/>
      <c r="UMV55" s="292"/>
      <c r="UMW55" s="292"/>
      <c r="UMX55" s="292"/>
      <c r="UMY55" s="292"/>
      <c r="UMZ55" s="292"/>
      <c r="UNA55" s="292"/>
      <c r="UNB55" s="292"/>
      <c r="UNC55" s="292"/>
      <c r="UND55" s="292"/>
      <c r="UNE55" s="292"/>
      <c r="UNF55" s="292"/>
      <c r="UNG55" s="292"/>
      <c r="UNH55" s="292"/>
      <c r="UNI55" s="292"/>
      <c r="UNJ55" s="292"/>
      <c r="UNK55" s="292"/>
      <c r="UNL55" s="292"/>
      <c r="UNM55" s="292"/>
      <c r="UNN55" s="292"/>
      <c r="UNO55" s="292"/>
      <c r="UNP55" s="292"/>
      <c r="UNQ55" s="292"/>
      <c r="UNR55" s="292"/>
      <c r="UNS55" s="292"/>
      <c r="UNT55" s="292"/>
      <c r="UNU55" s="292"/>
      <c r="UNV55" s="292"/>
      <c r="UNW55" s="292"/>
      <c r="UNX55" s="292"/>
      <c r="UNY55" s="292"/>
      <c r="UNZ55" s="292"/>
      <c r="UOA55" s="292"/>
      <c r="UOB55" s="292"/>
      <c r="UOC55" s="292"/>
      <c r="UOD55" s="292"/>
      <c r="UOE55" s="292"/>
      <c r="UOF55" s="292"/>
      <c r="UOG55" s="292"/>
      <c r="UOH55" s="292"/>
      <c r="UOI55" s="292"/>
      <c r="UOJ55" s="292"/>
      <c r="UOK55" s="292"/>
      <c r="UOL55" s="292"/>
      <c r="UOM55" s="292"/>
      <c r="UON55" s="292"/>
      <c r="UOO55" s="292"/>
      <c r="UOP55" s="292"/>
      <c r="UOQ55" s="292"/>
      <c r="UOR55" s="292"/>
      <c r="UOS55" s="292"/>
      <c r="UOT55" s="292"/>
      <c r="UOU55" s="292"/>
      <c r="UOV55" s="292"/>
      <c r="UOW55" s="292"/>
      <c r="UOX55" s="292"/>
      <c r="UOY55" s="292"/>
      <c r="UOZ55" s="292"/>
      <c r="UPA55" s="292"/>
      <c r="UPB55" s="292"/>
      <c r="UPC55" s="292"/>
      <c r="UPD55" s="292"/>
      <c r="UPE55" s="292"/>
      <c r="UPF55" s="292"/>
      <c r="UPG55" s="292"/>
      <c r="UPH55" s="292"/>
      <c r="UPI55" s="292"/>
      <c r="UPJ55" s="292"/>
      <c r="UPK55" s="292"/>
      <c r="UPL55" s="292"/>
      <c r="UPM55" s="292"/>
      <c r="UPN55" s="292"/>
      <c r="UPO55" s="292"/>
      <c r="UPP55" s="292"/>
      <c r="UPQ55" s="292"/>
      <c r="UPR55" s="292"/>
      <c r="UPS55" s="292"/>
      <c r="UPT55" s="292"/>
      <c r="UPU55" s="292"/>
      <c r="UPV55" s="292"/>
      <c r="UPW55" s="292"/>
      <c r="UPX55" s="292"/>
      <c r="UPY55" s="292"/>
      <c r="UPZ55" s="292"/>
      <c r="UQA55" s="292"/>
      <c r="UQB55" s="292"/>
      <c r="UQC55" s="292"/>
      <c r="UQD55" s="292"/>
      <c r="UQE55" s="292"/>
      <c r="UQF55" s="292"/>
      <c r="UQG55" s="292"/>
      <c r="UQH55" s="292"/>
      <c r="UQI55" s="292"/>
      <c r="UQJ55" s="292"/>
      <c r="UQK55" s="292"/>
      <c r="UQL55" s="292"/>
      <c r="UQM55" s="292"/>
      <c r="UQN55" s="292"/>
      <c r="UQO55" s="292"/>
      <c r="UQP55" s="292"/>
      <c r="UQQ55" s="292"/>
      <c r="UQR55" s="292"/>
      <c r="UQS55" s="292"/>
      <c r="UQT55" s="292"/>
      <c r="UQU55" s="292"/>
      <c r="UQV55" s="292"/>
      <c r="UQW55" s="292"/>
      <c r="UQX55" s="292"/>
      <c r="UQY55" s="292"/>
      <c r="UQZ55" s="292"/>
      <c r="URA55" s="292"/>
      <c r="URB55" s="292"/>
      <c r="URC55" s="292"/>
      <c r="URD55" s="292"/>
      <c r="URE55" s="292"/>
      <c r="URF55" s="292"/>
      <c r="URG55" s="292"/>
      <c r="URH55" s="292"/>
      <c r="URI55" s="292"/>
      <c r="URJ55" s="292"/>
      <c r="URK55" s="292"/>
      <c r="URL55" s="292"/>
      <c r="URM55" s="292"/>
      <c r="URN55" s="292"/>
      <c r="URO55" s="292"/>
      <c r="URP55" s="292"/>
      <c r="URQ55" s="292"/>
      <c r="URR55" s="292"/>
      <c r="URS55" s="292"/>
      <c r="URT55" s="292"/>
      <c r="URU55" s="292"/>
      <c r="URV55" s="292"/>
      <c r="URW55" s="292"/>
      <c r="URX55" s="292"/>
      <c r="URY55" s="292"/>
      <c r="URZ55" s="292"/>
      <c r="USA55" s="292"/>
      <c r="USB55" s="292"/>
      <c r="USC55" s="292"/>
      <c r="USD55" s="292"/>
      <c r="USE55" s="292"/>
      <c r="USF55" s="292"/>
      <c r="USG55" s="292"/>
      <c r="USH55" s="292"/>
      <c r="USI55" s="292"/>
      <c r="USJ55" s="292"/>
      <c r="USK55" s="292"/>
      <c r="USL55" s="292"/>
      <c r="USM55" s="292"/>
      <c r="USN55" s="292"/>
      <c r="USO55" s="292"/>
      <c r="USP55" s="292"/>
      <c r="USQ55" s="292"/>
      <c r="USR55" s="292"/>
      <c r="USS55" s="292"/>
      <c r="UST55" s="292"/>
      <c r="USU55" s="292"/>
      <c r="USV55" s="292"/>
      <c r="USW55" s="292"/>
      <c r="USX55" s="292"/>
      <c r="USY55" s="292"/>
      <c r="USZ55" s="292"/>
      <c r="UTA55" s="292"/>
      <c r="UTB55" s="292"/>
      <c r="UTC55" s="292"/>
      <c r="UTD55" s="292"/>
      <c r="UTE55" s="292"/>
      <c r="UTF55" s="292"/>
      <c r="UTG55" s="292"/>
      <c r="UTH55" s="292"/>
      <c r="UTI55" s="292"/>
      <c r="UTJ55" s="292"/>
      <c r="UTK55" s="292"/>
      <c r="UTL55" s="292"/>
      <c r="UTM55" s="292"/>
      <c r="UTN55" s="292"/>
      <c r="UTO55" s="292"/>
      <c r="UTP55" s="292"/>
      <c r="UTQ55" s="292"/>
      <c r="UTR55" s="292"/>
      <c r="UTS55" s="292"/>
      <c r="UTT55" s="292"/>
      <c r="UTU55" s="292"/>
      <c r="UTV55" s="292"/>
      <c r="UTW55" s="292"/>
      <c r="UTX55" s="292"/>
      <c r="UTY55" s="292"/>
      <c r="UTZ55" s="292"/>
      <c r="UUA55" s="292"/>
      <c r="UUB55" s="292"/>
      <c r="UUC55" s="292"/>
      <c r="UUD55" s="292"/>
      <c r="UUE55" s="292"/>
      <c r="UUF55" s="292"/>
      <c r="UUG55" s="292"/>
      <c r="UUH55" s="292"/>
      <c r="UUI55" s="292"/>
      <c r="UUJ55" s="292"/>
      <c r="UUK55" s="292"/>
      <c r="UUL55" s="292"/>
      <c r="UUM55" s="292"/>
      <c r="UUN55" s="292"/>
      <c r="UUO55" s="292"/>
      <c r="UUP55" s="292"/>
      <c r="UUQ55" s="292"/>
      <c r="UUR55" s="292"/>
      <c r="UUS55" s="292"/>
      <c r="UUT55" s="292"/>
      <c r="UUU55" s="292"/>
      <c r="UUV55" s="292"/>
      <c r="UUW55" s="292"/>
      <c r="UUX55" s="292"/>
      <c r="UUY55" s="292"/>
      <c r="UUZ55" s="292"/>
      <c r="UVA55" s="292"/>
      <c r="UVB55" s="292"/>
      <c r="UVC55" s="292"/>
      <c r="UVD55" s="292"/>
      <c r="UVE55" s="292"/>
      <c r="UVF55" s="292"/>
      <c r="UVG55" s="292"/>
      <c r="UVH55" s="292"/>
      <c r="UVI55" s="292"/>
      <c r="UVJ55" s="292"/>
      <c r="UVK55" s="292"/>
      <c r="UVL55" s="292"/>
      <c r="UVM55" s="292"/>
      <c r="UVN55" s="292"/>
      <c r="UVO55" s="292"/>
      <c r="UVP55" s="292"/>
      <c r="UVQ55" s="292"/>
      <c r="UVR55" s="292"/>
      <c r="UVS55" s="292"/>
      <c r="UVT55" s="292"/>
      <c r="UVU55" s="292"/>
      <c r="UVV55" s="292"/>
      <c r="UVW55" s="292"/>
      <c r="UVX55" s="292"/>
      <c r="UVY55" s="292"/>
      <c r="UVZ55" s="292"/>
      <c r="UWA55" s="292"/>
      <c r="UWB55" s="292"/>
      <c r="UWC55" s="292"/>
      <c r="UWD55" s="292"/>
      <c r="UWE55" s="292"/>
      <c r="UWF55" s="292"/>
      <c r="UWG55" s="292"/>
      <c r="UWH55" s="292"/>
      <c r="UWI55" s="292"/>
      <c r="UWJ55" s="292"/>
      <c r="UWK55" s="292"/>
      <c r="UWL55" s="292"/>
      <c r="UWM55" s="292"/>
      <c r="UWN55" s="292"/>
      <c r="UWO55" s="292"/>
      <c r="UWP55" s="292"/>
      <c r="UWQ55" s="292"/>
      <c r="UWR55" s="292"/>
      <c r="UWS55" s="292"/>
      <c r="UWT55" s="292"/>
      <c r="UWU55" s="292"/>
      <c r="UWV55" s="292"/>
      <c r="UWW55" s="292"/>
      <c r="UWX55" s="292"/>
      <c r="UWY55" s="292"/>
      <c r="UWZ55" s="292"/>
      <c r="UXA55" s="292"/>
      <c r="UXB55" s="292"/>
      <c r="UXC55" s="292"/>
      <c r="UXD55" s="292"/>
      <c r="UXE55" s="292"/>
      <c r="UXF55" s="292"/>
      <c r="UXG55" s="292"/>
      <c r="UXH55" s="292"/>
      <c r="UXI55" s="292"/>
      <c r="UXJ55" s="292"/>
      <c r="UXK55" s="292"/>
      <c r="UXL55" s="292"/>
      <c r="UXM55" s="292"/>
      <c r="UXN55" s="292"/>
      <c r="UXO55" s="292"/>
      <c r="UXP55" s="292"/>
      <c r="UXQ55" s="292"/>
      <c r="UXR55" s="292"/>
      <c r="UXS55" s="292"/>
      <c r="UXT55" s="292"/>
      <c r="UXU55" s="292"/>
      <c r="UXV55" s="292"/>
      <c r="UXW55" s="292"/>
      <c r="UXX55" s="292"/>
      <c r="UXY55" s="292"/>
      <c r="UXZ55" s="292"/>
      <c r="UYA55" s="292"/>
      <c r="UYB55" s="292"/>
      <c r="UYC55" s="292"/>
      <c r="UYD55" s="292"/>
      <c r="UYE55" s="292"/>
      <c r="UYF55" s="292"/>
      <c r="UYG55" s="292"/>
      <c r="UYH55" s="292"/>
      <c r="UYI55" s="292"/>
      <c r="UYJ55" s="292"/>
      <c r="UYK55" s="292"/>
      <c r="UYL55" s="292"/>
      <c r="UYM55" s="292"/>
      <c r="UYN55" s="292"/>
      <c r="UYO55" s="292"/>
      <c r="UYP55" s="292"/>
      <c r="UYQ55" s="292"/>
      <c r="UYR55" s="292"/>
      <c r="UYS55" s="292"/>
      <c r="UYT55" s="292"/>
      <c r="UYU55" s="292"/>
      <c r="UYV55" s="292"/>
      <c r="UYW55" s="292"/>
      <c r="UYX55" s="292"/>
      <c r="UYY55" s="292"/>
      <c r="UYZ55" s="292"/>
      <c r="UZA55" s="292"/>
      <c r="UZB55" s="292"/>
      <c r="UZC55" s="292"/>
      <c r="UZD55" s="292"/>
      <c r="UZE55" s="292"/>
      <c r="UZF55" s="292"/>
      <c r="UZG55" s="292"/>
      <c r="UZH55" s="292"/>
      <c r="UZI55" s="292"/>
      <c r="UZJ55" s="292"/>
      <c r="UZK55" s="292"/>
      <c r="UZL55" s="292"/>
      <c r="UZM55" s="292"/>
      <c r="UZN55" s="292"/>
      <c r="UZO55" s="292"/>
      <c r="UZP55" s="292"/>
      <c r="UZQ55" s="292"/>
      <c r="UZR55" s="292"/>
      <c r="UZS55" s="292"/>
      <c r="UZT55" s="292"/>
      <c r="UZU55" s="292"/>
      <c r="UZV55" s="292"/>
      <c r="UZW55" s="292"/>
      <c r="UZX55" s="292"/>
      <c r="UZY55" s="292"/>
      <c r="UZZ55" s="292"/>
      <c r="VAA55" s="292"/>
      <c r="VAB55" s="292"/>
      <c r="VAC55" s="292"/>
      <c r="VAD55" s="292"/>
      <c r="VAE55" s="292"/>
      <c r="VAF55" s="292"/>
      <c r="VAG55" s="292"/>
      <c r="VAH55" s="292"/>
      <c r="VAI55" s="292"/>
      <c r="VAJ55" s="292"/>
      <c r="VAK55" s="292"/>
      <c r="VAL55" s="292"/>
      <c r="VAM55" s="292"/>
      <c r="VAN55" s="292"/>
      <c r="VAO55" s="292"/>
      <c r="VAP55" s="292"/>
      <c r="VAQ55" s="292"/>
      <c r="VAR55" s="292"/>
      <c r="VAS55" s="292"/>
      <c r="VAT55" s="292"/>
      <c r="VAU55" s="292"/>
      <c r="VAV55" s="292"/>
      <c r="VAW55" s="292"/>
      <c r="VAX55" s="292"/>
      <c r="VAY55" s="292"/>
      <c r="VAZ55" s="292"/>
      <c r="VBA55" s="292"/>
      <c r="VBB55" s="292"/>
      <c r="VBC55" s="292"/>
      <c r="VBD55" s="292"/>
      <c r="VBE55" s="292"/>
      <c r="VBF55" s="292"/>
      <c r="VBG55" s="292"/>
      <c r="VBH55" s="292"/>
      <c r="VBI55" s="292"/>
      <c r="VBJ55" s="292"/>
      <c r="VBK55" s="292"/>
      <c r="VBL55" s="292"/>
      <c r="VBM55" s="292"/>
      <c r="VBN55" s="292"/>
      <c r="VBO55" s="292"/>
      <c r="VBP55" s="292"/>
      <c r="VBQ55" s="292"/>
      <c r="VBR55" s="292"/>
      <c r="VBS55" s="292"/>
      <c r="VBT55" s="292"/>
      <c r="VBU55" s="292"/>
      <c r="VBV55" s="292"/>
      <c r="VBW55" s="292"/>
      <c r="VBX55" s="292"/>
      <c r="VBY55" s="292"/>
      <c r="VBZ55" s="292"/>
      <c r="VCA55" s="292"/>
      <c r="VCB55" s="292"/>
      <c r="VCC55" s="292"/>
      <c r="VCD55" s="292"/>
      <c r="VCE55" s="292"/>
      <c r="VCF55" s="292"/>
      <c r="VCG55" s="292"/>
      <c r="VCH55" s="292"/>
      <c r="VCI55" s="292"/>
      <c r="VCJ55" s="292"/>
      <c r="VCK55" s="292"/>
      <c r="VCL55" s="292"/>
      <c r="VCM55" s="292"/>
      <c r="VCN55" s="292"/>
      <c r="VCO55" s="292"/>
      <c r="VCP55" s="292"/>
      <c r="VCQ55" s="292"/>
      <c r="VCR55" s="292"/>
      <c r="VCS55" s="292"/>
      <c r="VCT55" s="292"/>
      <c r="VCU55" s="292"/>
      <c r="VCV55" s="292"/>
      <c r="VCW55" s="292"/>
      <c r="VCX55" s="292"/>
      <c r="VCY55" s="292"/>
      <c r="VCZ55" s="292"/>
      <c r="VDA55" s="292"/>
      <c r="VDB55" s="292"/>
      <c r="VDC55" s="292"/>
      <c r="VDD55" s="292"/>
      <c r="VDE55" s="292"/>
      <c r="VDF55" s="292"/>
      <c r="VDG55" s="292"/>
      <c r="VDH55" s="292"/>
      <c r="VDI55" s="292"/>
      <c r="VDJ55" s="292"/>
      <c r="VDK55" s="292"/>
      <c r="VDL55" s="292"/>
      <c r="VDM55" s="292"/>
      <c r="VDN55" s="292"/>
      <c r="VDO55" s="292"/>
      <c r="VDP55" s="292"/>
      <c r="VDQ55" s="292"/>
      <c r="VDR55" s="292"/>
      <c r="VDS55" s="292"/>
      <c r="VDT55" s="292"/>
      <c r="VDU55" s="292"/>
      <c r="VDV55" s="292"/>
      <c r="VDW55" s="292"/>
      <c r="VDX55" s="292"/>
      <c r="VDY55" s="292"/>
      <c r="VDZ55" s="292"/>
      <c r="VEA55" s="292"/>
      <c r="VEB55" s="292"/>
      <c r="VEC55" s="292"/>
      <c r="VED55" s="292"/>
      <c r="VEE55" s="292"/>
      <c r="VEF55" s="292"/>
      <c r="VEG55" s="292"/>
      <c r="VEH55" s="292"/>
      <c r="VEI55" s="292"/>
      <c r="VEJ55" s="292"/>
      <c r="VEK55" s="292"/>
      <c r="VEL55" s="292"/>
      <c r="VEM55" s="292"/>
      <c r="VEN55" s="292"/>
      <c r="VEO55" s="292"/>
      <c r="VEP55" s="292"/>
      <c r="VEQ55" s="292"/>
      <c r="VER55" s="292"/>
      <c r="VES55" s="292"/>
      <c r="VET55" s="292"/>
      <c r="VEU55" s="292"/>
      <c r="VEV55" s="292"/>
      <c r="VEW55" s="292"/>
      <c r="VEX55" s="292"/>
      <c r="VEY55" s="292"/>
      <c r="VEZ55" s="292"/>
      <c r="VFA55" s="292"/>
      <c r="VFB55" s="292"/>
      <c r="VFC55" s="292"/>
      <c r="VFD55" s="292"/>
      <c r="VFE55" s="292"/>
      <c r="VFF55" s="292"/>
      <c r="VFG55" s="292"/>
      <c r="VFH55" s="292"/>
      <c r="VFI55" s="292"/>
      <c r="VFJ55" s="292"/>
      <c r="VFK55" s="292"/>
      <c r="VFL55" s="292"/>
      <c r="VFM55" s="292"/>
      <c r="VFN55" s="292"/>
      <c r="VFO55" s="292"/>
      <c r="VFP55" s="292"/>
      <c r="VFQ55" s="292"/>
      <c r="VFR55" s="292"/>
      <c r="VFS55" s="292"/>
      <c r="VFT55" s="292"/>
      <c r="VFU55" s="292"/>
      <c r="VFV55" s="292"/>
      <c r="VFW55" s="292"/>
      <c r="VFX55" s="292"/>
      <c r="VFY55" s="292"/>
      <c r="VFZ55" s="292"/>
      <c r="VGA55" s="292"/>
      <c r="VGB55" s="292"/>
      <c r="VGC55" s="292"/>
      <c r="VGD55" s="292"/>
      <c r="VGE55" s="292"/>
      <c r="VGF55" s="292"/>
      <c r="VGG55" s="292"/>
      <c r="VGH55" s="292"/>
      <c r="VGI55" s="292"/>
      <c r="VGJ55" s="292"/>
      <c r="VGK55" s="292"/>
      <c r="VGL55" s="292"/>
      <c r="VGM55" s="292"/>
      <c r="VGN55" s="292"/>
      <c r="VGO55" s="292"/>
      <c r="VGP55" s="292"/>
      <c r="VGQ55" s="292"/>
      <c r="VGR55" s="292"/>
      <c r="VGS55" s="292"/>
      <c r="VGT55" s="292"/>
      <c r="VGU55" s="292"/>
      <c r="VGV55" s="292"/>
      <c r="VGW55" s="292"/>
      <c r="VGX55" s="292"/>
      <c r="VGY55" s="292"/>
      <c r="VGZ55" s="292"/>
      <c r="VHA55" s="292"/>
      <c r="VHB55" s="292"/>
      <c r="VHC55" s="292"/>
      <c r="VHD55" s="292"/>
      <c r="VHE55" s="292"/>
      <c r="VHF55" s="292"/>
      <c r="VHG55" s="292"/>
      <c r="VHH55" s="292"/>
      <c r="VHI55" s="292"/>
      <c r="VHJ55" s="292"/>
      <c r="VHK55" s="292"/>
      <c r="VHL55" s="292"/>
      <c r="VHM55" s="292"/>
      <c r="VHN55" s="292"/>
      <c r="VHO55" s="292"/>
      <c r="VHP55" s="292"/>
      <c r="VHQ55" s="292"/>
      <c r="VHR55" s="292"/>
      <c r="VHS55" s="292"/>
      <c r="VHT55" s="292"/>
      <c r="VHU55" s="292"/>
      <c r="VHV55" s="292"/>
      <c r="VHW55" s="292"/>
      <c r="VHX55" s="292"/>
      <c r="VHY55" s="292"/>
      <c r="VHZ55" s="292"/>
      <c r="VIA55" s="292"/>
      <c r="VIB55" s="292"/>
      <c r="VIC55" s="292"/>
      <c r="VID55" s="292"/>
      <c r="VIE55" s="292"/>
      <c r="VIF55" s="292"/>
      <c r="VIG55" s="292"/>
      <c r="VIH55" s="292"/>
      <c r="VII55" s="292"/>
      <c r="VIJ55" s="292"/>
      <c r="VIK55" s="292"/>
      <c r="VIL55" s="292"/>
      <c r="VIM55" s="292"/>
      <c r="VIN55" s="292"/>
      <c r="VIO55" s="292"/>
      <c r="VIP55" s="292"/>
      <c r="VIQ55" s="292"/>
      <c r="VIR55" s="292"/>
      <c r="VIS55" s="292"/>
      <c r="VIT55" s="292"/>
      <c r="VIU55" s="292"/>
      <c r="VIV55" s="292"/>
      <c r="VIW55" s="292"/>
      <c r="VIX55" s="292"/>
      <c r="VIY55" s="292"/>
      <c r="VIZ55" s="292"/>
      <c r="VJA55" s="292"/>
      <c r="VJB55" s="292"/>
      <c r="VJC55" s="292"/>
      <c r="VJD55" s="292"/>
      <c r="VJE55" s="292"/>
      <c r="VJF55" s="292"/>
      <c r="VJG55" s="292"/>
      <c r="VJH55" s="292"/>
      <c r="VJI55" s="292"/>
      <c r="VJJ55" s="292"/>
      <c r="VJK55" s="292"/>
      <c r="VJL55" s="292"/>
      <c r="VJM55" s="292"/>
      <c r="VJN55" s="292"/>
      <c r="VJO55" s="292"/>
      <c r="VJP55" s="292"/>
      <c r="VJQ55" s="292"/>
      <c r="VJR55" s="292"/>
      <c r="VJS55" s="292"/>
      <c r="VJT55" s="292"/>
      <c r="VJU55" s="292"/>
      <c r="VJV55" s="292"/>
      <c r="VJW55" s="292"/>
      <c r="VJX55" s="292"/>
      <c r="VJY55" s="292"/>
      <c r="VJZ55" s="292"/>
      <c r="VKA55" s="292"/>
      <c r="VKB55" s="292"/>
      <c r="VKC55" s="292"/>
      <c r="VKD55" s="292"/>
      <c r="VKE55" s="292"/>
      <c r="VKF55" s="292"/>
      <c r="VKG55" s="292"/>
      <c r="VKH55" s="292"/>
      <c r="VKI55" s="292"/>
      <c r="VKJ55" s="292"/>
      <c r="VKK55" s="292"/>
      <c r="VKL55" s="292"/>
      <c r="VKM55" s="292"/>
      <c r="VKN55" s="292"/>
      <c r="VKO55" s="292"/>
      <c r="VKP55" s="292"/>
      <c r="VKQ55" s="292"/>
      <c r="VKR55" s="292"/>
      <c r="VKS55" s="292"/>
      <c r="VKT55" s="292"/>
      <c r="VKU55" s="292"/>
      <c r="VKV55" s="292"/>
      <c r="VKW55" s="292"/>
      <c r="VKX55" s="292"/>
      <c r="VKY55" s="292"/>
      <c r="VKZ55" s="292"/>
      <c r="VLA55" s="292"/>
      <c r="VLB55" s="292"/>
      <c r="VLC55" s="292"/>
      <c r="VLD55" s="292"/>
      <c r="VLE55" s="292"/>
      <c r="VLF55" s="292"/>
      <c r="VLG55" s="292"/>
      <c r="VLH55" s="292"/>
      <c r="VLI55" s="292"/>
      <c r="VLJ55" s="292"/>
      <c r="VLK55" s="292"/>
      <c r="VLL55" s="292"/>
      <c r="VLM55" s="292"/>
      <c r="VLN55" s="292"/>
      <c r="VLO55" s="292"/>
      <c r="VLP55" s="292"/>
      <c r="VLQ55" s="292"/>
      <c r="VLR55" s="292"/>
      <c r="VLS55" s="292"/>
      <c r="VLT55" s="292"/>
      <c r="VLU55" s="292"/>
      <c r="VLV55" s="292"/>
      <c r="VLW55" s="292"/>
      <c r="VLX55" s="292"/>
      <c r="VLY55" s="292"/>
      <c r="VLZ55" s="292"/>
      <c r="VMA55" s="292"/>
      <c r="VMB55" s="292"/>
      <c r="VMC55" s="292"/>
      <c r="VMD55" s="292"/>
      <c r="VME55" s="292"/>
      <c r="VMF55" s="292"/>
      <c r="VMG55" s="292"/>
      <c r="VMH55" s="292"/>
      <c r="VMI55" s="292"/>
      <c r="VMJ55" s="292"/>
      <c r="VMK55" s="292"/>
      <c r="VML55" s="292"/>
      <c r="VMM55" s="292"/>
      <c r="VMN55" s="292"/>
      <c r="VMO55" s="292"/>
      <c r="VMP55" s="292"/>
      <c r="VMQ55" s="292"/>
      <c r="VMR55" s="292"/>
      <c r="VMS55" s="292"/>
      <c r="VMT55" s="292"/>
      <c r="VMU55" s="292"/>
      <c r="VMV55" s="292"/>
      <c r="VMW55" s="292"/>
      <c r="VMX55" s="292"/>
      <c r="VMY55" s="292"/>
      <c r="VMZ55" s="292"/>
      <c r="VNA55" s="292"/>
      <c r="VNB55" s="292"/>
      <c r="VNC55" s="292"/>
      <c r="VND55" s="292"/>
      <c r="VNE55" s="292"/>
      <c r="VNF55" s="292"/>
      <c r="VNG55" s="292"/>
      <c r="VNH55" s="292"/>
      <c r="VNI55" s="292"/>
      <c r="VNJ55" s="292"/>
      <c r="VNK55" s="292"/>
      <c r="VNL55" s="292"/>
      <c r="VNM55" s="292"/>
      <c r="VNN55" s="292"/>
      <c r="VNO55" s="292"/>
      <c r="VNP55" s="292"/>
      <c r="VNQ55" s="292"/>
      <c r="VNR55" s="292"/>
      <c r="VNS55" s="292"/>
      <c r="VNT55" s="292"/>
      <c r="VNU55" s="292"/>
      <c r="VNV55" s="292"/>
      <c r="VNW55" s="292"/>
      <c r="VNX55" s="292"/>
      <c r="VNY55" s="292"/>
      <c r="VNZ55" s="292"/>
      <c r="VOA55" s="292"/>
      <c r="VOB55" s="292"/>
      <c r="VOC55" s="292"/>
      <c r="VOD55" s="292"/>
      <c r="VOE55" s="292"/>
      <c r="VOF55" s="292"/>
      <c r="VOG55" s="292"/>
      <c r="VOH55" s="292"/>
      <c r="VOI55" s="292"/>
      <c r="VOJ55" s="292"/>
      <c r="VOK55" s="292"/>
      <c r="VOL55" s="292"/>
      <c r="VOM55" s="292"/>
      <c r="VON55" s="292"/>
      <c r="VOO55" s="292"/>
      <c r="VOP55" s="292"/>
      <c r="VOQ55" s="292"/>
      <c r="VOR55" s="292"/>
      <c r="VOS55" s="292"/>
      <c r="VOT55" s="292"/>
      <c r="VOU55" s="292"/>
      <c r="VOV55" s="292"/>
      <c r="VOW55" s="292"/>
      <c r="VOX55" s="292"/>
      <c r="VOY55" s="292"/>
      <c r="VOZ55" s="292"/>
      <c r="VPA55" s="292"/>
      <c r="VPB55" s="292"/>
      <c r="VPC55" s="292"/>
      <c r="VPD55" s="292"/>
      <c r="VPE55" s="292"/>
      <c r="VPF55" s="292"/>
      <c r="VPG55" s="292"/>
      <c r="VPH55" s="292"/>
      <c r="VPI55" s="292"/>
      <c r="VPJ55" s="292"/>
      <c r="VPK55" s="292"/>
      <c r="VPL55" s="292"/>
      <c r="VPM55" s="292"/>
      <c r="VPN55" s="292"/>
      <c r="VPO55" s="292"/>
      <c r="VPP55" s="292"/>
      <c r="VPQ55" s="292"/>
      <c r="VPR55" s="292"/>
      <c r="VPS55" s="292"/>
      <c r="VPT55" s="292"/>
      <c r="VPU55" s="292"/>
      <c r="VPV55" s="292"/>
      <c r="VPW55" s="292"/>
      <c r="VPX55" s="292"/>
      <c r="VPY55" s="292"/>
      <c r="VPZ55" s="292"/>
      <c r="VQA55" s="292"/>
      <c r="VQB55" s="292"/>
      <c r="VQC55" s="292"/>
      <c r="VQD55" s="292"/>
      <c r="VQE55" s="292"/>
      <c r="VQF55" s="292"/>
      <c r="VQG55" s="292"/>
      <c r="VQH55" s="292"/>
      <c r="VQI55" s="292"/>
      <c r="VQJ55" s="292"/>
      <c r="VQK55" s="292"/>
      <c r="VQL55" s="292"/>
      <c r="VQM55" s="292"/>
      <c r="VQN55" s="292"/>
      <c r="VQO55" s="292"/>
      <c r="VQP55" s="292"/>
      <c r="VQQ55" s="292"/>
      <c r="VQR55" s="292"/>
      <c r="VQS55" s="292"/>
      <c r="VQT55" s="292"/>
      <c r="VQU55" s="292"/>
      <c r="VQV55" s="292"/>
      <c r="VQW55" s="292"/>
      <c r="VQX55" s="292"/>
      <c r="VQY55" s="292"/>
      <c r="VQZ55" s="292"/>
      <c r="VRA55" s="292"/>
      <c r="VRB55" s="292"/>
      <c r="VRC55" s="292"/>
      <c r="VRD55" s="292"/>
      <c r="VRE55" s="292"/>
      <c r="VRF55" s="292"/>
      <c r="VRG55" s="292"/>
      <c r="VRH55" s="292"/>
      <c r="VRI55" s="292"/>
      <c r="VRJ55" s="292"/>
      <c r="VRK55" s="292"/>
      <c r="VRL55" s="292"/>
      <c r="VRM55" s="292"/>
      <c r="VRN55" s="292"/>
      <c r="VRO55" s="292"/>
      <c r="VRP55" s="292"/>
      <c r="VRQ55" s="292"/>
      <c r="VRR55" s="292"/>
      <c r="VRS55" s="292"/>
      <c r="VRT55" s="292"/>
      <c r="VRU55" s="292"/>
      <c r="VRV55" s="292"/>
      <c r="VRW55" s="292"/>
      <c r="VRX55" s="292"/>
      <c r="VRY55" s="292"/>
      <c r="VRZ55" s="292"/>
      <c r="VSA55" s="292"/>
      <c r="VSB55" s="292"/>
      <c r="VSC55" s="292"/>
      <c r="VSD55" s="292"/>
      <c r="VSE55" s="292"/>
      <c r="VSF55" s="292"/>
      <c r="VSG55" s="292"/>
      <c r="VSH55" s="292"/>
      <c r="VSI55" s="292"/>
      <c r="VSJ55" s="292"/>
      <c r="VSK55" s="292"/>
      <c r="VSL55" s="292"/>
      <c r="VSM55" s="292"/>
      <c r="VSN55" s="292"/>
      <c r="VSO55" s="292"/>
      <c r="VSP55" s="292"/>
      <c r="VSQ55" s="292"/>
      <c r="VSR55" s="292"/>
      <c r="VSS55" s="292"/>
      <c r="VST55" s="292"/>
      <c r="VSU55" s="292"/>
      <c r="VSV55" s="292"/>
      <c r="VSW55" s="292"/>
      <c r="VSX55" s="292"/>
      <c r="VSY55" s="292"/>
      <c r="VSZ55" s="292"/>
      <c r="VTA55" s="292"/>
      <c r="VTB55" s="292"/>
      <c r="VTC55" s="292"/>
      <c r="VTD55" s="292"/>
      <c r="VTE55" s="292"/>
      <c r="VTF55" s="292"/>
      <c r="VTG55" s="292"/>
      <c r="VTH55" s="292"/>
      <c r="VTI55" s="292"/>
      <c r="VTJ55" s="292"/>
      <c r="VTK55" s="292"/>
      <c r="VTL55" s="292"/>
      <c r="VTM55" s="292"/>
      <c r="VTN55" s="292"/>
      <c r="VTO55" s="292"/>
      <c r="VTP55" s="292"/>
      <c r="VTQ55" s="292"/>
      <c r="VTR55" s="292"/>
      <c r="VTS55" s="292"/>
      <c r="VTT55" s="292"/>
      <c r="VTU55" s="292"/>
      <c r="VTV55" s="292"/>
      <c r="VTW55" s="292"/>
      <c r="VTX55" s="292"/>
      <c r="VTY55" s="292"/>
      <c r="VTZ55" s="292"/>
      <c r="VUA55" s="292"/>
      <c r="VUB55" s="292"/>
      <c r="VUC55" s="292"/>
      <c r="VUD55" s="292"/>
      <c r="VUE55" s="292"/>
      <c r="VUF55" s="292"/>
      <c r="VUG55" s="292"/>
      <c r="VUH55" s="292"/>
      <c r="VUI55" s="292"/>
      <c r="VUJ55" s="292"/>
      <c r="VUK55" s="292"/>
      <c r="VUL55" s="292"/>
      <c r="VUM55" s="292"/>
      <c r="VUN55" s="292"/>
      <c r="VUO55" s="292"/>
      <c r="VUP55" s="292"/>
      <c r="VUQ55" s="292"/>
      <c r="VUR55" s="292"/>
      <c r="VUS55" s="292"/>
      <c r="VUT55" s="292"/>
      <c r="VUU55" s="292"/>
      <c r="VUV55" s="292"/>
      <c r="VUW55" s="292"/>
      <c r="VUX55" s="292"/>
      <c r="VUY55" s="292"/>
      <c r="VUZ55" s="292"/>
      <c r="VVA55" s="292"/>
      <c r="VVB55" s="292"/>
      <c r="VVC55" s="292"/>
      <c r="VVD55" s="292"/>
      <c r="VVE55" s="292"/>
      <c r="VVF55" s="292"/>
      <c r="VVG55" s="292"/>
      <c r="VVH55" s="292"/>
      <c r="VVI55" s="292"/>
      <c r="VVJ55" s="292"/>
      <c r="VVK55" s="292"/>
      <c r="VVL55" s="292"/>
      <c r="VVM55" s="292"/>
      <c r="VVN55" s="292"/>
      <c r="VVO55" s="292"/>
      <c r="VVP55" s="292"/>
      <c r="VVQ55" s="292"/>
      <c r="VVR55" s="292"/>
      <c r="VVS55" s="292"/>
      <c r="VVT55" s="292"/>
      <c r="VVU55" s="292"/>
      <c r="VVV55" s="292"/>
      <c r="VVW55" s="292"/>
      <c r="VVX55" s="292"/>
      <c r="VVY55" s="292"/>
      <c r="VVZ55" s="292"/>
      <c r="VWA55" s="292"/>
      <c r="VWB55" s="292"/>
      <c r="VWC55" s="292"/>
      <c r="VWD55" s="292"/>
      <c r="VWE55" s="292"/>
      <c r="VWF55" s="292"/>
      <c r="VWG55" s="292"/>
      <c r="VWH55" s="292"/>
      <c r="VWI55" s="292"/>
      <c r="VWJ55" s="292"/>
      <c r="VWK55" s="292"/>
      <c r="VWL55" s="292"/>
      <c r="VWM55" s="292"/>
      <c r="VWN55" s="292"/>
      <c r="VWO55" s="292"/>
      <c r="VWP55" s="292"/>
      <c r="VWQ55" s="292"/>
      <c r="VWR55" s="292"/>
      <c r="VWS55" s="292"/>
      <c r="VWT55" s="292"/>
      <c r="VWU55" s="292"/>
      <c r="VWV55" s="292"/>
      <c r="VWW55" s="292"/>
      <c r="VWX55" s="292"/>
      <c r="VWY55" s="292"/>
      <c r="VWZ55" s="292"/>
      <c r="VXA55" s="292"/>
      <c r="VXB55" s="292"/>
      <c r="VXC55" s="292"/>
      <c r="VXD55" s="292"/>
      <c r="VXE55" s="292"/>
      <c r="VXF55" s="292"/>
      <c r="VXG55" s="292"/>
      <c r="VXH55" s="292"/>
      <c r="VXI55" s="292"/>
      <c r="VXJ55" s="292"/>
      <c r="VXK55" s="292"/>
      <c r="VXL55" s="292"/>
      <c r="VXM55" s="292"/>
      <c r="VXN55" s="292"/>
      <c r="VXO55" s="292"/>
      <c r="VXP55" s="292"/>
      <c r="VXQ55" s="292"/>
      <c r="VXR55" s="292"/>
      <c r="VXS55" s="292"/>
      <c r="VXT55" s="292"/>
      <c r="VXU55" s="292"/>
      <c r="VXV55" s="292"/>
      <c r="VXW55" s="292"/>
      <c r="VXX55" s="292"/>
      <c r="VXY55" s="292"/>
      <c r="VXZ55" s="292"/>
      <c r="VYA55" s="292"/>
      <c r="VYB55" s="292"/>
      <c r="VYC55" s="292"/>
      <c r="VYD55" s="292"/>
      <c r="VYE55" s="292"/>
      <c r="VYF55" s="292"/>
      <c r="VYG55" s="292"/>
      <c r="VYH55" s="292"/>
      <c r="VYI55" s="292"/>
      <c r="VYJ55" s="292"/>
      <c r="VYK55" s="292"/>
      <c r="VYL55" s="292"/>
      <c r="VYM55" s="292"/>
      <c r="VYN55" s="292"/>
      <c r="VYO55" s="292"/>
      <c r="VYP55" s="292"/>
      <c r="VYQ55" s="292"/>
      <c r="VYR55" s="292"/>
      <c r="VYS55" s="292"/>
      <c r="VYT55" s="292"/>
      <c r="VYU55" s="292"/>
      <c r="VYV55" s="292"/>
      <c r="VYW55" s="292"/>
      <c r="VYX55" s="292"/>
      <c r="VYY55" s="292"/>
      <c r="VYZ55" s="292"/>
      <c r="VZA55" s="292"/>
      <c r="VZB55" s="292"/>
      <c r="VZC55" s="292"/>
      <c r="VZD55" s="292"/>
      <c r="VZE55" s="292"/>
      <c r="VZF55" s="292"/>
      <c r="VZG55" s="292"/>
      <c r="VZH55" s="292"/>
      <c r="VZI55" s="292"/>
      <c r="VZJ55" s="292"/>
      <c r="VZK55" s="292"/>
      <c r="VZL55" s="292"/>
      <c r="VZM55" s="292"/>
      <c r="VZN55" s="292"/>
      <c r="VZO55" s="292"/>
      <c r="VZP55" s="292"/>
      <c r="VZQ55" s="292"/>
      <c r="VZR55" s="292"/>
      <c r="VZS55" s="292"/>
      <c r="VZT55" s="292"/>
      <c r="VZU55" s="292"/>
      <c r="VZV55" s="292"/>
      <c r="VZW55" s="292"/>
      <c r="VZX55" s="292"/>
      <c r="VZY55" s="292"/>
      <c r="VZZ55" s="292"/>
      <c r="WAA55" s="292"/>
      <c r="WAB55" s="292"/>
      <c r="WAC55" s="292"/>
      <c r="WAD55" s="292"/>
      <c r="WAE55" s="292"/>
      <c r="WAF55" s="292"/>
      <c r="WAG55" s="292"/>
      <c r="WAH55" s="292"/>
      <c r="WAI55" s="292"/>
      <c r="WAJ55" s="292"/>
      <c r="WAK55" s="292"/>
      <c r="WAL55" s="292"/>
      <c r="WAM55" s="292"/>
      <c r="WAN55" s="292"/>
      <c r="WAO55" s="292"/>
      <c r="WAP55" s="292"/>
      <c r="WAQ55" s="292"/>
      <c r="WAR55" s="292"/>
      <c r="WAS55" s="292"/>
      <c r="WAT55" s="292"/>
      <c r="WAU55" s="292"/>
      <c r="WAV55" s="292"/>
      <c r="WAW55" s="292"/>
      <c r="WAX55" s="292"/>
      <c r="WAY55" s="292"/>
      <c r="WAZ55" s="292"/>
      <c r="WBA55" s="292"/>
      <c r="WBB55" s="292"/>
      <c r="WBC55" s="292"/>
      <c r="WBD55" s="292"/>
      <c r="WBE55" s="292"/>
      <c r="WBF55" s="292"/>
      <c r="WBG55" s="292"/>
      <c r="WBH55" s="292"/>
      <c r="WBI55" s="292"/>
      <c r="WBJ55" s="292"/>
      <c r="WBK55" s="292"/>
      <c r="WBL55" s="292"/>
      <c r="WBM55" s="292"/>
      <c r="WBN55" s="292"/>
      <c r="WBO55" s="292"/>
      <c r="WBP55" s="292"/>
      <c r="WBQ55" s="292"/>
      <c r="WBR55" s="292"/>
      <c r="WBS55" s="292"/>
      <c r="WBT55" s="292"/>
      <c r="WBU55" s="292"/>
      <c r="WBV55" s="292"/>
      <c r="WBW55" s="292"/>
      <c r="WBX55" s="292"/>
      <c r="WBY55" s="292"/>
      <c r="WBZ55" s="292"/>
      <c r="WCA55" s="292"/>
      <c r="WCB55" s="292"/>
      <c r="WCC55" s="292"/>
      <c r="WCD55" s="292"/>
      <c r="WCE55" s="292"/>
      <c r="WCF55" s="292"/>
      <c r="WCG55" s="292"/>
      <c r="WCH55" s="292"/>
      <c r="WCI55" s="292"/>
      <c r="WCJ55" s="292"/>
      <c r="WCK55" s="292"/>
      <c r="WCL55" s="292"/>
      <c r="WCM55" s="292"/>
      <c r="WCN55" s="292"/>
      <c r="WCO55" s="292"/>
      <c r="WCP55" s="292"/>
      <c r="WCQ55" s="292"/>
      <c r="WCR55" s="292"/>
      <c r="WCS55" s="292"/>
      <c r="WCT55" s="292"/>
      <c r="WCU55" s="292"/>
      <c r="WCV55" s="292"/>
      <c r="WCW55" s="292"/>
      <c r="WCX55" s="292"/>
      <c r="WCY55" s="292"/>
      <c r="WCZ55" s="292"/>
      <c r="WDA55" s="292"/>
      <c r="WDB55" s="292"/>
      <c r="WDC55" s="292"/>
      <c r="WDD55" s="292"/>
      <c r="WDE55" s="292"/>
      <c r="WDF55" s="292"/>
      <c r="WDG55" s="292"/>
      <c r="WDH55" s="292"/>
      <c r="WDI55" s="292"/>
      <c r="WDJ55" s="292"/>
      <c r="WDK55" s="292"/>
      <c r="WDL55" s="292"/>
      <c r="WDM55" s="292"/>
      <c r="WDN55" s="292"/>
      <c r="WDO55" s="292"/>
      <c r="WDP55" s="292"/>
      <c r="WDQ55" s="292"/>
      <c r="WDR55" s="292"/>
      <c r="WDS55" s="292"/>
      <c r="WDT55" s="292"/>
      <c r="WDU55" s="292"/>
      <c r="WDV55" s="292"/>
      <c r="WDW55" s="292"/>
      <c r="WDX55" s="292"/>
      <c r="WDY55" s="292"/>
      <c r="WDZ55" s="292"/>
      <c r="WEA55" s="292"/>
      <c r="WEB55" s="292"/>
      <c r="WEC55" s="292"/>
      <c r="WED55" s="292"/>
      <c r="WEE55" s="292"/>
      <c r="WEF55" s="292"/>
      <c r="WEG55" s="292"/>
      <c r="WEH55" s="292"/>
      <c r="WEI55" s="292"/>
      <c r="WEJ55" s="292"/>
      <c r="WEK55" s="292"/>
      <c r="WEL55" s="292"/>
      <c r="WEM55" s="292"/>
      <c r="WEN55" s="292"/>
      <c r="WEO55" s="292"/>
      <c r="WEP55" s="292"/>
      <c r="WEQ55" s="292"/>
      <c r="WER55" s="292"/>
      <c r="WES55" s="292"/>
      <c r="WET55" s="292"/>
      <c r="WEU55" s="292"/>
      <c r="WEV55" s="292"/>
      <c r="WEW55" s="292"/>
      <c r="WEX55" s="292"/>
      <c r="WEY55" s="292"/>
      <c r="WEZ55" s="292"/>
      <c r="WFA55" s="292"/>
      <c r="WFB55" s="292"/>
      <c r="WFC55" s="292"/>
      <c r="WFD55" s="292"/>
      <c r="WFE55" s="292"/>
      <c r="WFF55" s="292"/>
      <c r="WFG55" s="292"/>
      <c r="WFH55" s="292"/>
      <c r="WFI55" s="292"/>
      <c r="WFJ55" s="292"/>
      <c r="WFK55" s="292"/>
      <c r="WFL55" s="292"/>
      <c r="WFM55" s="292"/>
      <c r="WFN55" s="292"/>
      <c r="WFO55" s="292"/>
      <c r="WFP55" s="292"/>
      <c r="WFQ55" s="292"/>
      <c r="WFR55" s="292"/>
      <c r="WFS55" s="292"/>
      <c r="WFT55" s="292"/>
      <c r="WFU55" s="292"/>
      <c r="WFV55" s="292"/>
      <c r="WFW55" s="292"/>
      <c r="WFX55" s="292"/>
      <c r="WFY55" s="292"/>
      <c r="WFZ55" s="292"/>
      <c r="WGA55" s="292"/>
      <c r="WGB55" s="292"/>
      <c r="WGC55" s="292"/>
      <c r="WGD55" s="292"/>
      <c r="WGE55" s="292"/>
      <c r="WGF55" s="292"/>
      <c r="WGG55" s="292"/>
      <c r="WGH55" s="292"/>
      <c r="WGI55" s="292"/>
      <c r="WGJ55" s="292"/>
      <c r="WGK55" s="292"/>
      <c r="WGL55" s="292"/>
      <c r="WGM55" s="292"/>
      <c r="WGN55" s="292"/>
      <c r="WGO55" s="292"/>
      <c r="WGP55" s="292"/>
      <c r="WGQ55" s="292"/>
      <c r="WGR55" s="292"/>
      <c r="WGS55" s="292"/>
      <c r="WGT55" s="292"/>
      <c r="WGU55" s="292"/>
      <c r="WGV55" s="292"/>
      <c r="WGW55" s="292"/>
      <c r="WGX55" s="292"/>
      <c r="WGY55" s="292"/>
      <c r="WGZ55" s="292"/>
      <c r="WHA55" s="292"/>
      <c r="WHB55" s="292"/>
      <c r="WHC55" s="292"/>
      <c r="WHD55" s="292"/>
      <c r="WHE55" s="292"/>
      <c r="WHF55" s="292"/>
      <c r="WHG55" s="292"/>
      <c r="WHH55" s="292"/>
      <c r="WHI55" s="292"/>
      <c r="WHJ55" s="292"/>
      <c r="WHK55" s="292"/>
      <c r="WHL55" s="292"/>
      <c r="WHM55" s="292"/>
      <c r="WHN55" s="292"/>
      <c r="WHO55" s="292"/>
      <c r="WHP55" s="292"/>
      <c r="WHQ55" s="292"/>
      <c r="WHR55" s="292"/>
      <c r="WHS55" s="292"/>
      <c r="WHT55" s="292"/>
      <c r="WHU55" s="292"/>
      <c r="WHV55" s="292"/>
      <c r="WHW55" s="292"/>
      <c r="WHX55" s="292"/>
      <c r="WHY55" s="292"/>
      <c r="WHZ55" s="292"/>
      <c r="WIA55" s="292"/>
      <c r="WIB55" s="292"/>
      <c r="WIC55" s="292"/>
      <c r="WID55" s="292"/>
      <c r="WIE55" s="292"/>
      <c r="WIF55" s="292"/>
      <c r="WIG55" s="292"/>
      <c r="WIH55" s="292"/>
      <c r="WII55" s="292"/>
      <c r="WIJ55" s="292"/>
      <c r="WIK55" s="292"/>
      <c r="WIL55" s="292"/>
      <c r="WIM55" s="292"/>
      <c r="WIN55" s="292"/>
      <c r="WIO55" s="292"/>
      <c r="WIP55" s="292"/>
      <c r="WIQ55" s="292"/>
      <c r="WIR55" s="292"/>
      <c r="WIS55" s="292"/>
      <c r="WIT55" s="292"/>
      <c r="WIU55" s="292"/>
      <c r="WIV55" s="292"/>
      <c r="WIW55" s="292"/>
      <c r="WIX55" s="292"/>
      <c r="WIY55" s="292"/>
      <c r="WIZ55" s="292"/>
      <c r="WJA55" s="292"/>
      <c r="WJB55" s="292"/>
      <c r="WJC55" s="292"/>
      <c r="WJD55" s="292"/>
      <c r="WJE55" s="292"/>
      <c r="WJF55" s="292"/>
      <c r="WJG55" s="292"/>
      <c r="WJH55" s="292"/>
      <c r="WJI55" s="292"/>
      <c r="WJJ55" s="292"/>
      <c r="WJK55" s="292"/>
      <c r="WJL55" s="292"/>
      <c r="WJM55" s="292"/>
      <c r="WJN55" s="292"/>
      <c r="WJO55" s="292"/>
      <c r="WJP55" s="292"/>
      <c r="WJQ55" s="292"/>
      <c r="WJR55" s="292"/>
      <c r="WJS55" s="292"/>
      <c r="WJT55" s="292"/>
      <c r="WJU55" s="292"/>
      <c r="WJV55" s="292"/>
      <c r="WJW55" s="292"/>
      <c r="WJX55" s="292"/>
      <c r="WJY55" s="292"/>
      <c r="WJZ55" s="292"/>
      <c r="WKA55" s="292"/>
      <c r="WKB55" s="292"/>
      <c r="WKC55" s="292"/>
      <c r="WKD55" s="292"/>
      <c r="WKE55" s="292"/>
      <c r="WKF55" s="292"/>
      <c r="WKG55" s="292"/>
      <c r="WKH55" s="292"/>
      <c r="WKI55" s="292"/>
      <c r="WKJ55" s="292"/>
      <c r="WKK55" s="292"/>
      <c r="WKL55" s="292"/>
      <c r="WKM55" s="292"/>
      <c r="WKN55" s="292"/>
      <c r="WKO55" s="292"/>
      <c r="WKP55" s="292"/>
      <c r="WKQ55" s="292"/>
      <c r="WKR55" s="292"/>
      <c r="WKS55" s="292"/>
      <c r="WKT55" s="292"/>
      <c r="WKU55" s="292"/>
      <c r="WKV55" s="292"/>
      <c r="WKW55" s="292"/>
      <c r="WKX55" s="292"/>
      <c r="WKY55" s="292"/>
      <c r="WKZ55" s="292"/>
      <c r="WLA55" s="292"/>
      <c r="WLB55" s="292"/>
      <c r="WLC55" s="292"/>
      <c r="WLD55" s="292"/>
      <c r="WLE55" s="292"/>
      <c r="WLF55" s="292"/>
      <c r="WLG55" s="292"/>
      <c r="WLH55" s="292"/>
      <c r="WLI55" s="292"/>
      <c r="WLJ55" s="292"/>
      <c r="WLK55" s="292"/>
      <c r="WLL55" s="292"/>
      <c r="WLM55" s="292"/>
      <c r="WLN55" s="292"/>
      <c r="WLO55" s="292"/>
      <c r="WLP55" s="292"/>
      <c r="WLQ55" s="292"/>
      <c r="WLR55" s="292"/>
      <c r="WLS55" s="292"/>
      <c r="WLT55" s="292"/>
      <c r="WLU55" s="292"/>
      <c r="WLV55" s="292"/>
      <c r="WLW55" s="292"/>
      <c r="WLX55" s="292"/>
      <c r="WLY55" s="292"/>
      <c r="WLZ55" s="292"/>
      <c r="WMA55" s="292"/>
      <c r="WMB55" s="292"/>
      <c r="WMC55" s="292"/>
      <c r="WMD55" s="292"/>
      <c r="WME55" s="292"/>
      <c r="WMF55" s="292"/>
      <c r="WMG55" s="292"/>
      <c r="WMH55" s="292"/>
      <c r="WMI55" s="292"/>
      <c r="WMJ55" s="292"/>
      <c r="WMK55" s="292"/>
      <c r="WML55" s="292"/>
      <c r="WMM55" s="292"/>
      <c r="WMN55" s="292"/>
      <c r="WMO55" s="292"/>
      <c r="WMP55" s="292"/>
      <c r="WMQ55" s="292"/>
      <c r="WMR55" s="292"/>
      <c r="WMS55" s="292"/>
      <c r="WMT55" s="292"/>
      <c r="WMU55" s="292"/>
      <c r="WMV55" s="292"/>
      <c r="WMW55" s="292"/>
      <c r="WMX55" s="292"/>
      <c r="WMY55" s="292"/>
      <c r="WMZ55" s="292"/>
      <c r="WNA55" s="292"/>
      <c r="WNB55" s="292"/>
      <c r="WNC55" s="292"/>
      <c r="WND55" s="292"/>
      <c r="WNE55" s="292"/>
      <c r="WNF55" s="292"/>
      <c r="WNG55" s="292"/>
      <c r="WNH55" s="292"/>
      <c r="WNI55" s="292"/>
      <c r="WNJ55" s="292"/>
      <c r="WNK55" s="292"/>
      <c r="WNL55" s="292"/>
      <c r="WNM55" s="292"/>
      <c r="WNN55" s="292"/>
      <c r="WNO55" s="292"/>
      <c r="WNP55" s="292"/>
      <c r="WNQ55" s="292"/>
      <c r="WNR55" s="292"/>
      <c r="WNS55" s="292"/>
      <c r="WNT55" s="292"/>
      <c r="WNU55" s="292"/>
      <c r="WNV55" s="292"/>
      <c r="WNW55" s="292"/>
      <c r="WNX55" s="292"/>
      <c r="WNY55" s="292"/>
      <c r="WNZ55" s="292"/>
      <c r="WOA55" s="292"/>
      <c r="WOB55" s="292"/>
      <c r="WOC55" s="292"/>
      <c r="WOD55" s="292"/>
      <c r="WOE55" s="292"/>
      <c r="WOF55" s="292"/>
      <c r="WOG55" s="292"/>
      <c r="WOH55" s="292"/>
      <c r="WOI55" s="292"/>
      <c r="WOJ55" s="292"/>
      <c r="WOK55" s="292"/>
      <c r="WOL55" s="292"/>
      <c r="WOM55" s="292"/>
      <c r="WON55" s="292"/>
      <c r="WOO55" s="292"/>
      <c r="WOP55" s="292"/>
      <c r="WOQ55" s="292"/>
      <c r="WOR55" s="292"/>
      <c r="WOS55" s="292"/>
      <c r="WOT55" s="292"/>
      <c r="WOU55" s="292"/>
      <c r="WOV55" s="292"/>
      <c r="WOW55" s="292"/>
      <c r="WOX55" s="292"/>
      <c r="WOY55" s="292"/>
      <c r="WOZ55" s="292"/>
      <c r="WPA55" s="292"/>
      <c r="WPB55" s="292"/>
      <c r="WPC55" s="292"/>
      <c r="WPD55" s="292"/>
      <c r="WPE55" s="292"/>
      <c r="WPF55" s="292"/>
      <c r="WPG55" s="292"/>
      <c r="WPH55" s="292"/>
      <c r="WPI55" s="292"/>
      <c r="WPJ55" s="292"/>
      <c r="WPK55" s="292"/>
      <c r="WPL55" s="292"/>
      <c r="WPM55" s="292"/>
      <c r="WPN55" s="292"/>
      <c r="WPO55" s="292"/>
      <c r="WPP55" s="292"/>
      <c r="WPQ55" s="292"/>
      <c r="WPR55" s="292"/>
      <c r="WPS55" s="292"/>
      <c r="WPT55" s="292"/>
      <c r="WPU55" s="292"/>
      <c r="WPV55" s="292"/>
      <c r="WPW55" s="292"/>
      <c r="WPX55" s="292"/>
      <c r="WPY55" s="292"/>
      <c r="WPZ55" s="292"/>
      <c r="WQA55" s="292"/>
      <c r="WQB55" s="292"/>
      <c r="WQC55" s="292"/>
      <c r="WQD55" s="292"/>
      <c r="WQE55" s="292"/>
      <c r="WQF55" s="292"/>
      <c r="WQG55" s="292"/>
      <c r="WQH55" s="292"/>
      <c r="WQI55" s="292"/>
      <c r="WQJ55" s="292"/>
      <c r="WQK55" s="292"/>
      <c r="WQL55" s="292"/>
      <c r="WQM55" s="292"/>
      <c r="WQN55" s="292"/>
      <c r="WQO55" s="292"/>
      <c r="WQP55" s="292"/>
      <c r="WQQ55" s="292"/>
      <c r="WQR55" s="292"/>
      <c r="WQS55" s="292"/>
      <c r="WQT55" s="292"/>
      <c r="WQU55" s="292"/>
      <c r="WQV55" s="292"/>
      <c r="WQW55" s="292"/>
      <c r="WQX55" s="292"/>
      <c r="WQY55" s="292"/>
      <c r="WQZ55" s="292"/>
      <c r="WRA55" s="292"/>
      <c r="WRB55" s="292"/>
      <c r="WRC55" s="292"/>
      <c r="WRD55" s="292"/>
      <c r="WRE55" s="292"/>
      <c r="WRF55" s="292"/>
      <c r="WRG55" s="292"/>
      <c r="WRH55" s="292"/>
      <c r="WRI55" s="292"/>
      <c r="WRJ55" s="292"/>
      <c r="WRK55" s="292"/>
      <c r="WRL55" s="292"/>
      <c r="WRM55" s="292"/>
      <c r="WRN55" s="292"/>
      <c r="WRO55" s="292"/>
      <c r="WRP55" s="292"/>
      <c r="WRQ55" s="292"/>
      <c r="WRR55" s="292"/>
      <c r="WRS55" s="292"/>
      <c r="WRT55" s="292"/>
      <c r="WRU55" s="292"/>
      <c r="WRV55" s="292"/>
      <c r="WRW55" s="292"/>
      <c r="WRX55" s="292"/>
      <c r="WRY55" s="292"/>
      <c r="WRZ55" s="292"/>
      <c r="WSA55" s="292"/>
      <c r="WSB55" s="292"/>
      <c r="WSC55" s="292"/>
      <c r="WSD55" s="292"/>
      <c r="WSE55" s="292"/>
      <c r="WSF55" s="292"/>
      <c r="WSG55" s="292"/>
      <c r="WSH55" s="292"/>
      <c r="WSI55" s="292"/>
      <c r="WSJ55" s="292"/>
      <c r="WSK55" s="292"/>
      <c r="WSL55" s="292"/>
      <c r="WSM55" s="292"/>
      <c r="WSN55" s="292"/>
      <c r="WSO55" s="292"/>
      <c r="WSP55" s="292"/>
      <c r="WSQ55" s="292"/>
      <c r="WSR55" s="292"/>
      <c r="WSS55" s="292"/>
      <c r="WST55" s="292"/>
      <c r="WSU55" s="292"/>
      <c r="WSV55" s="292"/>
      <c r="WSW55" s="292"/>
      <c r="WSX55" s="292"/>
      <c r="WSY55" s="292"/>
      <c r="WSZ55" s="292"/>
      <c r="WTA55" s="292"/>
      <c r="WTB55" s="292"/>
      <c r="WTC55" s="292"/>
      <c r="WTD55" s="292"/>
      <c r="WTE55" s="292"/>
      <c r="WTF55" s="292"/>
      <c r="WTG55" s="292"/>
      <c r="WTH55" s="292"/>
      <c r="WTI55" s="292"/>
      <c r="WTJ55" s="292"/>
      <c r="WTK55" s="292"/>
      <c r="WTL55" s="292"/>
      <c r="WTM55" s="292"/>
      <c r="WTN55" s="292"/>
      <c r="WTO55" s="292"/>
      <c r="WTP55" s="292"/>
      <c r="WTQ55" s="292"/>
      <c r="WTR55" s="292"/>
      <c r="WTS55" s="292"/>
      <c r="WTT55" s="292"/>
      <c r="WTU55" s="292"/>
      <c r="WTV55" s="292"/>
      <c r="WTW55" s="292"/>
      <c r="WTX55" s="292"/>
      <c r="WTY55" s="292"/>
      <c r="WTZ55" s="292"/>
      <c r="WUA55" s="292"/>
      <c r="WUB55" s="292"/>
      <c r="WUC55" s="292"/>
      <c r="WUD55" s="292"/>
      <c r="WUE55" s="292"/>
      <c r="WUF55" s="292"/>
      <c r="WUG55" s="292"/>
      <c r="WUH55" s="292"/>
      <c r="WUI55" s="292"/>
      <c r="WUJ55" s="292"/>
      <c r="WUK55" s="292"/>
      <c r="WUL55" s="292"/>
      <c r="WUM55" s="292"/>
      <c r="WUN55" s="292"/>
      <c r="WUO55" s="292"/>
      <c r="WUP55" s="292"/>
      <c r="WUQ55" s="292"/>
      <c r="WUR55" s="292"/>
      <c r="WUS55" s="292"/>
      <c r="WUT55" s="292"/>
      <c r="WUU55" s="292"/>
      <c r="WUV55" s="292"/>
      <c r="WUW55" s="292"/>
      <c r="WUX55" s="292"/>
      <c r="WUY55" s="292"/>
      <c r="WUZ55" s="292"/>
      <c r="WVA55" s="292"/>
      <c r="WVB55" s="292"/>
      <c r="WVC55" s="292"/>
      <c r="WVD55" s="292"/>
      <c r="WVE55" s="292"/>
      <c r="WVF55" s="292"/>
      <c r="WVG55" s="292"/>
      <c r="WVH55" s="292"/>
      <c r="WVI55" s="292"/>
      <c r="WVJ55" s="292"/>
      <c r="WVK55" s="292"/>
      <c r="WVL55" s="292"/>
      <c r="WVM55" s="292"/>
      <c r="WVN55" s="292"/>
      <c r="WVO55" s="292"/>
      <c r="WVP55" s="292"/>
      <c r="WVQ55" s="292"/>
      <c r="WVR55" s="292"/>
      <c r="WVS55" s="292"/>
      <c r="WVT55" s="292"/>
      <c r="WVU55" s="292"/>
      <c r="WVV55" s="292"/>
      <c r="WVW55" s="292"/>
      <c r="WVX55" s="292"/>
      <c r="WVY55" s="292"/>
      <c r="WVZ55" s="292"/>
      <c r="WWA55" s="292"/>
      <c r="WWB55" s="292"/>
      <c r="WWC55" s="292"/>
      <c r="WWD55" s="292"/>
      <c r="WWE55" s="292"/>
      <c r="WWF55" s="292"/>
      <c r="WWG55" s="292"/>
      <c r="WWH55" s="292"/>
      <c r="WWI55" s="292"/>
      <c r="WWJ55" s="292"/>
      <c r="WWK55" s="292"/>
      <c r="WWL55" s="292"/>
      <c r="WWM55" s="292"/>
      <c r="WWN55" s="292"/>
      <c r="WWO55" s="292"/>
      <c r="WWP55" s="292"/>
      <c r="WWQ55" s="292"/>
      <c r="WWR55" s="292"/>
      <c r="WWS55" s="292"/>
      <c r="WWT55" s="292"/>
      <c r="WWU55" s="292"/>
      <c r="WWV55" s="292"/>
      <c r="WWW55" s="292"/>
      <c r="WWX55" s="292"/>
      <c r="WWY55" s="292"/>
      <c r="WWZ55" s="292"/>
      <c r="WXA55" s="292"/>
      <c r="WXB55" s="292"/>
      <c r="WXC55" s="292"/>
      <c r="WXD55" s="292"/>
      <c r="WXE55" s="292"/>
      <c r="WXF55" s="292"/>
      <c r="WXG55" s="292"/>
      <c r="WXH55" s="292"/>
      <c r="WXI55" s="292"/>
      <c r="WXJ55" s="292"/>
      <c r="WXK55" s="292"/>
      <c r="WXL55" s="292"/>
      <c r="WXM55" s="292"/>
      <c r="WXN55" s="292"/>
      <c r="WXO55" s="292"/>
      <c r="WXP55" s="292"/>
      <c r="WXQ55" s="292"/>
      <c r="WXR55" s="292"/>
      <c r="WXS55" s="292"/>
      <c r="WXT55" s="292"/>
      <c r="WXU55" s="292"/>
      <c r="WXV55" s="292"/>
      <c r="WXW55" s="292"/>
      <c r="WXX55" s="292"/>
      <c r="WXY55" s="292"/>
      <c r="WXZ55" s="292"/>
      <c r="WYA55" s="292"/>
      <c r="WYB55" s="292"/>
      <c r="WYC55" s="292"/>
      <c r="WYD55" s="292"/>
      <c r="WYE55" s="292"/>
      <c r="WYF55" s="292"/>
      <c r="WYG55" s="292"/>
      <c r="WYH55" s="292"/>
      <c r="WYI55" s="292"/>
      <c r="WYJ55" s="292"/>
      <c r="WYK55" s="292"/>
      <c r="WYL55" s="292"/>
      <c r="WYM55" s="292"/>
      <c r="WYN55" s="292"/>
      <c r="WYO55" s="292"/>
      <c r="WYP55" s="292"/>
      <c r="WYQ55" s="292"/>
      <c r="WYR55" s="292"/>
      <c r="WYS55" s="292"/>
      <c r="WYT55" s="292"/>
      <c r="WYU55" s="292"/>
      <c r="WYV55" s="292"/>
      <c r="WYW55" s="292"/>
      <c r="WYX55" s="292"/>
      <c r="WYY55" s="292"/>
      <c r="WYZ55" s="292"/>
      <c r="WZA55" s="292"/>
      <c r="WZB55" s="292"/>
      <c r="WZC55" s="292"/>
      <c r="WZD55" s="292"/>
      <c r="WZE55" s="292"/>
      <c r="WZF55" s="292"/>
      <c r="WZG55" s="292"/>
      <c r="WZH55" s="292"/>
      <c r="WZI55" s="292"/>
      <c r="WZJ55" s="292"/>
      <c r="WZK55" s="292"/>
      <c r="WZL55" s="292"/>
      <c r="WZM55" s="292"/>
      <c r="WZN55" s="292"/>
      <c r="WZO55" s="292"/>
      <c r="WZP55" s="292"/>
      <c r="WZQ55" s="292"/>
      <c r="WZR55" s="292"/>
      <c r="WZS55" s="292"/>
      <c r="WZT55" s="292"/>
      <c r="WZU55" s="292"/>
      <c r="WZV55" s="292"/>
      <c r="WZW55" s="292"/>
      <c r="WZX55" s="292"/>
      <c r="WZY55" s="292"/>
      <c r="WZZ55" s="292"/>
      <c r="XAA55" s="292"/>
      <c r="XAB55" s="292"/>
      <c r="XAC55" s="292"/>
      <c r="XAD55" s="292"/>
      <c r="XAE55" s="292"/>
      <c r="XAF55" s="292"/>
      <c r="XAG55" s="292"/>
      <c r="XAH55" s="292"/>
      <c r="XAI55" s="292"/>
      <c r="XAJ55" s="292"/>
      <c r="XAK55" s="292"/>
      <c r="XAL55" s="292"/>
      <c r="XAM55" s="292"/>
      <c r="XAN55" s="292"/>
      <c r="XAO55" s="292"/>
      <c r="XAP55" s="292"/>
      <c r="XAQ55" s="292"/>
      <c r="XAR55" s="292"/>
      <c r="XAS55" s="292"/>
      <c r="XAT55" s="292"/>
      <c r="XAU55" s="292"/>
      <c r="XAV55" s="292"/>
      <c r="XAW55" s="292"/>
      <c r="XAX55" s="292"/>
      <c r="XAY55" s="292"/>
      <c r="XAZ55" s="292"/>
      <c r="XBA55" s="292"/>
      <c r="XBB55" s="292"/>
      <c r="XBC55" s="292"/>
      <c r="XBD55" s="292"/>
      <c r="XBE55" s="292"/>
      <c r="XBF55" s="292"/>
      <c r="XBG55" s="292"/>
      <c r="XBH55" s="292"/>
      <c r="XBI55" s="292"/>
      <c r="XBJ55" s="292"/>
      <c r="XBK55" s="292"/>
      <c r="XBL55" s="292"/>
      <c r="XBM55" s="292"/>
      <c r="XBN55" s="292"/>
      <c r="XBO55" s="292"/>
      <c r="XBP55" s="292"/>
      <c r="XBQ55" s="292"/>
      <c r="XBR55" s="292"/>
      <c r="XBS55" s="292"/>
      <c r="XBT55" s="292"/>
      <c r="XBU55" s="292"/>
      <c r="XBV55" s="292"/>
      <c r="XBW55" s="292"/>
      <c r="XBX55" s="292"/>
      <c r="XBY55" s="292"/>
      <c r="XBZ55" s="292"/>
      <c r="XCA55" s="292"/>
      <c r="XCB55" s="292"/>
      <c r="XCC55" s="292"/>
      <c r="XCD55" s="292"/>
      <c r="XCE55" s="292"/>
      <c r="XCF55" s="292"/>
      <c r="XCG55" s="292"/>
      <c r="XCH55" s="292"/>
      <c r="XCI55" s="292"/>
      <c r="XCJ55" s="292"/>
      <c r="XCK55" s="292"/>
      <c r="XCL55" s="292"/>
      <c r="XCM55" s="292"/>
      <c r="XCN55" s="292"/>
      <c r="XCO55" s="292"/>
      <c r="XCP55" s="292"/>
      <c r="XCQ55" s="292"/>
      <c r="XCR55" s="292"/>
      <c r="XCS55" s="292"/>
      <c r="XCT55" s="292"/>
      <c r="XCU55" s="292"/>
      <c r="XCV55" s="292"/>
      <c r="XCW55" s="292"/>
      <c r="XCX55" s="292"/>
      <c r="XCY55" s="292"/>
      <c r="XCZ55" s="292"/>
      <c r="XDA55" s="292"/>
      <c r="XDB55" s="292"/>
      <c r="XDC55" s="292"/>
      <c r="XDD55" s="292"/>
      <c r="XDE55" s="292"/>
      <c r="XDF55" s="292"/>
      <c r="XDG55" s="292"/>
      <c r="XDH55" s="292"/>
      <c r="XDI55" s="292"/>
      <c r="XDJ55" s="292"/>
      <c r="XDK55" s="292"/>
      <c r="XDL55" s="292"/>
      <c r="XDM55" s="292"/>
      <c r="XDN55" s="292"/>
      <c r="XDO55" s="292"/>
      <c r="XDP55" s="292"/>
      <c r="XDQ55" s="292"/>
      <c r="XDR55" s="292"/>
      <c r="XDS55" s="292"/>
      <c r="XDT55" s="292"/>
      <c r="XDU55" s="292"/>
      <c r="XDV55" s="292"/>
      <c r="XDW55" s="292"/>
      <c r="XDX55" s="292"/>
      <c r="XDY55" s="292"/>
      <c r="XDZ55" s="292"/>
      <c r="XEA55" s="292"/>
      <c r="XEB55" s="292"/>
      <c r="XEC55" s="292"/>
      <c r="XED55" s="292"/>
      <c r="XEE55" s="292"/>
      <c r="XEF55" s="292"/>
      <c r="XEG55" s="292"/>
      <c r="XEH55" s="292"/>
      <c r="XEI55" s="292"/>
      <c r="XEJ55" s="292"/>
      <c r="XEK55" s="292"/>
      <c r="XEL55" s="292"/>
      <c r="XEM55" s="292"/>
      <c r="XEN55" s="292"/>
      <c r="XEO55" s="292"/>
      <c r="XEP55" s="292"/>
      <c r="XEQ55" s="292"/>
      <c r="XER55" s="292"/>
      <c r="XES55" s="292"/>
      <c r="XET55" s="292"/>
      <c r="XEU55" s="292"/>
      <c r="XEV55" s="292"/>
      <c r="XEW55" s="292"/>
      <c r="XEX55" s="292"/>
      <c r="XEY55" s="292"/>
      <c r="XEZ55" s="292"/>
      <c r="XFA55" s="292"/>
      <c r="XFB55" s="292"/>
      <c r="XFC55" s="292"/>
    </row>
    <row r="56" spans="1:16383" x14ac:dyDescent="0.2">
      <c r="A56" s="241" t="s">
        <v>162</v>
      </c>
      <c r="B56" s="263">
        <v>5</v>
      </c>
      <c r="C56" s="319">
        <v>7</v>
      </c>
      <c r="D56" s="262">
        <v>1</v>
      </c>
      <c r="E56" s="294">
        <v>0</v>
      </c>
      <c r="F56" s="294">
        <v>0</v>
      </c>
      <c r="G56" s="294">
        <v>0</v>
      </c>
      <c r="H56" s="294">
        <v>0</v>
      </c>
      <c r="I56" s="294">
        <v>0</v>
      </c>
      <c r="J56" s="227"/>
    </row>
    <row r="57" spans="1:16383" x14ac:dyDescent="0.2">
      <c r="A57" s="241" t="s">
        <v>146</v>
      </c>
      <c r="B57" s="263">
        <v>8</v>
      </c>
      <c r="C57" s="319">
        <v>30</v>
      </c>
      <c r="D57" s="262">
        <v>32</v>
      </c>
      <c r="E57" s="294">
        <f>E58*E7</f>
        <v>23.047866147378045</v>
      </c>
      <c r="F57" s="294">
        <f>F58*F7</f>
        <v>29.969791390565526</v>
      </c>
      <c r="G57" s="294">
        <f>G58*G7</f>
        <v>30.505652858891011</v>
      </c>
      <c r="H57" s="294">
        <f>H58*H7</f>
        <v>30.168085926210324</v>
      </c>
      <c r="I57" s="294">
        <f>I58*I7</f>
        <v>32.273758297519201</v>
      </c>
      <c r="J57" s="227"/>
    </row>
    <row r="58" spans="1:16383" x14ac:dyDescent="0.2">
      <c r="A58" s="292" t="s">
        <v>160</v>
      </c>
      <c r="B58" s="293">
        <f>B57/B7</f>
        <v>3.3130409574688366E-4</v>
      </c>
      <c r="C58" s="333">
        <f>C57/C7</f>
        <v>1.2409513960703205E-3</v>
      </c>
      <c r="D58" s="344">
        <f>D57/D7</f>
        <v>1.2336635953583408E-3</v>
      </c>
      <c r="E58" s="296">
        <f>AVERAGE(B58:D58)</f>
        <v>9.3530636239184831E-4</v>
      </c>
      <c r="F58" s="296">
        <f t="shared" ref="F58:I58" si="35">AVERAGE(C58:E58)</f>
        <v>1.1366404512735031E-3</v>
      </c>
      <c r="G58" s="296">
        <f t="shared" si="35"/>
        <v>1.1018701363412306E-3</v>
      </c>
      <c r="H58" s="296">
        <f t="shared" si="35"/>
        <v>1.0579389833355274E-3</v>
      </c>
      <c r="I58" s="296">
        <f t="shared" si="35"/>
        <v>1.0988165236500869E-3</v>
      </c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292"/>
      <c r="AJ58" s="292"/>
      <c r="AK58" s="292"/>
      <c r="AL58" s="292"/>
      <c r="AM58" s="292"/>
      <c r="AN58" s="292"/>
      <c r="AO58" s="292"/>
      <c r="AP58" s="292"/>
      <c r="AQ58" s="292"/>
      <c r="AR58" s="292"/>
      <c r="AS58" s="292"/>
      <c r="AT58" s="292"/>
      <c r="AU58" s="292"/>
      <c r="AV58" s="292"/>
      <c r="AW58" s="292"/>
      <c r="AX58" s="292"/>
      <c r="AY58" s="292"/>
      <c r="AZ58" s="292"/>
      <c r="BA58" s="292"/>
      <c r="BB58" s="292"/>
      <c r="BC58" s="292"/>
      <c r="BD58" s="292"/>
      <c r="BE58" s="292"/>
      <c r="BF58" s="292"/>
      <c r="BG58" s="292"/>
      <c r="BH58" s="292"/>
      <c r="BI58" s="292"/>
      <c r="BJ58" s="292"/>
      <c r="BK58" s="292"/>
      <c r="BL58" s="292"/>
      <c r="BM58" s="292"/>
      <c r="BN58" s="292"/>
      <c r="BO58" s="292"/>
      <c r="BP58" s="292"/>
      <c r="BQ58" s="292"/>
      <c r="BR58" s="292"/>
      <c r="BS58" s="292"/>
      <c r="BT58" s="292"/>
      <c r="BU58" s="292"/>
      <c r="BV58" s="292"/>
      <c r="BW58" s="292"/>
      <c r="BX58" s="292"/>
      <c r="BY58" s="292"/>
      <c r="BZ58" s="292"/>
      <c r="CA58" s="292"/>
      <c r="CB58" s="292"/>
      <c r="CC58" s="292"/>
      <c r="CD58" s="292"/>
      <c r="CE58" s="292"/>
      <c r="CF58" s="292"/>
      <c r="CG58" s="292"/>
      <c r="CH58" s="292"/>
      <c r="CI58" s="292"/>
      <c r="CJ58" s="292"/>
      <c r="CK58" s="292"/>
      <c r="CL58" s="292"/>
      <c r="CM58" s="292"/>
      <c r="CN58" s="292"/>
      <c r="CO58" s="292"/>
      <c r="CP58" s="292"/>
      <c r="CQ58" s="292"/>
      <c r="CR58" s="292"/>
      <c r="CS58" s="292"/>
      <c r="CT58" s="292"/>
      <c r="CU58" s="292"/>
      <c r="CV58" s="292"/>
      <c r="CW58" s="292"/>
      <c r="CX58" s="292"/>
      <c r="CY58" s="292"/>
      <c r="CZ58" s="292"/>
      <c r="DA58" s="292"/>
      <c r="DB58" s="292"/>
      <c r="DC58" s="292"/>
      <c r="DD58" s="292"/>
      <c r="DE58" s="292"/>
      <c r="DF58" s="292"/>
      <c r="DG58" s="292"/>
      <c r="DH58" s="292"/>
      <c r="DI58" s="292"/>
      <c r="DJ58" s="292"/>
      <c r="DK58" s="292"/>
      <c r="DL58" s="292"/>
      <c r="DM58" s="292"/>
      <c r="DN58" s="292"/>
      <c r="DO58" s="292"/>
      <c r="DP58" s="292"/>
      <c r="DQ58" s="292"/>
      <c r="DR58" s="292"/>
      <c r="DS58" s="292"/>
      <c r="DT58" s="292"/>
      <c r="DU58" s="292"/>
      <c r="DV58" s="292"/>
      <c r="DW58" s="292"/>
      <c r="DX58" s="292"/>
      <c r="DY58" s="292"/>
      <c r="DZ58" s="292"/>
      <c r="EA58" s="292"/>
      <c r="EB58" s="292"/>
      <c r="EC58" s="292"/>
      <c r="ED58" s="292"/>
      <c r="EE58" s="292"/>
      <c r="EF58" s="292"/>
      <c r="EG58" s="292"/>
      <c r="EH58" s="292"/>
      <c r="EI58" s="292"/>
      <c r="EJ58" s="292"/>
      <c r="EK58" s="292"/>
      <c r="EL58" s="292"/>
      <c r="EM58" s="292"/>
      <c r="EN58" s="292"/>
      <c r="EO58" s="292"/>
      <c r="EP58" s="292"/>
      <c r="EQ58" s="292"/>
      <c r="ER58" s="292"/>
      <c r="ES58" s="292"/>
      <c r="ET58" s="292"/>
      <c r="EU58" s="292"/>
      <c r="EV58" s="292"/>
      <c r="EW58" s="292"/>
      <c r="EX58" s="292"/>
      <c r="EY58" s="292"/>
      <c r="EZ58" s="292"/>
      <c r="FA58" s="292"/>
      <c r="FB58" s="292"/>
      <c r="FC58" s="292"/>
      <c r="FD58" s="292"/>
      <c r="FE58" s="292"/>
      <c r="FF58" s="292"/>
      <c r="FG58" s="292"/>
      <c r="FH58" s="292"/>
      <c r="FI58" s="292"/>
      <c r="FJ58" s="292"/>
      <c r="FK58" s="292"/>
      <c r="FL58" s="292"/>
      <c r="FM58" s="292"/>
      <c r="FN58" s="292"/>
      <c r="FO58" s="292"/>
      <c r="FP58" s="292"/>
      <c r="FQ58" s="292"/>
      <c r="FR58" s="292"/>
      <c r="FS58" s="292"/>
      <c r="FT58" s="292"/>
      <c r="FU58" s="292"/>
      <c r="FV58" s="292"/>
      <c r="FW58" s="292"/>
      <c r="FX58" s="292"/>
      <c r="FY58" s="292"/>
      <c r="FZ58" s="292"/>
      <c r="GA58" s="292"/>
      <c r="GB58" s="292"/>
      <c r="GC58" s="292"/>
      <c r="GD58" s="292"/>
      <c r="GE58" s="292"/>
      <c r="GF58" s="292"/>
      <c r="GG58" s="292"/>
      <c r="GH58" s="292"/>
      <c r="GI58" s="292"/>
      <c r="GJ58" s="292"/>
      <c r="GK58" s="292"/>
      <c r="GL58" s="292"/>
      <c r="GM58" s="292"/>
      <c r="GN58" s="292"/>
      <c r="GO58" s="292"/>
      <c r="GP58" s="292"/>
      <c r="GQ58" s="292"/>
      <c r="GR58" s="292"/>
      <c r="GS58" s="292"/>
      <c r="GT58" s="292"/>
      <c r="GU58" s="292"/>
      <c r="GV58" s="292"/>
      <c r="GW58" s="292"/>
      <c r="GX58" s="292"/>
      <c r="GY58" s="292"/>
      <c r="GZ58" s="292"/>
      <c r="HA58" s="292"/>
      <c r="HB58" s="292"/>
      <c r="HC58" s="292"/>
      <c r="HD58" s="292"/>
      <c r="HE58" s="292"/>
      <c r="HF58" s="292"/>
      <c r="HG58" s="292"/>
      <c r="HH58" s="292"/>
      <c r="HI58" s="292"/>
      <c r="HJ58" s="292"/>
      <c r="HK58" s="292"/>
      <c r="HL58" s="292"/>
      <c r="HM58" s="292"/>
      <c r="HN58" s="292"/>
      <c r="HO58" s="292"/>
      <c r="HP58" s="292"/>
      <c r="HQ58" s="292"/>
      <c r="HR58" s="292"/>
      <c r="HS58" s="292"/>
      <c r="HT58" s="292"/>
      <c r="HU58" s="292"/>
      <c r="HV58" s="292"/>
      <c r="HW58" s="292"/>
      <c r="HX58" s="292"/>
      <c r="HY58" s="292"/>
      <c r="HZ58" s="292"/>
      <c r="IA58" s="292"/>
      <c r="IB58" s="292"/>
      <c r="IC58" s="292"/>
      <c r="ID58" s="292"/>
      <c r="IE58" s="292"/>
      <c r="IF58" s="292"/>
      <c r="IG58" s="292"/>
      <c r="IH58" s="292"/>
      <c r="II58" s="292"/>
      <c r="IJ58" s="292"/>
      <c r="IK58" s="292"/>
      <c r="IL58" s="292"/>
      <c r="IM58" s="292"/>
      <c r="IN58" s="292"/>
      <c r="IO58" s="292"/>
      <c r="IP58" s="292"/>
      <c r="IQ58" s="292"/>
      <c r="IR58" s="292"/>
      <c r="IS58" s="292"/>
      <c r="IT58" s="292"/>
      <c r="IU58" s="292"/>
      <c r="IV58" s="292"/>
      <c r="IW58" s="292"/>
      <c r="IX58" s="292"/>
      <c r="IY58" s="292"/>
      <c r="IZ58" s="292"/>
      <c r="JA58" s="292"/>
      <c r="JB58" s="292"/>
      <c r="JC58" s="292"/>
      <c r="JD58" s="292"/>
      <c r="JE58" s="292"/>
      <c r="JF58" s="292"/>
      <c r="JG58" s="292"/>
      <c r="JH58" s="292"/>
      <c r="JI58" s="292"/>
      <c r="JJ58" s="292"/>
      <c r="JK58" s="292"/>
      <c r="JL58" s="292"/>
      <c r="JM58" s="292"/>
      <c r="JN58" s="292"/>
      <c r="JO58" s="292"/>
      <c r="JP58" s="292"/>
      <c r="JQ58" s="292"/>
      <c r="JR58" s="292"/>
      <c r="JS58" s="292"/>
      <c r="JT58" s="292"/>
      <c r="JU58" s="292"/>
      <c r="JV58" s="292"/>
      <c r="JW58" s="292"/>
      <c r="JX58" s="292"/>
      <c r="JY58" s="292"/>
      <c r="JZ58" s="292"/>
      <c r="KA58" s="292"/>
      <c r="KB58" s="292"/>
      <c r="KC58" s="292"/>
      <c r="KD58" s="292"/>
      <c r="KE58" s="292"/>
      <c r="KF58" s="292"/>
      <c r="KG58" s="292"/>
      <c r="KH58" s="292"/>
      <c r="KI58" s="292"/>
      <c r="KJ58" s="292"/>
      <c r="KK58" s="292"/>
      <c r="KL58" s="292"/>
      <c r="KM58" s="292"/>
      <c r="KN58" s="292"/>
      <c r="KO58" s="292"/>
      <c r="KP58" s="292"/>
      <c r="KQ58" s="292"/>
      <c r="KR58" s="292"/>
      <c r="KS58" s="292"/>
      <c r="KT58" s="292"/>
      <c r="KU58" s="292"/>
      <c r="KV58" s="292"/>
      <c r="KW58" s="292"/>
      <c r="KX58" s="292"/>
      <c r="KY58" s="292"/>
      <c r="KZ58" s="292"/>
      <c r="LA58" s="292"/>
      <c r="LB58" s="292"/>
      <c r="LC58" s="292"/>
      <c r="LD58" s="292"/>
      <c r="LE58" s="292"/>
      <c r="LF58" s="292"/>
      <c r="LG58" s="292"/>
      <c r="LH58" s="292"/>
      <c r="LI58" s="292"/>
      <c r="LJ58" s="292"/>
      <c r="LK58" s="292"/>
      <c r="LL58" s="292"/>
      <c r="LM58" s="292"/>
      <c r="LN58" s="292"/>
      <c r="LO58" s="292"/>
      <c r="LP58" s="292"/>
      <c r="LQ58" s="292"/>
      <c r="LR58" s="292"/>
      <c r="LS58" s="292"/>
      <c r="LT58" s="292"/>
      <c r="LU58" s="292"/>
      <c r="LV58" s="292"/>
      <c r="LW58" s="292"/>
      <c r="LX58" s="292"/>
      <c r="LY58" s="292"/>
      <c r="LZ58" s="292"/>
      <c r="MA58" s="292"/>
      <c r="MB58" s="292"/>
      <c r="MC58" s="292"/>
      <c r="MD58" s="292"/>
      <c r="ME58" s="292"/>
      <c r="MF58" s="292"/>
      <c r="MG58" s="292"/>
      <c r="MH58" s="292"/>
      <c r="MI58" s="292"/>
      <c r="MJ58" s="292"/>
      <c r="MK58" s="292"/>
      <c r="ML58" s="292"/>
      <c r="MM58" s="292"/>
      <c r="MN58" s="292"/>
      <c r="MO58" s="292"/>
      <c r="MP58" s="292"/>
      <c r="MQ58" s="292"/>
      <c r="MR58" s="292"/>
      <c r="MS58" s="292"/>
      <c r="MT58" s="292"/>
      <c r="MU58" s="292"/>
      <c r="MV58" s="292"/>
      <c r="MW58" s="292"/>
      <c r="MX58" s="292"/>
      <c r="MY58" s="292"/>
      <c r="MZ58" s="292"/>
      <c r="NA58" s="292"/>
      <c r="NB58" s="292"/>
      <c r="NC58" s="292"/>
      <c r="ND58" s="292"/>
      <c r="NE58" s="292"/>
      <c r="NF58" s="292"/>
      <c r="NG58" s="292"/>
      <c r="NH58" s="292"/>
      <c r="NI58" s="292"/>
      <c r="NJ58" s="292"/>
      <c r="NK58" s="292"/>
      <c r="NL58" s="292"/>
      <c r="NM58" s="292"/>
      <c r="NN58" s="292"/>
      <c r="NO58" s="292"/>
      <c r="NP58" s="292"/>
      <c r="NQ58" s="292"/>
      <c r="NR58" s="292"/>
      <c r="NS58" s="292"/>
      <c r="NT58" s="292"/>
      <c r="NU58" s="292"/>
      <c r="NV58" s="292"/>
      <c r="NW58" s="292"/>
      <c r="NX58" s="292"/>
      <c r="NY58" s="292"/>
      <c r="NZ58" s="292"/>
      <c r="OA58" s="292"/>
      <c r="OB58" s="292"/>
      <c r="OC58" s="292"/>
      <c r="OD58" s="292"/>
      <c r="OE58" s="292"/>
      <c r="OF58" s="292"/>
      <c r="OG58" s="292"/>
      <c r="OH58" s="292"/>
      <c r="OI58" s="292"/>
      <c r="OJ58" s="292"/>
      <c r="OK58" s="292"/>
      <c r="OL58" s="292"/>
      <c r="OM58" s="292"/>
      <c r="ON58" s="292"/>
      <c r="OO58" s="292"/>
      <c r="OP58" s="292"/>
      <c r="OQ58" s="292"/>
      <c r="OR58" s="292"/>
      <c r="OS58" s="292"/>
      <c r="OT58" s="292"/>
      <c r="OU58" s="292"/>
      <c r="OV58" s="292"/>
      <c r="OW58" s="292"/>
      <c r="OX58" s="292"/>
      <c r="OY58" s="292"/>
      <c r="OZ58" s="292"/>
      <c r="PA58" s="292"/>
      <c r="PB58" s="292"/>
      <c r="PC58" s="292"/>
      <c r="PD58" s="292"/>
      <c r="PE58" s="292"/>
      <c r="PF58" s="292"/>
      <c r="PG58" s="292"/>
      <c r="PH58" s="292"/>
      <c r="PI58" s="292"/>
      <c r="PJ58" s="292"/>
      <c r="PK58" s="292"/>
      <c r="PL58" s="292"/>
      <c r="PM58" s="292"/>
      <c r="PN58" s="292"/>
      <c r="PO58" s="292"/>
      <c r="PP58" s="292"/>
      <c r="PQ58" s="292"/>
      <c r="PR58" s="292"/>
      <c r="PS58" s="292"/>
      <c r="PT58" s="292"/>
      <c r="PU58" s="292"/>
      <c r="PV58" s="292"/>
      <c r="PW58" s="292"/>
      <c r="PX58" s="292"/>
      <c r="PY58" s="292"/>
      <c r="PZ58" s="292"/>
      <c r="QA58" s="292"/>
      <c r="QB58" s="292"/>
      <c r="QC58" s="292"/>
      <c r="QD58" s="292"/>
      <c r="QE58" s="292"/>
      <c r="QF58" s="292"/>
      <c r="QG58" s="292"/>
      <c r="QH58" s="292"/>
      <c r="QI58" s="292"/>
      <c r="QJ58" s="292"/>
      <c r="QK58" s="292"/>
      <c r="QL58" s="292"/>
      <c r="QM58" s="292"/>
      <c r="QN58" s="292"/>
      <c r="QO58" s="292"/>
      <c r="QP58" s="292"/>
      <c r="QQ58" s="292"/>
      <c r="QR58" s="292"/>
      <c r="QS58" s="292"/>
      <c r="QT58" s="292"/>
      <c r="QU58" s="292"/>
      <c r="QV58" s="292"/>
      <c r="QW58" s="292"/>
      <c r="QX58" s="292"/>
      <c r="QY58" s="292"/>
      <c r="QZ58" s="292"/>
      <c r="RA58" s="292"/>
      <c r="RB58" s="292"/>
      <c r="RC58" s="292"/>
      <c r="RD58" s="292"/>
      <c r="RE58" s="292"/>
      <c r="RF58" s="292"/>
      <c r="RG58" s="292"/>
      <c r="RH58" s="292"/>
      <c r="RI58" s="292"/>
      <c r="RJ58" s="292"/>
      <c r="RK58" s="292"/>
      <c r="RL58" s="292"/>
      <c r="RM58" s="292"/>
      <c r="RN58" s="292"/>
      <c r="RO58" s="292"/>
      <c r="RP58" s="292"/>
      <c r="RQ58" s="292"/>
      <c r="RR58" s="292"/>
      <c r="RS58" s="292"/>
      <c r="RT58" s="292"/>
      <c r="RU58" s="292"/>
      <c r="RV58" s="292"/>
      <c r="RW58" s="292"/>
      <c r="RX58" s="292"/>
      <c r="RY58" s="292"/>
      <c r="RZ58" s="292"/>
      <c r="SA58" s="292"/>
      <c r="SB58" s="292"/>
      <c r="SC58" s="292"/>
      <c r="SD58" s="292"/>
      <c r="SE58" s="292"/>
      <c r="SF58" s="292"/>
      <c r="SG58" s="292"/>
      <c r="SH58" s="292"/>
      <c r="SI58" s="292"/>
      <c r="SJ58" s="292"/>
      <c r="SK58" s="292"/>
      <c r="SL58" s="292"/>
      <c r="SM58" s="292"/>
      <c r="SN58" s="292"/>
      <c r="SO58" s="292"/>
      <c r="SP58" s="292"/>
      <c r="SQ58" s="292"/>
      <c r="SR58" s="292"/>
      <c r="SS58" s="292"/>
      <c r="ST58" s="292"/>
      <c r="SU58" s="292"/>
      <c r="SV58" s="292"/>
      <c r="SW58" s="292"/>
      <c r="SX58" s="292"/>
      <c r="SY58" s="292"/>
      <c r="SZ58" s="292"/>
      <c r="TA58" s="292"/>
      <c r="TB58" s="292"/>
      <c r="TC58" s="292"/>
      <c r="TD58" s="292"/>
      <c r="TE58" s="292"/>
      <c r="TF58" s="292"/>
      <c r="TG58" s="292"/>
      <c r="TH58" s="292"/>
      <c r="TI58" s="292"/>
      <c r="TJ58" s="292"/>
      <c r="TK58" s="292"/>
      <c r="TL58" s="292"/>
      <c r="TM58" s="292"/>
      <c r="TN58" s="292"/>
      <c r="TO58" s="292"/>
      <c r="TP58" s="292"/>
      <c r="TQ58" s="292"/>
      <c r="TR58" s="292"/>
      <c r="TS58" s="292"/>
      <c r="TT58" s="292"/>
      <c r="TU58" s="292"/>
      <c r="TV58" s="292"/>
      <c r="TW58" s="292"/>
      <c r="TX58" s="292"/>
      <c r="TY58" s="292"/>
      <c r="TZ58" s="292"/>
      <c r="UA58" s="292"/>
      <c r="UB58" s="292"/>
      <c r="UC58" s="292"/>
      <c r="UD58" s="292"/>
      <c r="UE58" s="292"/>
      <c r="UF58" s="292"/>
      <c r="UG58" s="292"/>
      <c r="UH58" s="292"/>
      <c r="UI58" s="292"/>
      <c r="UJ58" s="292"/>
      <c r="UK58" s="292"/>
      <c r="UL58" s="292"/>
      <c r="UM58" s="292"/>
      <c r="UN58" s="292"/>
      <c r="UO58" s="292"/>
      <c r="UP58" s="292"/>
      <c r="UQ58" s="292"/>
      <c r="UR58" s="292"/>
      <c r="US58" s="292"/>
      <c r="UT58" s="292"/>
      <c r="UU58" s="292"/>
      <c r="UV58" s="292"/>
      <c r="UW58" s="292"/>
      <c r="UX58" s="292"/>
      <c r="UY58" s="292"/>
      <c r="UZ58" s="292"/>
      <c r="VA58" s="292"/>
      <c r="VB58" s="292"/>
      <c r="VC58" s="292"/>
      <c r="VD58" s="292"/>
      <c r="VE58" s="292"/>
      <c r="VF58" s="292"/>
      <c r="VG58" s="292"/>
      <c r="VH58" s="292"/>
      <c r="VI58" s="292"/>
      <c r="VJ58" s="292"/>
      <c r="VK58" s="292"/>
      <c r="VL58" s="292"/>
      <c r="VM58" s="292"/>
      <c r="VN58" s="292"/>
      <c r="VO58" s="292"/>
      <c r="VP58" s="292"/>
      <c r="VQ58" s="292"/>
      <c r="VR58" s="292"/>
      <c r="VS58" s="292"/>
      <c r="VT58" s="292"/>
      <c r="VU58" s="292"/>
      <c r="VV58" s="292"/>
      <c r="VW58" s="292"/>
      <c r="VX58" s="292"/>
      <c r="VY58" s="292"/>
      <c r="VZ58" s="292"/>
      <c r="WA58" s="292"/>
      <c r="WB58" s="292"/>
      <c r="WC58" s="292"/>
      <c r="WD58" s="292"/>
      <c r="WE58" s="292"/>
      <c r="WF58" s="292"/>
      <c r="WG58" s="292"/>
      <c r="WH58" s="292"/>
      <c r="WI58" s="292"/>
      <c r="WJ58" s="292"/>
      <c r="WK58" s="292"/>
      <c r="WL58" s="292"/>
      <c r="WM58" s="292"/>
      <c r="WN58" s="292"/>
      <c r="WO58" s="292"/>
      <c r="WP58" s="292"/>
      <c r="WQ58" s="292"/>
      <c r="WR58" s="292"/>
      <c r="WS58" s="292"/>
      <c r="WT58" s="292"/>
      <c r="WU58" s="292"/>
      <c r="WV58" s="292"/>
      <c r="WW58" s="292"/>
      <c r="WX58" s="292"/>
      <c r="WY58" s="292"/>
      <c r="WZ58" s="292"/>
      <c r="XA58" s="292"/>
      <c r="XB58" s="292"/>
      <c r="XC58" s="292"/>
      <c r="XD58" s="292"/>
      <c r="XE58" s="292"/>
      <c r="XF58" s="292"/>
      <c r="XG58" s="292"/>
      <c r="XH58" s="292"/>
      <c r="XI58" s="292"/>
      <c r="XJ58" s="292"/>
      <c r="XK58" s="292"/>
      <c r="XL58" s="292"/>
      <c r="XM58" s="292"/>
      <c r="XN58" s="292"/>
      <c r="XO58" s="292"/>
      <c r="XP58" s="292"/>
      <c r="XQ58" s="292"/>
      <c r="XR58" s="292"/>
      <c r="XS58" s="292"/>
      <c r="XT58" s="292"/>
      <c r="XU58" s="292"/>
      <c r="XV58" s="292"/>
      <c r="XW58" s="292"/>
      <c r="XX58" s="292"/>
      <c r="XY58" s="292"/>
      <c r="XZ58" s="292"/>
      <c r="YA58" s="292"/>
      <c r="YB58" s="292"/>
      <c r="YC58" s="292"/>
      <c r="YD58" s="292"/>
      <c r="YE58" s="292"/>
      <c r="YF58" s="292"/>
      <c r="YG58" s="292"/>
      <c r="YH58" s="292"/>
      <c r="YI58" s="292"/>
      <c r="YJ58" s="292"/>
      <c r="YK58" s="292"/>
      <c r="YL58" s="292"/>
      <c r="YM58" s="292"/>
      <c r="YN58" s="292"/>
      <c r="YO58" s="292"/>
      <c r="YP58" s="292"/>
      <c r="YQ58" s="292"/>
      <c r="YR58" s="292"/>
      <c r="YS58" s="292"/>
      <c r="YT58" s="292"/>
      <c r="YU58" s="292"/>
      <c r="YV58" s="292"/>
      <c r="YW58" s="292"/>
      <c r="YX58" s="292"/>
      <c r="YY58" s="292"/>
      <c r="YZ58" s="292"/>
      <c r="ZA58" s="292"/>
      <c r="ZB58" s="292"/>
      <c r="ZC58" s="292"/>
      <c r="ZD58" s="292"/>
      <c r="ZE58" s="292"/>
      <c r="ZF58" s="292"/>
      <c r="ZG58" s="292"/>
      <c r="ZH58" s="292"/>
      <c r="ZI58" s="292"/>
      <c r="ZJ58" s="292"/>
      <c r="ZK58" s="292"/>
      <c r="ZL58" s="292"/>
      <c r="ZM58" s="292"/>
      <c r="ZN58" s="292"/>
      <c r="ZO58" s="292"/>
      <c r="ZP58" s="292"/>
      <c r="ZQ58" s="292"/>
      <c r="ZR58" s="292"/>
      <c r="ZS58" s="292"/>
      <c r="ZT58" s="292"/>
      <c r="ZU58" s="292"/>
      <c r="ZV58" s="292"/>
      <c r="ZW58" s="292"/>
      <c r="ZX58" s="292"/>
      <c r="ZY58" s="292"/>
      <c r="ZZ58" s="292"/>
      <c r="AAA58" s="292"/>
      <c r="AAB58" s="292"/>
      <c r="AAC58" s="292"/>
      <c r="AAD58" s="292"/>
      <c r="AAE58" s="292"/>
      <c r="AAF58" s="292"/>
      <c r="AAG58" s="292"/>
      <c r="AAH58" s="292"/>
      <c r="AAI58" s="292"/>
      <c r="AAJ58" s="292"/>
      <c r="AAK58" s="292"/>
      <c r="AAL58" s="292"/>
      <c r="AAM58" s="292"/>
      <c r="AAN58" s="292"/>
      <c r="AAO58" s="292"/>
      <c r="AAP58" s="292"/>
      <c r="AAQ58" s="292"/>
      <c r="AAR58" s="292"/>
      <c r="AAS58" s="292"/>
      <c r="AAT58" s="292"/>
      <c r="AAU58" s="292"/>
      <c r="AAV58" s="292"/>
      <c r="AAW58" s="292"/>
      <c r="AAX58" s="292"/>
      <c r="AAY58" s="292"/>
      <c r="AAZ58" s="292"/>
      <c r="ABA58" s="292"/>
      <c r="ABB58" s="292"/>
      <c r="ABC58" s="292"/>
      <c r="ABD58" s="292"/>
      <c r="ABE58" s="292"/>
      <c r="ABF58" s="292"/>
      <c r="ABG58" s="292"/>
      <c r="ABH58" s="292"/>
      <c r="ABI58" s="292"/>
      <c r="ABJ58" s="292"/>
      <c r="ABK58" s="292"/>
      <c r="ABL58" s="292"/>
      <c r="ABM58" s="292"/>
      <c r="ABN58" s="292"/>
      <c r="ABO58" s="292"/>
      <c r="ABP58" s="292"/>
      <c r="ABQ58" s="292"/>
      <c r="ABR58" s="292"/>
      <c r="ABS58" s="292"/>
      <c r="ABT58" s="292"/>
      <c r="ABU58" s="292"/>
      <c r="ABV58" s="292"/>
      <c r="ABW58" s="292"/>
      <c r="ABX58" s="292"/>
      <c r="ABY58" s="292"/>
      <c r="ABZ58" s="292"/>
      <c r="ACA58" s="292"/>
      <c r="ACB58" s="292"/>
      <c r="ACC58" s="292"/>
      <c r="ACD58" s="292"/>
      <c r="ACE58" s="292"/>
      <c r="ACF58" s="292"/>
      <c r="ACG58" s="292"/>
      <c r="ACH58" s="292"/>
      <c r="ACI58" s="292"/>
      <c r="ACJ58" s="292"/>
      <c r="ACK58" s="292"/>
      <c r="ACL58" s="292"/>
      <c r="ACM58" s="292"/>
      <c r="ACN58" s="292"/>
      <c r="ACO58" s="292"/>
      <c r="ACP58" s="292"/>
      <c r="ACQ58" s="292"/>
      <c r="ACR58" s="292"/>
      <c r="ACS58" s="292"/>
      <c r="ACT58" s="292"/>
      <c r="ACU58" s="292"/>
      <c r="ACV58" s="292"/>
      <c r="ACW58" s="292"/>
      <c r="ACX58" s="292"/>
      <c r="ACY58" s="292"/>
      <c r="ACZ58" s="292"/>
      <c r="ADA58" s="292"/>
      <c r="ADB58" s="292"/>
      <c r="ADC58" s="292"/>
      <c r="ADD58" s="292"/>
      <c r="ADE58" s="292"/>
      <c r="ADF58" s="292"/>
      <c r="ADG58" s="292"/>
      <c r="ADH58" s="292"/>
      <c r="ADI58" s="292"/>
      <c r="ADJ58" s="292"/>
      <c r="ADK58" s="292"/>
      <c r="ADL58" s="292"/>
      <c r="ADM58" s="292"/>
      <c r="ADN58" s="292"/>
      <c r="ADO58" s="292"/>
      <c r="ADP58" s="292"/>
      <c r="ADQ58" s="292"/>
      <c r="ADR58" s="292"/>
      <c r="ADS58" s="292"/>
      <c r="ADT58" s="292"/>
      <c r="ADU58" s="292"/>
      <c r="ADV58" s="292"/>
      <c r="ADW58" s="292"/>
      <c r="ADX58" s="292"/>
      <c r="ADY58" s="292"/>
      <c r="ADZ58" s="292"/>
      <c r="AEA58" s="292"/>
      <c r="AEB58" s="292"/>
      <c r="AEC58" s="292"/>
      <c r="AED58" s="292"/>
      <c r="AEE58" s="292"/>
      <c r="AEF58" s="292"/>
      <c r="AEG58" s="292"/>
      <c r="AEH58" s="292"/>
      <c r="AEI58" s="292"/>
      <c r="AEJ58" s="292"/>
      <c r="AEK58" s="292"/>
      <c r="AEL58" s="292"/>
      <c r="AEM58" s="292"/>
      <c r="AEN58" s="292"/>
      <c r="AEO58" s="292"/>
      <c r="AEP58" s="292"/>
      <c r="AEQ58" s="292"/>
      <c r="AER58" s="292"/>
      <c r="AES58" s="292"/>
      <c r="AET58" s="292"/>
      <c r="AEU58" s="292"/>
      <c r="AEV58" s="292"/>
      <c r="AEW58" s="292"/>
      <c r="AEX58" s="292"/>
      <c r="AEY58" s="292"/>
      <c r="AEZ58" s="292"/>
      <c r="AFA58" s="292"/>
      <c r="AFB58" s="292"/>
      <c r="AFC58" s="292"/>
      <c r="AFD58" s="292"/>
      <c r="AFE58" s="292"/>
      <c r="AFF58" s="292"/>
      <c r="AFG58" s="292"/>
      <c r="AFH58" s="292"/>
      <c r="AFI58" s="292"/>
      <c r="AFJ58" s="292"/>
      <c r="AFK58" s="292"/>
      <c r="AFL58" s="292"/>
      <c r="AFM58" s="292"/>
      <c r="AFN58" s="292"/>
      <c r="AFO58" s="292"/>
      <c r="AFP58" s="292"/>
      <c r="AFQ58" s="292"/>
      <c r="AFR58" s="292"/>
      <c r="AFS58" s="292"/>
      <c r="AFT58" s="292"/>
      <c r="AFU58" s="292"/>
      <c r="AFV58" s="292"/>
      <c r="AFW58" s="292"/>
      <c r="AFX58" s="292"/>
      <c r="AFY58" s="292"/>
      <c r="AFZ58" s="292"/>
      <c r="AGA58" s="292"/>
      <c r="AGB58" s="292"/>
      <c r="AGC58" s="292"/>
      <c r="AGD58" s="292"/>
      <c r="AGE58" s="292"/>
      <c r="AGF58" s="292"/>
      <c r="AGG58" s="292"/>
      <c r="AGH58" s="292"/>
      <c r="AGI58" s="292"/>
      <c r="AGJ58" s="292"/>
      <c r="AGK58" s="292"/>
      <c r="AGL58" s="292"/>
      <c r="AGM58" s="292"/>
      <c r="AGN58" s="292"/>
      <c r="AGO58" s="292"/>
      <c r="AGP58" s="292"/>
      <c r="AGQ58" s="292"/>
      <c r="AGR58" s="292"/>
      <c r="AGS58" s="292"/>
      <c r="AGT58" s="292"/>
      <c r="AGU58" s="292"/>
      <c r="AGV58" s="292"/>
      <c r="AGW58" s="292"/>
      <c r="AGX58" s="292"/>
      <c r="AGY58" s="292"/>
      <c r="AGZ58" s="292"/>
      <c r="AHA58" s="292"/>
      <c r="AHB58" s="292"/>
      <c r="AHC58" s="292"/>
      <c r="AHD58" s="292"/>
      <c r="AHE58" s="292"/>
      <c r="AHF58" s="292"/>
      <c r="AHG58" s="292"/>
      <c r="AHH58" s="292"/>
      <c r="AHI58" s="292"/>
      <c r="AHJ58" s="292"/>
      <c r="AHK58" s="292"/>
      <c r="AHL58" s="292"/>
      <c r="AHM58" s="292"/>
      <c r="AHN58" s="292"/>
      <c r="AHO58" s="292"/>
      <c r="AHP58" s="292"/>
      <c r="AHQ58" s="292"/>
      <c r="AHR58" s="292"/>
      <c r="AHS58" s="292"/>
      <c r="AHT58" s="292"/>
      <c r="AHU58" s="292"/>
      <c r="AHV58" s="292"/>
      <c r="AHW58" s="292"/>
      <c r="AHX58" s="292"/>
      <c r="AHY58" s="292"/>
      <c r="AHZ58" s="292"/>
      <c r="AIA58" s="292"/>
      <c r="AIB58" s="292"/>
      <c r="AIC58" s="292"/>
      <c r="AID58" s="292"/>
      <c r="AIE58" s="292"/>
      <c r="AIF58" s="292"/>
      <c r="AIG58" s="292"/>
      <c r="AIH58" s="292"/>
      <c r="AII58" s="292"/>
      <c r="AIJ58" s="292"/>
      <c r="AIK58" s="292"/>
      <c r="AIL58" s="292"/>
      <c r="AIM58" s="292"/>
      <c r="AIN58" s="292"/>
      <c r="AIO58" s="292"/>
      <c r="AIP58" s="292"/>
      <c r="AIQ58" s="292"/>
      <c r="AIR58" s="292"/>
      <c r="AIS58" s="292"/>
      <c r="AIT58" s="292"/>
      <c r="AIU58" s="292"/>
      <c r="AIV58" s="292"/>
      <c r="AIW58" s="292"/>
      <c r="AIX58" s="292"/>
      <c r="AIY58" s="292"/>
      <c r="AIZ58" s="292"/>
      <c r="AJA58" s="292"/>
      <c r="AJB58" s="292"/>
      <c r="AJC58" s="292"/>
      <c r="AJD58" s="292"/>
      <c r="AJE58" s="292"/>
      <c r="AJF58" s="292"/>
      <c r="AJG58" s="292"/>
      <c r="AJH58" s="292"/>
      <c r="AJI58" s="292"/>
      <c r="AJJ58" s="292"/>
      <c r="AJK58" s="292"/>
      <c r="AJL58" s="292"/>
      <c r="AJM58" s="292"/>
      <c r="AJN58" s="292"/>
      <c r="AJO58" s="292"/>
      <c r="AJP58" s="292"/>
      <c r="AJQ58" s="292"/>
      <c r="AJR58" s="292"/>
      <c r="AJS58" s="292"/>
      <c r="AJT58" s="292"/>
      <c r="AJU58" s="292"/>
      <c r="AJV58" s="292"/>
      <c r="AJW58" s="292"/>
      <c r="AJX58" s="292"/>
      <c r="AJY58" s="292"/>
      <c r="AJZ58" s="292"/>
      <c r="AKA58" s="292"/>
      <c r="AKB58" s="292"/>
      <c r="AKC58" s="292"/>
      <c r="AKD58" s="292"/>
      <c r="AKE58" s="292"/>
      <c r="AKF58" s="292"/>
      <c r="AKG58" s="292"/>
      <c r="AKH58" s="292"/>
      <c r="AKI58" s="292"/>
      <c r="AKJ58" s="292"/>
      <c r="AKK58" s="292"/>
      <c r="AKL58" s="292"/>
      <c r="AKM58" s="292"/>
      <c r="AKN58" s="292"/>
      <c r="AKO58" s="292"/>
      <c r="AKP58" s="292"/>
      <c r="AKQ58" s="292"/>
      <c r="AKR58" s="292"/>
      <c r="AKS58" s="292"/>
      <c r="AKT58" s="292"/>
      <c r="AKU58" s="292"/>
      <c r="AKV58" s="292"/>
      <c r="AKW58" s="292"/>
      <c r="AKX58" s="292"/>
      <c r="AKY58" s="292"/>
      <c r="AKZ58" s="292"/>
      <c r="ALA58" s="292"/>
      <c r="ALB58" s="292"/>
      <c r="ALC58" s="292"/>
      <c r="ALD58" s="292"/>
      <c r="ALE58" s="292"/>
      <c r="ALF58" s="292"/>
      <c r="ALG58" s="292"/>
      <c r="ALH58" s="292"/>
      <c r="ALI58" s="292"/>
      <c r="ALJ58" s="292"/>
      <c r="ALK58" s="292"/>
      <c r="ALL58" s="292"/>
      <c r="ALM58" s="292"/>
      <c r="ALN58" s="292"/>
      <c r="ALO58" s="292"/>
      <c r="ALP58" s="292"/>
      <c r="ALQ58" s="292"/>
      <c r="ALR58" s="292"/>
      <c r="ALS58" s="292"/>
      <c r="ALT58" s="292"/>
      <c r="ALU58" s="292"/>
      <c r="ALV58" s="292"/>
      <c r="ALW58" s="292"/>
      <c r="ALX58" s="292"/>
      <c r="ALY58" s="292"/>
      <c r="ALZ58" s="292"/>
      <c r="AMA58" s="292"/>
      <c r="AMB58" s="292"/>
      <c r="AMC58" s="292"/>
      <c r="AMD58" s="292"/>
      <c r="AME58" s="292"/>
      <c r="AMF58" s="292"/>
      <c r="AMG58" s="292"/>
      <c r="AMH58" s="292"/>
      <c r="AMI58" s="292"/>
      <c r="AMJ58" s="292"/>
      <c r="AMK58" s="292"/>
      <c r="AML58" s="292"/>
      <c r="AMM58" s="292"/>
      <c r="AMN58" s="292"/>
      <c r="AMO58" s="292"/>
      <c r="AMP58" s="292"/>
      <c r="AMQ58" s="292"/>
      <c r="AMR58" s="292"/>
      <c r="AMS58" s="292"/>
      <c r="AMT58" s="292"/>
      <c r="AMU58" s="292"/>
      <c r="AMV58" s="292"/>
      <c r="AMW58" s="292"/>
      <c r="AMX58" s="292"/>
      <c r="AMY58" s="292"/>
      <c r="AMZ58" s="292"/>
      <c r="ANA58" s="292"/>
      <c r="ANB58" s="292"/>
      <c r="ANC58" s="292"/>
      <c r="AND58" s="292"/>
      <c r="ANE58" s="292"/>
      <c r="ANF58" s="292"/>
      <c r="ANG58" s="292"/>
      <c r="ANH58" s="292"/>
      <c r="ANI58" s="292"/>
      <c r="ANJ58" s="292"/>
      <c r="ANK58" s="292"/>
      <c r="ANL58" s="292"/>
      <c r="ANM58" s="292"/>
      <c r="ANN58" s="292"/>
      <c r="ANO58" s="292"/>
      <c r="ANP58" s="292"/>
      <c r="ANQ58" s="292"/>
      <c r="ANR58" s="292"/>
      <c r="ANS58" s="292"/>
      <c r="ANT58" s="292"/>
      <c r="ANU58" s="292"/>
      <c r="ANV58" s="292"/>
      <c r="ANW58" s="292"/>
      <c r="ANX58" s="292"/>
      <c r="ANY58" s="292"/>
      <c r="ANZ58" s="292"/>
      <c r="AOA58" s="292"/>
      <c r="AOB58" s="292"/>
      <c r="AOC58" s="292"/>
      <c r="AOD58" s="292"/>
      <c r="AOE58" s="292"/>
      <c r="AOF58" s="292"/>
      <c r="AOG58" s="292"/>
      <c r="AOH58" s="292"/>
      <c r="AOI58" s="292"/>
      <c r="AOJ58" s="292"/>
      <c r="AOK58" s="292"/>
      <c r="AOL58" s="292"/>
      <c r="AOM58" s="292"/>
      <c r="AON58" s="292"/>
      <c r="AOO58" s="292"/>
      <c r="AOP58" s="292"/>
      <c r="AOQ58" s="292"/>
      <c r="AOR58" s="292"/>
      <c r="AOS58" s="292"/>
      <c r="AOT58" s="292"/>
      <c r="AOU58" s="292"/>
      <c r="AOV58" s="292"/>
      <c r="AOW58" s="292"/>
      <c r="AOX58" s="292"/>
      <c r="AOY58" s="292"/>
      <c r="AOZ58" s="292"/>
      <c r="APA58" s="292"/>
      <c r="APB58" s="292"/>
      <c r="APC58" s="292"/>
      <c r="APD58" s="292"/>
      <c r="APE58" s="292"/>
      <c r="APF58" s="292"/>
      <c r="APG58" s="292"/>
      <c r="APH58" s="292"/>
      <c r="API58" s="292"/>
      <c r="APJ58" s="292"/>
      <c r="APK58" s="292"/>
      <c r="APL58" s="292"/>
      <c r="APM58" s="292"/>
      <c r="APN58" s="292"/>
      <c r="APO58" s="292"/>
      <c r="APP58" s="292"/>
      <c r="APQ58" s="292"/>
      <c r="APR58" s="292"/>
      <c r="APS58" s="292"/>
      <c r="APT58" s="292"/>
      <c r="APU58" s="292"/>
      <c r="APV58" s="292"/>
      <c r="APW58" s="292"/>
      <c r="APX58" s="292"/>
      <c r="APY58" s="292"/>
      <c r="APZ58" s="292"/>
      <c r="AQA58" s="292"/>
      <c r="AQB58" s="292"/>
      <c r="AQC58" s="292"/>
      <c r="AQD58" s="292"/>
      <c r="AQE58" s="292"/>
      <c r="AQF58" s="292"/>
      <c r="AQG58" s="292"/>
      <c r="AQH58" s="292"/>
      <c r="AQI58" s="292"/>
      <c r="AQJ58" s="292"/>
      <c r="AQK58" s="292"/>
      <c r="AQL58" s="292"/>
      <c r="AQM58" s="292"/>
      <c r="AQN58" s="292"/>
      <c r="AQO58" s="292"/>
      <c r="AQP58" s="292"/>
      <c r="AQQ58" s="292"/>
      <c r="AQR58" s="292"/>
      <c r="AQS58" s="292"/>
      <c r="AQT58" s="292"/>
      <c r="AQU58" s="292"/>
      <c r="AQV58" s="292"/>
      <c r="AQW58" s="292"/>
      <c r="AQX58" s="292"/>
      <c r="AQY58" s="292"/>
      <c r="AQZ58" s="292"/>
      <c r="ARA58" s="292"/>
      <c r="ARB58" s="292"/>
      <c r="ARC58" s="292"/>
      <c r="ARD58" s="292"/>
      <c r="ARE58" s="292"/>
      <c r="ARF58" s="292"/>
      <c r="ARG58" s="292"/>
      <c r="ARH58" s="292"/>
      <c r="ARI58" s="292"/>
      <c r="ARJ58" s="292"/>
      <c r="ARK58" s="292"/>
      <c r="ARL58" s="292"/>
      <c r="ARM58" s="292"/>
      <c r="ARN58" s="292"/>
      <c r="ARO58" s="292"/>
      <c r="ARP58" s="292"/>
      <c r="ARQ58" s="292"/>
      <c r="ARR58" s="292"/>
      <c r="ARS58" s="292"/>
      <c r="ART58" s="292"/>
      <c r="ARU58" s="292"/>
      <c r="ARV58" s="292"/>
      <c r="ARW58" s="292"/>
      <c r="ARX58" s="292"/>
      <c r="ARY58" s="292"/>
      <c r="ARZ58" s="292"/>
      <c r="ASA58" s="292"/>
      <c r="ASB58" s="292"/>
      <c r="ASC58" s="292"/>
      <c r="ASD58" s="292"/>
      <c r="ASE58" s="292"/>
      <c r="ASF58" s="292"/>
      <c r="ASG58" s="292"/>
      <c r="ASH58" s="292"/>
      <c r="ASI58" s="292"/>
      <c r="ASJ58" s="292"/>
      <c r="ASK58" s="292"/>
      <c r="ASL58" s="292"/>
      <c r="ASM58" s="292"/>
      <c r="ASN58" s="292"/>
      <c r="ASO58" s="292"/>
      <c r="ASP58" s="292"/>
      <c r="ASQ58" s="292"/>
      <c r="ASR58" s="292"/>
      <c r="ASS58" s="292"/>
      <c r="AST58" s="292"/>
      <c r="ASU58" s="292"/>
      <c r="ASV58" s="292"/>
      <c r="ASW58" s="292"/>
      <c r="ASX58" s="292"/>
      <c r="ASY58" s="292"/>
      <c r="ASZ58" s="292"/>
      <c r="ATA58" s="292"/>
      <c r="ATB58" s="292"/>
      <c r="ATC58" s="292"/>
      <c r="ATD58" s="292"/>
      <c r="ATE58" s="292"/>
      <c r="ATF58" s="292"/>
      <c r="ATG58" s="292"/>
      <c r="ATH58" s="292"/>
      <c r="ATI58" s="292"/>
      <c r="ATJ58" s="292"/>
      <c r="ATK58" s="292"/>
      <c r="ATL58" s="292"/>
      <c r="ATM58" s="292"/>
      <c r="ATN58" s="292"/>
      <c r="ATO58" s="292"/>
      <c r="ATP58" s="292"/>
      <c r="ATQ58" s="292"/>
      <c r="ATR58" s="292"/>
      <c r="ATS58" s="292"/>
      <c r="ATT58" s="292"/>
      <c r="ATU58" s="292"/>
      <c r="ATV58" s="292"/>
      <c r="ATW58" s="292"/>
      <c r="ATX58" s="292"/>
      <c r="ATY58" s="292"/>
      <c r="ATZ58" s="292"/>
      <c r="AUA58" s="292"/>
      <c r="AUB58" s="292"/>
      <c r="AUC58" s="292"/>
      <c r="AUD58" s="292"/>
      <c r="AUE58" s="292"/>
      <c r="AUF58" s="292"/>
      <c r="AUG58" s="292"/>
      <c r="AUH58" s="292"/>
      <c r="AUI58" s="292"/>
      <c r="AUJ58" s="292"/>
      <c r="AUK58" s="292"/>
      <c r="AUL58" s="292"/>
      <c r="AUM58" s="292"/>
      <c r="AUN58" s="292"/>
      <c r="AUO58" s="292"/>
      <c r="AUP58" s="292"/>
      <c r="AUQ58" s="292"/>
      <c r="AUR58" s="292"/>
      <c r="AUS58" s="292"/>
      <c r="AUT58" s="292"/>
      <c r="AUU58" s="292"/>
      <c r="AUV58" s="292"/>
      <c r="AUW58" s="292"/>
      <c r="AUX58" s="292"/>
      <c r="AUY58" s="292"/>
      <c r="AUZ58" s="292"/>
      <c r="AVA58" s="292"/>
      <c r="AVB58" s="292"/>
      <c r="AVC58" s="292"/>
      <c r="AVD58" s="292"/>
      <c r="AVE58" s="292"/>
      <c r="AVF58" s="292"/>
      <c r="AVG58" s="292"/>
      <c r="AVH58" s="292"/>
      <c r="AVI58" s="292"/>
      <c r="AVJ58" s="292"/>
      <c r="AVK58" s="292"/>
      <c r="AVL58" s="292"/>
      <c r="AVM58" s="292"/>
      <c r="AVN58" s="292"/>
      <c r="AVO58" s="292"/>
      <c r="AVP58" s="292"/>
      <c r="AVQ58" s="292"/>
      <c r="AVR58" s="292"/>
      <c r="AVS58" s="292"/>
      <c r="AVT58" s="292"/>
      <c r="AVU58" s="292"/>
      <c r="AVV58" s="292"/>
      <c r="AVW58" s="292"/>
      <c r="AVX58" s="292"/>
      <c r="AVY58" s="292"/>
      <c r="AVZ58" s="292"/>
      <c r="AWA58" s="292"/>
      <c r="AWB58" s="292"/>
      <c r="AWC58" s="292"/>
      <c r="AWD58" s="292"/>
      <c r="AWE58" s="292"/>
      <c r="AWF58" s="292"/>
      <c r="AWG58" s="292"/>
      <c r="AWH58" s="292"/>
      <c r="AWI58" s="292"/>
      <c r="AWJ58" s="292"/>
      <c r="AWK58" s="292"/>
      <c r="AWL58" s="292"/>
      <c r="AWM58" s="292"/>
      <c r="AWN58" s="292"/>
      <c r="AWO58" s="292"/>
      <c r="AWP58" s="292"/>
      <c r="AWQ58" s="292"/>
      <c r="AWR58" s="292"/>
      <c r="AWS58" s="292"/>
      <c r="AWT58" s="292"/>
      <c r="AWU58" s="292"/>
      <c r="AWV58" s="292"/>
      <c r="AWW58" s="292"/>
      <c r="AWX58" s="292"/>
      <c r="AWY58" s="292"/>
      <c r="AWZ58" s="292"/>
      <c r="AXA58" s="292"/>
      <c r="AXB58" s="292"/>
      <c r="AXC58" s="292"/>
      <c r="AXD58" s="292"/>
      <c r="AXE58" s="292"/>
      <c r="AXF58" s="292"/>
      <c r="AXG58" s="292"/>
      <c r="AXH58" s="292"/>
      <c r="AXI58" s="292"/>
      <c r="AXJ58" s="292"/>
      <c r="AXK58" s="292"/>
      <c r="AXL58" s="292"/>
      <c r="AXM58" s="292"/>
      <c r="AXN58" s="292"/>
      <c r="AXO58" s="292"/>
      <c r="AXP58" s="292"/>
      <c r="AXQ58" s="292"/>
      <c r="AXR58" s="292"/>
      <c r="AXS58" s="292"/>
      <c r="AXT58" s="292"/>
      <c r="AXU58" s="292"/>
      <c r="AXV58" s="292"/>
      <c r="AXW58" s="292"/>
      <c r="AXX58" s="292"/>
      <c r="AXY58" s="292"/>
      <c r="AXZ58" s="292"/>
      <c r="AYA58" s="292"/>
      <c r="AYB58" s="292"/>
      <c r="AYC58" s="292"/>
      <c r="AYD58" s="292"/>
      <c r="AYE58" s="292"/>
      <c r="AYF58" s="292"/>
      <c r="AYG58" s="292"/>
      <c r="AYH58" s="292"/>
      <c r="AYI58" s="292"/>
      <c r="AYJ58" s="292"/>
      <c r="AYK58" s="292"/>
      <c r="AYL58" s="292"/>
      <c r="AYM58" s="292"/>
      <c r="AYN58" s="292"/>
      <c r="AYO58" s="292"/>
      <c r="AYP58" s="292"/>
      <c r="AYQ58" s="292"/>
      <c r="AYR58" s="292"/>
      <c r="AYS58" s="292"/>
      <c r="AYT58" s="292"/>
      <c r="AYU58" s="292"/>
      <c r="AYV58" s="292"/>
      <c r="AYW58" s="292"/>
      <c r="AYX58" s="292"/>
      <c r="AYY58" s="292"/>
      <c r="AYZ58" s="292"/>
      <c r="AZA58" s="292"/>
      <c r="AZB58" s="292"/>
      <c r="AZC58" s="292"/>
      <c r="AZD58" s="292"/>
      <c r="AZE58" s="292"/>
      <c r="AZF58" s="292"/>
      <c r="AZG58" s="292"/>
      <c r="AZH58" s="292"/>
      <c r="AZI58" s="292"/>
      <c r="AZJ58" s="292"/>
      <c r="AZK58" s="292"/>
      <c r="AZL58" s="292"/>
      <c r="AZM58" s="292"/>
      <c r="AZN58" s="292"/>
      <c r="AZO58" s="292"/>
      <c r="AZP58" s="292"/>
      <c r="AZQ58" s="292"/>
      <c r="AZR58" s="292"/>
      <c r="AZS58" s="292"/>
      <c r="AZT58" s="292"/>
      <c r="AZU58" s="292"/>
      <c r="AZV58" s="292"/>
      <c r="AZW58" s="292"/>
      <c r="AZX58" s="292"/>
      <c r="AZY58" s="292"/>
      <c r="AZZ58" s="292"/>
      <c r="BAA58" s="292"/>
      <c r="BAB58" s="292"/>
      <c r="BAC58" s="292"/>
      <c r="BAD58" s="292"/>
      <c r="BAE58" s="292"/>
      <c r="BAF58" s="292"/>
      <c r="BAG58" s="292"/>
      <c r="BAH58" s="292"/>
      <c r="BAI58" s="292"/>
      <c r="BAJ58" s="292"/>
      <c r="BAK58" s="292"/>
      <c r="BAL58" s="292"/>
      <c r="BAM58" s="292"/>
      <c r="BAN58" s="292"/>
      <c r="BAO58" s="292"/>
      <c r="BAP58" s="292"/>
      <c r="BAQ58" s="292"/>
      <c r="BAR58" s="292"/>
      <c r="BAS58" s="292"/>
      <c r="BAT58" s="292"/>
      <c r="BAU58" s="292"/>
      <c r="BAV58" s="292"/>
      <c r="BAW58" s="292"/>
      <c r="BAX58" s="292"/>
      <c r="BAY58" s="292"/>
      <c r="BAZ58" s="292"/>
      <c r="BBA58" s="292"/>
      <c r="BBB58" s="292"/>
      <c r="BBC58" s="292"/>
      <c r="BBD58" s="292"/>
      <c r="BBE58" s="292"/>
      <c r="BBF58" s="292"/>
      <c r="BBG58" s="292"/>
      <c r="BBH58" s="292"/>
      <c r="BBI58" s="292"/>
      <c r="BBJ58" s="292"/>
      <c r="BBK58" s="292"/>
      <c r="BBL58" s="292"/>
      <c r="BBM58" s="292"/>
      <c r="BBN58" s="292"/>
      <c r="BBO58" s="292"/>
      <c r="BBP58" s="292"/>
      <c r="BBQ58" s="292"/>
      <c r="BBR58" s="292"/>
      <c r="BBS58" s="292"/>
      <c r="BBT58" s="292"/>
      <c r="BBU58" s="292"/>
      <c r="BBV58" s="292"/>
      <c r="BBW58" s="292"/>
      <c r="BBX58" s="292"/>
      <c r="BBY58" s="292"/>
      <c r="BBZ58" s="292"/>
      <c r="BCA58" s="292"/>
      <c r="BCB58" s="292"/>
      <c r="BCC58" s="292"/>
      <c r="BCD58" s="292"/>
      <c r="BCE58" s="292"/>
      <c r="BCF58" s="292"/>
      <c r="BCG58" s="292"/>
      <c r="BCH58" s="292"/>
      <c r="BCI58" s="292"/>
      <c r="BCJ58" s="292"/>
      <c r="BCK58" s="292"/>
      <c r="BCL58" s="292"/>
      <c r="BCM58" s="292"/>
      <c r="BCN58" s="292"/>
      <c r="BCO58" s="292"/>
      <c r="BCP58" s="292"/>
      <c r="BCQ58" s="292"/>
      <c r="BCR58" s="292"/>
      <c r="BCS58" s="292"/>
      <c r="BCT58" s="292"/>
      <c r="BCU58" s="292"/>
      <c r="BCV58" s="292"/>
      <c r="BCW58" s="292"/>
      <c r="BCX58" s="292"/>
      <c r="BCY58" s="292"/>
      <c r="BCZ58" s="292"/>
      <c r="BDA58" s="292"/>
      <c r="BDB58" s="292"/>
      <c r="BDC58" s="292"/>
      <c r="BDD58" s="292"/>
      <c r="BDE58" s="292"/>
      <c r="BDF58" s="292"/>
      <c r="BDG58" s="292"/>
      <c r="BDH58" s="292"/>
      <c r="BDI58" s="292"/>
      <c r="BDJ58" s="292"/>
      <c r="BDK58" s="292"/>
      <c r="BDL58" s="292"/>
      <c r="BDM58" s="292"/>
      <c r="BDN58" s="292"/>
      <c r="BDO58" s="292"/>
      <c r="BDP58" s="292"/>
      <c r="BDQ58" s="292"/>
      <c r="BDR58" s="292"/>
      <c r="BDS58" s="292"/>
      <c r="BDT58" s="292"/>
      <c r="BDU58" s="292"/>
      <c r="BDV58" s="292"/>
      <c r="BDW58" s="292"/>
      <c r="BDX58" s="292"/>
      <c r="BDY58" s="292"/>
      <c r="BDZ58" s="292"/>
      <c r="BEA58" s="292"/>
      <c r="BEB58" s="292"/>
      <c r="BEC58" s="292"/>
      <c r="BED58" s="292"/>
      <c r="BEE58" s="292"/>
      <c r="BEF58" s="292"/>
      <c r="BEG58" s="292"/>
      <c r="BEH58" s="292"/>
      <c r="BEI58" s="292"/>
      <c r="BEJ58" s="292"/>
      <c r="BEK58" s="292"/>
      <c r="BEL58" s="292"/>
      <c r="BEM58" s="292"/>
      <c r="BEN58" s="292"/>
      <c r="BEO58" s="292"/>
      <c r="BEP58" s="292"/>
      <c r="BEQ58" s="292"/>
      <c r="BER58" s="292"/>
      <c r="BES58" s="292"/>
      <c r="BET58" s="292"/>
      <c r="BEU58" s="292"/>
      <c r="BEV58" s="292"/>
      <c r="BEW58" s="292"/>
      <c r="BEX58" s="292"/>
      <c r="BEY58" s="292"/>
      <c r="BEZ58" s="292"/>
      <c r="BFA58" s="292"/>
      <c r="BFB58" s="292"/>
      <c r="BFC58" s="292"/>
      <c r="BFD58" s="292"/>
      <c r="BFE58" s="292"/>
      <c r="BFF58" s="292"/>
      <c r="BFG58" s="292"/>
      <c r="BFH58" s="292"/>
      <c r="BFI58" s="292"/>
      <c r="BFJ58" s="292"/>
      <c r="BFK58" s="292"/>
      <c r="BFL58" s="292"/>
      <c r="BFM58" s="292"/>
      <c r="BFN58" s="292"/>
      <c r="BFO58" s="292"/>
      <c r="BFP58" s="292"/>
      <c r="BFQ58" s="292"/>
      <c r="BFR58" s="292"/>
      <c r="BFS58" s="292"/>
      <c r="BFT58" s="292"/>
      <c r="BFU58" s="292"/>
      <c r="BFV58" s="292"/>
      <c r="BFW58" s="292"/>
      <c r="BFX58" s="292"/>
      <c r="BFY58" s="292"/>
      <c r="BFZ58" s="292"/>
      <c r="BGA58" s="292"/>
      <c r="BGB58" s="292"/>
      <c r="BGC58" s="292"/>
      <c r="BGD58" s="292"/>
      <c r="BGE58" s="292"/>
      <c r="BGF58" s="292"/>
      <c r="BGG58" s="292"/>
      <c r="BGH58" s="292"/>
      <c r="BGI58" s="292"/>
      <c r="BGJ58" s="292"/>
      <c r="BGK58" s="292"/>
      <c r="BGL58" s="292"/>
      <c r="BGM58" s="292"/>
      <c r="BGN58" s="292"/>
      <c r="BGO58" s="292"/>
      <c r="BGP58" s="292"/>
      <c r="BGQ58" s="292"/>
      <c r="BGR58" s="292"/>
      <c r="BGS58" s="292"/>
      <c r="BGT58" s="292"/>
      <c r="BGU58" s="292"/>
      <c r="BGV58" s="292"/>
      <c r="BGW58" s="292"/>
      <c r="BGX58" s="292"/>
      <c r="BGY58" s="292"/>
      <c r="BGZ58" s="292"/>
      <c r="BHA58" s="292"/>
      <c r="BHB58" s="292"/>
      <c r="BHC58" s="292"/>
      <c r="BHD58" s="292"/>
      <c r="BHE58" s="292"/>
      <c r="BHF58" s="292"/>
      <c r="BHG58" s="292"/>
      <c r="BHH58" s="292"/>
      <c r="BHI58" s="292"/>
      <c r="BHJ58" s="292"/>
      <c r="BHK58" s="292"/>
      <c r="BHL58" s="292"/>
      <c r="BHM58" s="292"/>
      <c r="BHN58" s="292"/>
      <c r="BHO58" s="292"/>
      <c r="BHP58" s="292"/>
      <c r="BHQ58" s="292"/>
      <c r="BHR58" s="292"/>
      <c r="BHS58" s="292"/>
      <c r="BHT58" s="292"/>
      <c r="BHU58" s="292"/>
      <c r="BHV58" s="292"/>
      <c r="BHW58" s="292"/>
      <c r="BHX58" s="292"/>
      <c r="BHY58" s="292"/>
      <c r="BHZ58" s="292"/>
      <c r="BIA58" s="292"/>
      <c r="BIB58" s="292"/>
      <c r="BIC58" s="292"/>
      <c r="BID58" s="292"/>
      <c r="BIE58" s="292"/>
      <c r="BIF58" s="292"/>
      <c r="BIG58" s="292"/>
      <c r="BIH58" s="292"/>
      <c r="BII58" s="292"/>
      <c r="BIJ58" s="292"/>
      <c r="BIK58" s="292"/>
      <c r="BIL58" s="292"/>
      <c r="BIM58" s="292"/>
      <c r="BIN58" s="292"/>
      <c r="BIO58" s="292"/>
      <c r="BIP58" s="292"/>
      <c r="BIQ58" s="292"/>
      <c r="BIR58" s="292"/>
      <c r="BIS58" s="292"/>
      <c r="BIT58" s="292"/>
      <c r="BIU58" s="292"/>
      <c r="BIV58" s="292"/>
      <c r="BIW58" s="292"/>
      <c r="BIX58" s="292"/>
      <c r="BIY58" s="292"/>
      <c r="BIZ58" s="292"/>
      <c r="BJA58" s="292"/>
      <c r="BJB58" s="292"/>
      <c r="BJC58" s="292"/>
      <c r="BJD58" s="292"/>
      <c r="BJE58" s="292"/>
      <c r="BJF58" s="292"/>
      <c r="BJG58" s="292"/>
      <c r="BJH58" s="292"/>
      <c r="BJI58" s="292"/>
      <c r="BJJ58" s="292"/>
      <c r="BJK58" s="292"/>
      <c r="BJL58" s="292"/>
      <c r="BJM58" s="292"/>
      <c r="BJN58" s="292"/>
      <c r="BJO58" s="292"/>
      <c r="BJP58" s="292"/>
      <c r="BJQ58" s="292"/>
      <c r="BJR58" s="292"/>
      <c r="BJS58" s="292"/>
      <c r="BJT58" s="292"/>
      <c r="BJU58" s="292"/>
      <c r="BJV58" s="292"/>
      <c r="BJW58" s="292"/>
      <c r="BJX58" s="292"/>
      <c r="BJY58" s="292"/>
      <c r="BJZ58" s="292"/>
      <c r="BKA58" s="292"/>
      <c r="BKB58" s="292"/>
      <c r="BKC58" s="292"/>
      <c r="BKD58" s="292"/>
      <c r="BKE58" s="292"/>
      <c r="BKF58" s="292"/>
      <c r="BKG58" s="292"/>
      <c r="BKH58" s="292"/>
      <c r="BKI58" s="292"/>
      <c r="BKJ58" s="292"/>
      <c r="BKK58" s="292"/>
      <c r="BKL58" s="292"/>
      <c r="BKM58" s="292"/>
      <c r="BKN58" s="292"/>
      <c r="BKO58" s="292"/>
      <c r="BKP58" s="292"/>
      <c r="BKQ58" s="292"/>
      <c r="BKR58" s="292"/>
      <c r="BKS58" s="292"/>
      <c r="BKT58" s="292"/>
      <c r="BKU58" s="292"/>
      <c r="BKV58" s="292"/>
      <c r="BKW58" s="292"/>
      <c r="BKX58" s="292"/>
      <c r="BKY58" s="292"/>
      <c r="BKZ58" s="292"/>
      <c r="BLA58" s="292"/>
      <c r="BLB58" s="292"/>
      <c r="BLC58" s="292"/>
      <c r="BLD58" s="292"/>
      <c r="BLE58" s="292"/>
      <c r="BLF58" s="292"/>
      <c r="BLG58" s="292"/>
      <c r="BLH58" s="292"/>
      <c r="BLI58" s="292"/>
      <c r="BLJ58" s="292"/>
      <c r="BLK58" s="292"/>
      <c r="BLL58" s="292"/>
      <c r="BLM58" s="292"/>
      <c r="BLN58" s="292"/>
      <c r="BLO58" s="292"/>
      <c r="BLP58" s="292"/>
      <c r="BLQ58" s="292"/>
      <c r="BLR58" s="292"/>
      <c r="BLS58" s="292"/>
      <c r="BLT58" s="292"/>
      <c r="BLU58" s="292"/>
      <c r="BLV58" s="292"/>
      <c r="BLW58" s="292"/>
      <c r="BLX58" s="292"/>
      <c r="BLY58" s="292"/>
      <c r="BLZ58" s="292"/>
      <c r="BMA58" s="292"/>
      <c r="BMB58" s="292"/>
      <c r="BMC58" s="292"/>
      <c r="BMD58" s="292"/>
      <c r="BME58" s="292"/>
      <c r="BMF58" s="292"/>
      <c r="BMG58" s="292"/>
      <c r="BMH58" s="292"/>
      <c r="BMI58" s="292"/>
      <c r="BMJ58" s="292"/>
      <c r="BMK58" s="292"/>
      <c r="BML58" s="292"/>
      <c r="BMM58" s="292"/>
      <c r="BMN58" s="292"/>
      <c r="BMO58" s="292"/>
      <c r="BMP58" s="292"/>
      <c r="BMQ58" s="292"/>
      <c r="BMR58" s="292"/>
      <c r="BMS58" s="292"/>
      <c r="BMT58" s="292"/>
      <c r="BMU58" s="292"/>
      <c r="BMV58" s="292"/>
      <c r="BMW58" s="292"/>
      <c r="BMX58" s="292"/>
      <c r="BMY58" s="292"/>
      <c r="BMZ58" s="292"/>
      <c r="BNA58" s="292"/>
      <c r="BNB58" s="292"/>
      <c r="BNC58" s="292"/>
      <c r="BND58" s="292"/>
      <c r="BNE58" s="292"/>
      <c r="BNF58" s="292"/>
      <c r="BNG58" s="292"/>
      <c r="BNH58" s="292"/>
      <c r="BNI58" s="292"/>
      <c r="BNJ58" s="292"/>
      <c r="BNK58" s="292"/>
      <c r="BNL58" s="292"/>
      <c r="BNM58" s="292"/>
      <c r="BNN58" s="292"/>
      <c r="BNO58" s="292"/>
      <c r="BNP58" s="292"/>
      <c r="BNQ58" s="292"/>
      <c r="BNR58" s="292"/>
      <c r="BNS58" s="292"/>
      <c r="BNT58" s="292"/>
      <c r="BNU58" s="292"/>
      <c r="BNV58" s="292"/>
      <c r="BNW58" s="292"/>
      <c r="BNX58" s="292"/>
      <c r="BNY58" s="292"/>
      <c r="BNZ58" s="292"/>
      <c r="BOA58" s="292"/>
      <c r="BOB58" s="292"/>
      <c r="BOC58" s="292"/>
      <c r="BOD58" s="292"/>
      <c r="BOE58" s="292"/>
      <c r="BOF58" s="292"/>
      <c r="BOG58" s="292"/>
      <c r="BOH58" s="292"/>
      <c r="BOI58" s="292"/>
      <c r="BOJ58" s="292"/>
      <c r="BOK58" s="292"/>
      <c r="BOL58" s="292"/>
      <c r="BOM58" s="292"/>
      <c r="BON58" s="292"/>
      <c r="BOO58" s="292"/>
      <c r="BOP58" s="292"/>
      <c r="BOQ58" s="292"/>
      <c r="BOR58" s="292"/>
      <c r="BOS58" s="292"/>
      <c r="BOT58" s="292"/>
      <c r="BOU58" s="292"/>
      <c r="BOV58" s="292"/>
      <c r="BOW58" s="292"/>
      <c r="BOX58" s="292"/>
      <c r="BOY58" s="292"/>
      <c r="BOZ58" s="292"/>
      <c r="BPA58" s="292"/>
      <c r="BPB58" s="292"/>
      <c r="BPC58" s="292"/>
      <c r="BPD58" s="292"/>
      <c r="BPE58" s="292"/>
      <c r="BPF58" s="292"/>
      <c r="BPG58" s="292"/>
      <c r="BPH58" s="292"/>
      <c r="BPI58" s="292"/>
      <c r="BPJ58" s="292"/>
      <c r="BPK58" s="292"/>
      <c r="BPL58" s="292"/>
      <c r="BPM58" s="292"/>
      <c r="BPN58" s="292"/>
      <c r="BPO58" s="292"/>
      <c r="BPP58" s="292"/>
      <c r="BPQ58" s="292"/>
      <c r="BPR58" s="292"/>
      <c r="BPS58" s="292"/>
      <c r="BPT58" s="292"/>
      <c r="BPU58" s="292"/>
      <c r="BPV58" s="292"/>
      <c r="BPW58" s="292"/>
      <c r="BPX58" s="292"/>
      <c r="BPY58" s="292"/>
      <c r="BPZ58" s="292"/>
      <c r="BQA58" s="292"/>
      <c r="BQB58" s="292"/>
      <c r="BQC58" s="292"/>
      <c r="BQD58" s="292"/>
      <c r="BQE58" s="292"/>
      <c r="BQF58" s="292"/>
      <c r="BQG58" s="292"/>
      <c r="BQH58" s="292"/>
      <c r="BQI58" s="292"/>
      <c r="BQJ58" s="292"/>
      <c r="BQK58" s="292"/>
      <c r="BQL58" s="292"/>
      <c r="BQM58" s="292"/>
      <c r="BQN58" s="292"/>
      <c r="BQO58" s="292"/>
      <c r="BQP58" s="292"/>
      <c r="BQQ58" s="292"/>
      <c r="BQR58" s="292"/>
      <c r="BQS58" s="292"/>
      <c r="BQT58" s="292"/>
      <c r="BQU58" s="292"/>
      <c r="BQV58" s="292"/>
      <c r="BQW58" s="292"/>
      <c r="BQX58" s="292"/>
      <c r="BQY58" s="292"/>
      <c r="BQZ58" s="292"/>
      <c r="BRA58" s="292"/>
      <c r="BRB58" s="292"/>
      <c r="BRC58" s="292"/>
      <c r="BRD58" s="292"/>
      <c r="BRE58" s="292"/>
      <c r="BRF58" s="292"/>
      <c r="BRG58" s="292"/>
      <c r="BRH58" s="292"/>
      <c r="BRI58" s="292"/>
      <c r="BRJ58" s="292"/>
      <c r="BRK58" s="292"/>
      <c r="BRL58" s="292"/>
      <c r="BRM58" s="292"/>
      <c r="BRN58" s="292"/>
      <c r="BRO58" s="292"/>
      <c r="BRP58" s="292"/>
      <c r="BRQ58" s="292"/>
      <c r="BRR58" s="292"/>
      <c r="BRS58" s="292"/>
      <c r="BRT58" s="292"/>
      <c r="BRU58" s="292"/>
      <c r="BRV58" s="292"/>
      <c r="BRW58" s="292"/>
      <c r="BRX58" s="292"/>
      <c r="BRY58" s="292"/>
      <c r="BRZ58" s="292"/>
      <c r="BSA58" s="292"/>
      <c r="BSB58" s="292"/>
      <c r="BSC58" s="292"/>
      <c r="BSD58" s="292"/>
      <c r="BSE58" s="292"/>
      <c r="BSF58" s="292"/>
      <c r="BSG58" s="292"/>
      <c r="BSH58" s="292"/>
      <c r="BSI58" s="292"/>
      <c r="BSJ58" s="292"/>
      <c r="BSK58" s="292"/>
      <c r="BSL58" s="292"/>
      <c r="BSM58" s="292"/>
      <c r="BSN58" s="292"/>
      <c r="BSO58" s="292"/>
      <c r="BSP58" s="292"/>
      <c r="BSQ58" s="292"/>
      <c r="BSR58" s="292"/>
      <c r="BSS58" s="292"/>
      <c r="BST58" s="292"/>
      <c r="BSU58" s="292"/>
      <c r="BSV58" s="292"/>
      <c r="BSW58" s="292"/>
      <c r="BSX58" s="292"/>
      <c r="BSY58" s="292"/>
      <c r="BSZ58" s="292"/>
      <c r="BTA58" s="292"/>
      <c r="BTB58" s="292"/>
      <c r="BTC58" s="292"/>
      <c r="BTD58" s="292"/>
      <c r="BTE58" s="292"/>
      <c r="BTF58" s="292"/>
      <c r="BTG58" s="292"/>
      <c r="BTH58" s="292"/>
      <c r="BTI58" s="292"/>
      <c r="BTJ58" s="292"/>
      <c r="BTK58" s="292"/>
      <c r="BTL58" s="292"/>
      <c r="BTM58" s="292"/>
      <c r="BTN58" s="292"/>
      <c r="BTO58" s="292"/>
      <c r="BTP58" s="292"/>
      <c r="BTQ58" s="292"/>
      <c r="BTR58" s="292"/>
      <c r="BTS58" s="292"/>
      <c r="BTT58" s="292"/>
      <c r="BTU58" s="292"/>
      <c r="BTV58" s="292"/>
      <c r="BTW58" s="292"/>
      <c r="BTX58" s="292"/>
      <c r="BTY58" s="292"/>
      <c r="BTZ58" s="292"/>
      <c r="BUA58" s="292"/>
      <c r="BUB58" s="292"/>
      <c r="BUC58" s="292"/>
      <c r="BUD58" s="292"/>
      <c r="BUE58" s="292"/>
      <c r="BUF58" s="292"/>
      <c r="BUG58" s="292"/>
      <c r="BUH58" s="292"/>
      <c r="BUI58" s="292"/>
      <c r="BUJ58" s="292"/>
      <c r="BUK58" s="292"/>
      <c r="BUL58" s="292"/>
      <c r="BUM58" s="292"/>
      <c r="BUN58" s="292"/>
      <c r="BUO58" s="292"/>
      <c r="BUP58" s="292"/>
      <c r="BUQ58" s="292"/>
      <c r="BUR58" s="292"/>
      <c r="BUS58" s="292"/>
      <c r="BUT58" s="292"/>
      <c r="BUU58" s="292"/>
      <c r="BUV58" s="292"/>
      <c r="BUW58" s="292"/>
      <c r="BUX58" s="292"/>
      <c r="BUY58" s="292"/>
      <c r="BUZ58" s="292"/>
      <c r="BVA58" s="292"/>
      <c r="BVB58" s="292"/>
      <c r="BVC58" s="292"/>
      <c r="BVD58" s="292"/>
      <c r="BVE58" s="292"/>
      <c r="BVF58" s="292"/>
      <c r="BVG58" s="292"/>
      <c r="BVH58" s="292"/>
      <c r="BVI58" s="292"/>
      <c r="BVJ58" s="292"/>
      <c r="BVK58" s="292"/>
      <c r="BVL58" s="292"/>
      <c r="BVM58" s="292"/>
      <c r="BVN58" s="292"/>
      <c r="BVO58" s="292"/>
      <c r="BVP58" s="292"/>
      <c r="BVQ58" s="292"/>
      <c r="BVR58" s="292"/>
      <c r="BVS58" s="292"/>
      <c r="BVT58" s="292"/>
      <c r="BVU58" s="292"/>
      <c r="BVV58" s="292"/>
      <c r="BVW58" s="292"/>
      <c r="BVX58" s="292"/>
      <c r="BVY58" s="292"/>
      <c r="BVZ58" s="292"/>
      <c r="BWA58" s="292"/>
      <c r="BWB58" s="292"/>
      <c r="BWC58" s="292"/>
      <c r="BWD58" s="292"/>
      <c r="BWE58" s="292"/>
      <c r="BWF58" s="292"/>
      <c r="BWG58" s="292"/>
      <c r="BWH58" s="292"/>
      <c r="BWI58" s="292"/>
      <c r="BWJ58" s="292"/>
      <c r="BWK58" s="292"/>
      <c r="BWL58" s="292"/>
      <c r="BWM58" s="292"/>
      <c r="BWN58" s="292"/>
      <c r="BWO58" s="292"/>
      <c r="BWP58" s="292"/>
      <c r="BWQ58" s="292"/>
      <c r="BWR58" s="292"/>
      <c r="BWS58" s="292"/>
      <c r="BWT58" s="292"/>
      <c r="BWU58" s="292"/>
      <c r="BWV58" s="292"/>
      <c r="BWW58" s="292"/>
      <c r="BWX58" s="292"/>
      <c r="BWY58" s="292"/>
      <c r="BWZ58" s="292"/>
      <c r="BXA58" s="292"/>
      <c r="BXB58" s="292"/>
      <c r="BXC58" s="292"/>
      <c r="BXD58" s="292"/>
      <c r="BXE58" s="292"/>
      <c r="BXF58" s="292"/>
      <c r="BXG58" s="292"/>
      <c r="BXH58" s="292"/>
      <c r="BXI58" s="292"/>
      <c r="BXJ58" s="292"/>
      <c r="BXK58" s="292"/>
      <c r="BXL58" s="292"/>
      <c r="BXM58" s="292"/>
      <c r="BXN58" s="292"/>
      <c r="BXO58" s="292"/>
      <c r="BXP58" s="292"/>
      <c r="BXQ58" s="292"/>
      <c r="BXR58" s="292"/>
      <c r="BXS58" s="292"/>
      <c r="BXT58" s="292"/>
      <c r="BXU58" s="292"/>
      <c r="BXV58" s="292"/>
      <c r="BXW58" s="292"/>
      <c r="BXX58" s="292"/>
      <c r="BXY58" s="292"/>
      <c r="BXZ58" s="292"/>
      <c r="BYA58" s="292"/>
      <c r="BYB58" s="292"/>
      <c r="BYC58" s="292"/>
      <c r="BYD58" s="292"/>
      <c r="BYE58" s="292"/>
      <c r="BYF58" s="292"/>
      <c r="BYG58" s="292"/>
      <c r="BYH58" s="292"/>
      <c r="BYI58" s="292"/>
      <c r="BYJ58" s="292"/>
      <c r="BYK58" s="292"/>
      <c r="BYL58" s="292"/>
      <c r="BYM58" s="292"/>
      <c r="BYN58" s="292"/>
      <c r="BYO58" s="292"/>
      <c r="BYP58" s="292"/>
      <c r="BYQ58" s="292"/>
      <c r="BYR58" s="292"/>
      <c r="BYS58" s="292"/>
      <c r="BYT58" s="292"/>
      <c r="BYU58" s="292"/>
      <c r="BYV58" s="292"/>
      <c r="BYW58" s="292"/>
      <c r="BYX58" s="292"/>
      <c r="BYY58" s="292"/>
      <c r="BYZ58" s="292"/>
      <c r="BZA58" s="292"/>
      <c r="BZB58" s="292"/>
      <c r="BZC58" s="292"/>
      <c r="BZD58" s="292"/>
      <c r="BZE58" s="292"/>
      <c r="BZF58" s="292"/>
      <c r="BZG58" s="292"/>
      <c r="BZH58" s="292"/>
      <c r="BZI58" s="292"/>
      <c r="BZJ58" s="292"/>
      <c r="BZK58" s="292"/>
      <c r="BZL58" s="292"/>
      <c r="BZM58" s="292"/>
      <c r="BZN58" s="292"/>
      <c r="BZO58" s="292"/>
      <c r="BZP58" s="292"/>
      <c r="BZQ58" s="292"/>
      <c r="BZR58" s="292"/>
      <c r="BZS58" s="292"/>
      <c r="BZT58" s="292"/>
      <c r="BZU58" s="292"/>
      <c r="BZV58" s="292"/>
      <c r="BZW58" s="292"/>
      <c r="BZX58" s="292"/>
      <c r="BZY58" s="292"/>
      <c r="BZZ58" s="292"/>
      <c r="CAA58" s="292"/>
      <c r="CAB58" s="292"/>
      <c r="CAC58" s="292"/>
      <c r="CAD58" s="292"/>
      <c r="CAE58" s="292"/>
      <c r="CAF58" s="292"/>
      <c r="CAG58" s="292"/>
      <c r="CAH58" s="292"/>
      <c r="CAI58" s="292"/>
      <c r="CAJ58" s="292"/>
      <c r="CAK58" s="292"/>
      <c r="CAL58" s="292"/>
      <c r="CAM58" s="292"/>
      <c r="CAN58" s="292"/>
      <c r="CAO58" s="292"/>
      <c r="CAP58" s="292"/>
      <c r="CAQ58" s="292"/>
      <c r="CAR58" s="292"/>
      <c r="CAS58" s="292"/>
      <c r="CAT58" s="292"/>
      <c r="CAU58" s="292"/>
      <c r="CAV58" s="292"/>
      <c r="CAW58" s="292"/>
      <c r="CAX58" s="292"/>
      <c r="CAY58" s="292"/>
      <c r="CAZ58" s="292"/>
      <c r="CBA58" s="292"/>
      <c r="CBB58" s="292"/>
      <c r="CBC58" s="292"/>
      <c r="CBD58" s="292"/>
      <c r="CBE58" s="292"/>
      <c r="CBF58" s="292"/>
      <c r="CBG58" s="292"/>
      <c r="CBH58" s="292"/>
      <c r="CBI58" s="292"/>
      <c r="CBJ58" s="292"/>
      <c r="CBK58" s="292"/>
      <c r="CBL58" s="292"/>
      <c r="CBM58" s="292"/>
      <c r="CBN58" s="292"/>
      <c r="CBO58" s="292"/>
      <c r="CBP58" s="292"/>
      <c r="CBQ58" s="292"/>
      <c r="CBR58" s="292"/>
      <c r="CBS58" s="292"/>
      <c r="CBT58" s="292"/>
      <c r="CBU58" s="292"/>
      <c r="CBV58" s="292"/>
      <c r="CBW58" s="292"/>
      <c r="CBX58" s="292"/>
      <c r="CBY58" s="292"/>
      <c r="CBZ58" s="292"/>
      <c r="CCA58" s="292"/>
      <c r="CCB58" s="292"/>
      <c r="CCC58" s="292"/>
      <c r="CCD58" s="292"/>
      <c r="CCE58" s="292"/>
      <c r="CCF58" s="292"/>
      <c r="CCG58" s="292"/>
      <c r="CCH58" s="292"/>
      <c r="CCI58" s="292"/>
      <c r="CCJ58" s="292"/>
      <c r="CCK58" s="292"/>
      <c r="CCL58" s="292"/>
      <c r="CCM58" s="292"/>
      <c r="CCN58" s="292"/>
      <c r="CCO58" s="292"/>
      <c r="CCP58" s="292"/>
      <c r="CCQ58" s="292"/>
      <c r="CCR58" s="292"/>
      <c r="CCS58" s="292"/>
      <c r="CCT58" s="292"/>
      <c r="CCU58" s="292"/>
      <c r="CCV58" s="292"/>
      <c r="CCW58" s="292"/>
      <c r="CCX58" s="292"/>
      <c r="CCY58" s="292"/>
      <c r="CCZ58" s="292"/>
      <c r="CDA58" s="292"/>
      <c r="CDB58" s="292"/>
      <c r="CDC58" s="292"/>
      <c r="CDD58" s="292"/>
      <c r="CDE58" s="292"/>
      <c r="CDF58" s="292"/>
      <c r="CDG58" s="292"/>
      <c r="CDH58" s="292"/>
      <c r="CDI58" s="292"/>
      <c r="CDJ58" s="292"/>
      <c r="CDK58" s="292"/>
      <c r="CDL58" s="292"/>
      <c r="CDM58" s="292"/>
      <c r="CDN58" s="292"/>
      <c r="CDO58" s="292"/>
      <c r="CDP58" s="292"/>
      <c r="CDQ58" s="292"/>
      <c r="CDR58" s="292"/>
      <c r="CDS58" s="292"/>
      <c r="CDT58" s="292"/>
      <c r="CDU58" s="292"/>
      <c r="CDV58" s="292"/>
      <c r="CDW58" s="292"/>
      <c r="CDX58" s="292"/>
      <c r="CDY58" s="292"/>
      <c r="CDZ58" s="292"/>
      <c r="CEA58" s="292"/>
      <c r="CEB58" s="292"/>
      <c r="CEC58" s="292"/>
      <c r="CED58" s="292"/>
      <c r="CEE58" s="292"/>
      <c r="CEF58" s="292"/>
      <c r="CEG58" s="292"/>
      <c r="CEH58" s="292"/>
      <c r="CEI58" s="292"/>
      <c r="CEJ58" s="292"/>
      <c r="CEK58" s="292"/>
      <c r="CEL58" s="292"/>
      <c r="CEM58" s="292"/>
      <c r="CEN58" s="292"/>
      <c r="CEO58" s="292"/>
      <c r="CEP58" s="292"/>
      <c r="CEQ58" s="292"/>
      <c r="CER58" s="292"/>
      <c r="CES58" s="292"/>
      <c r="CET58" s="292"/>
      <c r="CEU58" s="292"/>
      <c r="CEV58" s="292"/>
      <c r="CEW58" s="292"/>
      <c r="CEX58" s="292"/>
      <c r="CEY58" s="292"/>
      <c r="CEZ58" s="292"/>
      <c r="CFA58" s="292"/>
      <c r="CFB58" s="292"/>
      <c r="CFC58" s="292"/>
      <c r="CFD58" s="292"/>
      <c r="CFE58" s="292"/>
      <c r="CFF58" s="292"/>
      <c r="CFG58" s="292"/>
      <c r="CFH58" s="292"/>
      <c r="CFI58" s="292"/>
      <c r="CFJ58" s="292"/>
      <c r="CFK58" s="292"/>
      <c r="CFL58" s="292"/>
      <c r="CFM58" s="292"/>
      <c r="CFN58" s="292"/>
      <c r="CFO58" s="292"/>
      <c r="CFP58" s="292"/>
      <c r="CFQ58" s="292"/>
      <c r="CFR58" s="292"/>
      <c r="CFS58" s="292"/>
      <c r="CFT58" s="292"/>
      <c r="CFU58" s="292"/>
      <c r="CFV58" s="292"/>
      <c r="CFW58" s="292"/>
      <c r="CFX58" s="292"/>
      <c r="CFY58" s="292"/>
      <c r="CFZ58" s="292"/>
      <c r="CGA58" s="292"/>
      <c r="CGB58" s="292"/>
      <c r="CGC58" s="292"/>
      <c r="CGD58" s="292"/>
      <c r="CGE58" s="292"/>
      <c r="CGF58" s="292"/>
      <c r="CGG58" s="292"/>
      <c r="CGH58" s="292"/>
      <c r="CGI58" s="292"/>
      <c r="CGJ58" s="292"/>
      <c r="CGK58" s="292"/>
      <c r="CGL58" s="292"/>
      <c r="CGM58" s="292"/>
      <c r="CGN58" s="292"/>
      <c r="CGO58" s="292"/>
      <c r="CGP58" s="292"/>
      <c r="CGQ58" s="292"/>
      <c r="CGR58" s="292"/>
      <c r="CGS58" s="292"/>
      <c r="CGT58" s="292"/>
      <c r="CGU58" s="292"/>
      <c r="CGV58" s="292"/>
      <c r="CGW58" s="292"/>
      <c r="CGX58" s="292"/>
      <c r="CGY58" s="292"/>
      <c r="CGZ58" s="292"/>
      <c r="CHA58" s="292"/>
      <c r="CHB58" s="292"/>
      <c r="CHC58" s="292"/>
      <c r="CHD58" s="292"/>
      <c r="CHE58" s="292"/>
      <c r="CHF58" s="292"/>
      <c r="CHG58" s="292"/>
      <c r="CHH58" s="292"/>
      <c r="CHI58" s="292"/>
      <c r="CHJ58" s="292"/>
      <c r="CHK58" s="292"/>
      <c r="CHL58" s="292"/>
      <c r="CHM58" s="292"/>
      <c r="CHN58" s="292"/>
      <c r="CHO58" s="292"/>
      <c r="CHP58" s="292"/>
      <c r="CHQ58" s="292"/>
      <c r="CHR58" s="292"/>
      <c r="CHS58" s="292"/>
      <c r="CHT58" s="292"/>
      <c r="CHU58" s="292"/>
      <c r="CHV58" s="292"/>
      <c r="CHW58" s="292"/>
      <c r="CHX58" s="292"/>
      <c r="CHY58" s="292"/>
      <c r="CHZ58" s="292"/>
      <c r="CIA58" s="292"/>
      <c r="CIB58" s="292"/>
      <c r="CIC58" s="292"/>
      <c r="CID58" s="292"/>
      <c r="CIE58" s="292"/>
      <c r="CIF58" s="292"/>
      <c r="CIG58" s="292"/>
      <c r="CIH58" s="292"/>
      <c r="CII58" s="292"/>
      <c r="CIJ58" s="292"/>
      <c r="CIK58" s="292"/>
      <c r="CIL58" s="292"/>
      <c r="CIM58" s="292"/>
      <c r="CIN58" s="292"/>
      <c r="CIO58" s="292"/>
      <c r="CIP58" s="292"/>
      <c r="CIQ58" s="292"/>
      <c r="CIR58" s="292"/>
      <c r="CIS58" s="292"/>
      <c r="CIT58" s="292"/>
      <c r="CIU58" s="292"/>
      <c r="CIV58" s="292"/>
      <c r="CIW58" s="292"/>
      <c r="CIX58" s="292"/>
      <c r="CIY58" s="292"/>
      <c r="CIZ58" s="292"/>
      <c r="CJA58" s="292"/>
      <c r="CJB58" s="292"/>
      <c r="CJC58" s="292"/>
      <c r="CJD58" s="292"/>
      <c r="CJE58" s="292"/>
      <c r="CJF58" s="292"/>
      <c r="CJG58" s="292"/>
      <c r="CJH58" s="292"/>
      <c r="CJI58" s="292"/>
      <c r="CJJ58" s="292"/>
      <c r="CJK58" s="292"/>
      <c r="CJL58" s="292"/>
      <c r="CJM58" s="292"/>
      <c r="CJN58" s="292"/>
      <c r="CJO58" s="292"/>
      <c r="CJP58" s="292"/>
      <c r="CJQ58" s="292"/>
      <c r="CJR58" s="292"/>
      <c r="CJS58" s="292"/>
      <c r="CJT58" s="292"/>
      <c r="CJU58" s="292"/>
      <c r="CJV58" s="292"/>
      <c r="CJW58" s="292"/>
      <c r="CJX58" s="292"/>
      <c r="CJY58" s="292"/>
      <c r="CJZ58" s="292"/>
      <c r="CKA58" s="292"/>
      <c r="CKB58" s="292"/>
      <c r="CKC58" s="292"/>
      <c r="CKD58" s="292"/>
      <c r="CKE58" s="292"/>
      <c r="CKF58" s="292"/>
      <c r="CKG58" s="292"/>
      <c r="CKH58" s="292"/>
      <c r="CKI58" s="292"/>
      <c r="CKJ58" s="292"/>
      <c r="CKK58" s="292"/>
      <c r="CKL58" s="292"/>
      <c r="CKM58" s="292"/>
      <c r="CKN58" s="292"/>
      <c r="CKO58" s="292"/>
      <c r="CKP58" s="292"/>
      <c r="CKQ58" s="292"/>
      <c r="CKR58" s="292"/>
      <c r="CKS58" s="292"/>
      <c r="CKT58" s="292"/>
      <c r="CKU58" s="292"/>
      <c r="CKV58" s="292"/>
      <c r="CKW58" s="292"/>
      <c r="CKX58" s="292"/>
      <c r="CKY58" s="292"/>
      <c r="CKZ58" s="292"/>
      <c r="CLA58" s="292"/>
      <c r="CLB58" s="292"/>
      <c r="CLC58" s="292"/>
      <c r="CLD58" s="292"/>
      <c r="CLE58" s="292"/>
      <c r="CLF58" s="292"/>
      <c r="CLG58" s="292"/>
      <c r="CLH58" s="292"/>
      <c r="CLI58" s="292"/>
      <c r="CLJ58" s="292"/>
      <c r="CLK58" s="292"/>
      <c r="CLL58" s="292"/>
      <c r="CLM58" s="292"/>
      <c r="CLN58" s="292"/>
      <c r="CLO58" s="292"/>
      <c r="CLP58" s="292"/>
      <c r="CLQ58" s="292"/>
      <c r="CLR58" s="292"/>
      <c r="CLS58" s="292"/>
      <c r="CLT58" s="292"/>
      <c r="CLU58" s="292"/>
      <c r="CLV58" s="292"/>
      <c r="CLW58" s="292"/>
      <c r="CLX58" s="292"/>
      <c r="CLY58" s="292"/>
      <c r="CLZ58" s="292"/>
      <c r="CMA58" s="292"/>
      <c r="CMB58" s="292"/>
      <c r="CMC58" s="292"/>
      <c r="CMD58" s="292"/>
      <c r="CME58" s="292"/>
      <c r="CMF58" s="292"/>
      <c r="CMG58" s="292"/>
      <c r="CMH58" s="292"/>
      <c r="CMI58" s="292"/>
      <c r="CMJ58" s="292"/>
      <c r="CMK58" s="292"/>
      <c r="CML58" s="292"/>
      <c r="CMM58" s="292"/>
      <c r="CMN58" s="292"/>
      <c r="CMO58" s="292"/>
      <c r="CMP58" s="292"/>
      <c r="CMQ58" s="292"/>
      <c r="CMR58" s="292"/>
      <c r="CMS58" s="292"/>
      <c r="CMT58" s="292"/>
      <c r="CMU58" s="292"/>
      <c r="CMV58" s="292"/>
      <c r="CMW58" s="292"/>
      <c r="CMX58" s="292"/>
      <c r="CMY58" s="292"/>
      <c r="CMZ58" s="292"/>
      <c r="CNA58" s="292"/>
      <c r="CNB58" s="292"/>
      <c r="CNC58" s="292"/>
      <c r="CND58" s="292"/>
      <c r="CNE58" s="292"/>
      <c r="CNF58" s="292"/>
      <c r="CNG58" s="292"/>
      <c r="CNH58" s="292"/>
      <c r="CNI58" s="292"/>
      <c r="CNJ58" s="292"/>
      <c r="CNK58" s="292"/>
      <c r="CNL58" s="292"/>
      <c r="CNM58" s="292"/>
      <c r="CNN58" s="292"/>
      <c r="CNO58" s="292"/>
      <c r="CNP58" s="292"/>
      <c r="CNQ58" s="292"/>
      <c r="CNR58" s="292"/>
      <c r="CNS58" s="292"/>
      <c r="CNT58" s="292"/>
      <c r="CNU58" s="292"/>
      <c r="CNV58" s="292"/>
      <c r="CNW58" s="292"/>
      <c r="CNX58" s="292"/>
      <c r="CNY58" s="292"/>
      <c r="CNZ58" s="292"/>
      <c r="COA58" s="292"/>
      <c r="COB58" s="292"/>
      <c r="COC58" s="292"/>
      <c r="COD58" s="292"/>
      <c r="COE58" s="292"/>
      <c r="COF58" s="292"/>
      <c r="COG58" s="292"/>
      <c r="COH58" s="292"/>
      <c r="COI58" s="292"/>
      <c r="COJ58" s="292"/>
      <c r="COK58" s="292"/>
      <c r="COL58" s="292"/>
      <c r="COM58" s="292"/>
      <c r="CON58" s="292"/>
      <c r="COO58" s="292"/>
      <c r="COP58" s="292"/>
      <c r="COQ58" s="292"/>
      <c r="COR58" s="292"/>
      <c r="COS58" s="292"/>
      <c r="COT58" s="292"/>
      <c r="COU58" s="292"/>
      <c r="COV58" s="292"/>
      <c r="COW58" s="292"/>
      <c r="COX58" s="292"/>
      <c r="COY58" s="292"/>
      <c r="COZ58" s="292"/>
      <c r="CPA58" s="292"/>
      <c r="CPB58" s="292"/>
      <c r="CPC58" s="292"/>
      <c r="CPD58" s="292"/>
      <c r="CPE58" s="292"/>
      <c r="CPF58" s="292"/>
      <c r="CPG58" s="292"/>
      <c r="CPH58" s="292"/>
      <c r="CPI58" s="292"/>
      <c r="CPJ58" s="292"/>
      <c r="CPK58" s="292"/>
      <c r="CPL58" s="292"/>
      <c r="CPM58" s="292"/>
      <c r="CPN58" s="292"/>
      <c r="CPO58" s="292"/>
      <c r="CPP58" s="292"/>
      <c r="CPQ58" s="292"/>
      <c r="CPR58" s="292"/>
      <c r="CPS58" s="292"/>
      <c r="CPT58" s="292"/>
      <c r="CPU58" s="292"/>
      <c r="CPV58" s="292"/>
      <c r="CPW58" s="292"/>
      <c r="CPX58" s="292"/>
      <c r="CPY58" s="292"/>
      <c r="CPZ58" s="292"/>
      <c r="CQA58" s="292"/>
      <c r="CQB58" s="292"/>
      <c r="CQC58" s="292"/>
      <c r="CQD58" s="292"/>
      <c r="CQE58" s="292"/>
      <c r="CQF58" s="292"/>
      <c r="CQG58" s="292"/>
      <c r="CQH58" s="292"/>
      <c r="CQI58" s="292"/>
      <c r="CQJ58" s="292"/>
      <c r="CQK58" s="292"/>
      <c r="CQL58" s="292"/>
      <c r="CQM58" s="292"/>
      <c r="CQN58" s="292"/>
      <c r="CQO58" s="292"/>
      <c r="CQP58" s="292"/>
      <c r="CQQ58" s="292"/>
      <c r="CQR58" s="292"/>
      <c r="CQS58" s="292"/>
      <c r="CQT58" s="292"/>
      <c r="CQU58" s="292"/>
      <c r="CQV58" s="292"/>
      <c r="CQW58" s="292"/>
      <c r="CQX58" s="292"/>
      <c r="CQY58" s="292"/>
      <c r="CQZ58" s="292"/>
      <c r="CRA58" s="292"/>
      <c r="CRB58" s="292"/>
      <c r="CRC58" s="292"/>
      <c r="CRD58" s="292"/>
      <c r="CRE58" s="292"/>
      <c r="CRF58" s="292"/>
      <c r="CRG58" s="292"/>
      <c r="CRH58" s="292"/>
      <c r="CRI58" s="292"/>
      <c r="CRJ58" s="292"/>
      <c r="CRK58" s="292"/>
      <c r="CRL58" s="292"/>
      <c r="CRM58" s="292"/>
      <c r="CRN58" s="292"/>
      <c r="CRO58" s="292"/>
      <c r="CRP58" s="292"/>
      <c r="CRQ58" s="292"/>
      <c r="CRR58" s="292"/>
      <c r="CRS58" s="292"/>
      <c r="CRT58" s="292"/>
      <c r="CRU58" s="292"/>
      <c r="CRV58" s="292"/>
      <c r="CRW58" s="292"/>
      <c r="CRX58" s="292"/>
      <c r="CRY58" s="292"/>
      <c r="CRZ58" s="292"/>
      <c r="CSA58" s="292"/>
      <c r="CSB58" s="292"/>
      <c r="CSC58" s="292"/>
      <c r="CSD58" s="292"/>
      <c r="CSE58" s="292"/>
      <c r="CSF58" s="292"/>
      <c r="CSG58" s="292"/>
      <c r="CSH58" s="292"/>
      <c r="CSI58" s="292"/>
      <c r="CSJ58" s="292"/>
      <c r="CSK58" s="292"/>
      <c r="CSL58" s="292"/>
      <c r="CSM58" s="292"/>
      <c r="CSN58" s="292"/>
      <c r="CSO58" s="292"/>
      <c r="CSP58" s="292"/>
      <c r="CSQ58" s="292"/>
      <c r="CSR58" s="292"/>
      <c r="CSS58" s="292"/>
      <c r="CST58" s="292"/>
      <c r="CSU58" s="292"/>
      <c r="CSV58" s="292"/>
      <c r="CSW58" s="292"/>
      <c r="CSX58" s="292"/>
      <c r="CSY58" s="292"/>
      <c r="CSZ58" s="292"/>
      <c r="CTA58" s="292"/>
      <c r="CTB58" s="292"/>
      <c r="CTC58" s="292"/>
      <c r="CTD58" s="292"/>
      <c r="CTE58" s="292"/>
      <c r="CTF58" s="292"/>
      <c r="CTG58" s="292"/>
      <c r="CTH58" s="292"/>
      <c r="CTI58" s="292"/>
      <c r="CTJ58" s="292"/>
      <c r="CTK58" s="292"/>
      <c r="CTL58" s="292"/>
      <c r="CTM58" s="292"/>
      <c r="CTN58" s="292"/>
      <c r="CTO58" s="292"/>
      <c r="CTP58" s="292"/>
      <c r="CTQ58" s="292"/>
      <c r="CTR58" s="292"/>
      <c r="CTS58" s="292"/>
      <c r="CTT58" s="292"/>
      <c r="CTU58" s="292"/>
      <c r="CTV58" s="292"/>
      <c r="CTW58" s="292"/>
      <c r="CTX58" s="292"/>
      <c r="CTY58" s="292"/>
      <c r="CTZ58" s="292"/>
      <c r="CUA58" s="292"/>
      <c r="CUB58" s="292"/>
      <c r="CUC58" s="292"/>
      <c r="CUD58" s="292"/>
      <c r="CUE58" s="292"/>
      <c r="CUF58" s="292"/>
      <c r="CUG58" s="292"/>
      <c r="CUH58" s="292"/>
      <c r="CUI58" s="292"/>
      <c r="CUJ58" s="292"/>
      <c r="CUK58" s="292"/>
      <c r="CUL58" s="292"/>
      <c r="CUM58" s="292"/>
      <c r="CUN58" s="292"/>
      <c r="CUO58" s="292"/>
      <c r="CUP58" s="292"/>
      <c r="CUQ58" s="292"/>
      <c r="CUR58" s="292"/>
      <c r="CUS58" s="292"/>
      <c r="CUT58" s="292"/>
      <c r="CUU58" s="292"/>
      <c r="CUV58" s="292"/>
      <c r="CUW58" s="292"/>
      <c r="CUX58" s="292"/>
      <c r="CUY58" s="292"/>
      <c r="CUZ58" s="292"/>
      <c r="CVA58" s="292"/>
      <c r="CVB58" s="292"/>
      <c r="CVC58" s="292"/>
      <c r="CVD58" s="292"/>
      <c r="CVE58" s="292"/>
      <c r="CVF58" s="292"/>
      <c r="CVG58" s="292"/>
      <c r="CVH58" s="292"/>
      <c r="CVI58" s="292"/>
      <c r="CVJ58" s="292"/>
      <c r="CVK58" s="292"/>
      <c r="CVL58" s="292"/>
      <c r="CVM58" s="292"/>
      <c r="CVN58" s="292"/>
      <c r="CVO58" s="292"/>
      <c r="CVP58" s="292"/>
      <c r="CVQ58" s="292"/>
      <c r="CVR58" s="292"/>
      <c r="CVS58" s="292"/>
      <c r="CVT58" s="292"/>
      <c r="CVU58" s="292"/>
      <c r="CVV58" s="292"/>
      <c r="CVW58" s="292"/>
      <c r="CVX58" s="292"/>
      <c r="CVY58" s="292"/>
      <c r="CVZ58" s="292"/>
      <c r="CWA58" s="292"/>
      <c r="CWB58" s="292"/>
      <c r="CWC58" s="292"/>
      <c r="CWD58" s="292"/>
      <c r="CWE58" s="292"/>
      <c r="CWF58" s="292"/>
      <c r="CWG58" s="292"/>
      <c r="CWH58" s="292"/>
      <c r="CWI58" s="292"/>
      <c r="CWJ58" s="292"/>
      <c r="CWK58" s="292"/>
      <c r="CWL58" s="292"/>
      <c r="CWM58" s="292"/>
      <c r="CWN58" s="292"/>
      <c r="CWO58" s="292"/>
      <c r="CWP58" s="292"/>
      <c r="CWQ58" s="292"/>
      <c r="CWR58" s="292"/>
      <c r="CWS58" s="292"/>
      <c r="CWT58" s="292"/>
      <c r="CWU58" s="292"/>
      <c r="CWV58" s="292"/>
      <c r="CWW58" s="292"/>
      <c r="CWX58" s="292"/>
      <c r="CWY58" s="292"/>
      <c r="CWZ58" s="292"/>
      <c r="CXA58" s="292"/>
      <c r="CXB58" s="292"/>
      <c r="CXC58" s="292"/>
      <c r="CXD58" s="292"/>
      <c r="CXE58" s="292"/>
      <c r="CXF58" s="292"/>
      <c r="CXG58" s="292"/>
      <c r="CXH58" s="292"/>
      <c r="CXI58" s="292"/>
      <c r="CXJ58" s="292"/>
      <c r="CXK58" s="292"/>
      <c r="CXL58" s="292"/>
      <c r="CXM58" s="292"/>
      <c r="CXN58" s="292"/>
      <c r="CXO58" s="292"/>
      <c r="CXP58" s="292"/>
      <c r="CXQ58" s="292"/>
      <c r="CXR58" s="292"/>
      <c r="CXS58" s="292"/>
      <c r="CXT58" s="292"/>
      <c r="CXU58" s="292"/>
      <c r="CXV58" s="292"/>
      <c r="CXW58" s="292"/>
      <c r="CXX58" s="292"/>
      <c r="CXY58" s="292"/>
      <c r="CXZ58" s="292"/>
      <c r="CYA58" s="292"/>
      <c r="CYB58" s="292"/>
      <c r="CYC58" s="292"/>
      <c r="CYD58" s="292"/>
      <c r="CYE58" s="292"/>
      <c r="CYF58" s="292"/>
      <c r="CYG58" s="292"/>
      <c r="CYH58" s="292"/>
      <c r="CYI58" s="292"/>
      <c r="CYJ58" s="292"/>
      <c r="CYK58" s="292"/>
      <c r="CYL58" s="292"/>
      <c r="CYM58" s="292"/>
      <c r="CYN58" s="292"/>
      <c r="CYO58" s="292"/>
      <c r="CYP58" s="292"/>
      <c r="CYQ58" s="292"/>
      <c r="CYR58" s="292"/>
      <c r="CYS58" s="292"/>
      <c r="CYT58" s="292"/>
      <c r="CYU58" s="292"/>
      <c r="CYV58" s="292"/>
      <c r="CYW58" s="292"/>
      <c r="CYX58" s="292"/>
      <c r="CYY58" s="292"/>
      <c r="CYZ58" s="292"/>
      <c r="CZA58" s="292"/>
      <c r="CZB58" s="292"/>
      <c r="CZC58" s="292"/>
      <c r="CZD58" s="292"/>
      <c r="CZE58" s="292"/>
      <c r="CZF58" s="292"/>
      <c r="CZG58" s="292"/>
      <c r="CZH58" s="292"/>
      <c r="CZI58" s="292"/>
      <c r="CZJ58" s="292"/>
      <c r="CZK58" s="292"/>
      <c r="CZL58" s="292"/>
      <c r="CZM58" s="292"/>
      <c r="CZN58" s="292"/>
      <c r="CZO58" s="292"/>
      <c r="CZP58" s="292"/>
      <c r="CZQ58" s="292"/>
      <c r="CZR58" s="292"/>
      <c r="CZS58" s="292"/>
      <c r="CZT58" s="292"/>
      <c r="CZU58" s="292"/>
      <c r="CZV58" s="292"/>
      <c r="CZW58" s="292"/>
      <c r="CZX58" s="292"/>
      <c r="CZY58" s="292"/>
      <c r="CZZ58" s="292"/>
      <c r="DAA58" s="292"/>
      <c r="DAB58" s="292"/>
      <c r="DAC58" s="292"/>
      <c r="DAD58" s="292"/>
      <c r="DAE58" s="292"/>
      <c r="DAF58" s="292"/>
      <c r="DAG58" s="292"/>
      <c r="DAH58" s="292"/>
      <c r="DAI58" s="292"/>
      <c r="DAJ58" s="292"/>
      <c r="DAK58" s="292"/>
      <c r="DAL58" s="292"/>
      <c r="DAM58" s="292"/>
      <c r="DAN58" s="292"/>
      <c r="DAO58" s="292"/>
      <c r="DAP58" s="292"/>
      <c r="DAQ58" s="292"/>
      <c r="DAR58" s="292"/>
      <c r="DAS58" s="292"/>
      <c r="DAT58" s="292"/>
      <c r="DAU58" s="292"/>
      <c r="DAV58" s="292"/>
      <c r="DAW58" s="292"/>
      <c r="DAX58" s="292"/>
      <c r="DAY58" s="292"/>
      <c r="DAZ58" s="292"/>
      <c r="DBA58" s="292"/>
      <c r="DBB58" s="292"/>
      <c r="DBC58" s="292"/>
      <c r="DBD58" s="292"/>
      <c r="DBE58" s="292"/>
      <c r="DBF58" s="292"/>
      <c r="DBG58" s="292"/>
      <c r="DBH58" s="292"/>
      <c r="DBI58" s="292"/>
      <c r="DBJ58" s="292"/>
      <c r="DBK58" s="292"/>
      <c r="DBL58" s="292"/>
      <c r="DBM58" s="292"/>
      <c r="DBN58" s="292"/>
      <c r="DBO58" s="292"/>
      <c r="DBP58" s="292"/>
      <c r="DBQ58" s="292"/>
      <c r="DBR58" s="292"/>
      <c r="DBS58" s="292"/>
      <c r="DBT58" s="292"/>
      <c r="DBU58" s="292"/>
      <c r="DBV58" s="292"/>
      <c r="DBW58" s="292"/>
      <c r="DBX58" s="292"/>
      <c r="DBY58" s="292"/>
      <c r="DBZ58" s="292"/>
      <c r="DCA58" s="292"/>
      <c r="DCB58" s="292"/>
      <c r="DCC58" s="292"/>
      <c r="DCD58" s="292"/>
      <c r="DCE58" s="292"/>
      <c r="DCF58" s="292"/>
      <c r="DCG58" s="292"/>
      <c r="DCH58" s="292"/>
      <c r="DCI58" s="292"/>
      <c r="DCJ58" s="292"/>
      <c r="DCK58" s="292"/>
      <c r="DCL58" s="292"/>
      <c r="DCM58" s="292"/>
      <c r="DCN58" s="292"/>
      <c r="DCO58" s="292"/>
      <c r="DCP58" s="292"/>
      <c r="DCQ58" s="292"/>
      <c r="DCR58" s="292"/>
      <c r="DCS58" s="292"/>
      <c r="DCT58" s="292"/>
      <c r="DCU58" s="292"/>
      <c r="DCV58" s="292"/>
      <c r="DCW58" s="292"/>
      <c r="DCX58" s="292"/>
      <c r="DCY58" s="292"/>
      <c r="DCZ58" s="292"/>
      <c r="DDA58" s="292"/>
      <c r="DDB58" s="292"/>
      <c r="DDC58" s="292"/>
      <c r="DDD58" s="292"/>
      <c r="DDE58" s="292"/>
      <c r="DDF58" s="292"/>
      <c r="DDG58" s="292"/>
      <c r="DDH58" s="292"/>
      <c r="DDI58" s="292"/>
      <c r="DDJ58" s="292"/>
      <c r="DDK58" s="292"/>
      <c r="DDL58" s="292"/>
      <c r="DDM58" s="292"/>
      <c r="DDN58" s="292"/>
      <c r="DDO58" s="292"/>
      <c r="DDP58" s="292"/>
      <c r="DDQ58" s="292"/>
      <c r="DDR58" s="292"/>
      <c r="DDS58" s="292"/>
      <c r="DDT58" s="292"/>
      <c r="DDU58" s="292"/>
      <c r="DDV58" s="292"/>
      <c r="DDW58" s="292"/>
      <c r="DDX58" s="292"/>
      <c r="DDY58" s="292"/>
      <c r="DDZ58" s="292"/>
      <c r="DEA58" s="292"/>
      <c r="DEB58" s="292"/>
      <c r="DEC58" s="292"/>
      <c r="DED58" s="292"/>
      <c r="DEE58" s="292"/>
      <c r="DEF58" s="292"/>
      <c r="DEG58" s="292"/>
      <c r="DEH58" s="292"/>
      <c r="DEI58" s="292"/>
      <c r="DEJ58" s="292"/>
      <c r="DEK58" s="292"/>
      <c r="DEL58" s="292"/>
      <c r="DEM58" s="292"/>
      <c r="DEN58" s="292"/>
      <c r="DEO58" s="292"/>
      <c r="DEP58" s="292"/>
      <c r="DEQ58" s="292"/>
      <c r="DER58" s="292"/>
      <c r="DES58" s="292"/>
      <c r="DET58" s="292"/>
      <c r="DEU58" s="292"/>
      <c r="DEV58" s="292"/>
      <c r="DEW58" s="292"/>
      <c r="DEX58" s="292"/>
      <c r="DEY58" s="292"/>
      <c r="DEZ58" s="292"/>
      <c r="DFA58" s="292"/>
      <c r="DFB58" s="292"/>
      <c r="DFC58" s="292"/>
      <c r="DFD58" s="292"/>
      <c r="DFE58" s="292"/>
      <c r="DFF58" s="292"/>
      <c r="DFG58" s="292"/>
      <c r="DFH58" s="292"/>
      <c r="DFI58" s="292"/>
      <c r="DFJ58" s="292"/>
      <c r="DFK58" s="292"/>
      <c r="DFL58" s="292"/>
      <c r="DFM58" s="292"/>
      <c r="DFN58" s="292"/>
      <c r="DFO58" s="292"/>
      <c r="DFP58" s="292"/>
      <c r="DFQ58" s="292"/>
      <c r="DFR58" s="292"/>
      <c r="DFS58" s="292"/>
      <c r="DFT58" s="292"/>
      <c r="DFU58" s="292"/>
      <c r="DFV58" s="292"/>
      <c r="DFW58" s="292"/>
      <c r="DFX58" s="292"/>
      <c r="DFY58" s="292"/>
      <c r="DFZ58" s="292"/>
      <c r="DGA58" s="292"/>
      <c r="DGB58" s="292"/>
      <c r="DGC58" s="292"/>
      <c r="DGD58" s="292"/>
      <c r="DGE58" s="292"/>
      <c r="DGF58" s="292"/>
      <c r="DGG58" s="292"/>
      <c r="DGH58" s="292"/>
      <c r="DGI58" s="292"/>
      <c r="DGJ58" s="292"/>
      <c r="DGK58" s="292"/>
      <c r="DGL58" s="292"/>
      <c r="DGM58" s="292"/>
      <c r="DGN58" s="292"/>
      <c r="DGO58" s="292"/>
      <c r="DGP58" s="292"/>
      <c r="DGQ58" s="292"/>
      <c r="DGR58" s="292"/>
      <c r="DGS58" s="292"/>
      <c r="DGT58" s="292"/>
      <c r="DGU58" s="292"/>
      <c r="DGV58" s="292"/>
      <c r="DGW58" s="292"/>
      <c r="DGX58" s="292"/>
      <c r="DGY58" s="292"/>
      <c r="DGZ58" s="292"/>
      <c r="DHA58" s="292"/>
      <c r="DHB58" s="292"/>
      <c r="DHC58" s="292"/>
      <c r="DHD58" s="292"/>
      <c r="DHE58" s="292"/>
      <c r="DHF58" s="292"/>
      <c r="DHG58" s="292"/>
      <c r="DHH58" s="292"/>
      <c r="DHI58" s="292"/>
      <c r="DHJ58" s="292"/>
      <c r="DHK58" s="292"/>
      <c r="DHL58" s="292"/>
      <c r="DHM58" s="292"/>
      <c r="DHN58" s="292"/>
      <c r="DHO58" s="292"/>
      <c r="DHP58" s="292"/>
      <c r="DHQ58" s="292"/>
      <c r="DHR58" s="292"/>
      <c r="DHS58" s="292"/>
      <c r="DHT58" s="292"/>
      <c r="DHU58" s="292"/>
      <c r="DHV58" s="292"/>
      <c r="DHW58" s="292"/>
      <c r="DHX58" s="292"/>
      <c r="DHY58" s="292"/>
      <c r="DHZ58" s="292"/>
      <c r="DIA58" s="292"/>
      <c r="DIB58" s="292"/>
      <c r="DIC58" s="292"/>
      <c r="DID58" s="292"/>
      <c r="DIE58" s="292"/>
      <c r="DIF58" s="292"/>
      <c r="DIG58" s="292"/>
      <c r="DIH58" s="292"/>
      <c r="DII58" s="292"/>
      <c r="DIJ58" s="292"/>
      <c r="DIK58" s="292"/>
      <c r="DIL58" s="292"/>
      <c r="DIM58" s="292"/>
      <c r="DIN58" s="292"/>
      <c r="DIO58" s="292"/>
      <c r="DIP58" s="292"/>
      <c r="DIQ58" s="292"/>
      <c r="DIR58" s="292"/>
      <c r="DIS58" s="292"/>
      <c r="DIT58" s="292"/>
      <c r="DIU58" s="292"/>
      <c r="DIV58" s="292"/>
      <c r="DIW58" s="292"/>
      <c r="DIX58" s="292"/>
      <c r="DIY58" s="292"/>
      <c r="DIZ58" s="292"/>
      <c r="DJA58" s="292"/>
      <c r="DJB58" s="292"/>
      <c r="DJC58" s="292"/>
      <c r="DJD58" s="292"/>
      <c r="DJE58" s="292"/>
      <c r="DJF58" s="292"/>
      <c r="DJG58" s="292"/>
      <c r="DJH58" s="292"/>
      <c r="DJI58" s="292"/>
      <c r="DJJ58" s="292"/>
      <c r="DJK58" s="292"/>
      <c r="DJL58" s="292"/>
      <c r="DJM58" s="292"/>
      <c r="DJN58" s="292"/>
      <c r="DJO58" s="292"/>
      <c r="DJP58" s="292"/>
      <c r="DJQ58" s="292"/>
      <c r="DJR58" s="292"/>
      <c r="DJS58" s="292"/>
      <c r="DJT58" s="292"/>
      <c r="DJU58" s="292"/>
      <c r="DJV58" s="292"/>
      <c r="DJW58" s="292"/>
      <c r="DJX58" s="292"/>
      <c r="DJY58" s="292"/>
      <c r="DJZ58" s="292"/>
      <c r="DKA58" s="292"/>
      <c r="DKB58" s="292"/>
      <c r="DKC58" s="292"/>
      <c r="DKD58" s="292"/>
      <c r="DKE58" s="292"/>
      <c r="DKF58" s="292"/>
      <c r="DKG58" s="292"/>
      <c r="DKH58" s="292"/>
      <c r="DKI58" s="292"/>
      <c r="DKJ58" s="292"/>
      <c r="DKK58" s="292"/>
      <c r="DKL58" s="292"/>
      <c r="DKM58" s="292"/>
      <c r="DKN58" s="292"/>
      <c r="DKO58" s="292"/>
      <c r="DKP58" s="292"/>
      <c r="DKQ58" s="292"/>
      <c r="DKR58" s="292"/>
      <c r="DKS58" s="292"/>
      <c r="DKT58" s="292"/>
      <c r="DKU58" s="292"/>
      <c r="DKV58" s="292"/>
      <c r="DKW58" s="292"/>
      <c r="DKX58" s="292"/>
      <c r="DKY58" s="292"/>
      <c r="DKZ58" s="292"/>
      <c r="DLA58" s="292"/>
      <c r="DLB58" s="292"/>
      <c r="DLC58" s="292"/>
      <c r="DLD58" s="292"/>
      <c r="DLE58" s="292"/>
      <c r="DLF58" s="292"/>
      <c r="DLG58" s="292"/>
      <c r="DLH58" s="292"/>
      <c r="DLI58" s="292"/>
      <c r="DLJ58" s="292"/>
      <c r="DLK58" s="292"/>
      <c r="DLL58" s="292"/>
      <c r="DLM58" s="292"/>
      <c r="DLN58" s="292"/>
      <c r="DLO58" s="292"/>
      <c r="DLP58" s="292"/>
      <c r="DLQ58" s="292"/>
      <c r="DLR58" s="292"/>
      <c r="DLS58" s="292"/>
      <c r="DLT58" s="292"/>
      <c r="DLU58" s="292"/>
      <c r="DLV58" s="292"/>
      <c r="DLW58" s="292"/>
      <c r="DLX58" s="292"/>
      <c r="DLY58" s="292"/>
      <c r="DLZ58" s="292"/>
      <c r="DMA58" s="292"/>
      <c r="DMB58" s="292"/>
      <c r="DMC58" s="292"/>
      <c r="DMD58" s="292"/>
      <c r="DME58" s="292"/>
      <c r="DMF58" s="292"/>
      <c r="DMG58" s="292"/>
      <c r="DMH58" s="292"/>
      <c r="DMI58" s="292"/>
      <c r="DMJ58" s="292"/>
      <c r="DMK58" s="292"/>
      <c r="DML58" s="292"/>
      <c r="DMM58" s="292"/>
      <c r="DMN58" s="292"/>
      <c r="DMO58" s="292"/>
      <c r="DMP58" s="292"/>
      <c r="DMQ58" s="292"/>
      <c r="DMR58" s="292"/>
      <c r="DMS58" s="292"/>
      <c r="DMT58" s="292"/>
      <c r="DMU58" s="292"/>
      <c r="DMV58" s="292"/>
      <c r="DMW58" s="292"/>
      <c r="DMX58" s="292"/>
      <c r="DMY58" s="292"/>
      <c r="DMZ58" s="292"/>
      <c r="DNA58" s="292"/>
      <c r="DNB58" s="292"/>
      <c r="DNC58" s="292"/>
      <c r="DND58" s="292"/>
      <c r="DNE58" s="292"/>
      <c r="DNF58" s="292"/>
      <c r="DNG58" s="292"/>
      <c r="DNH58" s="292"/>
      <c r="DNI58" s="292"/>
      <c r="DNJ58" s="292"/>
      <c r="DNK58" s="292"/>
      <c r="DNL58" s="292"/>
      <c r="DNM58" s="292"/>
      <c r="DNN58" s="292"/>
      <c r="DNO58" s="292"/>
      <c r="DNP58" s="292"/>
      <c r="DNQ58" s="292"/>
      <c r="DNR58" s="292"/>
      <c r="DNS58" s="292"/>
      <c r="DNT58" s="292"/>
      <c r="DNU58" s="292"/>
      <c r="DNV58" s="292"/>
      <c r="DNW58" s="292"/>
      <c r="DNX58" s="292"/>
      <c r="DNY58" s="292"/>
      <c r="DNZ58" s="292"/>
      <c r="DOA58" s="292"/>
      <c r="DOB58" s="292"/>
      <c r="DOC58" s="292"/>
      <c r="DOD58" s="292"/>
      <c r="DOE58" s="292"/>
      <c r="DOF58" s="292"/>
      <c r="DOG58" s="292"/>
      <c r="DOH58" s="292"/>
      <c r="DOI58" s="292"/>
      <c r="DOJ58" s="292"/>
      <c r="DOK58" s="292"/>
      <c r="DOL58" s="292"/>
      <c r="DOM58" s="292"/>
      <c r="DON58" s="292"/>
      <c r="DOO58" s="292"/>
      <c r="DOP58" s="292"/>
      <c r="DOQ58" s="292"/>
      <c r="DOR58" s="292"/>
      <c r="DOS58" s="292"/>
      <c r="DOT58" s="292"/>
      <c r="DOU58" s="292"/>
      <c r="DOV58" s="292"/>
      <c r="DOW58" s="292"/>
      <c r="DOX58" s="292"/>
      <c r="DOY58" s="292"/>
      <c r="DOZ58" s="292"/>
      <c r="DPA58" s="292"/>
      <c r="DPB58" s="292"/>
      <c r="DPC58" s="292"/>
      <c r="DPD58" s="292"/>
      <c r="DPE58" s="292"/>
      <c r="DPF58" s="292"/>
      <c r="DPG58" s="292"/>
      <c r="DPH58" s="292"/>
      <c r="DPI58" s="292"/>
      <c r="DPJ58" s="292"/>
      <c r="DPK58" s="292"/>
      <c r="DPL58" s="292"/>
      <c r="DPM58" s="292"/>
      <c r="DPN58" s="292"/>
      <c r="DPO58" s="292"/>
      <c r="DPP58" s="292"/>
      <c r="DPQ58" s="292"/>
      <c r="DPR58" s="292"/>
      <c r="DPS58" s="292"/>
      <c r="DPT58" s="292"/>
      <c r="DPU58" s="292"/>
      <c r="DPV58" s="292"/>
      <c r="DPW58" s="292"/>
      <c r="DPX58" s="292"/>
      <c r="DPY58" s="292"/>
      <c r="DPZ58" s="292"/>
      <c r="DQA58" s="292"/>
      <c r="DQB58" s="292"/>
      <c r="DQC58" s="292"/>
      <c r="DQD58" s="292"/>
      <c r="DQE58" s="292"/>
      <c r="DQF58" s="292"/>
      <c r="DQG58" s="292"/>
      <c r="DQH58" s="292"/>
      <c r="DQI58" s="292"/>
      <c r="DQJ58" s="292"/>
      <c r="DQK58" s="292"/>
      <c r="DQL58" s="292"/>
      <c r="DQM58" s="292"/>
      <c r="DQN58" s="292"/>
      <c r="DQO58" s="292"/>
      <c r="DQP58" s="292"/>
      <c r="DQQ58" s="292"/>
      <c r="DQR58" s="292"/>
      <c r="DQS58" s="292"/>
      <c r="DQT58" s="292"/>
      <c r="DQU58" s="292"/>
      <c r="DQV58" s="292"/>
      <c r="DQW58" s="292"/>
      <c r="DQX58" s="292"/>
      <c r="DQY58" s="292"/>
      <c r="DQZ58" s="292"/>
      <c r="DRA58" s="292"/>
      <c r="DRB58" s="292"/>
      <c r="DRC58" s="292"/>
      <c r="DRD58" s="292"/>
      <c r="DRE58" s="292"/>
      <c r="DRF58" s="292"/>
      <c r="DRG58" s="292"/>
      <c r="DRH58" s="292"/>
      <c r="DRI58" s="292"/>
      <c r="DRJ58" s="292"/>
      <c r="DRK58" s="292"/>
      <c r="DRL58" s="292"/>
      <c r="DRM58" s="292"/>
      <c r="DRN58" s="292"/>
      <c r="DRO58" s="292"/>
      <c r="DRP58" s="292"/>
      <c r="DRQ58" s="292"/>
      <c r="DRR58" s="292"/>
      <c r="DRS58" s="292"/>
      <c r="DRT58" s="292"/>
      <c r="DRU58" s="292"/>
      <c r="DRV58" s="292"/>
      <c r="DRW58" s="292"/>
      <c r="DRX58" s="292"/>
      <c r="DRY58" s="292"/>
      <c r="DRZ58" s="292"/>
      <c r="DSA58" s="292"/>
      <c r="DSB58" s="292"/>
      <c r="DSC58" s="292"/>
      <c r="DSD58" s="292"/>
      <c r="DSE58" s="292"/>
      <c r="DSF58" s="292"/>
      <c r="DSG58" s="292"/>
      <c r="DSH58" s="292"/>
      <c r="DSI58" s="292"/>
      <c r="DSJ58" s="292"/>
      <c r="DSK58" s="292"/>
      <c r="DSL58" s="292"/>
      <c r="DSM58" s="292"/>
      <c r="DSN58" s="292"/>
      <c r="DSO58" s="292"/>
      <c r="DSP58" s="292"/>
      <c r="DSQ58" s="292"/>
      <c r="DSR58" s="292"/>
      <c r="DSS58" s="292"/>
      <c r="DST58" s="292"/>
      <c r="DSU58" s="292"/>
      <c r="DSV58" s="292"/>
      <c r="DSW58" s="292"/>
      <c r="DSX58" s="292"/>
      <c r="DSY58" s="292"/>
      <c r="DSZ58" s="292"/>
      <c r="DTA58" s="292"/>
      <c r="DTB58" s="292"/>
      <c r="DTC58" s="292"/>
      <c r="DTD58" s="292"/>
      <c r="DTE58" s="292"/>
      <c r="DTF58" s="292"/>
      <c r="DTG58" s="292"/>
      <c r="DTH58" s="292"/>
      <c r="DTI58" s="292"/>
      <c r="DTJ58" s="292"/>
      <c r="DTK58" s="292"/>
      <c r="DTL58" s="292"/>
      <c r="DTM58" s="292"/>
      <c r="DTN58" s="292"/>
      <c r="DTO58" s="292"/>
      <c r="DTP58" s="292"/>
      <c r="DTQ58" s="292"/>
      <c r="DTR58" s="292"/>
      <c r="DTS58" s="292"/>
      <c r="DTT58" s="292"/>
      <c r="DTU58" s="292"/>
      <c r="DTV58" s="292"/>
      <c r="DTW58" s="292"/>
      <c r="DTX58" s="292"/>
      <c r="DTY58" s="292"/>
      <c r="DTZ58" s="292"/>
      <c r="DUA58" s="292"/>
      <c r="DUB58" s="292"/>
      <c r="DUC58" s="292"/>
      <c r="DUD58" s="292"/>
      <c r="DUE58" s="292"/>
      <c r="DUF58" s="292"/>
      <c r="DUG58" s="292"/>
      <c r="DUH58" s="292"/>
      <c r="DUI58" s="292"/>
      <c r="DUJ58" s="292"/>
      <c r="DUK58" s="292"/>
      <c r="DUL58" s="292"/>
      <c r="DUM58" s="292"/>
      <c r="DUN58" s="292"/>
      <c r="DUO58" s="292"/>
      <c r="DUP58" s="292"/>
      <c r="DUQ58" s="292"/>
      <c r="DUR58" s="292"/>
      <c r="DUS58" s="292"/>
      <c r="DUT58" s="292"/>
      <c r="DUU58" s="292"/>
      <c r="DUV58" s="292"/>
      <c r="DUW58" s="292"/>
      <c r="DUX58" s="292"/>
      <c r="DUY58" s="292"/>
      <c r="DUZ58" s="292"/>
      <c r="DVA58" s="292"/>
      <c r="DVB58" s="292"/>
      <c r="DVC58" s="292"/>
      <c r="DVD58" s="292"/>
      <c r="DVE58" s="292"/>
      <c r="DVF58" s="292"/>
      <c r="DVG58" s="292"/>
      <c r="DVH58" s="292"/>
      <c r="DVI58" s="292"/>
      <c r="DVJ58" s="292"/>
      <c r="DVK58" s="292"/>
      <c r="DVL58" s="292"/>
      <c r="DVM58" s="292"/>
      <c r="DVN58" s="292"/>
      <c r="DVO58" s="292"/>
      <c r="DVP58" s="292"/>
      <c r="DVQ58" s="292"/>
      <c r="DVR58" s="292"/>
      <c r="DVS58" s="292"/>
      <c r="DVT58" s="292"/>
      <c r="DVU58" s="292"/>
      <c r="DVV58" s="292"/>
      <c r="DVW58" s="292"/>
      <c r="DVX58" s="292"/>
      <c r="DVY58" s="292"/>
      <c r="DVZ58" s="292"/>
      <c r="DWA58" s="292"/>
      <c r="DWB58" s="292"/>
      <c r="DWC58" s="292"/>
      <c r="DWD58" s="292"/>
      <c r="DWE58" s="292"/>
      <c r="DWF58" s="292"/>
      <c r="DWG58" s="292"/>
      <c r="DWH58" s="292"/>
      <c r="DWI58" s="292"/>
      <c r="DWJ58" s="292"/>
      <c r="DWK58" s="292"/>
      <c r="DWL58" s="292"/>
      <c r="DWM58" s="292"/>
      <c r="DWN58" s="292"/>
      <c r="DWO58" s="292"/>
      <c r="DWP58" s="292"/>
      <c r="DWQ58" s="292"/>
      <c r="DWR58" s="292"/>
      <c r="DWS58" s="292"/>
      <c r="DWT58" s="292"/>
      <c r="DWU58" s="292"/>
      <c r="DWV58" s="292"/>
      <c r="DWW58" s="292"/>
      <c r="DWX58" s="292"/>
      <c r="DWY58" s="292"/>
      <c r="DWZ58" s="292"/>
      <c r="DXA58" s="292"/>
      <c r="DXB58" s="292"/>
      <c r="DXC58" s="292"/>
      <c r="DXD58" s="292"/>
      <c r="DXE58" s="292"/>
      <c r="DXF58" s="292"/>
      <c r="DXG58" s="292"/>
      <c r="DXH58" s="292"/>
      <c r="DXI58" s="292"/>
      <c r="DXJ58" s="292"/>
      <c r="DXK58" s="292"/>
      <c r="DXL58" s="292"/>
      <c r="DXM58" s="292"/>
      <c r="DXN58" s="292"/>
      <c r="DXO58" s="292"/>
      <c r="DXP58" s="292"/>
      <c r="DXQ58" s="292"/>
      <c r="DXR58" s="292"/>
      <c r="DXS58" s="292"/>
      <c r="DXT58" s="292"/>
      <c r="DXU58" s="292"/>
      <c r="DXV58" s="292"/>
      <c r="DXW58" s="292"/>
      <c r="DXX58" s="292"/>
      <c r="DXY58" s="292"/>
      <c r="DXZ58" s="292"/>
      <c r="DYA58" s="292"/>
      <c r="DYB58" s="292"/>
      <c r="DYC58" s="292"/>
      <c r="DYD58" s="292"/>
      <c r="DYE58" s="292"/>
      <c r="DYF58" s="292"/>
      <c r="DYG58" s="292"/>
      <c r="DYH58" s="292"/>
      <c r="DYI58" s="292"/>
      <c r="DYJ58" s="292"/>
      <c r="DYK58" s="292"/>
      <c r="DYL58" s="292"/>
      <c r="DYM58" s="292"/>
      <c r="DYN58" s="292"/>
      <c r="DYO58" s="292"/>
      <c r="DYP58" s="292"/>
      <c r="DYQ58" s="292"/>
      <c r="DYR58" s="292"/>
      <c r="DYS58" s="292"/>
      <c r="DYT58" s="292"/>
      <c r="DYU58" s="292"/>
      <c r="DYV58" s="292"/>
      <c r="DYW58" s="292"/>
      <c r="DYX58" s="292"/>
      <c r="DYY58" s="292"/>
      <c r="DYZ58" s="292"/>
      <c r="DZA58" s="292"/>
      <c r="DZB58" s="292"/>
      <c r="DZC58" s="292"/>
      <c r="DZD58" s="292"/>
      <c r="DZE58" s="292"/>
      <c r="DZF58" s="292"/>
      <c r="DZG58" s="292"/>
      <c r="DZH58" s="292"/>
      <c r="DZI58" s="292"/>
      <c r="DZJ58" s="292"/>
      <c r="DZK58" s="292"/>
      <c r="DZL58" s="292"/>
      <c r="DZM58" s="292"/>
      <c r="DZN58" s="292"/>
      <c r="DZO58" s="292"/>
      <c r="DZP58" s="292"/>
      <c r="DZQ58" s="292"/>
      <c r="DZR58" s="292"/>
      <c r="DZS58" s="292"/>
      <c r="DZT58" s="292"/>
      <c r="DZU58" s="292"/>
      <c r="DZV58" s="292"/>
      <c r="DZW58" s="292"/>
      <c r="DZX58" s="292"/>
      <c r="DZY58" s="292"/>
      <c r="DZZ58" s="292"/>
      <c r="EAA58" s="292"/>
      <c r="EAB58" s="292"/>
      <c r="EAC58" s="292"/>
      <c r="EAD58" s="292"/>
      <c r="EAE58" s="292"/>
      <c r="EAF58" s="292"/>
      <c r="EAG58" s="292"/>
      <c r="EAH58" s="292"/>
      <c r="EAI58" s="292"/>
      <c r="EAJ58" s="292"/>
      <c r="EAK58" s="292"/>
      <c r="EAL58" s="292"/>
      <c r="EAM58" s="292"/>
      <c r="EAN58" s="292"/>
      <c r="EAO58" s="292"/>
      <c r="EAP58" s="292"/>
      <c r="EAQ58" s="292"/>
      <c r="EAR58" s="292"/>
      <c r="EAS58" s="292"/>
      <c r="EAT58" s="292"/>
      <c r="EAU58" s="292"/>
      <c r="EAV58" s="292"/>
      <c r="EAW58" s="292"/>
      <c r="EAX58" s="292"/>
      <c r="EAY58" s="292"/>
      <c r="EAZ58" s="292"/>
      <c r="EBA58" s="292"/>
      <c r="EBB58" s="292"/>
      <c r="EBC58" s="292"/>
      <c r="EBD58" s="292"/>
      <c r="EBE58" s="292"/>
      <c r="EBF58" s="292"/>
      <c r="EBG58" s="292"/>
      <c r="EBH58" s="292"/>
      <c r="EBI58" s="292"/>
      <c r="EBJ58" s="292"/>
      <c r="EBK58" s="292"/>
      <c r="EBL58" s="292"/>
      <c r="EBM58" s="292"/>
      <c r="EBN58" s="292"/>
      <c r="EBO58" s="292"/>
      <c r="EBP58" s="292"/>
      <c r="EBQ58" s="292"/>
      <c r="EBR58" s="292"/>
      <c r="EBS58" s="292"/>
      <c r="EBT58" s="292"/>
      <c r="EBU58" s="292"/>
      <c r="EBV58" s="292"/>
      <c r="EBW58" s="292"/>
      <c r="EBX58" s="292"/>
      <c r="EBY58" s="292"/>
      <c r="EBZ58" s="292"/>
      <c r="ECA58" s="292"/>
      <c r="ECB58" s="292"/>
      <c r="ECC58" s="292"/>
      <c r="ECD58" s="292"/>
      <c r="ECE58" s="292"/>
      <c r="ECF58" s="292"/>
      <c r="ECG58" s="292"/>
      <c r="ECH58" s="292"/>
      <c r="ECI58" s="292"/>
      <c r="ECJ58" s="292"/>
      <c r="ECK58" s="292"/>
      <c r="ECL58" s="292"/>
      <c r="ECM58" s="292"/>
      <c r="ECN58" s="292"/>
      <c r="ECO58" s="292"/>
      <c r="ECP58" s="292"/>
      <c r="ECQ58" s="292"/>
      <c r="ECR58" s="292"/>
      <c r="ECS58" s="292"/>
      <c r="ECT58" s="292"/>
      <c r="ECU58" s="292"/>
      <c r="ECV58" s="292"/>
      <c r="ECW58" s="292"/>
      <c r="ECX58" s="292"/>
      <c r="ECY58" s="292"/>
      <c r="ECZ58" s="292"/>
      <c r="EDA58" s="292"/>
      <c r="EDB58" s="292"/>
      <c r="EDC58" s="292"/>
      <c r="EDD58" s="292"/>
      <c r="EDE58" s="292"/>
      <c r="EDF58" s="292"/>
      <c r="EDG58" s="292"/>
      <c r="EDH58" s="292"/>
      <c r="EDI58" s="292"/>
      <c r="EDJ58" s="292"/>
      <c r="EDK58" s="292"/>
      <c r="EDL58" s="292"/>
      <c r="EDM58" s="292"/>
      <c r="EDN58" s="292"/>
      <c r="EDO58" s="292"/>
      <c r="EDP58" s="292"/>
      <c r="EDQ58" s="292"/>
      <c r="EDR58" s="292"/>
      <c r="EDS58" s="292"/>
      <c r="EDT58" s="292"/>
      <c r="EDU58" s="292"/>
      <c r="EDV58" s="292"/>
      <c r="EDW58" s="292"/>
      <c r="EDX58" s="292"/>
      <c r="EDY58" s="292"/>
      <c r="EDZ58" s="292"/>
      <c r="EEA58" s="292"/>
      <c r="EEB58" s="292"/>
      <c r="EEC58" s="292"/>
      <c r="EED58" s="292"/>
      <c r="EEE58" s="292"/>
      <c r="EEF58" s="292"/>
      <c r="EEG58" s="292"/>
      <c r="EEH58" s="292"/>
      <c r="EEI58" s="292"/>
      <c r="EEJ58" s="292"/>
      <c r="EEK58" s="292"/>
      <c r="EEL58" s="292"/>
      <c r="EEM58" s="292"/>
      <c r="EEN58" s="292"/>
      <c r="EEO58" s="292"/>
      <c r="EEP58" s="292"/>
      <c r="EEQ58" s="292"/>
      <c r="EER58" s="292"/>
      <c r="EES58" s="292"/>
      <c r="EET58" s="292"/>
      <c r="EEU58" s="292"/>
      <c r="EEV58" s="292"/>
      <c r="EEW58" s="292"/>
      <c r="EEX58" s="292"/>
      <c r="EEY58" s="292"/>
      <c r="EEZ58" s="292"/>
      <c r="EFA58" s="292"/>
      <c r="EFB58" s="292"/>
      <c r="EFC58" s="292"/>
      <c r="EFD58" s="292"/>
      <c r="EFE58" s="292"/>
      <c r="EFF58" s="292"/>
      <c r="EFG58" s="292"/>
      <c r="EFH58" s="292"/>
      <c r="EFI58" s="292"/>
      <c r="EFJ58" s="292"/>
      <c r="EFK58" s="292"/>
      <c r="EFL58" s="292"/>
      <c r="EFM58" s="292"/>
      <c r="EFN58" s="292"/>
      <c r="EFO58" s="292"/>
      <c r="EFP58" s="292"/>
      <c r="EFQ58" s="292"/>
      <c r="EFR58" s="292"/>
      <c r="EFS58" s="292"/>
      <c r="EFT58" s="292"/>
      <c r="EFU58" s="292"/>
      <c r="EFV58" s="292"/>
      <c r="EFW58" s="292"/>
      <c r="EFX58" s="292"/>
      <c r="EFY58" s="292"/>
      <c r="EFZ58" s="292"/>
      <c r="EGA58" s="292"/>
      <c r="EGB58" s="292"/>
      <c r="EGC58" s="292"/>
      <c r="EGD58" s="292"/>
      <c r="EGE58" s="292"/>
      <c r="EGF58" s="292"/>
      <c r="EGG58" s="292"/>
      <c r="EGH58" s="292"/>
      <c r="EGI58" s="292"/>
      <c r="EGJ58" s="292"/>
      <c r="EGK58" s="292"/>
      <c r="EGL58" s="292"/>
      <c r="EGM58" s="292"/>
      <c r="EGN58" s="292"/>
      <c r="EGO58" s="292"/>
      <c r="EGP58" s="292"/>
      <c r="EGQ58" s="292"/>
      <c r="EGR58" s="292"/>
      <c r="EGS58" s="292"/>
      <c r="EGT58" s="292"/>
      <c r="EGU58" s="292"/>
      <c r="EGV58" s="292"/>
      <c r="EGW58" s="292"/>
      <c r="EGX58" s="292"/>
      <c r="EGY58" s="292"/>
      <c r="EGZ58" s="292"/>
      <c r="EHA58" s="292"/>
      <c r="EHB58" s="292"/>
      <c r="EHC58" s="292"/>
      <c r="EHD58" s="292"/>
      <c r="EHE58" s="292"/>
      <c r="EHF58" s="292"/>
      <c r="EHG58" s="292"/>
      <c r="EHH58" s="292"/>
      <c r="EHI58" s="292"/>
      <c r="EHJ58" s="292"/>
      <c r="EHK58" s="292"/>
      <c r="EHL58" s="292"/>
      <c r="EHM58" s="292"/>
      <c r="EHN58" s="292"/>
      <c r="EHO58" s="292"/>
      <c r="EHP58" s="292"/>
      <c r="EHQ58" s="292"/>
      <c r="EHR58" s="292"/>
      <c r="EHS58" s="292"/>
      <c r="EHT58" s="292"/>
      <c r="EHU58" s="292"/>
      <c r="EHV58" s="292"/>
      <c r="EHW58" s="292"/>
      <c r="EHX58" s="292"/>
      <c r="EHY58" s="292"/>
      <c r="EHZ58" s="292"/>
      <c r="EIA58" s="292"/>
      <c r="EIB58" s="292"/>
      <c r="EIC58" s="292"/>
      <c r="EID58" s="292"/>
      <c r="EIE58" s="292"/>
      <c r="EIF58" s="292"/>
      <c r="EIG58" s="292"/>
      <c r="EIH58" s="292"/>
      <c r="EII58" s="292"/>
      <c r="EIJ58" s="292"/>
      <c r="EIK58" s="292"/>
      <c r="EIL58" s="292"/>
      <c r="EIM58" s="292"/>
      <c r="EIN58" s="292"/>
      <c r="EIO58" s="292"/>
      <c r="EIP58" s="292"/>
      <c r="EIQ58" s="292"/>
      <c r="EIR58" s="292"/>
      <c r="EIS58" s="292"/>
      <c r="EIT58" s="292"/>
      <c r="EIU58" s="292"/>
      <c r="EIV58" s="292"/>
      <c r="EIW58" s="292"/>
      <c r="EIX58" s="292"/>
      <c r="EIY58" s="292"/>
      <c r="EIZ58" s="292"/>
      <c r="EJA58" s="292"/>
      <c r="EJB58" s="292"/>
      <c r="EJC58" s="292"/>
      <c r="EJD58" s="292"/>
      <c r="EJE58" s="292"/>
      <c r="EJF58" s="292"/>
      <c r="EJG58" s="292"/>
      <c r="EJH58" s="292"/>
      <c r="EJI58" s="292"/>
      <c r="EJJ58" s="292"/>
      <c r="EJK58" s="292"/>
      <c r="EJL58" s="292"/>
      <c r="EJM58" s="292"/>
      <c r="EJN58" s="292"/>
      <c r="EJO58" s="292"/>
      <c r="EJP58" s="292"/>
      <c r="EJQ58" s="292"/>
      <c r="EJR58" s="292"/>
      <c r="EJS58" s="292"/>
      <c r="EJT58" s="292"/>
      <c r="EJU58" s="292"/>
      <c r="EJV58" s="292"/>
      <c r="EJW58" s="292"/>
      <c r="EJX58" s="292"/>
      <c r="EJY58" s="292"/>
      <c r="EJZ58" s="292"/>
      <c r="EKA58" s="292"/>
      <c r="EKB58" s="292"/>
      <c r="EKC58" s="292"/>
      <c r="EKD58" s="292"/>
      <c r="EKE58" s="292"/>
      <c r="EKF58" s="292"/>
      <c r="EKG58" s="292"/>
      <c r="EKH58" s="292"/>
      <c r="EKI58" s="292"/>
      <c r="EKJ58" s="292"/>
      <c r="EKK58" s="292"/>
      <c r="EKL58" s="292"/>
      <c r="EKM58" s="292"/>
      <c r="EKN58" s="292"/>
      <c r="EKO58" s="292"/>
      <c r="EKP58" s="292"/>
      <c r="EKQ58" s="292"/>
      <c r="EKR58" s="292"/>
      <c r="EKS58" s="292"/>
      <c r="EKT58" s="292"/>
      <c r="EKU58" s="292"/>
      <c r="EKV58" s="292"/>
      <c r="EKW58" s="292"/>
      <c r="EKX58" s="292"/>
      <c r="EKY58" s="292"/>
      <c r="EKZ58" s="292"/>
      <c r="ELA58" s="292"/>
      <c r="ELB58" s="292"/>
      <c r="ELC58" s="292"/>
      <c r="ELD58" s="292"/>
      <c r="ELE58" s="292"/>
      <c r="ELF58" s="292"/>
      <c r="ELG58" s="292"/>
      <c r="ELH58" s="292"/>
      <c r="ELI58" s="292"/>
      <c r="ELJ58" s="292"/>
      <c r="ELK58" s="292"/>
      <c r="ELL58" s="292"/>
      <c r="ELM58" s="292"/>
      <c r="ELN58" s="292"/>
      <c r="ELO58" s="292"/>
      <c r="ELP58" s="292"/>
      <c r="ELQ58" s="292"/>
      <c r="ELR58" s="292"/>
      <c r="ELS58" s="292"/>
      <c r="ELT58" s="292"/>
      <c r="ELU58" s="292"/>
      <c r="ELV58" s="292"/>
      <c r="ELW58" s="292"/>
      <c r="ELX58" s="292"/>
      <c r="ELY58" s="292"/>
      <c r="ELZ58" s="292"/>
      <c r="EMA58" s="292"/>
      <c r="EMB58" s="292"/>
      <c r="EMC58" s="292"/>
      <c r="EMD58" s="292"/>
      <c r="EME58" s="292"/>
      <c r="EMF58" s="292"/>
      <c r="EMG58" s="292"/>
      <c r="EMH58" s="292"/>
      <c r="EMI58" s="292"/>
      <c r="EMJ58" s="292"/>
      <c r="EMK58" s="292"/>
      <c r="EML58" s="292"/>
      <c r="EMM58" s="292"/>
      <c r="EMN58" s="292"/>
      <c r="EMO58" s="292"/>
      <c r="EMP58" s="292"/>
      <c r="EMQ58" s="292"/>
      <c r="EMR58" s="292"/>
      <c r="EMS58" s="292"/>
      <c r="EMT58" s="292"/>
      <c r="EMU58" s="292"/>
      <c r="EMV58" s="292"/>
      <c r="EMW58" s="292"/>
      <c r="EMX58" s="292"/>
      <c r="EMY58" s="292"/>
      <c r="EMZ58" s="292"/>
      <c r="ENA58" s="292"/>
      <c r="ENB58" s="292"/>
      <c r="ENC58" s="292"/>
      <c r="END58" s="292"/>
      <c r="ENE58" s="292"/>
      <c r="ENF58" s="292"/>
      <c r="ENG58" s="292"/>
      <c r="ENH58" s="292"/>
      <c r="ENI58" s="292"/>
      <c r="ENJ58" s="292"/>
      <c r="ENK58" s="292"/>
      <c r="ENL58" s="292"/>
      <c r="ENM58" s="292"/>
      <c r="ENN58" s="292"/>
      <c r="ENO58" s="292"/>
      <c r="ENP58" s="292"/>
      <c r="ENQ58" s="292"/>
      <c r="ENR58" s="292"/>
      <c r="ENS58" s="292"/>
      <c r="ENT58" s="292"/>
      <c r="ENU58" s="292"/>
      <c r="ENV58" s="292"/>
      <c r="ENW58" s="292"/>
      <c r="ENX58" s="292"/>
      <c r="ENY58" s="292"/>
      <c r="ENZ58" s="292"/>
      <c r="EOA58" s="292"/>
      <c r="EOB58" s="292"/>
      <c r="EOC58" s="292"/>
      <c r="EOD58" s="292"/>
      <c r="EOE58" s="292"/>
      <c r="EOF58" s="292"/>
      <c r="EOG58" s="292"/>
      <c r="EOH58" s="292"/>
      <c r="EOI58" s="292"/>
      <c r="EOJ58" s="292"/>
      <c r="EOK58" s="292"/>
      <c r="EOL58" s="292"/>
      <c r="EOM58" s="292"/>
      <c r="EON58" s="292"/>
      <c r="EOO58" s="292"/>
      <c r="EOP58" s="292"/>
      <c r="EOQ58" s="292"/>
      <c r="EOR58" s="292"/>
      <c r="EOS58" s="292"/>
      <c r="EOT58" s="292"/>
      <c r="EOU58" s="292"/>
      <c r="EOV58" s="292"/>
      <c r="EOW58" s="292"/>
      <c r="EOX58" s="292"/>
      <c r="EOY58" s="292"/>
      <c r="EOZ58" s="292"/>
      <c r="EPA58" s="292"/>
      <c r="EPB58" s="292"/>
      <c r="EPC58" s="292"/>
      <c r="EPD58" s="292"/>
      <c r="EPE58" s="292"/>
      <c r="EPF58" s="292"/>
      <c r="EPG58" s="292"/>
      <c r="EPH58" s="292"/>
      <c r="EPI58" s="292"/>
      <c r="EPJ58" s="292"/>
      <c r="EPK58" s="292"/>
      <c r="EPL58" s="292"/>
      <c r="EPM58" s="292"/>
      <c r="EPN58" s="292"/>
      <c r="EPO58" s="292"/>
      <c r="EPP58" s="292"/>
      <c r="EPQ58" s="292"/>
      <c r="EPR58" s="292"/>
      <c r="EPS58" s="292"/>
      <c r="EPT58" s="292"/>
      <c r="EPU58" s="292"/>
      <c r="EPV58" s="292"/>
      <c r="EPW58" s="292"/>
      <c r="EPX58" s="292"/>
      <c r="EPY58" s="292"/>
      <c r="EPZ58" s="292"/>
      <c r="EQA58" s="292"/>
      <c r="EQB58" s="292"/>
      <c r="EQC58" s="292"/>
      <c r="EQD58" s="292"/>
      <c r="EQE58" s="292"/>
      <c r="EQF58" s="292"/>
      <c r="EQG58" s="292"/>
      <c r="EQH58" s="292"/>
      <c r="EQI58" s="292"/>
      <c r="EQJ58" s="292"/>
      <c r="EQK58" s="292"/>
      <c r="EQL58" s="292"/>
      <c r="EQM58" s="292"/>
      <c r="EQN58" s="292"/>
      <c r="EQO58" s="292"/>
      <c r="EQP58" s="292"/>
      <c r="EQQ58" s="292"/>
      <c r="EQR58" s="292"/>
      <c r="EQS58" s="292"/>
      <c r="EQT58" s="292"/>
      <c r="EQU58" s="292"/>
      <c r="EQV58" s="292"/>
      <c r="EQW58" s="292"/>
      <c r="EQX58" s="292"/>
      <c r="EQY58" s="292"/>
      <c r="EQZ58" s="292"/>
      <c r="ERA58" s="292"/>
      <c r="ERB58" s="292"/>
      <c r="ERC58" s="292"/>
      <c r="ERD58" s="292"/>
      <c r="ERE58" s="292"/>
      <c r="ERF58" s="292"/>
      <c r="ERG58" s="292"/>
      <c r="ERH58" s="292"/>
      <c r="ERI58" s="292"/>
      <c r="ERJ58" s="292"/>
      <c r="ERK58" s="292"/>
      <c r="ERL58" s="292"/>
      <c r="ERM58" s="292"/>
      <c r="ERN58" s="292"/>
      <c r="ERO58" s="292"/>
      <c r="ERP58" s="292"/>
      <c r="ERQ58" s="292"/>
      <c r="ERR58" s="292"/>
      <c r="ERS58" s="292"/>
      <c r="ERT58" s="292"/>
      <c r="ERU58" s="292"/>
      <c r="ERV58" s="292"/>
      <c r="ERW58" s="292"/>
      <c r="ERX58" s="292"/>
      <c r="ERY58" s="292"/>
      <c r="ERZ58" s="292"/>
      <c r="ESA58" s="292"/>
      <c r="ESB58" s="292"/>
      <c r="ESC58" s="292"/>
      <c r="ESD58" s="292"/>
      <c r="ESE58" s="292"/>
      <c r="ESF58" s="292"/>
      <c r="ESG58" s="292"/>
      <c r="ESH58" s="292"/>
      <c r="ESI58" s="292"/>
      <c r="ESJ58" s="292"/>
      <c r="ESK58" s="292"/>
      <c r="ESL58" s="292"/>
      <c r="ESM58" s="292"/>
      <c r="ESN58" s="292"/>
      <c r="ESO58" s="292"/>
      <c r="ESP58" s="292"/>
      <c r="ESQ58" s="292"/>
      <c r="ESR58" s="292"/>
      <c r="ESS58" s="292"/>
      <c r="EST58" s="292"/>
      <c r="ESU58" s="292"/>
      <c r="ESV58" s="292"/>
      <c r="ESW58" s="292"/>
      <c r="ESX58" s="292"/>
      <c r="ESY58" s="292"/>
      <c r="ESZ58" s="292"/>
      <c r="ETA58" s="292"/>
      <c r="ETB58" s="292"/>
      <c r="ETC58" s="292"/>
      <c r="ETD58" s="292"/>
      <c r="ETE58" s="292"/>
      <c r="ETF58" s="292"/>
      <c r="ETG58" s="292"/>
      <c r="ETH58" s="292"/>
      <c r="ETI58" s="292"/>
      <c r="ETJ58" s="292"/>
      <c r="ETK58" s="292"/>
      <c r="ETL58" s="292"/>
      <c r="ETM58" s="292"/>
      <c r="ETN58" s="292"/>
      <c r="ETO58" s="292"/>
      <c r="ETP58" s="292"/>
      <c r="ETQ58" s="292"/>
      <c r="ETR58" s="292"/>
      <c r="ETS58" s="292"/>
      <c r="ETT58" s="292"/>
      <c r="ETU58" s="292"/>
      <c r="ETV58" s="292"/>
      <c r="ETW58" s="292"/>
      <c r="ETX58" s="292"/>
      <c r="ETY58" s="292"/>
      <c r="ETZ58" s="292"/>
      <c r="EUA58" s="292"/>
      <c r="EUB58" s="292"/>
      <c r="EUC58" s="292"/>
      <c r="EUD58" s="292"/>
      <c r="EUE58" s="292"/>
      <c r="EUF58" s="292"/>
      <c r="EUG58" s="292"/>
      <c r="EUH58" s="292"/>
      <c r="EUI58" s="292"/>
      <c r="EUJ58" s="292"/>
      <c r="EUK58" s="292"/>
      <c r="EUL58" s="292"/>
      <c r="EUM58" s="292"/>
      <c r="EUN58" s="292"/>
      <c r="EUO58" s="292"/>
      <c r="EUP58" s="292"/>
      <c r="EUQ58" s="292"/>
      <c r="EUR58" s="292"/>
      <c r="EUS58" s="292"/>
      <c r="EUT58" s="292"/>
      <c r="EUU58" s="292"/>
      <c r="EUV58" s="292"/>
      <c r="EUW58" s="292"/>
      <c r="EUX58" s="292"/>
      <c r="EUY58" s="292"/>
      <c r="EUZ58" s="292"/>
      <c r="EVA58" s="292"/>
      <c r="EVB58" s="292"/>
      <c r="EVC58" s="292"/>
      <c r="EVD58" s="292"/>
      <c r="EVE58" s="292"/>
      <c r="EVF58" s="292"/>
      <c r="EVG58" s="292"/>
      <c r="EVH58" s="292"/>
      <c r="EVI58" s="292"/>
      <c r="EVJ58" s="292"/>
      <c r="EVK58" s="292"/>
      <c r="EVL58" s="292"/>
      <c r="EVM58" s="292"/>
      <c r="EVN58" s="292"/>
      <c r="EVO58" s="292"/>
      <c r="EVP58" s="292"/>
      <c r="EVQ58" s="292"/>
      <c r="EVR58" s="292"/>
      <c r="EVS58" s="292"/>
      <c r="EVT58" s="292"/>
      <c r="EVU58" s="292"/>
      <c r="EVV58" s="292"/>
      <c r="EVW58" s="292"/>
      <c r="EVX58" s="292"/>
      <c r="EVY58" s="292"/>
      <c r="EVZ58" s="292"/>
      <c r="EWA58" s="292"/>
      <c r="EWB58" s="292"/>
      <c r="EWC58" s="292"/>
      <c r="EWD58" s="292"/>
      <c r="EWE58" s="292"/>
      <c r="EWF58" s="292"/>
      <c r="EWG58" s="292"/>
      <c r="EWH58" s="292"/>
      <c r="EWI58" s="292"/>
      <c r="EWJ58" s="292"/>
      <c r="EWK58" s="292"/>
      <c r="EWL58" s="292"/>
      <c r="EWM58" s="292"/>
      <c r="EWN58" s="292"/>
      <c r="EWO58" s="292"/>
      <c r="EWP58" s="292"/>
      <c r="EWQ58" s="292"/>
      <c r="EWR58" s="292"/>
      <c r="EWS58" s="292"/>
      <c r="EWT58" s="292"/>
      <c r="EWU58" s="292"/>
      <c r="EWV58" s="292"/>
      <c r="EWW58" s="292"/>
      <c r="EWX58" s="292"/>
      <c r="EWY58" s="292"/>
      <c r="EWZ58" s="292"/>
      <c r="EXA58" s="292"/>
      <c r="EXB58" s="292"/>
      <c r="EXC58" s="292"/>
      <c r="EXD58" s="292"/>
      <c r="EXE58" s="292"/>
      <c r="EXF58" s="292"/>
      <c r="EXG58" s="292"/>
      <c r="EXH58" s="292"/>
      <c r="EXI58" s="292"/>
      <c r="EXJ58" s="292"/>
      <c r="EXK58" s="292"/>
      <c r="EXL58" s="292"/>
      <c r="EXM58" s="292"/>
      <c r="EXN58" s="292"/>
      <c r="EXO58" s="292"/>
      <c r="EXP58" s="292"/>
      <c r="EXQ58" s="292"/>
      <c r="EXR58" s="292"/>
      <c r="EXS58" s="292"/>
      <c r="EXT58" s="292"/>
      <c r="EXU58" s="292"/>
      <c r="EXV58" s="292"/>
      <c r="EXW58" s="292"/>
      <c r="EXX58" s="292"/>
      <c r="EXY58" s="292"/>
      <c r="EXZ58" s="292"/>
      <c r="EYA58" s="292"/>
      <c r="EYB58" s="292"/>
      <c r="EYC58" s="292"/>
      <c r="EYD58" s="292"/>
      <c r="EYE58" s="292"/>
      <c r="EYF58" s="292"/>
      <c r="EYG58" s="292"/>
      <c r="EYH58" s="292"/>
      <c r="EYI58" s="292"/>
      <c r="EYJ58" s="292"/>
      <c r="EYK58" s="292"/>
      <c r="EYL58" s="292"/>
      <c r="EYM58" s="292"/>
      <c r="EYN58" s="292"/>
      <c r="EYO58" s="292"/>
      <c r="EYP58" s="292"/>
      <c r="EYQ58" s="292"/>
      <c r="EYR58" s="292"/>
      <c r="EYS58" s="292"/>
      <c r="EYT58" s="292"/>
      <c r="EYU58" s="292"/>
      <c r="EYV58" s="292"/>
      <c r="EYW58" s="292"/>
      <c r="EYX58" s="292"/>
      <c r="EYY58" s="292"/>
      <c r="EYZ58" s="292"/>
      <c r="EZA58" s="292"/>
      <c r="EZB58" s="292"/>
      <c r="EZC58" s="292"/>
      <c r="EZD58" s="292"/>
      <c r="EZE58" s="292"/>
      <c r="EZF58" s="292"/>
      <c r="EZG58" s="292"/>
      <c r="EZH58" s="292"/>
      <c r="EZI58" s="292"/>
      <c r="EZJ58" s="292"/>
      <c r="EZK58" s="292"/>
      <c r="EZL58" s="292"/>
      <c r="EZM58" s="292"/>
      <c r="EZN58" s="292"/>
      <c r="EZO58" s="292"/>
      <c r="EZP58" s="292"/>
      <c r="EZQ58" s="292"/>
      <c r="EZR58" s="292"/>
      <c r="EZS58" s="292"/>
      <c r="EZT58" s="292"/>
      <c r="EZU58" s="292"/>
      <c r="EZV58" s="292"/>
      <c r="EZW58" s="292"/>
      <c r="EZX58" s="292"/>
      <c r="EZY58" s="292"/>
      <c r="EZZ58" s="292"/>
      <c r="FAA58" s="292"/>
      <c r="FAB58" s="292"/>
      <c r="FAC58" s="292"/>
      <c r="FAD58" s="292"/>
      <c r="FAE58" s="292"/>
      <c r="FAF58" s="292"/>
      <c r="FAG58" s="292"/>
      <c r="FAH58" s="292"/>
      <c r="FAI58" s="292"/>
      <c r="FAJ58" s="292"/>
      <c r="FAK58" s="292"/>
      <c r="FAL58" s="292"/>
      <c r="FAM58" s="292"/>
      <c r="FAN58" s="292"/>
      <c r="FAO58" s="292"/>
      <c r="FAP58" s="292"/>
      <c r="FAQ58" s="292"/>
      <c r="FAR58" s="292"/>
      <c r="FAS58" s="292"/>
      <c r="FAT58" s="292"/>
      <c r="FAU58" s="292"/>
      <c r="FAV58" s="292"/>
      <c r="FAW58" s="292"/>
      <c r="FAX58" s="292"/>
      <c r="FAY58" s="292"/>
      <c r="FAZ58" s="292"/>
      <c r="FBA58" s="292"/>
      <c r="FBB58" s="292"/>
      <c r="FBC58" s="292"/>
      <c r="FBD58" s="292"/>
      <c r="FBE58" s="292"/>
      <c r="FBF58" s="292"/>
      <c r="FBG58" s="292"/>
      <c r="FBH58" s="292"/>
      <c r="FBI58" s="292"/>
      <c r="FBJ58" s="292"/>
      <c r="FBK58" s="292"/>
      <c r="FBL58" s="292"/>
      <c r="FBM58" s="292"/>
      <c r="FBN58" s="292"/>
      <c r="FBO58" s="292"/>
      <c r="FBP58" s="292"/>
      <c r="FBQ58" s="292"/>
      <c r="FBR58" s="292"/>
      <c r="FBS58" s="292"/>
      <c r="FBT58" s="292"/>
      <c r="FBU58" s="292"/>
      <c r="FBV58" s="292"/>
      <c r="FBW58" s="292"/>
      <c r="FBX58" s="292"/>
      <c r="FBY58" s="292"/>
      <c r="FBZ58" s="292"/>
      <c r="FCA58" s="292"/>
      <c r="FCB58" s="292"/>
      <c r="FCC58" s="292"/>
      <c r="FCD58" s="292"/>
      <c r="FCE58" s="292"/>
      <c r="FCF58" s="292"/>
      <c r="FCG58" s="292"/>
      <c r="FCH58" s="292"/>
      <c r="FCI58" s="292"/>
      <c r="FCJ58" s="292"/>
      <c r="FCK58" s="292"/>
      <c r="FCL58" s="292"/>
      <c r="FCM58" s="292"/>
      <c r="FCN58" s="292"/>
      <c r="FCO58" s="292"/>
      <c r="FCP58" s="292"/>
      <c r="FCQ58" s="292"/>
      <c r="FCR58" s="292"/>
      <c r="FCS58" s="292"/>
      <c r="FCT58" s="292"/>
      <c r="FCU58" s="292"/>
      <c r="FCV58" s="292"/>
      <c r="FCW58" s="292"/>
      <c r="FCX58" s="292"/>
      <c r="FCY58" s="292"/>
      <c r="FCZ58" s="292"/>
      <c r="FDA58" s="292"/>
      <c r="FDB58" s="292"/>
      <c r="FDC58" s="292"/>
      <c r="FDD58" s="292"/>
      <c r="FDE58" s="292"/>
      <c r="FDF58" s="292"/>
      <c r="FDG58" s="292"/>
      <c r="FDH58" s="292"/>
      <c r="FDI58" s="292"/>
      <c r="FDJ58" s="292"/>
      <c r="FDK58" s="292"/>
      <c r="FDL58" s="292"/>
      <c r="FDM58" s="292"/>
      <c r="FDN58" s="292"/>
      <c r="FDO58" s="292"/>
      <c r="FDP58" s="292"/>
      <c r="FDQ58" s="292"/>
      <c r="FDR58" s="292"/>
      <c r="FDS58" s="292"/>
      <c r="FDT58" s="292"/>
      <c r="FDU58" s="292"/>
      <c r="FDV58" s="292"/>
      <c r="FDW58" s="292"/>
      <c r="FDX58" s="292"/>
      <c r="FDY58" s="292"/>
      <c r="FDZ58" s="292"/>
      <c r="FEA58" s="292"/>
      <c r="FEB58" s="292"/>
      <c r="FEC58" s="292"/>
      <c r="FED58" s="292"/>
      <c r="FEE58" s="292"/>
      <c r="FEF58" s="292"/>
      <c r="FEG58" s="292"/>
      <c r="FEH58" s="292"/>
      <c r="FEI58" s="292"/>
      <c r="FEJ58" s="292"/>
      <c r="FEK58" s="292"/>
      <c r="FEL58" s="292"/>
      <c r="FEM58" s="292"/>
      <c r="FEN58" s="292"/>
      <c r="FEO58" s="292"/>
      <c r="FEP58" s="292"/>
      <c r="FEQ58" s="292"/>
      <c r="FER58" s="292"/>
      <c r="FES58" s="292"/>
      <c r="FET58" s="292"/>
      <c r="FEU58" s="292"/>
      <c r="FEV58" s="292"/>
      <c r="FEW58" s="292"/>
      <c r="FEX58" s="292"/>
      <c r="FEY58" s="292"/>
      <c r="FEZ58" s="292"/>
      <c r="FFA58" s="292"/>
      <c r="FFB58" s="292"/>
      <c r="FFC58" s="292"/>
      <c r="FFD58" s="292"/>
      <c r="FFE58" s="292"/>
      <c r="FFF58" s="292"/>
      <c r="FFG58" s="292"/>
      <c r="FFH58" s="292"/>
      <c r="FFI58" s="292"/>
      <c r="FFJ58" s="292"/>
      <c r="FFK58" s="292"/>
      <c r="FFL58" s="292"/>
      <c r="FFM58" s="292"/>
      <c r="FFN58" s="292"/>
      <c r="FFO58" s="292"/>
      <c r="FFP58" s="292"/>
      <c r="FFQ58" s="292"/>
      <c r="FFR58" s="292"/>
      <c r="FFS58" s="292"/>
      <c r="FFT58" s="292"/>
      <c r="FFU58" s="292"/>
      <c r="FFV58" s="292"/>
      <c r="FFW58" s="292"/>
      <c r="FFX58" s="292"/>
      <c r="FFY58" s="292"/>
      <c r="FFZ58" s="292"/>
      <c r="FGA58" s="292"/>
      <c r="FGB58" s="292"/>
      <c r="FGC58" s="292"/>
      <c r="FGD58" s="292"/>
      <c r="FGE58" s="292"/>
      <c r="FGF58" s="292"/>
      <c r="FGG58" s="292"/>
      <c r="FGH58" s="292"/>
      <c r="FGI58" s="292"/>
      <c r="FGJ58" s="292"/>
      <c r="FGK58" s="292"/>
      <c r="FGL58" s="292"/>
      <c r="FGM58" s="292"/>
      <c r="FGN58" s="292"/>
      <c r="FGO58" s="292"/>
      <c r="FGP58" s="292"/>
      <c r="FGQ58" s="292"/>
      <c r="FGR58" s="292"/>
      <c r="FGS58" s="292"/>
      <c r="FGT58" s="292"/>
      <c r="FGU58" s="292"/>
      <c r="FGV58" s="292"/>
      <c r="FGW58" s="292"/>
      <c r="FGX58" s="292"/>
      <c r="FGY58" s="292"/>
      <c r="FGZ58" s="292"/>
      <c r="FHA58" s="292"/>
      <c r="FHB58" s="292"/>
      <c r="FHC58" s="292"/>
      <c r="FHD58" s="292"/>
      <c r="FHE58" s="292"/>
      <c r="FHF58" s="292"/>
      <c r="FHG58" s="292"/>
      <c r="FHH58" s="292"/>
      <c r="FHI58" s="292"/>
      <c r="FHJ58" s="292"/>
      <c r="FHK58" s="292"/>
      <c r="FHL58" s="292"/>
      <c r="FHM58" s="292"/>
      <c r="FHN58" s="292"/>
      <c r="FHO58" s="292"/>
      <c r="FHP58" s="292"/>
      <c r="FHQ58" s="292"/>
      <c r="FHR58" s="292"/>
      <c r="FHS58" s="292"/>
      <c r="FHT58" s="292"/>
      <c r="FHU58" s="292"/>
      <c r="FHV58" s="292"/>
      <c r="FHW58" s="292"/>
      <c r="FHX58" s="292"/>
      <c r="FHY58" s="292"/>
      <c r="FHZ58" s="292"/>
      <c r="FIA58" s="292"/>
      <c r="FIB58" s="292"/>
      <c r="FIC58" s="292"/>
      <c r="FID58" s="292"/>
      <c r="FIE58" s="292"/>
      <c r="FIF58" s="292"/>
      <c r="FIG58" s="292"/>
      <c r="FIH58" s="292"/>
      <c r="FII58" s="292"/>
      <c r="FIJ58" s="292"/>
      <c r="FIK58" s="292"/>
      <c r="FIL58" s="292"/>
      <c r="FIM58" s="292"/>
      <c r="FIN58" s="292"/>
      <c r="FIO58" s="292"/>
      <c r="FIP58" s="292"/>
      <c r="FIQ58" s="292"/>
      <c r="FIR58" s="292"/>
      <c r="FIS58" s="292"/>
      <c r="FIT58" s="292"/>
      <c r="FIU58" s="292"/>
      <c r="FIV58" s="292"/>
      <c r="FIW58" s="292"/>
      <c r="FIX58" s="292"/>
      <c r="FIY58" s="292"/>
      <c r="FIZ58" s="292"/>
      <c r="FJA58" s="292"/>
      <c r="FJB58" s="292"/>
      <c r="FJC58" s="292"/>
      <c r="FJD58" s="292"/>
      <c r="FJE58" s="292"/>
      <c r="FJF58" s="292"/>
      <c r="FJG58" s="292"/>
      <c r="FJH58" s="292"/>
      <c r="FJI58" s="292"/>
      <c r="FJJ58" s="292"/>
      <c r="FJK58" s="292"/>
      <c r="FJL58" s="292"/>
      <c r="FJM58" s="292"/>
      <c r="FJN58" s="292"/>
      <c r="FJO58" s="292"/>
      <c r="FJP58" s="292"/>
      <c r="FJQ58" s="292"/>
      <c r="FJR58" s="292"/>
      <c r="FJS58" s="292"/>
      <c r="FJT58" s="292"/>
      <c r="FJU58" s="292"/>
      <c r="FJV58" s="292"/>
      <c r="FJW58" s="292"/>
      <c r="FJX58" s="292"/>
      <c r="FJY58" s="292"/>
      <c r="FJZ58" s="292"/>
      <c r="FKA58" s="292"/>
      <c r="FKB58" s="292"/>
      <c r="FKC58" s="292"/>
      <c r="FKD58" s="292"/>
      <c r="FKE58" s="292"/>
      <c r="FKF58" s="292"/>
      <c r="FKG58" s="292"/>
      <c r="FKH58" s="292"/>
      <c r="FKI58" s="292"/>
      <c r="FKJ58" s="292"/>
      <c r="FKK58" s="292"/>
      <c r="FKL58" s="292"/>
      <c r="FKM58" s="292"/>
      <c r="FKN58" s="292"/>
      <c r="FKO58" s="292"/>
      <c r="FKP58" s="292"/>
      <c r="FKQ58" s="292"/>
      <c r="FKR58" s="292"/>
      <c r="FKS58" s="292"/>
      <c r="FKT58" s="292"/>
      <c r="FKU58" s="292"/>
      <c r="FKV58" s="292"/>
      <c r="FKW58" s="292"/>
      <c r="FKX58" s="292"/>
      <c r="FKY58" s="292"/>
      <c r="FKZ58" s="292"/>
      <c r="FLA58" s="292"/>
      <c r="FLB58" s="292"/>
      <c r="FLC58" s="292"/>
      <c r="FLD58" s="292"/>
      <c r="FLE58" s="292"/>
      <c r="FLF58" s="292"/>
      <c r="FLG58" s="292"/>
      <c r="FLH58" s="292"/>
      <c r="FLI58" s="292"/>
      <c r="FLJ58" s="292"/>
      <c r="FLK58" s="292"/>
      <c r="FLL58" s="292"/>
      <c r="FLM58" s="292"/>
      <c r="FLN58" s="292"/>
      <c r="FLO58" s="292"/>
      <c r="FLP58" s="292"/>
      <c r="FLQ58" s="292"/>
      <c r="FLR58" s="292"/>
      <c r="FLS58" s="292"/>
      <c r="FLT58" s="292"/>
      <c r="FLU58" s="292"/>
      <c r="FLV58" s="292"/>
      <c r="FLW58" s="292"/>
      <c r="FLX58" s="292"/>
      <c r="FLY58" s="292"/>
      <c r="FLZ58" s="292"/>
      <c r="FMA58" s="292"/>
      <c r="FMB58" s="292"/>
      <c r="FMC58" s="292"/>
      <c r="FMD58" s="292"/>
      <c r="FME58" s="292"/>
      <c r="FMF58" s="292"/>
      <c r="FMG58" s="292"/>
      <c r="FMH58" s="292"/>
      <c r="FMI58" s="292"/>
      <c r="FMJ58" s="292"/>
      <c r="FMK58" s="292"/>
      <c r="FML58" s="292"/>
      <c r="FMM58" s="292"/>
      <c r="FMN58" s="292"/>
      <c r="FMO58" s="292"/>
      <c r="FMP58" s="292"/>
      <c r="FMQ58" s="292"/>
      <c r="FMR58" s="292"/>
      <c r="FMS58" s="292"/>
      <c r="FMT58" s="292"/>
      <c r="FMU58" s="292"/>
      <c r="FMV58" s="292"/>
      <c r="FMW58" s="292"/>
      <c r="FMX58" s="292"/>
      <c r="FMY58" s="292"/>
      <c r="FMZ58" s="292"/>
      <c r="FNA58" s="292"/>
      <c r="FNB58" s="292"/>
      <c r="FNC58" s="292"/>
      <c r="FND58" s="292"/>
      <c r="FNE58" s="292"/>
      <c r="FNF58" s="292"/>
      <c r="FNG58" s="292"/>
      <c r="FNH58" s="292"/>
      <c r="FNI58" s="292"/>
      <c r="FNJ58" s="292"/>
      <c r="FNK58" s="292"/>
      <c r="FNL58" s="292"/>
      <c r="FNM58" s="292"/>
      <c r="FNN58" s="292"/>
      <c r="FNO58" s="292"/>
      <c r="FNP58" s="292"/>
      <c r="FNQ58" s="292"/>
      <c r="FNR58" s="292"/>
      <c r="FNS58" s="292"/>
      <c r="FNT58" s="292"/>
      <c r="FNU58" s="292"/>
      <c r="FNV58" s="292"/>
      <c r="FNW58" s="292"/>
      <c r="FNX58" s="292"/>
      <c r="FNY58" s="292"/>
      <c r="FNZ58" s="292"/>
      <c r="FOA58" s="292"/>
      <c r="FOB58" s="292"/>
      <c r="FOC58" s="292"/>
      <c r="FOD58" s="292"/>
      <c r="FOE58" s="292"/>
      <c r="FOF58" s="292"/>
      <c r="FOG58" s="292"/>
      <c r="FOH58" s="292"/>
      <c r="FOI58" s="292"/>
      <c r="FOJ58" s="292"/>
      <c r="FOK58" s="292"/>
      <c r="FOL58" s="292"/>
      <c r="FOM58" s="292"/>
      <c r="FON58" s="292"/>
      <c r="FOO58" s="292"/>
      <c r="FOP58" s="292"/>
      <c r="FOQ58" s="292"/>
      <c r="FOR58" s="292"/>
      <c r="FOS58" s="292"/>
      <c r="FOT58" s="292"/>
      <c r="FOU58" s="292"/>
      <c r="FOV58" s="292"/>
      <c r="FOW58" s="292"/>
      <c r="FOX58" s="292"/>
      <c r="FOY58" s="292"/>
      <c r="FOZ58" s="292"/>
      <c r="FPA58" s="292"/>
      <c r="FPB58" s="292"/>
      <c r="FPC58" s="292"/>
      <c r="FPD58" s="292"/>
      <c r="FPE58" s="292"/>
      <c r="FPF58" s="292"/>
      <c r="FPG58" s="292"/>
      <c r="FPH58" s="292"/>
      <c r="FPI58" s="292"/>
      <c r="FPJ58" s="292"/>
      <c r="FPK58" s="292"/>
      <c r="FPL58" s="292"/>
      <c r="FPM58" s="292"/>
      <c r="FPN58" s="292"/>
      <c r="FPO58" s="292"/>
      <c r="FPP58" s="292"/>
      <c r="FPQ58" s="292"/>
      <c r="FPR58" s="292"/>
      <c r="FPS58" s="292"/>
      <c r="FPT58" s="292"/>
      <c r="FPU58" s="292"/>
      <c r="FPV58" s="292"/>
      <c r="FPW58" s="292"/>
      <c r="FPX58" s="292"/>
      <c r="FPY58" s="292"/>
      <c r="FPZ58" s="292"/>
      <c r="FQA58" s="292"/>
      <c r="FQB58" s="292"/>
      <c r="FQC58" s="292"/>
      <c r="FQD58" s="292"/>
      <c r="FQE58" s="292"/>
      <c r="FQF58" s="292"/>
      <c r="FQG58" s="292"/>
      <c r="FQH58" s="292"/>
      <c r="FQI58" s="292"/>
      <c r="FQJ58" s="292"/>
      <c r="FQK58" s="292"/>
      <c r="FQL58" s="292"/>
      <c r="FQM58" s="292"/>
      <c r="FQN58" s="292"/>
      <c r="FQO58" s="292"/>
      <c r="FQP58" s="292"/>
      <c r="FQQ58" s="292"/>
      <c r="FQR58" s="292"/>
      <c r="FQS58" s="292"/>
      <c r="FQT58" s="292"/>
      <c r="FQU58" s="292"/>
      <c r="FQV58" s="292"/>
      <c r="FQW58" s="292"/>
      <c r="FQX58" s="292"/>
      <c r="FQY58" s="292"/>
      <c r="FQZ58" s="292"/>
      <c r="FRA58" s="292"/>
      <c r="FRB58" s="292"/>
      <c r="FRC58" s="292"/>
      <c r="FRD58" s="292"/>
      <c r="FRE58" s="292"/>
      <c r="FRF58" s="292"/>
      <c r="FRG58" s="292"/>
      <c r="FRH58" s="292"/>
      <c r="FRI58" s="292"/>
      <c r="FRJ58" s="292"/>
      <c r="FRK58" s="292"/>
      <c r="FRL58" s="292"/>
      <c r="FRM58" s="292"/>
      <c r="FRN58" s="292"/>
      <c r="FRO58" s="292"/>
      <c r="FRP58" s="292"/>
      <c r="FRQ58" s="292"/>
      <c r="FRR58" s="292"/>
      <c r="FRS58" s="292"/>
      <c r="FRT58" s="292"/>
      <c r="FRU58" s="292"/>
      <c r="FRV58" s="292"/>
      <c r="FRW58" s="292"/>
      <c r="FRX58" s="292"/>
      <c r="FRY58" s="292"/>
      <c r="FRZ58" s="292"/>
      <c r="FSA58" s="292"/>
      <c r="FSB58" s="292"/>
      <c r="FSC58" s="292"/>
      <c r="FSD58" s="292"/>
      <c r="FSE58" s="292"/>
      <c r="FSF58" s="292"/>
      <c r="FSG58" s="292"/>
      <c r="FSH58" s="292"/>
      <c r="FSI58" s="292"/>
      <c r="FSJ58" s="292"/>
      <c r="FSK58" s="292"/>
      <c r="FSL58" s="292"/>
      <c r="FSM58" s="292"/>
      <c r="FSN58" s="292"/>
      <c r="FSO58" s="292"/>
      <c r="FSP58" s="292"/>
      <c r="FSQ58" s="292"/>
      <c r="FSR58" s="292"/>
      <c r="FSS58" s="292"/>
      <c r="FST58" s="292"/>
      <c r="FSU58" s="292"/>
      <c r="FSV58" s="292"/>
      <c r="FSW58" s="292"/>
      <c r="FSX58" s="292"/>
      <c r="FSY58" s="292"/>
      <c r="FSZ58" s="292"/>
      <c r="FTA58" s="292"/>
      <c r="FTB58" s="292"/>
      <c r="FTC58" s="292"/>
      <c r="FTD58" s="292"/>
      <c r="FTE58" s="292"/>
      <c r="FTF58" s="292"/>
      <c r="FTG58" s="292"/>
      <c r="FTH58" s="292"/>
      <c r="FTI58" s="292"/>
      <c r="FTJ58" s="292"/>
      <c r="FTK58" s="292"/>
      <c r="FTL58" s="292"/>
      <c r="FTM58" s="292"/>
      <c r="FTN58" s="292"/>
      <c r="FTO58" s="292"/>
      <c r="FTP58" s="292"/>
      <c r="FTQ58" s="292"/>
      <c r="FTR58" s="292"/>
      <c r="FTS58" s="292"/>
      <c r="FTT58" s="292"/>
      <c r="FTU58" s="292"/>
      <c r="FTV58" s="292"/>
      <c r="FTW58" s="292"/>
      <c r="FTX58" s="292"/>
      <c r="FTY58" s="292"/>
      <c r="FTZ58" s="292"/>
      <c r="FUA58" s="292"/>
      <c r="FUB58" s="292"/>
      <c r="FUC58" s="292"/>
      <c r="FUD58" s="292"/>
      <c r="FUE58" s="292"/>
      <c r="FUF58" s="292"/>
      <c r="FUG58" s="292"/>
      <c r="FUH58" s="292"/>
      <c r="FUI58" s="292"/>
      <c r="FUJ58" s="292"/>
      <c r="FUK58" s="292"/>
      <c r="FUL58" s="292"/>
      <c r="FUM58" s="292"/>
      <c r="FUN58" s="292"/>
      <c r="FUO58" s="292"/>
      <c r="FUP58" s="292"/>
      <c r="FUQ58" s="292"/>
      <c r="FUR58" s="292"/>
      <c r="FUS58" s="292"/>
      <c r="FUT58" s="292"/>
      <c r="FUU58" s="292"/>
      <c r="FUV58" s="292"/>
      <c r="FUW58" s="292"/>
      <c r="FUX58" s="292"/>
      <c r="FUY58" s="292"/>
      <c r="FUZ58" s="292"/>
      <c r="FVA58" s="292"/>
      <c r="FVB58" s="292"/>
      <c r="FVC58" s="292"/>
      <c r="FVD58" s="292"/>
      <c r="FVE58" s="292"/>
      <c r="FVF58" s="292"/>
      <c r="FVG58" s="292"/>
      <c r="FVH58" s="292"/>
      <c r="FVI58" s="292"/>
      <c r="FVJ58" s="292"/>
      <c r="FVK58" s="292"/>
      <c r="FVL58" s="292"/>
      <c r="FVM58" s="292"/>
      <c r="FVN58" s="292"/>
      <c r="FVO58" s="292"/>
      <c r="FVP58" s="292"/>
      <c r="FVQ58" s="292"/>
      <c r="FVR58" s="292"/>
      <c r="FVS58" s="292"/>
      <c r="FVT58" s="292"/>
      <c r="FVU58" s="292"/>
      <c r="FVV58" s="292"/>
      <c r="FVW58" s="292"/>
      <c r="FVX58" s="292"/>
      <c r="FVY58" s="292"/>
      <c r="FVZ58" s="292"/>
      <c r="FWA58" s="292"/>
      <c r="FWB58" s="292"/>
      <c r="FWC58" s="292"/>
      <c r="FWD58" s="292"/>
      <c r="FWE58" s="292"/>
      <c r="FWF58" s="292"/>
      <c r="FWG58" s="292"/>
      <c r="FWH58" s="292"/>
      <c r="FWI58" s="292"/>
      <c r="FWJ58" s="292"/>
      <c r="FWK58" s="292"/>
      <c r="FWL58" s="292"/>
      <c r="FWM58" s="292"/>
      <c r="FWN58" s="292"/>
      <c r="FWO58" s="292"/>
      <c r="FWP58" s="292"/>
      <c r="FWQ58" s="292"/>
      <c r="FWR58" s="292"/>
      <c r="FWS58" s="292"/>
      <c r="FWT58" s="292"/>
      <c r="FWU58" s="292"/>
      <c r="FWV58" s="292"/>
      <c r="FWW58" s="292"/>
      <c r="FWX58" s="292"/>
      <c r="FWY58" s="292"/>
      <c r="FWZ58" s="292"/>
      <c r="FXA58" s="292"/>
      <c r="FXB58" s="292"/>
      <c r="FXC58" s="292"/>
      <c r="FXD58" s="292"/>
      <c r="FXE58" s="292"/>
      <c r="FXF58" s="292"/>
      <c r="FXG58" s="292"/>
      <c r="FXH58" s="292"/>
      <c r="FXI58" s="292"/>
      <c r="FXJ58" s="292"/>
      <c r="FXK58" s="292"/>
      <c r="FXL58" s="292"/>
      <c r="FXM58" s="292"/>
      <c r="FXN58" s="292"/>
      <c r="FXO58" s="292"/>
      <c r="FXP58" s="292"/>
      <c r="FXQ58" s="292"/>
      <c r="FXR58" s="292"/>
      <c r="FXS58" s="292"/>
      <c r="FXT58" s="292"/>
      <c r="FXU58" s="292"/>
      <c r="FXV58" s="292"/>
      <c r="FXW58" s="292"/>
      <c r="FXX58" s="292"/>
      <c r="FXY58" s="292"/>
      <c r="FXZ58" s="292"/>
      <c r="FYA58" s="292"/>
      <c r="FYB58" s="292"/>
      <c r="FYC58" s="292"/>
      <c r="FYD58" s="292"/>
      <c r="FYE58" s="292"/>
      <c r="FYF58" s="292"/>
      <c r="FYG58" s="292"/>
      <c r="FYH58" s="292"/>
      <c r="FYI58" s="292"/>
      <c r="FYJ58" s="292"/>
      <c r="FYK58" s="292"/>
      <c r="FYL58" s="292"/>
      <c r="FYM58" s="292"/>
      <c r="FYN58" s="292"/>
      <c r="FYO58" s="292"/>
      <c r="FYP58" s="292"/>
      <c r="FYQ58" s="292"/>
      <c r="FYR58" s="292"/>
      <c r="FYS58" s="292"/>
      <c r="FYT58" s="292"/>
      <c r="FYU58" s="292"/>
      <c r="FYV58" s="292"/>
      <c r="FYW58" s="292"/>
      <c r="FYX58" s="292"/>
      <c r="FYY58" s="292"/>
      <c r="FYZ58" s="292"/>
      <c r="FZA58" s="292"/>
      <c r="FZB58" s="292"/>
      <c r="FZC58" s="292"/>
      <c r="FZD58" s="292"/>
      <c r="FZE58" s="292"/>
      <c r="FZF58" s="292"/>
      <c r="FZG58" s="292"/>
      <c r="FZH58" s="292"/>
      <c r="FZI58" s="292"/>
      <c r="FZJ58" s="292"/>
      <c r="FZK58" s="292"/>
      <c r="FZL58" s="292"/>
      <c r="FZM58" s="292"/>
      <c r="FZN58" s="292"/>
      <c r="FZO58" s="292"/>
      <c r="FZP58" s="292"/>
      <c r="FZQ58" s="292"/>
      <c r="FZR58" s="292"/>
      <c r="FZS58" s="292"/>
      <c r="FZT58" s="292"/>
      <c r="FZU58" s="292"/>
      <c r="FZV58" s="292"/>
      <c r="FZW58" s="292"/>
      <c r="FZX58" s="292"/>
      <c r="FZY58" s="292"/>
      <c r="FZZ58" s="292"/>
      <c r="GAA58" s="292"/>
      <c r="GAB58" s="292"/>
      <c r="GAC58" s="292"/>
      <c r="GAD58" s="292"/>
      <c r="GAE58" s="292"/>
      <c r="GAF58" s="292"/>
      <c r="GAG58" s="292"/>
      <c r="GAH58" s="292"/>
      <c r="GAI58" s="292"/>
      <c r="GAJ58" s="292"/>
      <c r="GAK58" s="292"/>
      <c r="GAL58" s="292"/>
      <c r="GAM58" s="292"/>
      <c r="GAN58" s="292"/>
      <c r="GAO58" s="292"/>
      <c r="GAP58" s="292"/>
      <c r="GAQ58" s="292"/>
      <c r="GAR58" s="292"/>
      <c r="GAS58" s="292"/>
      <c r="GAT58" s="292"/>
      <c r="GAU58" s="292"/>
      <c r="GAV58" s="292"/>
      <c r="GAW58" s="292"/>
      <c r="GAX58" s="292"/>
      <c r="GAY58" s="292"/>
      <c r="GAZ58" s="292"/>
      <c r="GBA58" s="292"/>
      <c r="GBB58" s="292"/>
      <c r="GBC58" s="292"/>
      <c r="GBD58" s="292"/>
      <c r="GBE58" s="292"/>
      <c r="GBF58" s="292"/>
      <c r="GBG58" s="292"/>
      <c r="GBH58" s="292"/>
      <c r="GBI58" s="292"/>
      <c r="GBJ58" s="292"/>
      <c r="GBK58" s="292"/>
      <c r="GBL58" s="292"/>
      <c r="GBM58" s="292"/>
      <c r="GBN58" s="292"/>
      <c r="GBO58" s="292"/>
      <c r="GBP58" s="292"/>
      <c r="GBQ58" s="292"/>
      <c r="GBR58" s="292"/>
      <c r="GBS58" s="292"/>
      <c r="GBT58" s="292"/>
      <c r="GBU58" s="292"/>
      <c r="GBV58" s="292"/>
      <c r="GBW58" s="292"/>
      <c r="GBX58" s="292"/>
      <c r="GBY58" s="292"/>
      <c r="GBZ58" s="292"/>
      <c r="GCA58" s="292"/>
      <c r="GCB58" s="292"/>
      <c r="GCC58" s="292"/>
      <c r="GCD58" s="292"/>
      <c r="GCE58" s="292"/>
      <c r="GCF58" s="292"/>
      <c r="GCG58" s="292"/>
      <c r="GCH58" s="292"/>
      <c r="GCI58" s="292"/>
      <c r="GCJ58" s="292"/>
      <c r="GCK58" s="292"/>
      <c r="GCL58" s="292"/>
      <c r="GCM58" s="292"/>
      <c r="GCN58" s="292"/>
      <c r="GCO58" s="292"/>
      <c r="GCP58" s="292"/>
      <c r="GCQ58" s="292"/>
      <c r="GCR58" s="292"/>
      <c r="GCS58" s="292"/>
      <c r="GCT58" s="292"/>
      <c r="GCU58" s="292"/>
      <c r="GCV58" s="292"/>
      <c r="GCW58" s="292"/>
      <c r="GCX58" s="292"/>
      <c r="GCY58" s="292"/>
      <c r="GCZ58" s="292"/>
      <c r="GDA58" s="292"/>
      <c r="GDB58" s="292"/>
      <c r="GDC58" s="292"/>
      <c r="GDD58" s="292"/>
      <c r="GDE58" s="292"/>
      <c r="GDF58" s="292"/>
      <c r="GDG58" s="292"/>
      <c r="GDH58" s="292"/>
      <c r="GDI58" s="292"/>
      <c r="GDJ58" s="292"/>
      <c r="GDK58" s="292"/>
      <c r="GDL58" s="292"/>
      <c r="GDM58" s="292"/>
      <c r="GDN58" s="292"/>
      <c r="GDO58" s="292"/>
      <c r="GDP58" s="292"/>
      <c r="GDQ58" s="292"/>
      <c r="GDR58" s="292"/>
      <c r="GDS58" s="292"/>
      <c r="GDT58" s="292"/>
      <c r="GDU58" s="292"/>
      <c r="GDV58" s="292"/>
      <c r="GDW58" s="292"/>
      <c r="GDX58" s="292"/>
      <c r="GDY58" s="292"/>
      <c r="GDZ58" s="292"/>
      <c r="GEA58" s="292"/>
      <c r="GEB58" s="292"/>
      <c r="GEC58" s="292"/>
      <c r="GED58" s="292"/>
      <c r="GEE58" s="292"/>
      <c r="GEF58" s="292"/>
      <c r="GEG58" s="292"/>
      <c r="GEH58" s="292"/>
      <c r="GEI58" s="292"/>
      <c r="GEJ58" s="292"/>
      <c r="GEK58" s="292"/>
      <c r="GEL58" s="292"/>
      <c r="GEM58" s="292"/>
      <c r="GEN58" s="292"/>
      <c r="GEO58" s="292"/>
      <c r="GEP58" s="292"/>
      <c r="GEQ58" s="292"/>
      <c r="GER58" s="292"/>
      <c r="GES58" s="292"/>
      <c r="GET58" s="292"/>
      <c r="GEU58" s="292"/>
      <c r="GEV58" s="292"/>
      <c r="GEW58" s="292"/>
      <c r="GEX58" s="292"/>
      <c r="GEY58" s="292"/>
      <c r="GEZ58" s="292"/>
      <c r="GFA58" s="292"/>
      <c r="GFB58" s="292"/>
      <c r="GFC58" s="292"/>
      <c r="GFD58" s="292"/>
      <c r="GFE58" s="292"/>
      <c r="GFF58" s="292"/>
      <c r="GFG58" s="292"/>
      <c r="GFH58" s="292"/>
      <c r="GFI58" s="292"/>
      <c r="GFJ58" s="292"/>
      <c r="GFK58" s="292"/>
      <c r="GFL58" s="292"/>
      <c r="GFM58" s="292"/>
      <c r="GFN58" s="292"/>
      <c r="GFO58" s="292"/>
      <c r="GFP58" s="292"/>
      <c r="GFQ58" s="292"/>
      <c r="GFR58" s="292"/>
      <c r="GFS58" s="292"/>
      <c r="GFT58" s="292"/>
      <c r="GFU58" s="292"/>
      <c r="GFV58" s="292"/>
      <c r="GFW58" s="292"/>
      <c r="GFX58" s="292"/>
      <c r="GFY58" s="292"/>
      <c r="GFZ58" s="292"/>
      <c r="GGA58" s="292"/>
      <c r="GGB58" s="292"/>
      <c r="GGC58" s="292"/>
      <c r="GGD58" s="292"/>
      <c r="GGE58" s="292"/>
      <c r="GGF58" s="292"/>
      <c r="GGG58" s="292"/>
      <c r="GGH58" s="292"/>
      <c r="GGI58" s="292"/>
      <c r="GGJ58" s="292"/>
      <c r="GGK58" s="292"/>
      <c r="GGL58" s="292"/>
      <c r="GGM58" s="292"/>
      <c r="GGN58" s="292"/>
      <c r="GGO58" s="292"/>
      <c r="GGP58" s="292"/>
      <c r="GGQ58" s="292"/>
      <c r="GGR58" s="292"/>
      <c r="GGS58" s="292"/>
      <c r="GGT58" s="292"/>
      <c r="GGU58" s="292"/>
      <c r="GGV58" s="292"/>
      <c r="GGW58" s="292"/>
      <c r="GGX58" s="292"/>
      <c r="GGY58" s="292"/>
      <c r="GGZ58" s="292"/>
      <c r="GHA58" s="292"/>
      <c r="GHB58" s="292"/>
      <c r="GHC58" s="292"/>
      <c r="GHD58" s="292"/>
      <c r="GHE58" s="292"/>
      <c r="GHF58" s="292"/>
      <c r="GHG58" s="292"/>
      <c r="GHH58" s="292"/>
      <c r="GHI58" s="292"/>
      <c r="GHJ58" s="292"/>
      <c r="GHK58" s="292"/>
      <c r="GHL58" s="292"/>
      <c r="GHM58" s="292"/>
      <c r="GHN58" s="292"/>
      <c r="GHO58" s="292"/>
      <c r="GHP58" s="292"/>
      <c r="GHQ58" s="292"/>
      <c r="GHR58" s="292"/>
      <c r="GHS58" s="292"/>
      <c r="GHT58" s="292"/>
      <c r="GHU58" s="292"/>
      <c r="GHV58" s="292"/>
      <c r="GHW58" s="292"/>
      <c r="GHX58" s="292"/>
      <c r="GHY58" s="292"/>
      <c r="GHZ58" s="292"/>
      <c r="GIA58" s="292"/>
      <c r="GIB58" s="292"/>
      <c r="GIC58" s="292"/>
      <c r="GID58" s="292"/>
      <c r="GIE58" s="292"/>
      <c r="GIF58" s="292"/>
      <c r="GIG58" s="292"/>
      <c r="GIH58" s="292"/>
      <c r="GII58" s="292"/>
      <c r="GIJ58" s="292"/>
      <c r="GIK58" s="292"/>
      <c r="GIL58" s="292"/>
      <c r="GIM58" s="292"/>
      <c r="GIN58" s="292"/>
      <c r="GIO58" s="292"/>
      <c r="GIP58" s="292"/>
      <c r="GIQ58" s="292"/>
      <c r="GIR58" s="292"/>
      <c r="GIS58" s="292"/>
      <c r="GIT58" s="292"/>
      <c r="GIU58" s="292"/>
      <c r="GIV58" s="292"/>
      <c r="GIW58" s="292"/>
      <c r="GIX58" s="292"/>
      <c r="GIY58" s="292"/>
      <c r="GIZ58" s="292"/>
      <c r="GJA58" s="292"/>
      <c r="GJB58" s="292"/>
      <c r="GJC58" s="292"/>
      <c r="GJD58" s="292"/>
      <c r="GJE58" s="292"/>
      <c r="GJF58" s="292"/>
      <c r="GJG58" s="292"/>
      <c r="GJH58" s="292"/>
      <c r="GJI58" s="292"/>
      <c r="GJJ58" s="292"/>
      <c r="GJK58" s="292"/>
      <c r="GJL58" s="292"/>
      <c r="GJM58" s="292"/>
      <c r="GJN58" s="292"/>
      <c r="GJO58" s="292"/>
      <c r="GJP58" s="292"/>
      <c r="GJQ58" s="292"/>
      <c r="GJR58" s="292"/>
      <c r="GJS58" s="292"/>
      <c r="GJT58" s="292"/>
      <c r="GJU58" s="292"/>
      <c r="GJV58" s="292"/>
      <c r="GJW58" s="292"/>
      <c r="GJX58" s="292"/>
      <c r="GJY58" s="292"/>
      <c r="GJZ58" s="292"/>
      <c r="GKA58" s="292"/>
      <c r="GKB58" s="292"/>
      <c r="GKC58" s="292"/>
      <c r="GKD58" s="292"/>
      <c r="GKE58" s="292"/>
      <c r="GKF58" s="292"/>
      <c r="GKG58" s="292"/>
      <c r="GKH58" s="292"/>
      <c r="GKI58" s="292"/>
      <c r="GKJ58" s="292"/>
      <c r="GKK58" s="292"/>
      <c r="GKL58" s="292"/>
      <c r="GKM58" s="292"/>
      <c r="GKN58" s="292"/>
      <c r="GKO58" s="292"/>
      <c r="GKP58" s="292"/>
      <c r="GKQ58" s="292"/>
      <c r="GKR58" s="292"/>
      <c r="GKS58" s="292"/>
      <c r="GKT58" s="292"/>
      <c r="GKU58" s="292"/>
      <c r="GKV58" s="292"/>
      <c r="GKW58" s="292"/>
      <c r="GKX58" s="292"/>
      <c r="GKY58" s="292"/>
      <c r="GKZ58" s="292"/>
      <c r="GLA58" s="292"/>
      <c r="GLB58" s="292"/>
      <c r="GLC58" s="292"/>
      <c r="GLD58" s="292"/>
      <c r="GLE58" s="292"/>
      <c r="GLF58" s="292"/>
      <c r="GLG58" s="292"/>
      <c r="GLH58" s="292"/>
      <c r="GLI58" s="292"/>
      <c r="GLJ58" s="292"/>
      <c r="GLK58" s="292"/>
      <c r="GLL58" s="292"/>
      <c r="GLM58" s="292"/>
      <c r="GLN58" s="292"/>
      <c r="GLO58" s="292"/>
      <c r="GLP58" s="292"/>
      <c r="GLQ58" s="292"/>
      <c r="GLR58" s="292"/>
      <c r="GLS58" s="292"/>
      <c r="GLT58" s="292"/>
      <c r="GLU58" s="292"/>
      <c r="GLV58" s="292"/>
      <c r="GLW58" s="292"/>
      <c r="GLX58" s="292"/>
      <c r="GLY58" s="292"/>
      <c r="GLZ58" s="292"/>
      <c r="GMA58" s="292"/>
      <c r="GMB58" s="292"/>
      <c r="GMC58" s="292"/>
      <c r="GMD58" s="292"/>
      <c r="GME58" s="292"/>
      <c r="GMF58" s="292"/>
      <c r="GMG58" s="292"/>
      <c r="GMH58" s="292"/>
      <c r="GMI58" s="292"/>
      <c r="GMJ58" s="292"/>
      <c r="GMK58" s="292"/>
      <c r="GML58" s="292"/>
      <c r="GMM58" s="292"/>
      <c r="GMN58" s="292"/>
      <c r="GMO58" s="292"/>
      <c r="GMP58" s="292"/>
      <c r="GMQ58" s="292"/>
      <c r="GMR58" s="292"/>
      <c r="GMS58" s="292"/>
      <c r="GMT58" s="292"/>
      <c r="GMU58" s="292"/>
      <c r="GMV58" s="292"/>
      <c r="GMW58" s="292"/>
      <c r="GMX58" s="292"/>
      <c r="GMY58" s="292"/>
      <c r="GMZ58" s="292"/>
      <c r="GNA58" s="292"/>
      <c r="GNB58" s="292"/>
      <c r="GNC58" s="292"/>
      <c r="GND58" s="292"/>
      <c r="GNE58" s="292"/>
      <c r="GNF58" s="292"/>
      <c r="GNG58" s="292"/>
      <c r="GNH58" s="292"/>
      <c r="GNI58" s="292"/>
      <c r="GNJ58" s="292"/>
      <c r="GNK58" s="292"/>
      <c r="GNL58" s="292"/>
      <c r="GNM58" s="292"/>
      <c r="GNN58" s="292"/>
      <c r="GNO58" s="292"/>
      <c r="GNP58" s="292"/>
      <c r="GNQ58" s="292"/>
      <c r="GNR58" s="292"/>
      <c r="GNS58" s="292"/>
      <c r="GNT58" s="292"/>
      <c r="GNU58" s="292"/>
      <c r="GNV58" s="292"/>
      <c r="GNW58" s="292"/>
      <c r="GNX58" s="292"/>
      <c r="GNY58" s="292"/>
      <c r="GNZ58" s="292"/>
      <c r="GOA58" s="292"/>
      <c r="GOB58" s="292"/>
      <c r="GOC58" s="292"/>
      <c r="GOD58" s="292"/>
      <c r="GOE58" s="292"/>
      <c r="GOF58" s="292"/>
      <c r="GOG58" s="292"/>
      <c r="GOH58" s="292"/>
      <c r="GOI58" s="292"/>
      <c r="GOJ58" s="292"/>
      <c r="GOK58" s="292"/>
      <c r="GOL58" s="292"/>
      <c r="GOM58" s="292"/>
      <c r="GON58" s="292"/>
      <c r="GOO58" s="292"/>
      <c r="GOP58" s="292"/>
      <c r="GOQ58" s="292"/>
      <c r="GOR58" s="292"/>
      <c r="GOS58" s="292"/>
      <c r="GOT58" s="292"/>
      <c r="GOU58" s="292"/>
      <c r="GOV58" s="292"/>
      <c r="GOW58" s="292"/>
      <c r="GOX58" s="292"/>
      <c r="GOY58" s="292"/>
      <c r="GOZ58" s="292"/>
      <c r="GPA58" s="292"/>
      <c r="GPB58" s="292"/>
      <c r="GPC58" s="292"/>
      <c r="GPD58" s="292"/>
      <c r="GPE58" s="292"/>
      <c r="GPF58" s="292"/>
      <c r="GPG58" s="292"/>
      <c r="GPH58" s="292"/>
      <c r="GPI58" s="292"/>
      <c r="GPJ58" s="292"/>
      <c r="GPK58" s="292"/>
      <c r="GPL58" s="292"/>
      <c r="GPM58" s="292"/>
      <c r="GPN58" s="292"/>
      <c r="GPO58" s="292"/>
      <c r="GPP58" s="292"/>
      <c r="GPQ58" s="292"/>
      <c r="GPR58" s="292"/>
      <c r="GPS58" s="292"/>
      <c r="GPT58" s="292"/>
      <c r="GPU58" s="292"/>
      <c r="GPV58" s="292"/>
      <c r="GPW58" s="292"/>
      <c r="GPX58" s="292"/>
      <c r="GPY58" s="292"/>
      <c r="GPZ58" s="292"/>
      <c r="GQA58" s="292"/>
      <c r="GQB58" s="292"/>
      <c r="GQC58" s="292"/>
      <c r="GQD58" s="292"/>
      <c r="GQE58" s="292"/>
      <c r="GQF58" s="292"/>
      <c r="GQG58" s="292"/>
      <c r="GQH58" s="292"/>
      <c r="GQI58" s="292"/>
      <c r="GQJ58" s="292"/>
      <c r="GQK58" s="292"/>
      <c r="GQL58" s="292"/>
      <c r="GQM58" s="292"/>
      <c r="GQN58" s="292"/>
      <c r="GQO58" s="292"/>
      <c r="GQP58" s="292"/>
      <c r="GQQ58" s="292"/>
      <c r="GQR58" s="292"/>
      <c r="GQS58" s="292"/>
      <c r="GQT58" s="292"/>
      <c r="GQU58" s="292"/>
      <c r="GQV58" s="292"/>
      <c r="GQW58" s="292"/>
      <c r="GQX58" s="292"/>
      <c r="GQY58" s="292"/>
      <c r="GQZ58" s="292"/>
      <c r="GRA58" s="292"/>
      <c r="GRB58" s="292"/>
      <c r="GRC58" s="292"/>
      <c r="GRD58" s="292"/>
      <c r="GRE58" s="292"/>
      <c r="GRF58" s="292"/>
      <c r="GRG58" s="292"/>
      <c r="GRH58" s="292"/>
      <c r="GRI58" s="292"/>
      <c r="GRJ58" s="292"/>
      <c r="GRK58" s="292"/>
      <c r="GRL58" s="292"/>
      <c r="GRM58" s="292"/>
      <c r="GRN58" s="292"/>
      <c r="GRO58" s="292"/>
      <c r="GRP58" s="292"/>
      <c r="GRQ58" s="292"/>
      <c r="GRR58" s="292"/>
      <c r="GRS58" s="292"/>
      <c r="GRT58" s="292"/>
      <c r="GRU58" s="292"/>
      <c r="GRV58" s="292"/>
      <c r="GRW58" s="292"/>
      <c r="GRX58" s="292"/>
      <c r="GRY58" s="292"/>
      <c r="GRZ58" s="292"/>
      <c r="GSA58" s="292"/>
      <c r="GSB58" s="292"/>
      <c r="GSC58" s="292"/>
      <c r="GSD58" s="292"/>
      <c r="GSE58" s="292"/>
      <c r="GSF58" s="292"/>
      <c r="GSG58" s="292"/>
      <c r="GSH58" s="292"/>
      <c r="GSI58" s="292"/>
      <c r="GSJ58" s="292"/>
      <c r="GSK58" s="292"/>
      <c r="GSL58" s="292"/>
      <c r="GSM58" s="292"/>
      <c r="GSN58" s="292"/>
      <c r="GSO58" s="292"/>
      <c r="GSP58" s="292"/>
      <c r="GSQ58" s="292"/>
      <c r="GSR58" s="292"/>
      <c r="GSS58" s="292"/>
      <c r="GST58" s="292"/>
      <c r="GSU58" s="292"/>
      <c r="GSV58" s="292"/>
      <c r="GSW58" s="292"/>
      <c r="GSX58" s="292"/>
      <c r="GSY58" s="292"/>
      <c r="GSZ58" s="292"/>
      <c r="GTA58" s="292"/>
      <c r="GTB58" s="292"/>
      <c r="GTC58" s="292"/>
      <c r="GTD58" s="292"/>
      <c r="GTE58" s="292"/>
      <c r="GTF58" s="292"/>
      <c r="GTG58" s="292"/>
      <c r="GTH58" s="292"/>
      <c r="GTI58" s="292"/>
      <c r="GTJ58" s="292"/>
      <c r="GTK58" s="292"/>
      <c r="GTL58" s="292"/>
      <c r="GTM58" s="292"/>
      <c r="GTN58" s="292"/>
      <c r="GTO58" s="292"/>
      <c r="GTP58" s="292"/>
      <c r="GTQ58" s="292"/>
      <c r="GTR58" s="292"/>
      <c r="GTS58" s="292"/>
      <c r="GTT58" s="292"/>
      <c r="GTU58" s="292"/>
      <c r="GTV58" s="292"/>
      <c r="GTW58" s="292"/>
      <c r="GTX58" s="292"/>
      <c r="GTY58" s="292"/>
      <c r="GTZ58" s="292"/>
      <c r="GUA58" s="292"/>
      <c r="GUB58" s="292"/>
      <c r="GUC58" s="292"/>
      <c r="GUD58" s="292"/>
      <c r="GUE58" s="292"/>
      <c r="GUF58" s="292"/>
      <c r="GUG58" s="292"/>
      <c r="GUH58" s="292"/>
      <c r="GUI58" s="292"/>
      <c r="GUJ58" s="292"/>
      <c r="GUK58" s="292"/>
      <c r="GUL58" s="292"/>
      <c r="GUM58" s="292"/>
      <c r="GUN58" s="292"/>
      <c r="GUO58" s="292"/>
      <c r="GUP58" s="292"/>
      <c r="GUQ58" s="292"/>
      <c r="GUR58" s="292"/>
      <c r="GUS58" s="292"/>
      <c r="GUT58" s="292"/>
      <c r="GUU58" s="292"/>
      <c r="GUV58" s="292"/>
      <c r="GUW58" s="292"/>
      <c r="GUX58" s="292"/>
      <c r="GUY58" s="292"/>
      <c r="GUZ58" s="292"/>
      <c r="GVA58" s="292"/>
      <c r="GVB58" s="292"/>
      <c r="GVC58" s="292"/>
      <c r="GVD58" s="292"/>
      <c r="GVE58" s="292"/>
      <c r="GVF58" s="292"/>
      <c r="GVG58" s="292"/>
      <c r="GVH58" s="292"/>
      <c r="GVI58" s="292"/>
      <c r="GVJ58" s="292"/>
      <c r="GVK58" s="292"/>
      <c r="GVL58" s="292"/>
      <c r="GVM58" s="292"/>
      <c r="GVN58" s="292"/>
      <c r="GVO58" s="292"/>
      <c r="GVP58" s="292"/>
      <c r="GVQ58" s="292"/>
      <c r="GVR58" s="292"/>
      <c r="GVS58" s="292"/>
      <c r="GVT58" s="292"/>
      <c r="GVU58" s="292"/>
      <c r="GVV58" s="292"/>
      <c r="GVW58" s="292"/>
      <c r="GVX58" s="292"/>
      <c r="GVY58" s="292"/>
      <c r="GVZ58" s="292"/>
      <c r="GWA58" s="292"/>
      <c r="GWB58" s="292"/>
      <c r="GWC58" s="292"/>
      <c r="GWD58" s="292"/>
      <c r="GWE58" s="292"/>
      <c r="GWF58" s="292"/>
      <c r="GWG58" s="292"/>
      <c r="GWH58" s="292"/>
      <c r="GWI58" s="292"/>
      <c r="GWJ58" s="292"/>
      <c r="GWK58" s="292"/>
      <c r="GWL58" s="292"/>
      <c r="GWM58" s="292"/>
      <c r="GWN58" s="292"/>
      <c r="GWO58" s="292"/>
      <c r="GWP58" s="292"/>
      <c r="GWQ58" s="292"/>
      <c r="GWR58" s="292"/>
      <c r="GWS58" s="292"/>
      <c r="GWT58" s="292"/>
      <c r="GWU58" s="292"/>
      <c r="GWV58" s="292"/>
      <c r="GWW58" s="292"/>
      <c r="GWX58" s="292"/>
      <c r="GWY58" s="292"/>
      <c r="GWZ58" s="292"/>
      <c r="GXA58" s="292"/>
      <c r="GXB58" s="292"/>
      <c r="GXC58" s="292"/>
      <c r="GXD58" s="292"/>
      <c r="GXE58" s="292"/>
      <c r="GXF58" s="292"/>
      <c r="GXG58" s="292"/>
      <c r="GXH58" s="292"/>
      <c r="GXI58" s="292"/>
      <c r="GXJ58" s="292"/>
      <c r="GXK58" s="292"/>
      <c r="GXL58" s="292"/>
      <c r="GXM58" s="292"/>
      <c r="GXN58" s="292"/>
      <c r="GXO58" s="292"/>
      <c r="GXP58" s="292"/>
      <c r="GXQ58" s="292"/>
      <c r="GXR58" s="292"/>
      <c r="GXS58" s="292"/>
      <c r="GXT58" s="292"/>
      <c r="GXU58" s="292"/>
      <c r="GXV58" s="292"/>
      <c r="GXW58" s="292"/>
      <c r="GXX58" s="292"/>
      <c r="GXY58" s="292"/>
      <c r="GXZ58" s="292"/>
      <c r="GYA58" s="292"/>
      <c r="GYB58" s="292"/>
      <c r="GYC58" s="292"/>
      <c r="GYD58" s="292"/>
      <c r="GYE58" s="292"/>
      <c r="GYF58" s="292"/>
      <c r="GYG58" s="292"/>
      <c r="GYH58" s="292"/>
      <c r="GYI58" s="292"/>
      <c r="GYJ58" s="292"/>
      <c r="GYK58" s="292"/>
      <c r="GYL58" s="292"/>
      <c r="GYM58" s="292"/>
      <c r="GYN58" s="292"/>
      <c r="GYO58" s="292"/>
      <c r="GYP58" s="292"/>
      <c r="GYQ58" s="292"/>
      <c r="GYR58" s="292"/>
      <c r="GYS58" s="292"/>
      <c r="GYT58" s="292"/>
      <c r="GYU58" s="292"/>
      <c r="GYV58" s="292"/>
      <c r="GYW58" s="292"/>
      <c r="GYX58" s="292"/>
      <c r="GYY58" s="292"/>
      <c r="GYZ58" s="292"/>
      <c r="GZA58" s="292"/>
      <c r="GZB58" s="292"/>
      <c r="GZC58" s="292"/>
      <c r="GZD58" s="292"/>
      <c r="GZE58" s="292"/>
      <c r="GZF58" s="292"/>
      <c r="GZG58" s="292"/>
      <c r="GZH58" s="292"/>
      <c r="GZI58" s="292"/>
      <c r="GZJ58" s="292"/>
      <c r="GZK58" s="292"/>
      <c r="GZL58" s="292"/>
      <c r="GZM58" s="292"/>
      <c r="GZN58" s="292"/>
      <c r="GZO58" s="292"/>
      <c r="GZP58" s="292"/>
      <c r="GZQ58" s="292"/>
      <c r="GZR58" s="292"/>
      <c r="GZS58" s="292"/>
      <c r="GZT58" s="292"/>
      <c r="GZU58" s="292"/>
      <c r="GZV58" s="292"/>
      <c r="GZW58" s="292"/>
      <c r="GZX58" s="292"/>
      <c r="GZY58" s="292"/>
      <c r="GZZ58" s="292"/>
      <c r="HAA58" s="292"/>
      <c r="HAB58" s="292"/>
      <c r="HAC58" s="292"/>
      <c r="HAD58" s="292"/>
      <c r="HAE58" s="292"/>
      <c r="HAF58" s="292"/>
      <c r="HAG58" s="292"/>
      <c r="HAH58" s="292"/>
      <c r="HAI58" s="292"/>
      <c r="HAJ58" s="292"/>
      <c r="HAK58" s="292"/>
      <c r="HAL58" s="292"/>
      <c r="HAM58" s="292"/>
      <c r="HAN58" s="292"/>
      <c r="HAO58" s="292"/>
      <c r="HAP58" s="292"/>
      <c r="HAQ58" s="292"/>
      <c r="HAR58" s="292"/>
      <c r="HAS58" s="292"/>
      <c r="HAT58" s="292"/>
      <c r="HAU58" s="292"/>
      <c r="HAV58" s="292"/>
      <c r="HAW58" s="292"/>
      <c r="HAX58" s="292"/>
      <c r="HAY58" s="292"/>
      <c r="HAZ58" s="292"/>
      <c r="HBA58" s="292"/>
      <c r="HBB58" s="292"/>
      <c r="HBC58" s="292"/>
      <c r="HBD58" s="292"/>
      <c r="HBE58" s="292"/>
      <c r="HBF58" s="292"/>
      <c r="HBG58" s="292"/>
      <c r="HBH58" s="292"/>
      <c r="HBI58" s="292"/>
      <c r="HBJ58" s="292"/>
      <c r="HBK58" s="292"/>
      <c r="HBL58" s="292"/>
      <c r="HBM58" s="292"/>
      <c r="HBN58" s="292"/>
      <c r="HBO58" s="292"/>
      <c r="HBP58" s="292"/>
      <c r="HBQ58" s="292"/>
      <c r="HBR58" s="292"/>
      <c r="HBS58" s="292"/>
      <c r="HBT58" s="292"/>
      <c r="HBU58" s="292"/>
      <c r="HBV58" s="292"/>
      <c r="HBW58" s="292"/>
      <c r="HBX58" s="292"/>
      <c r="HBY58" s="292"/>
      <c r="HBZ58" s="292"/>
      <c r="HCA58" s="292"/>
      <c r="HCB58" s="292"/>
      <c r="HCC58" s="292"/>
      <c r="HCD58" s="292"/>
      <c r="HCE58" s="292"/>
      <c r="HCF58" s="292"/>
      <c r="HCG58" s="292"/>
      <c r="HCH58" s="292"/>
      <c r="HCI58" s="292"/>
      <c r="HCJ58" s="292"/>
      <c r="HCK58" s="292"/>
      <c r="HCL58" s="292"/>
      <c r="HCM58" s="292"/>
      <c r="HCN58" s="292"/>
      <c r="HCO58" s="292"/>
      <c r="HCP58" s="292"/>
      <c r="HCQ58" s="292"/>
      <c r="HCR58" s="292"/>
      <c r="HCS58" s="292"/>
      <c r="HCT58" s="292"/>
      <c r="HCU58" s="292"/>
      <c r="HCV58" s="292"/>
      <c r="HCW58" s="292"/>
      <c r="HCX58" s="292"/>
      <c r="HCY58" s="292"/>
      <c r="HCZ58" s="292"/>
      <c r="HDA58" s="292"/>
      <c r="HDB58" s="292"/>
      <c r="HDC58" s="292"/>
      <c r="HDD58" s="292"/>
      <c r="HDE58" s="292"/>
      <c r="HDF58" s="292"/>
      <c r="HDG58" s="292"/>
      <c r="HDH58" s="292"/>
      <c r="HDI58" s="292"/>
      <c r="HDJ58" s="292"/>
      <c r="HDK58" s="292"/>
      <c r="HDL58" s="292"/>
      <c r="HDM58" s="292"/>
      <c r="HDN58" s="292"/>
      <c r="HDO58" s="292"/>
      <c r="HDP58" s="292"/>
      <c r="HDQ58" s="292"/>
      <c r="HDR58" s="292"/>
      <c r="HDS58" s="292"/>
      <c r="HDT58" s="292"/>
      <c r="HDU58" s="292"/>
      <c r="HDV58" s="292"/>
      <c r="HDW58" s="292"/>
      <c r="HDX58" s="292"/>
      <c r="HDY58" s="292"/>
      <c r="HDZ58" s="292"/>
      <c r="HEA58" s="292"/>
      <c r="HEB58" s="292"/>
      <c r="HEC58" s="292"/>
      <c r="HED58" s="292"/>
      <c r="HEE58" s="292"/>
      <c r="HEF58" s="292"/>
      <c r="HEG58" s="292"/>
      <c r="HEH58" s="292"/>
      <c r="HEI58" s="292"/>
      <c r="HEJ58" s="292"/>
      <c r="HEK58" s="292"/>
      <c r="HEL58" s="292"/>
      <c r="HEM58" s="292"/>
      <c r="HEN58" s="292"/>
      <c r="HEO58" s="292"/>
      <c r="HEP58" s="292"/>
      <c r="HEQ58" s="292"/>
      <c r="HER58" s="292"/>
      <c r="HES58" s="292"/>
      <c r="HET58" s="292"/>
      <c r="HEU58" s="292"/>
      <c r="HEV58" s="292"/>
      <c r="HEW58" s="292"/>
      <c r="HEX58" s="292"/>
      <c r="HEY58" s="292"/>
      <c r="HEZ58" s="292"/>
      <c r="HFA58" s="292"/>
      <c r="HFB58" s="292"/>
      <c r="HFC58" s="292"/>
      <c r="HFD58" s="292"/>
      <c r="HFE58" s="292"/>
      <c r="HFF58" s="292"/>
      <c r="HFG58" s="292"/>
      <c r="HFH58" s="292"/>
      <c r="HFI58" s="292"/>
      <c r="HFJ58" s="292"/>
      <c r="HFK58" s="292"/>
      <c r="HFL58" s="292"/>
      <c r="HFM58" s="292"/>
      <c r="HFN58" s="292"/>
      <c r="HFO58" s="292"/>
      <c r="HFP58" s="292"/>
      <c r="HFQ58" s="292"/>
      <c r="HFR58" s="292"/>
      <c r="HFS58" s="292"/>
      <c r="HFT58" s="292"/>
      <c r="HFU58" s="292"/>
      <c r="HFV58" s="292"/>
      <c r="HFW58" s="292"/>
      <c r="HFX58" s="292"/>
      <c r="HFY58" s="292"/>
      <c r="HFZ58" s="292"/>
      <c r="HGA58" s="292"/>
      <c r="HGB58" s="292"/>
      <c r="HGC58" s="292"/>
      <c r="HGD58" s="292"/>
      <c r="HGE58" s="292"/>
      <c r="HGF58" s="292"/>
      <c r="HGG58" s="292"/>
      <c r="HGH58" s="292"/>
      <c r="HGI58" s="292"/>
      <c r="HGJ58" s="292"/>
      <c r="HGK58" s="292"/>
      <c r="HGL58" s="292"/>
      <c r="HGM58" s="292"/>
      <c r="HGN58" s="292"/>
      <c r="HGO58" s="292"/>
      <c r="HGP58" s="292"/>
      <c r="HGQ58" s="292"/>
      <c r="HGR58" s="292"/>
      <c r="HGS58" s="292"/>
      <c r="HGT58" s="292"/>
      <c r="HGU58" s="292"/>
      <c r="HGV58" s="292"/>
      <c r="HGW58" s="292"/>
      <c r="HGX58" s="292"/>
      <c r="HGY58" s="292"/>
      <c r="HGZ58" s="292"/>
      <c r="HHA58" s="292"/>
      <c r="HHB58" s="292"/>
      <c r="HHC58" s="292"/>
      <c r="HHD58" s="292"/>
      <c r="HHE58" s="292"/>
      <c r="HHF58" s="292"/>
      <c r="HHG58" s="292"/>
      <c r="HHH58" s="292"/>
      <c r="HHI58" s="292"/>
      <c r="HHJ58" s="292"/>
      <c r="HHK58" s="292"/>
      <c r="HHL58" s="292"/>
      <c r="HHM58" s="292"/>
      <c r="HHN58" s="292"/>
      <c r="HHO58" s="292"/>
      <c r="HHP58" s="292"/>
      <c r="HHQ58" s="292"/>
      <c r="HHR58" s="292"/>
      <c r="HHS58" s="292"/>
      <c r="HHT58" s="292"/>
      <c r="HHU58" s="292"/>
      <c r="HHV58" s="292"/>
      <c r="HHW58" s="292"/>
      <c r="HHX58" s="292"/>
      <c r="HHY58" s="292"/>
      <c r="HHZ58" s="292"/>
      <c r="HIA58" s="292"/>
      <c r="HIB58" s="292"/>
      <c r="HIC58" s="292"/>
      <c r="HID58" s="292"/>
      <c r="HIE58" s="292"/>
      <c r="HIF58" s="292"/>
      <c r="HIG58" s="292"/>
      <c r="HIH58" s="292"/>
      <c r="HII58" s="292"/>
      <c r="HIJ58" s="292"/>
      <c r="HIK58" s="292"/>
      <c r="HIL58" s="292"/>
      <c r="HIM58" s="292"/>
      <c r="HIN58" s="292"/>
      <c r="HIO58" s="292"/>
      <c r="HIP58" s="292"/>
      <c r="HIQ58" s="292"/>
      <c r="HIR58" s="292"/>
      <c r="HIS58" s="292"/>
      <c r="HIT58" s="292"/>
      <c r="HIU58" s="292"/>
      <c r="HIV58" s="292"/>
      <c r="HIW58" s="292"/>
      <c r="HIX58" s="292"/>
      <c r="HIY58" s="292"/>
      <c r="HIZ58" s="292"/>
      <c r="HJA58" s="292"/>
      <c r="HJB58" s="292"/>
      <c r="HJC58" s="292"/>
      <c r="HJD58" s="292"/>
      <c r="HJE58" s="292"/>
      <c r="HJF58" s="292"/>
      <c r="HJG58" s="292"/>
      <c r="HJH58" s="292"/>
      <c r="HJI58" s="292"/>
      <c r="HJJ58" s="292"/>
      <c r="HJK58" s="292"/>
      <c r="HJL58" s="292"/>
      <c r="HJM58" s="292"/>
      <c r="HJN58" s="292"/>
      <c r="HJO58" s="292"/>
      <c r="HJP58" s="292"/>
      <c r="HJQ58" s="292"/>
      <c r="HJR58" s="292"/>
      <c r="HJS58" s="292"/>
      <c r="HJT58" s="292"/>
      <c r="HJU58" s="292"/>
      <c r="HJV58" s="292"/>
      <c r="HJW58" s="292"/>
      <c r="HJX58" s="292"/>
      <c r="HJY58" s="292"/>
      <c r="HJZ58" s="292"/>
      <c r="HKA58" s="292"/>
      <c r="HKB58" s="292"/>
      <c r="HKC58" s="292"/>
      <c r="HKD58" s="292"/>
      <c r="HKE58" s="292"/>
      <c r="HKF58" s="292"/>
      <c r="HKG58" s="292"/>
      <c r="HKH58" s="292"/>
      <c r="HKI58" s="292"/>
      <c r="HKJ58" s="292"/>
      <c r="HKK58" s="292"/>
      <c r="HKL58" s="292"/>
      <c r="HKM58" s="292"/>
      <c r="HKN58" s="292"/>
      <c r="HKO58" s="292"/>
      <c r="HKP58" s="292"/>
      <c r="HKQ58" s="292"/>
      <c r="HKR58" s="292"/>
      <c r="HKS58" s="292"/>
      <c r="HKT58" s="292"/>
      <c r="HKU58" s="292"/>
      <c r="HKV58" s="292"/>
      <c r="HKW58" s="292"/>
      <c r="HKX58" s="292"/>
      <c r="HKY58" s="292"/>
      <c r="HKZ58" s="292"/>
      <c r="HLA58" s="292"/>
      <c r="HLB58" s="292"/>
      <c r="HLC58" s="292"/>
      <c r="HLD58" s="292"/>
      <c r="HLE58" s="292"/>
      <c r="HLF58" s="292"/>
      <c r="HLG58" s="292"/>
      <c r="HLH58" s="292"/>
      <c r="HLI58" s="292"/>
      <c r="HLJ58" s="292"/>
      <c r="HLK58" s="292"/>
      <c r="HLL58" s="292"/>
      <c r="HLM58" s="292"/>
      <c r="HLN58" s="292"/>
      <c r="HLO58" s="292"/>
      <c r="HLP58" s="292"/>
      <c r="HLQ58" s="292"/>
      <c r="HLR58" s="292"/>
      <c r="HLS58" s="292"/>
      <c r="HLT58" s="292"/>
      <c r="HLU58" s="292"/>
      <c r="HLV58" s="292"/>
      <c r="HLW58" s="292"/>
      <c r="HLX58" s="292"/>
      <c r="HLY58" s="292"/>
      <c r="HLZ58" s="292"/>
      <c r="HMA58" s="292"/>
      <c r="HMB58" s="292"/>
      <c r="HMC58" s="292"/>
      <c r="HMD58" s="292"/>
      <c r="HME58" s="292"/>
      <c r="HMF58" s="292"/>
      <c r="HMG58" s="292"/>
      <c r="HMH58" s="292"/>
      <c r="HMI58" s="292"/>
      <c r="HMJ58" s="292"/>
      <c r="HMK58" s="292"/>
      <c r="HML58" s="292"/>
      <c r="HMM58" s="292"/>
      <c r="HMN58" s="292"/>
      <c r="HMO58" s="292"/>
      <c r="HMP58" s="292"/>
      <c r="HMQ58" s="292"/>
      <c r="HMR58" s="292"/>
      <c r="HMS58" s="292"/>
      <c r="HMT58" s="292"/>
      <c r="HMU58" s="292"/>
      <c r="HMV58" s="292"/>
      <c r="HMW58" s="292"/>
      <c r="HMX58" s="292"/>
      <c r="HMY58" s="292"/>
      <c r="HMZ58" s="292"/>
      <c r="HNA58" s="292"/>
      <c r="HNB58" s="292"/>
      <c r="HNC58" s="292"/>
      <c r="HND58" s="292"/>
      <c r="HNE58" s="292"/>
      <c r="HNF58" s="292"/>
      <c r="HNG58" s="292"/>
      <c r="HNH58" s="292"/>
      <c r="HNI58" s="292"/>
      <c r="HNJ58" s="292"/>
      <c r="HNK58" s="292"/>
      <c r="HNL58" s="292"/>
      <c r="HNM58" s="292"/>
      <c r="HNN58" s="292"/>
      <c r="HNO58" s="292"/>
      <c r="HNP58" s="292"/>
      <c r="HNQ58" s="292"/>
      <c r="HNR58" s="292"/>
      <c r="HNS58" s="292"/>
      <c r="HNT58" s="292"/>
      <c r="HNU58" s="292"/>
      <c r="HNV58" s="292"/>
      <c r="HNW58" s="292"/>
      <c r="HNX58" s="292"/>
      <c r="HNY58" s="292"/>
      <c r="HNZ58" s="292"/>
      <c r="HOA58" s="292"/>
      <c r="HOB58" s="292"/>
      <c r="HOC58" s="292"/>
      <c r="HOD58" s="292"/>
      <c r="HOE58" s="292"/>
      <c r="HOF58" s="292"/>
      <c r="HOG58" s="292"/>
      <c r="HOH58" s="292"/>
      <c r="HOI58" s="292"/>
      <c r="HOJ58" s="292"/>
      <c r="HOK58" s="292"/>
      <c r="HOL58" s="292"/>
      <c r="HOM58" s="292"/>
      <c r="HON58" s="292"/>
      <c r="HOO58" s="292"/>
      <c r="HOP58" s="292"/>
      <c r="HOQ58" s="292"/>
      <c r="HOR58" s="292"/>
      <c r="HOS58" s="292"/>
      <c r="HOT58" s="292"/>
      <c r="HOU58" s="292"/>
      <c r="HOV58" s="292"/>
      <c r="HOW58" s="292"/>
      <c r="HOX58" s="292"/>
      <c r="HOY58" s="292"/>
      <c r="HOZ58" s="292"/>
      <c r="HPA58" s="292"/>
      <c r="HPB58" s="292"/>
      <c r="HPC58" s="292"/>
      <c r="HPD58" s="292"/>
      <c r="HPE58" s="292"/>
      <c r="HPF58" s="292"/>
      <c r="HPG58" s="292"/>
      <c r="HPH58" s="292"/>
      <c r="HPI58" s="292"/>
      <c r="HPJ58" s="292"/>
      <c r="HPK58" s="292"/>
      <c r="HPL58" s="292"/>
      <c r="HPM58" s="292"/>
      <c r="HPN58" s="292"/>
      <c r="HPO58" s="292"/>
      <c r="HPP58" s="292"/>
      <c r="HPQ58" s="292"/>
      <c r="HPR58" s="292"/>
      <c r="HPS58" s="292"/>
      <c r="HPT58" s="292"/>
      <c r="HPU58" s="292"/>
      <c r="HPV58" s="292"/>
      <c r="HPW58" s="292"/>
      <c r="HPX58" s="292"/>
      <c r="HPY58" s="292"/>
      <c r="HPZ58" s="292"/>
      <c r="HQA58" s="292"/>
      <c r="HQB58" s="292"/>
      <c r="HQC58" s="292"/>
      <c r="HQD58" s="292"/>
      <c r="HQE58" s="292"/>
      <c r="HQF58" s="292"/>
      <c r="HQG58" s="292"/>
      <c r="HQH58" s="292"/>
      <c r="HQI58" s="292"/>
      <c r="HQJ58" s="292"/>
      <c r="HQK58" s="292"/>
      <c r="HQL58" s="292"/>
      <c r="HQM58" s="292"/>
      <c r="HQN58" s="292"/>
      <c r="HQO58" s="292"/>
      <c r="HQP58" s="292"/>
      <c r="HQQ58" s="292"/>
      <c r="HQR58" s="292"/>
      <c r="HQS58" s="292"/>
      <c r="HQT58" s="292"/>
      <c r="HQU58" s="292"/>
      <c r="HQV58" s="292"/>
      <c r="HQW58" s="292"/>
      <c r="HQX58" s="292"/>
      <c r="HQY58" s="292"/>
      <c r="HQZ58" s="292"/>
      <c r="HRA58" s="292"/>
      <c r="HRB58" s="292"/>
      <c r="HRC58" s="292"/>
      <c r="HRD58" s="292"/>
      <c r="HRE58" s="292"/>
      <c r="HRF58" s="292"/>
      <c r="HRG58" s="292"/>
      <c r="HRH58" s="292"/>
      <c r="HRI58" s="292"/>
      <c r="HRJ58" s="292"/>
      <c r="HRK58" s="292"/>
      <c r="HRL58" s="292"/>
      <c r="HRM58" s="292"/>
      <c r="HRN58" s="292"/>
      <c r="HRO58" s="292"/>
      <c r="HRP58" s="292"/>
      <c r="HRQ58" s="292"/>
      <c r="HRR58" s="292"/>
      <c r="HRS58" s="292"/>
      <c r="HRT58" s="292"/>
      <c r="HRU58" s="292"/>
      <c r="HRV58" s="292"/>
      <c r="HRW58" s="292"/>
      <c r="HRX58" s="292"/>
      <c r="HRY58" s="292"/>
      <c r="HRZ58" s="292"/>
      <c r="HSA58" s="292"/>
      <c r="HSB58" s="292"/>
      <c r="HSC58" s="292"/>
      <c r="HSD58" s="292"/>
      <c r="HSE58" s="292"/>
      <c r="HSF58" s="292"/>
      <c r="HSG58" s="292"/>
      <c r="HSH58" s="292"/>
      <c r="HSI58" s="292"/>
      <c r="HSJ58" s="292"/>
      <c r="HSK58" s="292"/>
      <c r="HSL58" s="292"/>
      <c r="HSM58" s="292"/>
      <c r="HSN58" s="292"/>
      <c r="HSO58" s="292"/>
      <c r="HSP58" s="292"/>
      <c r="HSQ58" s="292"/>
      <c r="HSR58" s="292"/>
      <c r="HSS58" s="292"/>
      <c r="HST58" s="292"/>
      <c r="HSU58" s="292"/>
      <c r="HSV58" s="292"/>
      <c r="HSW58" s="292"/>
      <c r="HSX58" s="292"/>
      <c r="HSY58" s="292"/>
      <c r="HSZ58" s="292"/>
      <c r="HTA58" s="292"/>
      <c r="HTB58" s="292"/>
      <c r="HTC58" s="292"/>
      <c r="HTD58" s="292"/>
      <c r="HTE58" s="292"/>
      <c r="HTF58" s="292"/>
      <c r="HTG58" s="292"/>
      <c r="HTH58" s="292"/>
      <c r="HTI58" s="292"/>
      <c r="HTJ58" s="292"/>
      <c r="HTK58" s="292"/>
      <c r="HTL58" s="292"/>
      <c r="HTM58" s="292"/>
      <c r="HTN58" s="292"/>
      <c r="HTO58" s="292"/>
      <c r="HTP58" s="292"/>
      <c r="HTQ58" s="292"/>
      <c r="HTR58" s="292"/>
      <c r="HTS58" s="292"/>
      <c r="HTT58" s="292"/>
      <c r="HTU58" s="292"/>
      <c r="HTV58" s="292"/>
      <c r="HTW58" s="292"/>
      <c r="HTX58" s="292"/>
      <c r="HTY58" s="292"/>
      <c r="HTZ58" s="292"/>
      <c r="HUA58" s="292"/>
      <c r="HUB58" s="292"/>
      <c r="HUC58" s="292"/>
      <c r="HUD58" s="292"/>
      <c r="HUE58" s="292"/>
      <c r="HUF58" s="292"/>
      <c r="HUG58" s="292"/>
      <c r="HUH58" s="292"/>
      <c r="HUI58" s="292"/>
      <c r="HUJ58" s="292"/>
      <c r="HUK58" s="292"/>
      <c r="HUL58" s="292"/>
      <c r="HUM58" s="292"/>
      <c r="HUN58" s="292"/>
      <c r="HUO58" s="292"/>
      <c r="HUP58" s="292"/>
      <c r="HUQ58" s="292"/>
      <c r="HUR58" s="292"/>
      <c r="HUS58" s="292"/>
      <c r="HUT58" s="292"/>
      <c r="HUU58" s="292"/>
      <c r="HUV58" s="292"/>
      <c r="HUW58" s="292"/>
      <c r="HUX58" s="292"/>
      <c r="HUY58" s="292"/>
      <c r="HUZ58" s="292"/>
      <c r="HVA58" s="292"/>
      <c r="HVB58" s="292"/>
      <c r="HVC58" s="292"/>
      <c r="HVD58" s="292"/>
      <c r="HVE58" s="292"/>
      <c r="HVF58" s="292"/>
      <c r="HVG58" s="292"/>
      <c r="HVH58" s="292"/>
      <c r="HVI58" s="292"/>
      <c r="HVJ58" s="292"/>
      <c r="HVK58" s="292"/>
      <c r="HVL58" s="292"/>
      <c r="HVM58" s="292"/>
      <c r="HVN58" s="292"/>
      <c r="HVO58" s="292"/>
      <c r="HVP58" s="292"/>
      <c r="HVQ58" s="292"/>
      <c r="HVR58" s="292"/>
      <c r="HVS58" s="292"/>
      <c r="HVT58" s="292"/>
      <c r="HVU58" s="292"/>
      <c r="HVV58" s="292"/>
      <c r="HVW58" s="292"/>
      <c r="HVX58" s="292"/>
      <c r="HVY58" s="292"/>
      <c r="HVZ58" s="292"/>
      <c r="HWA58" s="292"/>
      <c r="HWB58" s="292"/>
      <c r="HWC58" s="292"/>
      <c r="HWD58" s="292"/>
      <c r="HWE58" s="292"/>
      <c r="HWF58" s="292"/>
      <c r="HWG58" s="292"/>
      <c r="HWH58" s="292"/>
      <c r="HWI58" s="292"/>
      <c r="HWJ58" s="292"/>
      <c r="HWK58" s="292"/>
      <c r="HWL58" s="292"/>
      <c r="HWM58" s="292"/>
      <c r="HWN58" s="292"/>
      <c r="HWO58" s="292"/>
      <c r="HWP58" s="292"/>
      <c r="HWQ58" s="292"/>
      <c r="HWR58" s="292"/>
      <c r="HWS58" s="292"/>
      <c r="HWT58" s="292"/>
      <c r="HWU58" s="292"/>
      <c r="HWV58" s="292"/>
      <c r="HWW58" s="292"/>
      <c r="HWX58" s="292"/>
      <c r="HWY58" s="292"/>
      <c r="HWZ58" s="292"/>
      <c r="HXA58" s="292"/>
      <c r="HXB58" s="292"/>
      <c r="HXC58" s="292"/>
      <c r="HXD58" s="292"/>
      <c r="HXE58" s="292"/>
      <c r="HXF58" s="292"/>
      <c r="HXG58" s="292"/>
      <c r="HXH58" s="292"/>
      <c r="HXI58" s="292"/>
      <c r="HXJ58" s="292"/>
      <c r="HXK58" s="292"/>
      <c r="HXL58" s="292"/>
      <c r="HXM58" s="292"/>
      <c r="HXN58" s="292"/>
      <c r="HXO58" s="292"/>
      <c r="HXP58" s="292"/>
      <c r="HXQ58" s="292"/>
      <c r="HXR58" s="292"/>
      <c r="HXS58" s="292"/>
      <c r="HXT58" s="292"/>
      <c r="HXU58" s="292"/>
      <c r="HXV58" s="292"/>
      <c r="HXW58" s="292"/>
      <c r="HXX58" s="292"/>
      <c r="HXY58" s="292"/>
      <c r="HXZ58" s="292"/>
      <c r="HYA58" s="292"/>
      <c r="HYB58" s="292"/>
      <c r="HYC58" s="292"/>
      <c r="HYD58" s="292"/>
      <c r="HYE58" s="292"/>
      <c r="HYF58" s="292"/>
      <c r="HYG58" s="292"/>
      <c r="HYH58" s="292"/>
      <c r="HYI58" s="292"/>
      <c r="HYJ58" s="292"/>
      <c r="HYK58" s="292"/>
      <c r="HYL58" s="292"/>
      <c r="HYM58" s="292"/>
      <c r="HYN58" s="292"/>
      <c r="HYO58" s="292"/>
      <c r="HYP58" s="292"/>
      <c r="HYQ58" s="292"/>
      <c r="HYR58" s="292"/>
      <c r="HYS58" s="292"/>
      <c r="HYT58" s="292"/>
      <c r="HYU58" s="292"/>
      <c r="HYV58" s="292"/>
      <c r="HYW58" s="292"/>
      <c r="HYX58" s="292"/>
      <c r="HYY58" s="292"/>
      <c r="HYZ58" s="292"/>
      <c r="HZA58" s="292"/>
      <c r="HZB58" s="292"/>
      <c r="HZC58" s="292"/>
      <c r="HZD58" s="292"/>
      <c r="HZE58" s="292"/>
      <c r="HZF58" s="292"/>
      <c r="HZG58" s="292"/>
      <c r="HZH58" s="292"/>
      <c r="HZI58" s="292"/>
      <c r="HZJ58" s="292"/>
      <c r="HZK58" s="292"/>
      <c r="HZL58" s="292"/>
      <c r="HZM58" s="292"/>
      <c r="HZN58" s="292"/>
      <c r="HZO58" s="292"/>
      <c r="HZP58" s="292"/>
      <c r="HZQ58" s="292"/>
      <c r="HZR58" s="292"/>
      <c r="HZS58" s="292"/>
      <c r="HZT58" s="292"/>
      <c r="HZU58" s="292"/>
      <c r="HZV58" s="292"/>
      <c r="HZW58" s="292"/>
      <c r="HZX58" s="292"/>
      <c r="HZY58" s="292"/>
      <c r="HZZ58" s="292"/>
      <c r="IAA58" s="292"/>
      <c r="IAB58" s="292"/>
      <c r="IAC58" s="292"/>
      <c r="IAD58" s="292"/>
      <c r="IAE58" s="292"/>
      <c r="IAF58" s="292"/>
      <c r="IAG58" s="292"/>
      <c r="IAH58" s="292"/>
      <c r="IAI58" s="292"/>
      <c r="IAJ58" s="292"/>
      <c r="IAK58" s="292"/>
      <c r="IAL58" s="292"/>
      <c r="IAM58" s="292"/>
      <c r="IAN58" s="292"/>
      <c r="IAO58" s="292"/>
      <c r="IAP58" s="292"/>
      <c r="IAQ58" s="292"/>
      <c r="IAR58" s="292"/>
      <c r="IAS58" s="292"/>
      <c r="IAT58" s="292"/>
      <c r="IAU58" s="292"/>
      <c r="IAV58" s="292"/>
      <c r="IAW58" s="292"/>
      <c r="IAX58" s="292"/>
      <c r="IAY58" s="292"/>
      <c r="IAZ58" s="292"/>
      <c r="IBA58" s="292"/>
      <c r="IBB58" s="292"/>
      <c r="IBC58" s="292"/>
      <c r="IBD58" s="292"/>
      <c r="IBE58" s="292"/>
      <c r="IBF58" s="292"/>
      <c r="IBG58" s="292"/>
      <c r="IBH58" s="292"/>
      <c r="IBI58" s="292"/>
      <c r="IBJ58" s="292"/>
      <c r="IBK58" s="292"/>
      <c r="IBL58" s="292"/>
      <c r="IBM58" s="292"/>
      <c r="IBN58" s="292"/>
      <c r="IBO58" s="292"/>
      <c r="IBP58" s="292"/>
      <c r="IBQ58" s="292"/>
      <c r="IBR58" s="292"/>
      <c r="IBS58" s="292"/>
      <c r="IBT58" s="292"/>
      <c r="IBU58" s="292"/>
      <c r="IBV58" s="292"/>
      <c r="IBW58" s="292"/>
      <c r="IBX58" s="292"/>
      <c r="IBY58" s="292"/>
      <c r="IBZ58" s="292"/>
      <c r="ICA58" s="292"/>
      <c r="ICB58" s="292"/>
      <c r="ICC58" s="292"/>
      <c r="ICD58" s="292"/>
      <c r="ICE58" s="292"/>
      <c r="ICF58" s="292"/>
      <c r="ICG58" s="292"/>
      <c r="ICH58" s="292"/>
      <c r="ICI58" s="292"/>
      <c r="ICJ58" s="292"/>
      <c r="ICK58" s="292"/>
      <c r="ICL58" s="292"/>
      <c r="ICM58" s="292"/>
      <c r="ICN58" s="292"/>
      <c r="ICO58" s="292"/>
      <c r="ICP58" s="292"/>
      <c r="ICQ58" s="292"/>
      <c r="ICR58" s="292"/>
      <c r="ICS58" s="292"/>
      <c r="ICT58" s="292"/>
      <c r="ICU58" s="292"/>
      <c r="ICV58" s="292"/>
      <c r="ICW58" s="292"/>
      <c r="ICX58" s="292"/>
      <c r="ICY58" s="292"/>
      <c r="ICZ58" s="292"/>
      <c r="IDA58" s="292"/>
      <c r="IDB58" s="292"/>
      <c r="IDC58" s="292"/>
      <c r="IDD58" s="292"/>
      <c r="IDE58" s="292"/>
      <c r="IDF58" s="292"/>
      <c r="IDG58" s="292"/>
      <c r="IDH58" s="292"/>
      <c r="IDI58" s="292"/>
      <c r="IDJ58" s="292"/>
      <c r="IDK58" s="292"/>
      <c r="IDL58" s="292"/>
      <c r="IDM58" s="292"/>
      <c r="IDN58" s="292"/>
      <c r="IDO58" s="292"/>
      <c r="IDP58" s="292"/>
      <c r="IDQ58" s="292"/>
      <c r="IDR58" s="292"/>
      <c r="IDS58" s="292"/>
      <c r="IDT58" s="292"/>
      <c r="IDU58" s="292"/>
      <c r="IDV58" s="292"/>
      <c r="IDW58" s="292"/>
      <c r="IDX58" s="292"/>
      <c r="IDY58" s="292"/>
      <c r="IDZ58" s="292"/>
      <c r="IEA58" s="292"/>
      <c r="IEB58" s="292"/>
      <c r="IEC58" s="292"/>
      <c r="IED58" s="292"/>
      <c r="IEE58" s="292"/>
      <c r="IEF58" s="292"/>
      <c r="IEG58" s="292"/>
      <c r="IEH58" s="292"/>
      <c r="IEI58" s="292"/>
      <c r="IEJ58" s="292"/>
      <c r="IEK58" s="292"/>
      <c r="IEL58" s="292"/>
      <c r="IEM58" s="292"/>
      <c r="IEN58" s="292"/>
      <c r="IEO58" s="292"/>
      <c r="IEP58" s="292"/>
      <c r="IEQ58" s="292"/>
      <c r="IER58" s="292"/>
      <c r="IES58" s="292"/>
      <c r="IET58" s="292"/>
      <c r="IEU58" s="292"/>
      <c r="IEV58" s="292"/>
      <c r="IEW58" s="292"/>
      <c r="IEX58" s="292"/>
      <c r="IEY58" s="292"/>
      <c r="IEZ58" s="292"/>
      <c r="IFA58" s="292"/>
      <c r="IFB58" s="292"/>
      <c r="IFC58" s="292"/>
      <c r="IFD58" s="292"/>
      <c r="IFE58" s="292"/>
      <c r="IFF58" s="292"/>
      <c r="IFG58" s="292"/>
      <c r="IFH58" s="292"/>
      <c r="IFI58" s="292"/>
      <c r="IFJ58" s="292"/>
      <c r="IFK58" s="292"/>
      <c r="IFL58" s="292"/>
      <c r="IFM58" s="292"/>
      <c r="IFN58" s="292"/>
      <c r="IFO58" s="292"/>
      <c r="IFP58" s="292"/>
      <c r="IFQ58" s="292"/>
      <c r="IFR58" s="292"/>
      <c r="IFS58" s="292"/>
      <c r="IFT58" s="292"/>
      <c r="IFU58" s="292"/>
      <c r="IFV58" s="292"/>
      <c r="IFW58" s="292"/>
      <c r="IFX58" s="292"/>
      <c r="IFY58" s="292"/>
      <c r="IFZ58" s="292"/>
      <c r="IGA58" s="292"/>
      <c r="IGB58" s="292"/>
      <c r="IGC58" s="292"/>
      <c r="IGD58" s="292"/>
      <c r="IGE58" s="292"/>
      <c r="IGF58" s="292"/>
      <c r="IGG58" s="292"/>
      <c r="IGH58" s="292"/>
      <c r="IGI58" s="292"/>
      <c r="IGJ58" s="292"/>
      <c r="IGK58" s="292"/>
      <c r="IGL58" s="292"/>
      <c r="IGM58" s="292"/>
      <c r="IGN58" s="292"/>
      <c r="IGO58" s="292"/>
      <c r="IGP58" s="292"/>
      <c r="IGQ58" s="292"/>
      <c r="IGR58" s="292"/>
      <c r="IGS58" s="292"/>
      <c r="IGT58" s="292"/>
      <c r="IGU58" s="292"/>
      <c r="IGV58" s="292"/>
      <c r="IGW58" s="292"/>
      <c r="IGX58" s="292"/>
      <c r="IGY58" s="292"/>
      <c r="IGZ58" s="292"/>
      <c r="IHA58" s="292"/>
      <c r="IHB58" s="292"/>
      <c r="IHC58" s="292"/>
      <c r="IHD58" s="292"/>
      <c r="IHE58" s="292"/>
      <c r="IHF58" s="292"/>
      <c r="IHG58" s="292"/>
      <c r="IHH58" s="292"/>
      <c r="IHI58" s="292"/>
      <c r="IHJ58" s="292"/>
      <c r="IHK58" s="292"/>
      <c r="IHL58" s="292"/>
      <c r="IHM58" s="292"/>
      <c r="IHN58" s="292"/>
      <c r="IHO58" s="292"/>
      <c r="IHP58" s="292"/>
      <c r="IHQ58" s="292"/>
      <c r="IHR58" s="292"/>
      <c r="IHS58" s="292"/>
      <c r="IHT58" s="292"/>
      <c r="IHU58" s="292"/>
      <c r="IHV58" s="292"/>
      <c r="IHW58" s="292"/>
      <c r="IHX58" s="292"/>
      <c r="IHY58" s="292"/>
      <c r="IHZ58" s="292"/>
      <c r="IIA58" s="292"/>
      <c r="IIB58" s="292"/>
      <c r="IIC58" s="292"/>
      <c r="IID58" s="292"/>
      <c r="IIE58" s="292"/>
      <c r="IIF58" s="292"/>
      <c r="IIG58" s="292"/>
      <c r="IIH58" s="292"/>
      <c r="III58" s="292"/>
      <c r="IIJ58" s="292"/>
      <c r="IIK58" s="292"/>
      <c r="IIL58" s="292"/>
      <c r="IIM58" s="292"/>
      <c r="IIN58" s="292"/>
      <c r="IIO58" s="292"/>
      <c r="IIP58" s="292"/>
      <c r="IIQ58" s="292"/>
      <c r="IIR58" s="292"/>
      <c r="IIS58" s="292"/>
      <c r="IIT58" s="292"/>
      <c r="IIU58" s="292"/>
      <c r="IIV58" s="292"/>
      <c r="IIW58" s="292"/>
      <c r="IIX58" s="292"/>
      <c r="IIY58" s="292"/>
      <c r="IIZ58" s="292"/>
      <c r="IJA58" s="292"/>
      <c r="IJB58" s="292"/>
      <c r="IJC58" s="292"/>
      <c r="IJD58" s="292"/>
      <c r="IJE58" s="292"/>
      <c r="IJF58" s="292"/>
      <c r="IJG58" s="292"/>
      <c r="IJH58" s="292"/>
      <c r="IJI58" s="292"/>
      <c r="IJJ58" s="292"/>
      <c r="IJK58" s="292"/>
      <c r="IJL58" s="292"/>
      <c r="IJM58" s="292"/>
      <c r="IJN58" s="292"/>
      <c r="IJO58" s="292"/>
      <c r="IJP58" s="292"/>
      <c r="IJQ58" s="292"/>
      <c r="IJR58" s="292"/>
      <c r="IJS58" s="292"/>
      <c r="IJT58" s="292"/>
      <c r="IJU58" s="292"/>
      <c r="IJV58" s="292"/>
      <c r="IJW58" s="292"/>
      <c r="IJX58" s="292"/>
      <c r="IJY58" s="292"/>
      <c r="IJZ58" s="292"/>
      <c r="IKA58" s="292"/>
      <c r="IKB58" s="292"/>
      <c r="IKC58" s="292"/>
      <c r="IKD58" s="292"/>
      <c r="IKE58" s="292"/>
      <c r="IKF58" s="292"/>
      <c r="IKG58" s="292"/>
      <c r="IKH58" s="292"/>
      <c r="IKI58" s="292"/>
      <c r="IKJ58" s="292"/>
      <c r="IKK58" s="292"/>
      <c r="IKL58" s="292"/>
      <c r="IKM58" s="292"/>
      <c r="IKN58" s="292"/>
      <c r="IKO58" s="292"/>
      <c r="IKP58" s="292"/>
      <c r="IKQ58" s="292"/>
      <c r="IKR58" s="292"/>
      <c r="IKS58" s="292"/>
      <c r="IKT58" s="292"/>
      <c r="IKU58" s="292"/>
      <c r="IKV58" s="292"/>
      <c r="IKW58" s="292"/>
      <c r="IKX58" s="292"/>
      <c r="IKY58" s="292"/>
      <c r="IKZ58" s="292"/>
      <c r="ILA58" s="292"/>
      <c r="ILB58" s="292"/>
      <c r="ILC58" s="292"/>
      <c r="ILD58" s="292"/>
      <c r="ILE58" s="292"/>
      <c r="ILF58" s="292"/>
      <c r="ILG58" s="292"/>
      <c r="ILH58" s="292"/>
      <c r="ILI58" s="292"/>
      <c r="ILJ58" s="292"/>
      <c r="ILK58" s="292"/>
      <c r="ILL58" s="292"/>
      <c r="ILM58" s="292"/>
      <c r="ILN58" s="292"/>
      <c r="ILO58" s="292"/>
      <c r="ILP58" s="292"/>
      <c r="ILQ58" s="292"/>
      <c r="ILR58" s="292"/>
      <c r="ILS58" s="292"/>
      <c r="ILT58" s="292"/>
      <c r="ILU58" s="292"/>
      <c r="ILV58" s="292"/>
      <c r="ILW58" s="292"/>
      <c r="ILX58" s="292"/>
      <c r="ILY58" s="292"/>
      <c r="ILZ58" s="292"/>
      <c r="IMA58" s="292"/>
      <c r="IMB58" s="292"/>
      <c r="IMC58" s="292"/>
      <c r="IMD58" s="292"/>
      <c r="IME58" s="292"/>
      <c r="IMF58" s="292"/>
      <c r="IMG58" s="292"/>
      <c r="IMH58" s="292"/>
      <c r="IMI58" s="292"/>
      <c r="IMJ58" s="292"/>
      <c r="IMK58" s="292"/>
      <c r="IML58" s="292"/>
      <c r="IMM58" s="292"/>
      <c r="IMN58" s="292"/>
      <c r="IMO58" s="292"/>
      <c r="IMP58" s="292"/>
      <c r="IMQ58" s="292"/>
      <c r="IMR58" s="292"/>
      <c r="IMS58" s="292"/>
      <c r="IMT58" s="292"/>
      <c r="IMU58" s="292"/>
      <c r="IMV58" s="292"/>
      <c r="IMW58" s="292"/>
      <c r="IMX58" s="292"/>
      <c r="IMY58" s="292"/>
      <c r="IMZ58" s="292"/>
      <c r="INA58" s="292"/>
      <c r="INB58" s="292"/>
      <c r="INC58" s="292"/>
      <c r="IND58" s="292"/>
      <c r="INE58" s="292"/>
      <c r="INF58" s="292"/>
      <c r="ING58" s="292"/>
      <c r="INH58" s="292"/>
      <c r="INI58" s="292"/>
      <c r="INJ58" s="292"/>
      <c r="INK58" s="292"/>
      <c r="INL58" s="292"/>
      <c r="INM58" s="292"/>
      <c r="INN58" s="292"/>
      <c r="INO58" s="292"/>
      <c r="INP58" s="292"/>
      <c r="INQ58" s="292"/>
      <c r="INR58" s="292"/>
      <c r="INS58" s="292"/>
      <c r="INT58" s="292"/>
      <c r="INU58" s="292"/>
      <c r="INV58" s="292"/>
      <c r="INW58" s="292"/>
      <c r="INX58" s="292"/>
      <c r="INY58" s="292"/>
      <c r="INZ58" s="292"/>
      <c r="IOA58" s="292"/>
      <c r="IOB58" s="292"/>
      <c r="IOC58" s="292"/>
      <c r="IOD58" s="292"/>
      <c r="IOE58" s="292"/>
      <c r="IOF58" s="292"/>
      <c r="IOG58" s="292"/>
      <c r="IOH58" s="292"/>
      <c r="IOI58" s="292"/>
      <c r="IOJ58" s="292"/>
      <c r="IOK58" s="292"/>
      <c r="IOL58" s="292"/>
      <c r="IOM58" s="292"/>
      <c r="ION58" s="292"/>
      <c r="IOO58" s="292"/>
      <c r="IOP58" s="292"/>
      <c r="IOQ58" s="292"/>
      <c r="IOR58" s="292"/>
      <c r="IOS58" s="292"/>
      <c r="IOT58" s="292"/>
      <c r="IOU58" s="292"/>
      <c r="IOV58" s="292"/>
      <c r="IOW58" s="292"/>
      <c r="IOX58" s="292"/>
      <c r="IOY58" s="292"/>
      <c r="IOZ58" s="292"/>
      <c r="IPA58" s="292"/>
      <c r="IPB58" s="292"/>
      <c r="IPC58" s="292"/>
      <c r="IPD58" s="292"/>
      <c r="IPE58" s="292"/>
      <c r="IPF58" s="292"/>
      <c r="IPG58" s="292"/>
      <c r="IPH58" s="292"/>
      <c r="IPI58" s="292"/>
      <c r="IPJ58" s="292"/>
      <c r="IPK58" s="292"/>
      <c r="IPL58" s="292"/>
      <c r="IPM58" s="292"/>
      <c r="IPN58" s="292"/>
      <c r="IPO58" s="292"/>
      <c r="IPP58" s="292"/>
      <c r="IPQ58" s="292"/>
      <c r="IPR58" s="292"/>
      <c r="IPS58" s="292"/>
      <c r="IPT58" s="292"/>
      <c r="IPU58" s="292"/>
      <c r="IPV58" s="292"/>
      <c r="IPW58" s="292"/>
      <c r="IPX58" s="292"/>
      <c r="IPY58" s="292"/>
      <c r="IPZ58" s="292"/>
      <c r="IQA58" s="292"/>
      <c r="IQB58" s="292"/>
      <c r="IQC58" s="292"/>
      <c r="IQD58" s="292"/>
      <c r="IQE58" s="292"/>
      <c r="IQF58" s="292"/>
      <c r="IQG58" s="292"/>
      <c r="IQH58" s="292"/>
      <c r="IQI58" s="292"/>
      <c r="IQJ58" s="292"/>
      <c r="IQK58" s="292"/>
      <c r="IQL58" s="292"/>
      <c r="IQM58" s="292"/>
      <c r="IQN58" s="292"/>
      <c r="IQO58" s="292"/>
      <c r="IQP58" s="292"/>
      <c r="IQQ58" s="292"/>
      <c r="IQR58" s="292"/>
      <c r="IQS58" s="292"/>
      <c r="IQT58" s="292"/>
      <c r="IQU58" s="292"/>
      <c r="IQV58" s="292"/>
      <c r="IQW58" s="292"/>
      <c r="IQX58" s="292"/>
      <c r="IQY58" s="292"/>
      <c r="IQZ58" s="292"/>
      <c r="IRA58" s="292"/>
      <c r="IRB58" s="292"/>
      <c r="IRC58" s="292"/>
      <c r="IRD58" s="292"/>
      <c r="IRE58" s="292"/>
      <c r="IRF58" s="292"/>
      <c r="IRG58" s="292"/>
      <c r="IRH58" s="292"/>
      <c r="IRI58" s="292"/>
      <c r="IRJ58" s="292"/>
      <c r="IRK58" s="292"/>
      <c r="IRL58" s="292"/>
      <c r="IRM58" s="292"/>
      <c r="IRN58" s="292"/>
      <c r="IRO58" s="292"/>
      <c r="IRP58" s="292"/>
      <c r="IRQ58" s="292"/>
      <c r="IRR58" s="292"/>
      <c r="IRS58" s="292"/>
      <c r="IRT58" s="292"/>
      <c r="IRU58" s="292"/>
      <c r="IRV58" s="292"/>
      <c r="IRW58" s="292"/>
      <c r="IRX58" s="292"/>
      <c r="IRY58" s="292"/>
      <c r="IRZ58" s="292"/>
      <c r="ISA58" s="292"/>
      <c r="ISB58" s="292"/>
      <c r="ISC58" s="292"/>
      <c r="ISD58" s="292"/>
      <c r="ISE58" s="292"/>
      <c r="ISF58" s="292"/>
      <c r="ISG58" s="292"/>
      <c r="ISH58" s="292"/>
      <c r="ISI58" s="292"/>
      <c r="ISJ58" s="292"/>
      <c r="ISK58" s="292"/>
      <c r="ISL58" s="292"/>
      <c r="ISM58" s="292"/>
      <c r="ISN58" s="292"/>
      <c r="ISO58" s="292"/>
      <c r="ISP58" s="292"/>
      <c r="ISQ58" s="292"/>
      <c r="ISR58" s="292"/>
      <c r="ISS58" s="292"/>
      <c r="IST58" s="292"/>
      <c r="ISU58" s="292"/>
      <c r="ISV58" s="292"/>
      <c r="ISW58" s="292"/>
      <c r="ISX58" s="292"/>
      <c r="ISY58" s="292"/>
      <c r="ISZ58" s="292"/>
      <c r="ITA58" s="292"/>
      <c r="ITB58" s="292"/>
      <c r="ITC58" s="292"/>
      <c r="ITD58" s="292"/>
      <c r="ITE58" s="292"/>
      <c r="ITF58" s="292"/>
      <c r="ITG58" s="292"/>
      <c r="ITH58" s="292"/>
      <c r="ITI58" s="292"/>
      <c r="ITJ58" s="292"/>
      <c r="ITK58" s="292"/>
      <c r="ITL58" s="292"/>
      <c r="ITM58" s="292"/>
      <c r="ITN58" s="292"/>
      <c r="ITO58" s="292"/>
      <c r="ITP58" s="292"/>
      <c r="ITQ58" s="292"/>
      <c r="ITR58" s="292"/>
      <c r="ITS58" s="292"/>
      <c r="ITT58" s="292"/>
      <c r="ITU58" s="292"/>
      <c r="ITV58" s="292"/>
      <c r="ITW58" s="292"/>
      <c r="ITX58" s="292"/>
      <c r="ITY58" s="292"/>
      <c r="ITZ58" s="292"/>
      <c r="IUA58" s="292"/>
      <c r="IUB58" s="292"/>
      <c r="IUC58" s="292"/>
      <c r="IUD58" s="292"/>
      <c r="IUE58" s="292"/>
      <c r="IUF58" s="292"/>
      <c r="IUG58" s="292"/>
      <c r="IUH58" s="292"/>
      <c r="IUI58" s="292"/>
      <c r="IUJ58" s="292"/>
      <c r="IUK58" s="292"/>
      <c r="IUL58" s="292"/>
      <c r="IUM58" s="292"/>
      <c r="IUN58" s="292"/>
      <c r="IUO58" s="292"/>
      <c r="IUP58" s="292"/>
      <c r="IUQ58" s="292"/>
      <c r="IUR58" s="292"/>
      <c r="IUS58" s="292"/>
      <c r="IUT58" s="292"/>
      <c r="IUU58" s="292"/>
      <c r="IUV58" s="292"/>
      <c r="IUW58" s="292"/>
      <c r="IUX58" s="292"/>
      <c r="IUY58" s="292"/>
      <c r="IUZ58" s="292"/>
      <c r="IVA58" s="292"/>
      <c r="IVB58" s="292"/>
      <c r="IVC58" s="292"/>
      <c r="IVD58" s="292"/>
      <c r="IVE58" s="292"/>
      <c r="IVF58" s="292"/>
      <c r="IVG58" s="292"/>
      <c r="IVH58" s="292"/>
      <c r="IVI58" s="292"/>
      <c r="IVJ58" s="292"/>
      <c r="IVK58" s="292"/>
      <c r="IVL58" s="292"/>
      <c r="IVM58" s="292"/>
      <c r="IVN58" s="292"/>
      <c r="IVO58" s="292"/>
      <c r="IVP58" s="292"/>
      <c r="IVQ58" s="292"/>
      <c r="IVR58" s="292"/>
      <c r="IVS58" s="292"/>
      <c r="IVT58" s="292"/>
      <c r="IVU58" s="292"/>
      <c r="IVV58" s="292"/>
      <c r="IVW58" s="292"/>
      <c r="IVX58" s="292"/>
      <c r="IVY58" s="292"/>
      <c r="IVZ58" s="292"/>
      <c r="IWA58" s="292"/>
      <c r="IWB58" s="292"/>
      <c r="IWC58" s="292"/>
      <c r="IWD58" s="292"/>
      <c r="IWE58" s="292"/>
      <c r="IWF58" s="292"/>
      <c r="IWG58" s="292"/>
      <c r="IWH58" s="292"/>
      <c r="IWI58" s="292"/>
      <c r="IWJ58" s="292"/>
      <c r="IWK58" s="292"/>
      <c r="IWL58" s="292"/>
      <c r="IWM58" s="292"/>
      <c r="IWN58" s="292"/>
      <c r="IWO58" s="292"/>
      <c r="IWP58" s="292"/>
      <c r="IWQ58" s="292"/>
      <c r="IWR58" s="292"/>
      <c r="IWS58" s="292"/>
      <c r="IWT58" s="292"/>
      <c r="IWU58" s="292"/>
      <c r="IWV58" s="292"/>
      <c r="IWW58" s="292"/>
      <c r="IWX58" s="292"/>
      <c r="IWY58" s="292"/>
      <c r="IWZ58" s="292"/>
      <c r="IXA58" s="292"/>
      <c r="IXB58" s="292"/>
      <c r="IXC58" s="292"/>
      <c r="IXD58" s="292"/>
      <c r="IXE58" s="292"/>
      <c r="IXF58" s="292"/>
      <c r="IXG58" s="292"/>
      <c r="IXH58" s="292"/>
      <c r="IXI58" s="292"/>
      <c r="IXJ58" s="292"/>
      <c r="IXK58" s="292"/>
      <c r="IXL58" s="292"/>
      <c r="IXM58" s="292"/>
      <c r="IXN58" s="292"/>
      <c r="IXO58" s="292"/>
      <c r="IXP58" s="292"/>
      <c r="IXQ58" s="292"/>
      <c r="IXR58" s="292"/>
      <c r="IXS58" s="292"/>
      <c r="IXT58" s="292"/>
      <c r="IXU58" s="292"/>
      <c r="IXV58" s="292"/>
      <c r="IXW58" s="292"/>
      <c r="IXX58" s="292"/>
      <c r="IXY58" s="292"/>
      <c r="IXZ58" s="292"/>
      <c r="IYA58" s="292"/>
      <c r="IYB58" s="292"/>
      <c r="IYC58" s="292"/>
      <c r="IYD58" s="292"/>
      <c r="IYE58" s="292"/>
      <c r="IYF58" s="292"/>
      <c r="IYG58" s="292"/>
      <c r="IYH58" s="292"/>
      <c r="IYI58" s="292"/>
      <c r="IYJ58" s="292"/>
      <c r="IYK58" s="292"/>
      <c r="IYL58" s="292"/>
      <c r="IYM58" s="292"/>
      <c r="IYN58" s="292"/>
      <c r="IYO58" s="292"/>
      <c r="IYP58" s="292"/>
      <c r="IYQ58" s="292"/>
      <c r="IYR58" s="292"/>
      <c r="IYS58" s="292"/>
      <c r="IYT58" s="292"/>
      <c r="IYU58" s="292"/>
      <c r="IYV58" s="292"/>
      <c r="IYW58" s="292"/>
      <c r="IYX58" s="292"/>
      <c r="IYY58" s="292"/>
      <c r="IYZ58" s="292"/>
      <c r="IZA58" s="292"/>
      <c r="IZB58" s="292"/>
      <c r="IZC58" s="292"/>
      <c r="IZD58" s="292"/>
      <c r="IZE58" s="292"/>
      <c r="IZF58" s="292"/>
      <c r="IZG58" s="292"/>
      <c r="IZH58" s="292"/>
      <c r="IZI58" s="292"/>
      <c r="IZJ58" s="292"/>
      <c r="IZK58" s="292"/>
      <c r="IZL58" s="292"/>
      <c r="IZM58" s="292"/>
      <c r="IZN58" s="292"/>
      <c r="IZO58" s="292"/>
      <c r="IZP58" s="292"/>
      <c r="IZQ58" s="292"/>
      <c r="IZR58" s="292"/>
      <c r="IZS58" s="292"/>
      <c r="IZT58" s="292"/>
      <c r="IZU58" s="292"/>
      <c r="IZV58" s="292"/>
      <c r="IZW58" s="292"/>
      <c r="IZX58" s="292"/>
      <c r="IZY58" s="292"/>
      <c r="IZZ58" s="292"/>
      <c r="JAA58" s="292"/>
      <c r="JAB58" s="292"/>
      <c r="JAC58" s="292"/>
      <c r="JAD58" s="292"/>
      <c r="JAE58" s="292"/>
      <c r="JAF58" s="292"/>
      <c r="JAG58" s="292"/>
      <c r="JAH58" s="292"/>
      <c r="JAI58" s="292"/>
      <c r="JAJ58" s="292"/>
      <c r="JAK58" s="292"/>
      <c r="JAL58" s="292"/>
      <c r="JAM58" s="292"/>
      <c r="JAN58" s="292"/>
      <c r="JAO58" s="292"/>
      <c r="JAP58" s="292"/>
      <c r="JAQ58" s="292"/>
      <c r="JAR58" s="292"/>
      <c r="JAS58" s="292"/>
      <c r="JAT58" s="292"/>
      <c r="JAU58" s="292"/>
      <c r="JAV58" s="292"/>
      <c r="JAW58" s="292"/>
      <c r="JAX58" s="292"/>
      <c r="JAY58" s="292"/>
      <c r="JAZ58" s="292"/>
      <c r="JBA58" s="292"/>
      <c r="JBB58" s="292"/>
      <c r="JBC58" s="292"/>
      <c r="JBD58" s="292"/>
      <c r="JBE58" s="292"/>
      <c r="JBF58" s="292"/>
      <c r="JBG58" s="292"/>
      <c r="JBH58" s="292"/>
      <c r="JBI58" s="292"/>
      <c r="JBJ58" s="292"/>
      <c r="JBK58" s="292"/>
      <c r="JBL58" s="292"/>
      <c r="JBM58" s="292"/>
      <c r="JBN58" s="292"/>
      <c r="JBO58" s="292"/>
      <c r="JBP58" s="292"/>
      <c r="JBQ58" s="292"/>
      <c r="JBR58" s="292"/>
      <c r="JBS58" s="292"/>
      <c r="JBT58" s="292"/>
      <c r="JBU58" s="292"/>
      <c r="JBV58" s="292"/>
      <c r="JBW58" s="292"/>
      <c r="JBX58" s="292"/>
      <c r="JBY58" s="292"/>
      <c r="JBZ58" s="292"/>
      <c r="JCA58" s="292"/>
      <c r="JCB58" s="292"/>
      <c r="JCC58" s="292"/>
      <c r="JCD58" s="292"/>
      <c r="JCE58" s="292"/>
      <c r="JCF58" s="292"/>
      <c r="JCG58" s="292"/>
      <c r="JCH58" s="292"/>
      <c r="JCI58" s="292"/>
      <c r="JCJ58" s="292"/>
      <c r="JCK58" s="292"/>
      <c r="JCL58" s="292"/>
      <c r="JCM58" s="292"/>
      <c r="JCN58" s="292"/>
      <c r="JCO58" s="292"/>
      <c r="JCP58" s="292"/>
      <c r="JCQ58" s="292"/>
      <c r="JCR58" s="292"/>
      <c r="JCS58" s="292"/>
      <c r="JCT58" s="292"/>
      <c r="JCU58" s="292"/>
      <c r="JCV58" s="292"/>
      <c r="JCW58" s="292"/>
      <c r="JCX58" s="292"/>
      <c r="JCY58" s="292"/>
      <c r="JCZ58" s="292"/>
      <c r="JDA58" s="292"/>
      <c r="JDB58" s="292"/>
      <c r="JDC58" s="292"/>
      <c r="JDD58" s="292"/>
      <c r="JDE58" s="292"/>
      <c r="JDF58" s="292"/>
      <c r="JDG58" s="292"/>
      <c r="JDH58" s="292"/>
      <c r="JDI58" s="292"/>
      <c r="JDJ58" s="292"/>
      <c r="JDK58" s="292"/>
      <c r="JDL58" s="292"/>
      <c r="JDM58" s="292"/>
      <c r="JDN58" s="292"/>
      <c r="JDO58" s="292"/>
      <c r="JDP58" s="292"/>
      <c r="JDQ58" s="292"/>
      <c r="JDR58" s="292"/>
      <c r="JDS58" s="292"/>
      <c r="JDT58" s="292"/>
      <c r="JDU58" s="292"/>
      <c r="JDV58" s="292"/>
      <c r="JDW58" s="292"/>
      <c r="JDX58" s="292"/>
      <c r="JDY58" s="292"/>
      <c r="JDZ58" s="292"/>
      <c r="JEA58" s="292"/>
      <c r="JEB58" s="292"/>
      <c r="JEC58" s="292"/>
      <c r="JED58" s="292"/>
      <c r="JEE58" s="292"/>
      <c r="JEF58" s="292"/>
      <c r="JEG58" s="292"/>
      <c r="JEH58" s="292"/>
      <c r="JEI58" s="292"/>
      <c r="JEJ58" s="292"/>
      <c r="JEK58" s="292"/>
      <c r="JEL58" s="292"/>
      <c r="JEM58" s="292"/>
      <c r="JEN58" s="292"/>
      <c r="JEO58" s="292"/>
      <c r="JEP58" s="292"/>
      <c r="JEQ58" s="292"/>
      <c r="JER58" s="292"/>
      <c r="JES58" s="292"/>
      <c r="JET58" s="292"/>
      <c r="JEU58" s="292"/>
      <c r="JEV58" s="292"/>
      <c r="JEW58" s="292"/>
      <c r="JEX58" s="292"/>
      <c r="JEY58" s="292"/>
      <c r="JEZ58" s="292"/>
      <c r="JFA58" s="292"/>
      <c r="JFB58" s="292"/>
      <c r="JFC58" s="292"/>
      <c r="JFD58" s="292"/>
      <c r="JFE58" s="292"/>
      <c r="JFF58" s="292"/>
      <c r="JFG58" s="292"/>
      <c r="JFH58" s="292"/>
      <c r="JFI58" s="292"/>
      <c r="JFJ58" s="292"/>
      <c r="JFK58" s="292"/>
      <c r="JFL58" s="292"/>
      <c r="JFM58" s="292"/>
      <c r="JFN58" s="292"/>
      <c r="JFO58" s="292"/>
      <c r="JFP58" s="292"/>
      <c r="JFQ58" s="292"/>
      <c r="JFR58" s="292"/>
      <c r="JFS58" s="292"/>
      <c r="JFT58" s="292"/>
      <c r="JFU58" s="292"/>
      <c r="JFV58" s="292"/>
      <c r="JFW58" s="292"/>
      <c r="JFX58" s="292"/>
      <c r="JFY58" s="292"/>
      <c r="JFZ58" s="292"/>
      <c r="JGA58" s="292"/>
      <c r="JGB58" s="292"/>
      <c r="JGC58" s="292"/>
      <c r="JGD58" s="292"/>
      <c r="JGE58" s="292"/>
      <c r="JGF58" s="292"/>
      <c r="JGG58" s="292"/>
      <c r="JGH58" s="292"/>
      <c r="JGI58" s="292"/>
      <c r="JGJ58" s="292"/>
      <c r="JGK58" s="292"/>
      <c r="JGL58" s="292"/>
      <c r="JGM58" s="292"/>
      <c r="JGN58" s="292"/>
      <c r="JGO58" s="292"/>
      <c r="JGP58" s="292"/>
      <c r="JGQ58" s="292"/>
      <c r="JGR58" s="292"/>
      <c r="JGS58" s="292"/>
      <c r="JGT58" s="292"/>
      <c r="JGU58" s="292"/>
      <c r="JGV58" s="292"/>
      <c r="JGW58" s="292"/>
      <c r="JGX58" s="292"/>
      <c r="JGY58" s="292"/>
      <c r="JGZ58" s="292"/>
      <c r="JHA58" s="292"/>
      <c r="JHB58" s="292"/>
      <c r="JHC58" s="292"/>
      <c r="JHD58" s="292"/>
      <c r="JHE58" s="292"/>
      <c r="JHF58" s="292"/>
      <c r="JHG58" s="292"/>
      <c r="JHH58" s="292"/>
      <c r="JHI58" s="292"/>
      <c r="JHJ58" s="292"/>
      <c r="JHK58" s="292"/>
      <c r="JHL58" s="292"/>
      <c r="JHM58" s="292"/>
      <c r="JHN58" s="292"/>
      <c r="JHO58" s="292"/>
      <c r="JHP58" s="292"/>
      <c r="JHQ58" s="292"/>
      <c r="JHR58" s="292"/>
      <c r="JHS58" s="292"/>
      <c r="JHT58" s="292"/>
      <c r="JHU58" s="292"/>
      <c r="JHV58" s="292"/>
      <c r="JHW58" s="292"/>
      <c r="JHX58" s="292"/>
      <c r="JHY58" s="292"/>
      <c r="JHZ58" s="292"/>
      <c r="JIA58" s="292"/>
      <c r="JIB58" s="292"/>
      <c r="JIC58" s="292"/>
      <c r="JID58" s="292"/>
      <c r="JIE58" s="292"/>
      <c r="JIF58" s="292"/>
      <c r="JIG58" s="292"/>
      <c r="JIH58" s="292"/>
      <c r="JII58" s="292"/>
      <c r="JIJ58" s="292"/>
      <c r="JIK58" s="292"/>
      <c r="JIL58" s="292"/>
      <c r="JIM58" s="292"/>
      <c r="JIN58" s="292"/>
      <c r="JIO58" s="292"/>
      <c r="JIP58" s="292"/>
      <c r="JIQ58" s="292"/>
      <c r="JIR58" s="292"/>
      <c r="JIS58" s="292"/>
      <c r="JIT58" s="292"/>
      <c r="JIU58" s="292"/>
      <c r="JIV58" s="292"/>
      <c r="JIW58" s="292"/>
      <c r="JIX58" s="292"/>
      <c r="JIY58" s="292"/>
      <c r="JIZ58" s="292"/>
      <c r="JJA58" s="292"/>
      <c r="JJB58" s="292"/>
      <c r="JJC58" s="292"/>
      <c r="JJD58" s="292"/>
      <c r="JJE58" s="292"/>
      <c r="JJF58" s="292"/>
      <c r="JJG58" s="292"/>
      <c r="JJH58" s="292"/>
      <c r="JJI58" s="292"/>
      <c r="JJJ58" s="292"/>
      <c r="JJK58" s="292"/>
      <c r="JJL58" s="292"/>
      <c r="JJM58" s="292"/>
      <c r="JJN58" s="292"/>
      <c r="JJO58" s="292"/>
      <c r="JJP58" s="292"/>
      <c r="JJQ58" s="292"/>
      <c r="JJR58" s="292"/>
      <c r="JJS58" s="292"/>
      <c r="JJT58" s="292"/>
      <c r="JJU58" s="292"/>
      <c r="JJV58" s="292"/>
      <c r="JJW58" s="292"/>
      <c r="JJX58" s="292"/>
      <c r="JJY58" s="292"/>
      <c r="JJZ58" s="292"/>
      <c r="JKA58" s="292"/>
      <c r="JKB58" s="292"/>
      <c r="JKC58" s="292"/>
      <c r="JKD58" s="292"/>
      <c r="JKE58" s="292"/>
      <c r="JKF58" s="292"/>
      <c r="JKG58" s="292"/>
      <c r="JKH58" s="292"/>
      <c r="JKI58" s="292"/>
      <c r="JKJ58" s="292"/>
      <c r="JKK58" s="292"/>
      <c r="JKL58" s="292"/>
      <c r="JKM58" s="292"/>
      <c r="JKN58" s="292"/>
      <c r="JKO58" s="292"/>
      <c r="JKP58" s="292"/>
      <c r="JKQ58" s="292"/>
      <c r="JKR58" s="292"/>
      <c r="JKS58" s="292"/>
      <c r="JKT58" s="292"/>
      <c r="JKU58" s="292"/>
      <c r="JKV58" s="292"/>
      <c r="JKW58" s="292"/>
      <c r="JKX58" s="292"/>
      <c r="JKY58" s="292"/>
      <c r="JKZ58" s="292"/>
      <c r="JLA58" s="292"/>
      <c r="JLB58" s="292"/>
      <c r="JLC58" s="292"/>
      <c r="JLD58" s="292"/>
      <c r="JLE58" s="292"/>
      <c r="JLF58" s="292"/>
      <c r="JLG58" s="292"/>
      <c r="JLH58" s="292"/>
      <c r="JLI58" s="292"/>
      <c r="JLJ58" s="292"/>
      <c r="JLK58" s="292"/>
      <c r="JLL58" s="292"/>
      <c r="JLM58" s="292"/>
      <c r="JLN58" s="292"/>
      <c r="JLO58" s="292"/>
      <c r="JLP58" s="292"/>
      <c r="JLQ58" s="292"/>
      <c r="JLR58" s="292"/>
      <c r="JLS58" s="292"/>
      <c r="JLT58" s="292"/>
      <c r="JLU58" s="292"/>
      <c r="JLV58" s="292"/>
      <c r="JLW58" s="292"/>
      <c r="JLX58" s="292"/>
      <c r="JLY58" s="292"/>
      <c r="JLZ58" s="292"/>
      <c r="JMA58" s="292"/>
      <c r="JMB58" s="292"/>
      <c r="JMC58" s="292"/>
      <c r="JMD58" s="292"/>
      <c r="JME58" s="292"/>
      <c r="JMF58" s="292"/>
      <c r="JMG58" s="292"/>
      <c r="JMH58" s="292"/>
      <c r="JMI58" s="292"/>
      <c r="JMJ58" s="292"/>
      <c r="JMK58" s="292"/>
      <c r="JML58" s="292"/>
      <c r="JMM58" s="292"/>
      <c r="JMN58" s="292"/>
      <c r="JMO58" s="292"/>
      <c r="JMP58" s="292"/>
      <c r="JMQ58" s="292"/>
      <c r="JMR58" s="292"/>
      <c r="JMS58" s="292"/>
      <c r="JMT58" s="292"/>
      <c r="JMU58" s="292"/>
      <c r="JMV58" s="292"/>
      <c r="JMW58" s="292"/>
      <c r="JMX58" s="292"/>
      <c r="JMY58" s="292"/>
      <c r="JMZ58" s="292"/>
      <c r="JNA58" s="292"/>
      <c r="JNB58" s="292"/>
      <c r="JNC58" s="292"/>
      <c r="JND58" s="292"/>
      <c r="JNE58" s="292"/>
      <c r="JNF58" s="292"/>
      <c r="JNG58" s="292"/>
      <c r="JNH58" s="292"/>
      <c r="JNI58" s="292"/>
      <c r="JNJ58" s="292"/>
      <c r="JNK58" s="292"/>
      <c r="JNL58" s="292"/>
      <c r="JNM58" s="292"/>
      <c r="JNN58" s="292"/>
      <c r="JNO58" s="292"/>
      <c r="JNP58" s="292"/>
      <c r="JNQ58" s="292"/>
      <c r="JNR58" s="292"/>
      <c r="JNS58" s="292"/>
      <c r="JNT58" s="292"/>
      <c r="JNU58" s="292"/>
      <c r="JNV58" s="292"/>
      <c r="JNW58" s="292"/>
      <c r="JNX58" s="292"/>
      <c r="JNY58" s="292"/>
      <c r="JNZ58" s="292"/>
      <c r="JOA58" s="292"/>
      <c r="JOB58" s="292"/>
      <c r="JOC58" s="292"/>
      <c r="JOD58" s="292"/>
      <c r="JOE58" s="292"/>
      <c r="JOF58" s="292"/>
      <c r="JOG58" s="292"/>
      <c r="JOH58" s="292"/>
      <c r="JOI58" s="292"/>
      <c r="JOJ58" s="292"/>
      <c r="JOK58" s="292"/>
      <c r="JOL58" s="292"/>
      <c r="JOM58" s="292"/>
      <c r="JON58" s="292"/>
      <c r="JOO58" s="292"/>
      <c r="JOP58" s="292"/>
      <c r="JOQ58" s="292"/>
      <c r="JOR58" s="292"/>
      <c r="JOS58" s="292"/>
      <c r="JOT58" s="292"/>
      <c r="JOU58" s="292"/>
      <c r="JOV58" s="292"/>
      <c r="JOW58" s="292"/>
      <c r="JOX58" s="292"/>
      <c r="JOY58" s="292"/>
      <c r="JOZ58" s="292"/>
      <c r="JPA58" s="292"/>
      <c r="JPB58" s="292"/>
      <c r="JPC58" s="292"/>
      <c r="JPD58" s="292"/>
      <c r="JPE58" s="292"/>
      <c r="JPF58" s="292"/>
      <c r="JPG58" s="292"/>
      <c r="JPH58" s="292"/>
      <c r="JPI58" s="292"/>
      <c r="JPJ58" s="292"/>
      <c r="JPK58" s="292"/>
      <c r="JPL58" s="292"/>
      <c r="JPM58" s="292"/>
      <c r="JPN58" s="292"/>
      <c r="JPO58" s="292"/>
      <c r="JPP58" s="292"/>
      <c r="JPQ58" s="292"/>
      <c r="JPR58" s="292"/>
      <c r="JPS58" s="292"/>
      <c r="JPT58" s="292"/>
      <c r="JPU58" s="292"/>
      <c r="JPV58" s="292"/>
      <c r="JPW58" s="292"/>
      <c r="JPX58" s="292"/>
      <c r="JPY58" s="292"/>
      <c r="JPZ58" s="292"/>
      <c r="JQA58" s="292"/>
      <c r="JQB58" s="292"/>
      <c r="JQC58" s="292"/>
      <c r="JQD58" s="292"/>
      <c r="JQE58" s="292"/>
      <c r="JQF58" s="292"/>
      <c r="JQG58" s="292"/>
      <c r="JQH58" s="292"/>
      <c r="JQI58" s="292"/>
      <c r="JQJ58" s="292"/>
      <c r="JQK58" s="292"/>
      <c r="JQL58" s="292"/>
      <c r="JQM58" s="292"/>
      <c r="JQN58" s="292"/>
      <c r="JQO58" s="292"/>
      <c r="JQP58" s="292"/>
      <c r="JQQ58" s="292"/>
      <c r="JQR58" s="292"/>
      <c r="JQS58" s="292"/>
      <c r="JQT58" s="292"/>
      <c r="JQU58" s="292"/>
      <c r="JQV58" s="292"/>
      <c r="JQW58" s="292"/>
      <c r="JQX58" s="292"/>
      <c r="JQY58" s="292"/>
      <c r="JQZ58" s="292"/>
      <c r="JRA58" s="292"/>
      <c r="JRB58" s="292"/>
      <c r="JRC58" s="292"/>
      <c r="JRD58" s="292"/>
      <c r="JRE58" s="292"/>
      <c r="JRF58" s="292"/>
      <c r="JRG58" s="292"/>
      <c r="JRH58" s="292"/>
      <c r="JRI58" s="292"/>
      <c r="JRJ58" s="292"/>
      <c r="JRK58" s="292"/>
      <c r="JRL58" s="292"/>
      <c r="JRM58" s="292"/>
      <c r="JRN58" s="292"/>
      <c r="JRO58" s="292"/>
      <c r="JRP58" s="292"/>
      <c r="JRQ58" s="292"/>
      <c r="JRR58" s="292"/>
      <c r="JRS58" s="292"/>
      <c r="JRT58" s="292"/>
      <c r="JRU58" s="292"/>
      <c r="JRV58" s="292"/>
      <c r="JRW58" s="292"/>
      <c r="JRX58" s="292"/>
      <c r="JRY58" s="292"/>
      <c r="JRZ58" s="292"/>
      <c r="JSA58" s="292"/>
      <c r="JSB58" s="292"/>
      <c r="JSC58" s="292"/>
      <c r="JSD58" s="292"/>
      <c r="JSE58" s="292"/>
      <c r="JSF58" s="292"/>
      <c r="JSG58" s="292"/>
      <c r="JSH58" s="292"/>
      <c r="JSI58" s="292"/>
      <c r="JSJ58" s="292"/>
      <c r="JSK58" s="292"/>
      <c r="JSL58" s="292"/>
      <c r="JSM58" s="292"/>
      <c r="JSN58" s="292"/>
      <c r="JSO58" s="292"/>
      <c r="JSP58" s="292"/>
      <c r="JSQ58" s="292"/>
      <c r="JSR58" s="292"/>
      <c r="JSS58" s="292"/>
      <c r="JST58" s="292"/>
      <c r="JSU58" s="292"/>
      <c r="JSV58" s="292"/>
      <c r="JSW58" s="292"/>
      <c r="JSX58" s="292"/>
      <c r="JSY58" s="292"/>
      <c r="JSZ58" s="292"/>
      <c r="JTA58" s="292"/>
      <c r="JTB58" s="292"/>
      <c r="JTC58" s="292"/>
      <c r="JTD58" s="292"/>
      <c r="JTE58" s="292"/>
      <c r="JTF58" s="292"/>
      <c r="JTG58" s="292"/>
      <c r="JTH58" s="292"/>
      <c r="JTI58" s="292"/>
      <c r="JTJ58" s="292"/>
      <c r="JTK58" s="292"/>
      <c r="JTL58" s="292"/>
      <c r="JTM58" s="292"/>
      <c r="JTN58" s="292"/>
      <c r="JTO58" s="292"/>
      <c r="JTP58" s="292"/>
      <c r="JTQ58" s="292"/>
      <c r="JTR58" s="292"/>
      <c r="JTS58" s="292"/>
      <c r="JTT58" s="292"/>
      <c r="JTU58" s="292"/>
      <c r="JTV58" s="292"/>
      <c r="JTW58" s="292"/>
      <c r="JTX58" s="292"/>
      <c r="JTY58" s="292"/>
      <c r="JTZ58" s="292"/>
      <c r="JUA58" s="292"/>
      <c r="JUB58" s="292"/>
      <c r="JUC58" s="292"/>
      <c r="JUD58" s="292"/>
      <c r="JUE58" s="292"/>
      <c r="JUF58" s="292"/>
      <c r="JUG58" s="292"/>
      <c r="JUH58" s="292"/>
      <c r="JUI58" s="292"/>
      <c r="JUJ58" s="292"/>
      <c r="JUK58" s="292"/>
      <c r="JUL58" s="292"/>
      <c r="JUM58" s="292"/>
      <c r="JUN58" s="292"/>
      <c r="JUO58" s="292"/>
      <c r="JUP58" s="292"/>
      <c r="JUQ58" s="292"/>
      <c r="JUR58" s="292"/>
      <c r="JUS58" s="292"/>
      <c r="JUT58" s="292"/>
      <c r="JUU58" s="292"/>
      <c r="JUV58" s="292"/>
      <c r="JUW58" s="292"/>
      <c r="JUX58" s="292"/>
      <c r="JUY58" s="292"/>
      <c r="JUZ58" s="292"/>
      <c r="JVA58" s="292"/>
      <c r="JVB58" s="292"/>
      <c r="JVC58" s="292"/>
      <c r="JVD58" s="292"/>
      <c r="JVE58" s="292"/>
      <c r="JVF58" s="292"/>
      <c r="JVG58" s="292"/>
      <c r="JVH58" s="292"/>
      <c r="JVI58" s="292"/>
      <c r="JVJ58" s="292"/>
      <c r="JVK58" s="292"/>
      <c r="JVL58" s="292"/>
      <c r="JVM58" s="292"/>
      <c r="JVN58" s="292"/>
      <c r="JVO58" s="292"/>
      <c r="JVP58" s="292"/>
      <c r="JVQ58" s="292"/>
      <c r="JVR58" s="292"/>
      <c r="JVS58" s="292"/>
      <c r="JVT58" s="292"/>
      <c r="JVU58" s="292"/>
      <c r="JVV58" s="292"/>
      <c r="JVW58" s="292"/>
      <c r="JVX58" s="292"/>
      <c r="JVY58" s="292"/>
      <c r="JVZ58" s="292"/>
      <c r="JWA58" s="292"/>
      <c r="JWB58" s="292"/>
      <c r="JWC58" s="292"/>
      <c r="JWD58" s="292"/>
      <c r="JWE58" s="292"/>
      <c r="JWF58" s="292"/>
      <c r="JWG58" s="292"/>
      <c r="JWH58" s="292"/>
      <c r="JWI58" s="292"/>
      <c r="JWJ58" s="292"/>
      <c r="JWK58" s="292"/>
      <c r="JWL58" s="292"/>
      <c r="JWM58" s="292"/>
      <c r="JWN58" s="292"/>
      <c r="JWO58" s="292"/>
      <c r="JWP58" s="292"/>
      <c r="JWQ58" s="292"/>
      <c r="JWR58" s="292"/>
      <c r="JWS58" s="292"/>
      <c r="JWT58" s="292"/>
      <c r="JWU58" s="292"/>
      <c r="JWV58" s="292"/>
      <c r="JWW58" s="292"/>
      <c r="JWX58" s="292"/>
      <c r="JWY58" s="292"/>
      <c r="JWZ58" s="292"/>
      <c r="JXA58" s="292"/>
      <c r="JXB58" s="292"/>
      <c r="JXC58" s="292"/>
      <c r="JXD58" s="292"/>
      <c r="JXE58" s="292"/>
      <c r="JXF58" s="292"/>
      <c r="JXG58" s="292"/>
      <c r="JXH58" s="292"/>
      <c r="JXI58" s="292"/>
      <c r="JXJ58" s="292"/>
      <c r="JXK58" s="292"/>
      <c r="JXL58" s="292"/>
      <c r="JXM58" s="292"/>
      <c r="JXN58" s="292"/>
      <c r="JXO58" s="292"/>
      <c r="JXP58" s="292"/>
      <c r="JXQ58" s="292"/>
      <c r="JXR58" s="292"/>
      <c r="JXS58" s="292"/>
      <c r="JXT58" s="292"/>
      <c r="JXU58" s="292"/>
      <c r="JXV58" s="292"/>
      <c r="JXW58" s="292"/>
      <c r="JXX58" s="292"/>
      <c r="JXY58" s="292"/>
      <c r="JXZ58" s="292"/>
      <c r="JYA58" s="292"/>
      <c r="JYB58" s="292"/>
      <c r="JYC58" s="292"/>
      <c r="JYD58" s="292"/>
      <c r="JYE58" s="292"/>
      <c r="JYF58" s="292"/>
      <c r="JYG58" s="292"/>
      <c r="JYH58" s="292"/>
      <c r="JYI58" s="292"/>
      <c r="JYJ58" s="292"/>
      <c r="JYK58" s="292"/>
      <c r="JYL58" s="292"/>
      <c r="JYM58" s="292"/>
      <c r="JYN58" s="292"/>
      <c r="JYO58" s="292"/>
      <c r="JYP58" s="292"/>
      <c r="JYQ58" s="292"/>
      <c r="JYR58" s="292"/>
      <c r="JYS58" s="292"/>
      <c r="JYT58" s="292"/>
      <c r="JYU58" s="292"/>
      <c r="JYV58" s="292"/>
      <c r="JYW58" s="292"/>
      <c r="JYX58" s="292"/>
      <c r="JYY58" s="292"/>
      <c r="JYZ58" s="292"/>
      <c r="JZA58" s="292"/>
      <c r="JZB58" s="292"/>
      <c r="JZC58" s="292"/>
      <c r="JZD58" s="292"/>
      <c r="JZE58" s="292"/>
      <c r="JZF58" s="292"/>
      <c r="JZG58" s="292"/>
      <c r="JZH58" s="292"/>
      <c r="JZI58" s="292"/>
      <c r="JZJ58" s="292"/>
      <c r="JZK58" s="292"/>
      <c r="JZL58" s="292"/>
      <c r="JZM58" s="292"/>
      <c r="JZN58" s="292"/>
      <c r="JZO58" s="292"/>
      <c r="JZP58" s="292"/>
      <c r="JZQ58" s="292"/>
      <c r="JZR58" s="292"/>
      <c r="JZS58" s="292"/>
      <c r="JZT58" s="292"/>
      <c r="JZU58" s="292"/>
      <c r="JZV58" s="292"/>
      <c r="JZW58" s="292"/>
      <c r="JZX58" s="292"/>
      <c r="JZY58" s="292"/>
      <c r="JZZ58" s="292"/>
      <c r="KAA58" s="292"/>
      <c r="KAB58" s="292"/>
      <c r="KAC58" s="292"/>
      <c r="KAD58" s="292"/>
      <c r="KAE58" s="292"/>
      <c r="KAF58" s="292"/>
      <c r="KAG58" s="292"/>
      <c r="KAH58" s="292"/>
      <c r="KAI58" s="292"/>
      <c r="KAJ58" s="292"/>
      <c r="KAK58" s="292"/>
      <c r="KAL58" s="292"/>
      <c r="KAM58" s="292"/>
      <c r="KAN58" s="292"/>
      <c r="KAO58" s="292"/>
      <c r="KAP58" s="292"/>
      <c r="KAQ58" s="292"/>
      <c r="KAR58" s="292"/>
      <c r="KAS58" s="292"/>
      <c r="KAT58" s="292"/>
      <c r="KAU58" s="292"/>
      <c r="KAV58" s="292"/>
      <c r="KAW58" s="292"/>
      <c r="KAX58" s="292"/>
      <c r="KAY58" s="292"/>
      <c r="KAZ58" s="292"/>
      <c r="KBA58" s="292"/>
      <c r="KBB58" s="292"/>
      <c r="KBC58" s="292"/>
      <c r="KBD58" s="292"/>
      <c r="KBE58" s="292"/>
      <c r="KBF58" s="292"/>
      <c r="KBG58" s="292"/>
      <c r="KBH58" s="292"/>
      <c r="KBI58" s="292"/>
      <c r="KBJ58" s="292"/>
      <c r="KBK58" s="292"/>
      <c r="KBL58" s="292"/>
      <c r="KBM58" s="292"/>
      <c r="KBN58" s="292"/>
      <c r="KBO58" s="292"/>
      <c r="KBP58" s="292"/>
      <c r="KBQ58" s="292"/>
      <c r="KBR58" s="292"/>
      <c r="KBS58" s="292"/>
      <c r="KBT58" s="292"/>
      <c r="KBU58" s="292"/>
      <c r="KBV58" s="292"/>
      <c r="KBW58" s="292"/>
      <c r="KBX58" s="292"/>
      <c r="KBY58" s="292"/>
      <c r="KBZ58" s="292"/>
      <c r="KCA58" s="292"/>
      <c r="KCB58" s="292"/>
      <c r="KCC58" s="292"/>
      <c r="KCD58" s="292"/>
      <c r="KCE58" s="292"/>
      <c r="KCF58" s="292"/>
      <c r="KCG58" s="292"/>
      <c r="KCH58" s="292"/>
      <c r="KCI58" s="292"/>
      <c r="KCJ58" s="292"/>
      <c r="KCK58" s="292"/>
      <c r="KCL58" s="292"/>
      <c r="KCM58" s="292"/>
      <c r="KCN58" s="292"/>
      <c r="KCO58" s="292"/>
      <c r="KCP58" s="292"/>
      <c r="KCQ58" s="292"/>
      <c r="KCR58" s="292"/>
      <c r="KCS58" s="292"/>
      <c r="KCT58" s="292"/>
      <c r="KCU58" s="292"/>
      <c r="KCV58" s="292"/>
      <c r="KCW58" s="292"/>
      <c r="KCX58" s="292"/>
      <c r="KCY58" s="292"/>
      <c r="KCZ58" s="292"/>
      <c r="KDA58" s="292"/>
      <c r="KDB58" s="292"/>
      <c r="KDC58" s="292"/>
      <c r="KDD58" s="292"/>
      <c r="KDE58" s="292"/>
      <c r="KDF58" s="292"/>
      <c r="KDG58" s="292"/>
      <c r="KDH58" s="292"/>
      <c r="KDI58" s="292"/>
      <c r="KDJ58" s="292"/>
      <c r="KDK58" s="292"/>
      <c r="KDL58" s="292"/>
      <c r="KDM58" s="292"/>
      <c r="KDN58" s="292"/>
      <c r="KDO58" s="292"/>
      <c r="KDP58" s="292"/>
      <c r="KDQ58" s="292"/>
      <c r="KDR58" s="292"/>
      <c r="KDS58" s="292"/>
      <c r="KDT58" s="292"/>
      <c r="KDU58" s="292"/>
      <c r="KDV58" s="292"/>
      <c r="KDW58" s="292"/>
      <c r="KDX58" s="292"/>
      <c r="KDY58" s="292"/>
      <c r="KDZ58" s="292"/>
      <c r="KEA58" s="292"/>
      <c r="KEB58" s="292"/>
      <c r="KEC58" s="292"/>
      <c r="KED58" s="292"/>
      <c r="KEE58" s="292"/>
      <c r="KEF58" s="292"/>
      <c r="KEG58" s="292"/>
      <c r="KEH58" s="292"/>
      <c r="KEI58" s="292"/>
      <c r="KEJ58" s="292"/>
      <c r="KEK58" s="292"/>
      <c r="KEL58" s="292"/>
      <c r="KEM58" s="292"/>
      <c r="KEN58" s="292"/>
      <c r="KEO58" s="292"/>
      <c r="KEP58" s="292"/>
      <c r="KEQ58" s="292"/>
      <c r="KER58" s="292"/>
      <c r="KES58" s="292"/>
      <c r="KET58" s="292"/>
      <c r="KEU58" s="292"/>
      <c r="KEV58" s="292"/>
      <c r="KEW58" s="292"/>
      <c r="KEX58" s="292"/>
      <c r="KEY58" s="292"/>
      <c r="KEZ58" s="292"/>
      <c r="KFA58" s="292"/>
      <c r="KFB58" s="292"/>
      <c r="KFC58" s="292"/>
      <c r="KFD58" s="292"/>
      <c r="KFE58" s="292"/>
      <c r="KFF58" s="292"/>
      <c r="KFG58" s="292"/>
      <c r="KFH58" s="292"/>
      <c r="KFI58" s="292"/>
      <c r="KFJ58" s="292"/>
      <c r="KFK58" s="292"/>
      <c r="KFL58" s="292"/>
      <c r="KFM58" s="292"/>
      <c r="KFN58" s="292"/>
      <c r="KFO58" s="292"/>
      <c r="KFP58" s="292"/>
      <c r="KFQ58" s="292"/>
      <c r="KFR58" s="292"/>
      <c r="KFS58" s="292"/>
      <c r="KFT58" s="292"/>
      <c r="KFU58" s="292"/>
      <c r="KFV58" s="292"/>
      <c r="KFW58" s="292"/>
      <c r="KFX58" s="292"/>
      <c r="KFY58" s="292"/>
      <c r="KFZ58" s="292"/>
      <c r="KGA58" s="292"/>
      <c r="KGB58" s="292"/>
      <c r="KGC58" s="292"/>
      <c r="KGD58" s="292"/>
      <c r="KGE58" s="292"/>
      <c r="KGF58" s="292"/>
      <c r="KGG58" s="292"/>
      <c r="KGH58" s="292"/>
      <c r="KGI58" s="292"/>
      <c r="KGJ58" s="292"/>
      <c r="KGK58" s="292"/>
      <c r="KGL58" s="292"/>
      <c r="KGM58" s="292"/>
      <c r="KGN58" s="292"/>
      <c r="KGO58" s="292"/>
      <c r="KGP58" s="292"/>
      <c r="KGQ58" s="292"/>
      <c r="KGR58" s="292"/>
      <c r="KGS58" s="292"/>
      <c r="KGT58" s="292"/>
      <c r="KGU58" s="292"/>
      <c r="KGV58" s="292"/>
      <c r="KGW58" s="292"/>
      <c r="KGX58" s="292"/>
      <c r="KGY58" s="292"/>
      <c r="KGZ58" s="292"/>
      <c r="KHA58" s="292"/>
      <c r="KHB58" s="292"/>
      <c r="KHC58" s="292"/>
      <c r="KHD58" s="292"/>
      <c r="KHE58" s="292"/>
      <c r="KHF58" s="292"/>
      <c r="KHG58" s="292"/>
      <c r="KHH58" s="292"/>
      <c r="KHI58" s="292"/>
      <c r="KHJ58" s="292"/>
      <c r="KHK58" s="292"/>
      <c r="KHL58" s="292"/>
      <c r="KHM58" s="292"/>
      <c r="KHN58" s="292"/>
      <c r="KHO58" s="292"/>
      <c r="KHP58" s="292"/>
      <c r="KHQ58" s="292"/>
      <c r="KHR58" s="292"/>
      <c r="KHS58" s="292"/>
      <c r="KHT58" s="292"/>
      <c r="KHU58" s="292"/>
      <c r="KHV58" s="292"/>
      <c r="KHW58" s="292"/>
      <c r="KHX58" s="292"/>
      <c r="KHY58" s="292"/>
      <c r="KHZ58" s="292"/>
      <c r="KIA58" s="292"/>
      <c r="KIB58" s="292"/>
      <c r="KIC58" s="292"/>
      <c r="KID58" s="292"/>
      <c r="KIE58" s="292"/>
      <c r="KIF58" s="292"/>
      <c r="KIG58" s="292"/>
      <c r="KIH58" s="292"/>
      <c r="KII58" s="292"/>
      <c r="KIJ58" s="292"/>
      <c r="KIK58" s="292"/>
      <c r="KIL58" s="292"/>
      <c r="KIM58" s="292"/>
      <c r="KIN58" s="292"/>
      <c r="KIO58" s="292"/>
      <c r="KIP58" s="292"/>
      <c r="KIQ58" s="292"/>
      <c r="KIR58" s="292"/>
      <c r="KIS58" s="292"/>
      <c r="KIT58" s="292"/>
      <c r="KIU58" s="292"/>
      <c r="KIV58" s="292"/>
      <c r="KIW58" s="292"/>
      <c r="KIX58" s="292"/>
      <c r="KIY58" s="292"/>
      <c r="KIZ58" s="292"/>
      <c r="KJA58" s="292"/>
      <c r="KJB58" s="292"/>
      <c r="KJC58" s="292"/>
      <c r="KJD58" s="292"/>
      <c r="KJE58" s="292"/>
      <c r="KJF58" s="292"/>
      <c r="KJG58" s="292"/>
      <c r="KJH58" s="292"/>
      <c r="KJI58" s="292"/>
      <c r="KJJ58" s="292"/>
      <c r="KJK58" s="292"/>
      <c r="KJL58" s="292"/>
      <c r="KJM58" s="292"/>
      <c r="KJN58" s="292"/>
      <c r="KJO58" s="292"/>
      <c r="KJP58" s="292"/>
      <c r="KJQ58" s="292"/>
      <c r="KJR58" s="292"/>
      <c r="KJS58" s="292"/>
      <c r="KJT58" s="292"/>
      <c r="KJU58" s="292"/>
      <c r="KJV58" s="292"/>
      <c r="KJW58" s="292"/>
      <c r="KJX58" s="292"/>
      <c r="KJY58" s="292"/>
      <c r="KJZ58" s="292"/>
      <c r="KKA58" s="292"/>
      <c r="KKB58" s="292"/>
      <c r="KKC58" s="292"/>
      <c r="KKD58" s="292"/>
      <c r="KKE58" s="292"/>
      <c r="KKF58" s="292"/>
      <c r="KKG58" s="292"/>
      <c r="KKH58" s="292"/>
      <c r="KKI58" s="292"/>
      <c r="KKJ58" s="292"/>
      <c r="KKK58" s="292"/>
      <c r="KKL58" s="292"/>
      <c r="KKM58" s="292"/>
      <c r="KKN58" s="292"/>
      <c r="KKO58" s="292"/>
      <c r="KKP58" s="292"/>
      <c r="KKQ58" s="292"/>
      <c r="KKR58" s="292"/>
      <c r="KKS58" s="292"/>
      <c r="KKT58" s="292"/>
      <c r="KKU58" s="292"/>
      <c r="KKV58" s="292"/>
      <c r="KKW58" s="292"/>
      <c r="KKX58" s="292"/>
      <c r="KKY58" s="292"/>
      <c r="KKZ58" s="292"/>
      <c r="KLA58" s="292"/>
      <c r="KLB58" s="292"/>
      <c r="KLC58" s="292"/>
      <c r="KLD58" s="292"/>
      <c r="KLE58" s="292"/>
      <c r="KLF58" s="292"/>
      <c r="KLG58" s="292"/>
      <c r="KLH58" s="292"/>
      <c r="KLI58" s="292"/>
      <c r="KLJ58" s="292"/>
      <c r="KLK58" s="292"/>
      <c r="KLL58" s="292"/>
      <c r="KLM58" s="292"/>
      <c r="KLN58" s="292"/>
      <c r="KLO58" s="292"/>
      <c r="KLP58" s="292"/>
      <c r="KLQ58" s="292"/>
      <c r="KLR58" s="292"/>
      <c r="KLS58" s="292"/>
      <c r="KLT58" s="292"/>
      <c r="KLU58" s="292"/>
      <c r="KLV58" s="292"/>
      <c r="KLW58" s="292"/>
      <c r="KLX58" s="292"/>
      <c r="KLY58" s="292"/>
      <c r="KLZ58" s="292"/>
      <c r="KMA58" s="292"/>
      <c r="KMB58" s="292"/>
      <c r="KMC58" s="292"/>
      <c r="KMD58" s="292"/>
      <c r="KME58" s="292"/>
      <c r="KMF58" s="292"/>
      <c r="KMG58" s="292"/>
      <c r="KMH58" s="292"/>
      <c r="KMI58" s="292"/>
      <c r="KMJ58" s="292"/>
      <c r="KMK58" s="292"/>
      <c r="KML58" s="292"/>
      <c r="KMM58" s="292"/>
      <c r="KMN58" s="292"/>
      <c r="KMO58" s="292"/>
      <c r="KMP58" s="292"/>
      <c r="KMQ58" s="292"/>
      <c r="KMR58" s="292"/>
      <c r="KMS58" s="292"/>
      <c r="KMT58" s="292"/>
      <c r="KMU58" s="292"/>
      <c r="KMV58" s="292"/>
      <c r="KMW58" s="292"/>
      <c r="KMX58" s="292"/>
      <c r="KMY58" s="292"/>
      <c r="KMZ58" s="292"/>
      <c r="KNA58" s="292"/>
      <c r="KNB58" s="292"/>
      <c r="KNC58" s="292"/>
      <c r="KND58" s="292"/>
      <c r="KNE58" s="292"/>
      <c r="KNF58" s="292"/>
      <c r="KNG58" s="292"/>
      <c r="KNH58" s="292"/>
      <c r="KNI58" s="292"/>
      <c r="KNJ58" s="292"/>
      <c r="KNK58" s="292"/>
      <c r="KNL58" s="292"/>
      <c r="KNM58" s="292"/>
      <c r="KNN58" s="292"/>
      <c r="KNO58" s="292"/>
      <c r="KNP58" s="292"/>
      <c r="KNQ58" s="292"/>
      <c r="KNR58" s="292"/>
      <c r="KNS58" s="292"/>
      <c r="KNT58" s="292"/>
      <c r="KNU58" s="292"/>
      <c r="KNV58" s="292"/>
      <c r="KNW58" s="292"/>
      <c r="KNX58" s="292"/>
      <c r="KNY58" s="292"/>
      <c r="KNZ58" s="292"/>
      <c r="KOA58" s="292"/>
      <c r="KOB58" s="292"/>
      <c r="KOC58" s="292"/>
      <c r="KOD58" s="292"/>
      <c r="KOE58" s="292"/>
      <c r="KOF58" s="292"/>
      <c r="KOG58" s="292"/>
      <c r="KOH58" s="292"/>
      <c r="KOI58" s="292"/>
      <c r="KOJ58" s="292"/>
      <c r="KOK58" s="292"/>
      <c r="KOL58" s="292"/>
      <c r="KOM58" s="292"/>
      <c r="KON58" s="292"/>
      <c r="KOO58" s="292"/>
      <c r="KOP58" s="292"/>
      <c r="KOQ58" s="292"/>
      <c r="KOR58" s="292"/>
      <c r="KOS58" s="292"/>
      <c r="KOT58" s="292"/>
      <c r="KOU58" s="292"/>
      <c r="KOV58" s="292"/>
      <c r="KOW58" s="292"/>
      <c r="KOX58" s="292"/>
      <c r="KOY58" s="292"/>
      <c r="KOZ58" s="292"/>
      <c r="KPA58" s="292"/>
      <c r="KPB58" s="292"/>
      <c r="KPC58" s="292"/>
      <c r="KPD58" s="292"/>
      <c r="KPE58" s="292"/>
      <c r="KPF58" s="292"/>
      <c r="KPG58" s="292"/>
      <c r="KPH58" s="292"/>
      <c r="KPI58" s="292"/>
      <c r="KPJ58" s="292"/>
      <c r="KPK58" s="292"/>
      <c r="KPL58" s="292"/>
      <c r="KPM58" s="292"/>
      <c r="KPN58" s="292"/>
      <c r="KPO58" s="292"/>
      <c r="KPP58" s="292"/>
      <c r="KPQ58" s="292"/>
      <c r="KPR58" s="292"/>
      <c r="KPS58" s="292"/>
      <c r="KPT58" s="292"/>
      <c r="KPU58" s="292"/>
      <c r="KPV58" s="292"/>
      <c r="KPW58" s="292"/>
      <c r="KPX58" s="292"/>
      <c r="KPY58" s="292"/>
      <c r="KPZ58" s="292"/>
      <c r="KQA58" s="292"/>
      <c r="KQB58" s="292"/>
      <c r="KQC58" s="292"/>
      <c r="KQD58" s="292"/>
      <c r="KQE58" s="292"/>
      <c r="KQF58" s="292"/>
      <c r="KQG58" s="292"/>
      <c r="KQH58" s="292"/>
      <c r="KQI58" s="292"/>
      <c r="KQJ58" s="292"/>
      <c r="KQK58" s="292"/>
      <c r="KQL58" s="292"/>
      <c r="KQM58" s="292"/>
      <c r="KQN58" s="292"/>
      <c r="KQO58" s="292"/>
      <c r="KQP58" s="292"/>
      <c r="KQQ58" s="292"/>
      <c r="KQR58" s="292"/>
      <c r="KQS58" s="292"/>
      <c r="KQT58" s="292"/>
      <c r="KQU58" s="292"/>
      <c r="KQV58" s="292"/>
      <c r="KQW58" s="292"/>
      <c r="KQX58" s="292"/>
      <c r="KQY58" s="292"/>
      <c r="KQZ58" s="292"/>
      <c r="KRA58" s="292"/>
      <c r="KRB58" s="292"/>
      <c r="KRC58" s="292"/>
      <c r="KRD58" s="292"/>
      <c r="KRE58" s="292"/>
      <c r="KRF58" s="292"/>
      <c r="KRG58" s="292"/>
      <c r="KRH58" s="292"/>
      <c r="KRI58" s="292"/>
      <c r="KRJ58" s="292"/>
      <c r="KRK58" s="292"/>
      <c r="KRL58" s="292"/>
      <c r="KRM58" s="292"/>
      <c r="KRN58" s="292"/>
      <c r="KRO58" s="292"/>
      <c r="KRP58" s="292"/>
      <c r="KRQ58" s="292"/>
      <c r="KRR58" s="292"/>
      <c r="KRS58" s="292"/>
      <c r="KRT58" s="292"/>
      <c r="KRU58" s="292"/>
      <c r="KRV58" s="292"/>
      <c r="KRW58" s="292"/>
      <c r="KRX58" s="292"/>
      <c r="KRY58" s="292"/>
      <c r="KRZ58" s="292"/>
      <c r="KSA58" s="292"/>
      <c r="KSB58" s="292"/>
      <c r="KSC58" s="292"/>
      <c r="KSD58" s="292"/>
      <c r="KSE58" s="292"/>
      <c r="KSF58" s="292"/>
      <c r="KSG58" s="292"/>
      <c r="KSH58" s="292"/>
      <c r="KSI58" s="292"/>
      <c r="KSJ58" s="292"/>
      <c r="KSK58" s="292"/>
      <c r="KSL58" s="292"/>
      <c r="KSM58" s="292"/>
      <c r="KSN58" s="292"/>
      <c r="KSO58" s="292"/>
      <c r="KSP58" s="292"/>
      <c r="KSQ58" s="292"/>
      <c r="KSR58" s="292"/>
      <c r="KSS58" s="292"/>
      <c r="KST58" s="292"/>
      <c r="KSU58" s="292"/>
      <c r="KSV58" s="292"/>
      <c r="KSW58" s="292"/>
      <c r="KSX58" s="292"/>
      <c r="KSY58" s="292"/>
      <c r="KSZ58" s="292"/>
      <c r="KTA58" s="292"/>
      <c r="KTB58" s="292"/>
      <c r="KTC58" s="292"/>
      <c r="KTD58" s="292"/>
      <c r="KTE58" s="292"/>
      <c r="KTF58" s="292"/>
      <c r="KTG58" s="292"/>
      <c r="KTH58" s="292"/>
      <c r="KTI58" s="292"/>
      <c r="KTJ58" s="292"/>
      <c r="KTK58" s="292"/>
      <c r="KTL58" s="292"/>
      <c r="KTM58" s="292"/>
      <c r="KTN58" s="292"/>
      <c r="KTO58" s="292"/>
      <c r="KTP58" s="292"/>
      <c r="KTQ58" s="292"/>
      <c r="KTR58" s="292"/>
      <c r="KTS58" s="292"/>
      <c r="KTT58" s="292"/>
      <c r="KTU58" s="292"/>
      <c r="KTV58" s="292"/>
      <c r="KTW58" s="292"/>
      <c r="KTX58" s="292"/>
      <c r="KTY58" s="292"/>
      <c r="KTZ58" s="292"/>
      <c r="KUA58" s="292"/>
      <c r="KUB58" s="292"/>
      <c r="KUC58" s="292"/>
      <c r="KUD58" s="292"/>
      <c r="KUE58" s="292"/>
      <c r="KUF58" s="292"/>
      <c r="KUG58" s="292"/>
      <c r="KUH58" s="292"/>
      <c r="KUI58" s="292"/>
      <c r="KUJ58" s="292"/>
      <c r="KUK58" s="292"/>
      <c r="KUL58" s="292"/>
      <c r="KUM58" s="292"/>
      <c r="KUN58" s="292"/>
      <c r="KUO58" s="292"/>
      <c r="KUP58" s="292"/>
      <c r="KUQ58" s="292"/>
      <c r="KUR58" s="292"/>
      <c r="KUS58" s="292"/>
      <c r="KUT58" s="292"/>
      <c r="KUU58" s="292"/>
      <c r="KUV58" s="292"/>
      <c r="KUW58" s="292"/>
      <c r="KUX58" s="292"/>
      <c r="KUY58" s="292"/>
      <c r="KUZ58" s="292"/>
      <c r="KVA58" s="292"/>
      <c r="KVB58" s="292"/>
      <c r="KVC58" s="292"/>
      <c r="KVD58" s="292"/>
      <c r="KVE58" s="292"/>
      <c r="KVF58" s="292"/>
      <c r="KVG58" s="292"/>
      <c r="KVH58" s="292"/>
      <c r="KVI58" s="292"/>
      <c r="KVJ58" s="292"/>
      <c r="KVK58" s="292"/>
      <c r="KVL58" s="292"/>
      <c r="KVM58" s="292"/>
      <c r="KVN58" s="292"/>
      <c r="KVO58" s="292"/>
      <c r="KVP58" s="292"/>
      <c r="KVQ58" s="292"/>
      <c r="KVR58" s="292"/>
      <c r="KVS58" s="292"/>
      <c r="KVT58" s="292"/>
      <c r="KVU58" s="292"/>
      <c r="KVV58" s="292"/>
      <c r="KVW58" s="292"/>
      <c r="KVX58" s="292"/>
      <c r="KVY58" s="292"/>
      <c r="KVZ58" s="292"/>
      <c r="KWA58" s="292"/>
      <c r="KWB58" s="292"/>
      <c r="KWC58" s="292"/>
      <c r="KWD58" s="292"/>
      <c r="KWE58" s="292"/>
      <c r="KWF58" s="292"/>
      <c r="KWG58" s="292"/>
      <c r="KWH58" s="292"/>
      <c r="KWI58" s="292"/>
      <c r="KWJ58" s="292"/>
      <c r="KWK58" s="292"/>
      <c r="KWL58" s="292"/>
      <c r="KWM58" s="292"/>
      <c r="KWN58" s="292"/>
      <c r="KWO58" s="292"/>
      <c r="KWP58" s="292"/>
      <c r="KWQ58" s="292"/>
      <c r="KWR58" s="292"/>
      <c r="KWS58" s="292"/>
      <c r="KWT58" s="292"/>
      <c r="KWU58" s="292"/>
      <c r="KWV58" s="292"/>
      <c r="KWW58" s="292"/>
      <c r="KWX58" s="292"/>
      <c r="KWY58" s="292"/>
      <c r="KWZ58" s="292"/>
      <c r="KXA58" s="292"/>
      <c r="KXB58" s="292"/>
      <c r="KXC58" s="292"/>
      <c r="KXD58" s="292"/>
      <c r="KXE58" s="292"/>
      <c r="KXF58" s="292"/>
      <c r="KXG58" s="292"/>
      <c r="KXH58" s="292"/>
      <c r="KXI58" s="292"/>
      <c r="KXJ58" s="292"/>
      <c r="KXK58" s="292"/>
      <c r="KXL58" s="292"/>
      <c r="KXM58" s="292"/>
      <c r="KXN58" s="292"/>
      <c r="KXO58" s="292"/>
      <c r="KXP58" s="292"/>
      <c r="KXQ58" s="292"/>
      <c r="KXR58" s="292"/>
      <c r="KXS58" s="292"/>
      <c r="KXT58" s="292"/>
      <c r="KXU58" s="292"/>
      <c r="KXV58" s="292"/>
      <c r="KXW58" s="292"/>
      <c r="KXX58" s="292"/>
      <c r="KXY58" s="292"/>
      <c r="KXZ58" s="292"/>
      <c r="KYA58" s="292"/>
      <c r="KYB58" s="292"/>
      <c r="KYC58" s="292"/>
      <c r="KYD58" s="292"/>
      <c r="KYE58" s="292"/>
      <c r="KYF58" s="292"/>
      <c r="KYG58" s="292"/>
      <c r="KYH58" s="292"/>
      <c r="KYI58" s="292"/>
      <c r="KYJ58" s="292"/>
      <c r="KYK58" s="292"/>
      <c r="KYL58" s="292"/>
      <c r="KYM58" s="292"/>
      <c r="KYN58" s="292"/>
      <c r="KYO58" s="292"/>
      <c r="KYP58" s="292"/>
      <c r="KYQ58" s="292"/>
      <c r="KYR58" s="292"/>
      <c r="KYS58" s="292"/>
      <c r="KYT58" s="292"/>
      <c r="KYU58" s="292"/>
      <c r="KYV58" s="292"/>
      <c r="KYW58" s="292"/>
      <c r="KYX58" s="292"/>
      <c r="KYY58" s="292"/>
      <c r="KYZ58" s="292"/>
      <c r="KZA58" s="292"/>
      <c r="KZB58" s="292"/>
      <c r="KZC58" s="292"/>
      <c r="KZD58" s="292"/>
      <c r="KZE58" s="292"/>
      <c r="KZF58" s="292"/>
      <c r="KZG58" s="292"/>
      <c r="KZH58" s="292"/>
      <c r="KZI58" s="292"/>
      <c r="KZJ58" s="292"/>
      <c r="KZK58" s="292"/>
      <c r="KZL58" s="292"/>
      <c r="KZM58" s="292"/>
      <c r="KZN58" s="292"/>
      <c r="KZO58" s="292"/>
      <c r="KZP58" s="292"/>
      <c r="KZQ58" s="292"/>
      <c r="KZR58" s="292"/>
      <c r="KZS58" s="292"/>
      <c r="KZT58" s="292"/>
      <c r="KZU58" s="292"/>
      <c r="KZV58" s="292"/>
      <c r="KZW58" s="292"/>
      <c r="KZX58" s="292"/>
      <c r="KZY58" s="292"/>
      <c r="KZZ58" s="292"/>
      <c r="LAA58" s="292"/>
      <c r="LAB58" s="292"/>
      <c r="LAC58" s="292"/>
      <c r="LAD58" s="292"/>
      <c r="LAE58" s="292"/>
      <c r="LAF58" s="292"/>
      <c r="LAG58" s="292"/>
      <c r="LAH58" s="292"/>
      <c r="LAI58" s="292"/>
      <c r="LAJ58" s="292"/>
      <c r="LAK58" s="292"/>
      <c r="LAL58" s="292"/>
      <c r="LAM58" s="292"/>
      <c r="LAN58" s="292"/>
      <c r="LAO58" s="292"/>
      <c r="LAP58" s="292"/>
      <c r="LAQ58" s="292"/>
      <c r="LAR58" s="292"/>
      <c r="LAS58" s="292"/>
      <c r="LAT58" s="292"/>
      <c r="LAU58" s="292"/>
      <c r="LAV58" s="292"/>
      <c r="LAW58" s="292"/>
      <c r="LAX58" s="292"/>
      <c r="LAY58" s="292"/>
      <c r="LAZ58" s="292"/>
      <c r="LBA58" s="292"/>
      <c r="LBB58" s="292"/>
      <c r="LBC58" s="292"/>
      <c r="LBD58" s="292"/>
      <c r="LBE58" s="292"/>
      <c r="LBF58" s="292"/>
      <c r="LBG58" s="292"/>
      <c r="LBH58" s="292"/>
      <c r="LBI58" s="292"/>
      <c r="LBJ58" s="292"/>
      <c r="LBK58" s="292"/>
      <c r="LBL58" s="292"/>
      <c r="LBM58" s="292"/>
      <c r="LBN58" s="292"/>
      <c r="LBO58" s="292"/>
      <c r="LBP58" s="292"/>
      <c r="LBQ58" s="292"/>
      <c r="LBR58" s="292"/>
      <c r="LBS58" s="292"/>
      <c r="LBT58" s="292"/>
      <c r="LBU58" s="292"/>
      <c r="LBV58" s="292"/>
      <c r="LBW58" s="292"/>
      <c r="LBX58" s="292"/>
      <c r="LBY58" s="292"/>
      <c r="LBZ58" s="292"/>
      <c r="LCA58" s="292"/>
      <c r="LCB58" s="292"/>
      <c r="LCC58" s="292"/>
      <c r="LCD58" s="292"/>
      <c r="LCE58" s="292"/>
      <c r="LCF58" s="292"/>
      <c r="LCG58" s="292"/>
      <c r="LCH58" s="292"/>
      <c r="LCI58" s="292"/>
      <c r="LCJ58" s="292"/>
      <c r="LCK58" s="292"/>
      <c r="LCL58" s="292"/>
      <c r="LCM58" s="292"/>
      <c r="LCN58" s="292"/>
      <c r="LCO58" s="292"/>
      <c r="LCP58" s="292"/>
      <c r="LCQ58" s="292"/>
      <c r="LCR58" s="292"/>
      <c r="LCS58" s="292"/>
      <c r="LCT58" s="292"/>
      <c r="LCU58" s="292"/>
      <c r="LCV58" s="292"/>
      <c r="LCW58" s="292"/>
      <c r="LCX58" s="292"/>
      <c r="LCY58" s="292"/>
      <c r="LCZ58" s="292"/>
      <c r="LDA58" s="292"/>
      <c r="LDB58" s="292"/>
      <c r="LDC58" s="292"/>
      <c r="LDD58" s="292"/>
      <c r="LDE58" s="292"/>
      <c r="LDF58" s="292"/>
      <c r="LDG58" s="292"/>
      <c r="LDH58" s="292"/>
      <c r="LDI58" s="292"/>
      <c r="LDJ58" s="292"/>
      <c r="LDK58" s="292"/>
      <c r="LDL58" s="292"/>
      <c r="LDM58" s="292"/>
      <c r="LDN58" s="292"/>
      <c r="LDO58" s="292"/>
      <c r="LDP58" s="292"/>
      <c r="LDQ58" s="292"/>
      <c r="LDR58" s="292"/>
      <c r="LDS58" s="292"/>
      <c r="LDT58" s="292"/>
      <c r="LDU58" s="292"/>
      <c r="LDV58" s="292"/>
      <c r="LDW58" s="292"/>
      <c r="LDX58" s="292"/>
      <c r="LDY58" s="292"/>
      <c r="LDZ58" s="292"/>
      <c r="LEA58" s="292"/>
      <c r="LEB58" s="292"/>
      <c r="LEC58" s="292"/>
      <c r="LED58" s="292"/>
      <c r="LEE58" s="292"/>
      <c r="LEF58" s="292"/>
      <c r="LEG58" s="292"/>
      <c r="LEH58" s="292"/>
      <c r="LEI58" s="292"/>
      <c r="LEJ58" s="292"/>
      <c r="LEK58" s="292"/>
      <c r="LEL58" s="292"/>
      <c r="LEM58" s="292"/>
      <c r="LEN58" s="292"/>
      <c r="LEO58" s="292"/>
      <c r="LEP58" s="292"/>
      <c r="LEQ58" s="292"/>
      <c r="LER58" s="292"/>
      <c r="LES58" s="292"/>
      <c r="LET58" s="292"/>
      <c r="LEU58" s="292"/>
      <c r="LEV58" s="292"/>
      <c r="LEW58" s="292"/>
      <c r="LEX58" s="292"/>
      <c r="LEY58" s="292"/>
      <c r="LEZ58" s="292"/>
      <c r="LFA58" s="292"/>
      <c r="LFB58" s="292"/>
      <c r="LFC58" s="292"/>
      <c r="LFD58" s="292"/>
      <c r="LFE58" s="292"/>
      <c r="LFF58" s="292"/>
      <c r="LFG58" s="292"/>
      <c r="LFH58" s="292"/>
      <c r="LFI58" s="292"/>
      <c r="LFJ58" s="292"/>
      <c r="LFK58" s="292"/>
      <c r="LFL58" s="292"/>
      <c r="LFM58" s="292"/>
      <c r="LFN58" s="292"/>
      <c r="LFO58" s="292"/>
      <c r="LFP58" s="292"/>
      <c r="LFQ58" s="292"/>
      <c r="LFR58" s="292"/>
      <c r="LFS58" s="292"/>
      <c r="LFT58" s="292"/>
      <c r="LFU58" s="292"/>
      <c r="LFV58" s="292"/>
      <c r="LFW58" s="292"/>
      <c r="LFX58" s="292"/>
      <c r="LFY58" s="292"/>
      <c r="LFZ58" s="292"/>
      <c r="LGA58" s="292"/>
      <c r="LGB58" s="292"/>
      <c r="LGC58" s="292"/>
      <c r="LGD58" s="292"/>
      <c r="LGE58" s="292"/>
      <c r="LGF58" s="292"/>
      <c r="LGG58" s="292"/>
      <c r="LGH58" s="292"/>
      <c r="LGI58" s="292"/>
      <c r="LGJ58" s="292"/>
      <c r="LGK58" s="292"/>
      <c r="LGL58" s="292"/>
      <c r="LGM58" s="292"/>
      <c r="LGN58" s="292"/>
      <c r="LGO58" s="292"/>
      <c r="LGP58" s="292"/>
      <c r="LGQ58" s="292"/>
      <c r="LGR58" s="292"/>
      <c r="LGS58" s="292"/>
      <c r="LGT58" s="292"/>
      <c r="LGU58" s="292"/>
      <c r="LGV58" s="292"/>
      <c r="LGW58" s="292"/>
      <c r="LGX58" s="292"/>
      <c r="LGY58" s="292"/>
      <c r="LGZ58" s="292"/>
      <c r="LHA58" s="292"/>
      <c r="LHB58" s="292"/>
      <c r="LHC58" s="292"/>
      <c r="LHD58" s="292"/>
      <c r="LHE58" s="292"/>
      <c r="LHF58" s="292"/>
      <c r="LHG58" s="292"/>
      <c r="LHH58" s="292"/>
      <c r="LHI58" s="292"/>
      <c r="LHJ58" s="292"/>
      <c r="LHK58" s="292"/>
      <c r="LHL58" s="292"/>
      <c r="LHM58" s="292"/>
      <c r="LHN58" s="292"/>
      <c r="LHO58" s="292"/>
      <c r="LHP58" s="292"/>
      <c r="LHQ58" s="292"/>
      <c r="LHR58" s="292"/>
      <c r="LHS58" s="292"/>
      <c r="LHT58" s="292"/>
      <c r="LHU58" s="292"/>
      <c r="LHV58" s="292"/>
      <c r="LHW58" s="292"/>
      <c r="LHX58" s="292"/>
      <c r="LHY58" s="292"/>
      <c r="LHZ58" s="292"/>
      <c r="LIA58" s="292"/>
      <c r="LIB58" s="292"/>
      <c r="LIC58" s="292"/>
      <c r="LID58" s="292"/>
      <c r="LIE58" s="292"/>
      <c r="LIF58" s="292"/>
      <c r="LIG58" s="292"/>
      <c r="LIH58" s="292"/>
      <c r="LII58" s="292"/>
      <c r="LIJ58" s="292"/>
      <c r="LIK58" s="292"/>
      <c r="LIL58" s="292"/>
      <c r="LIM58" s="292"/>
      <c r="LIN58" s="292"/>
      <c r="LIO58" s="292"/>
      <c r="LIP58" s="292"/>
      <c r="LIQ58" s="292"/>
      <c r="LIR58" s="292"/>
      <c r="LIS58" s="292"/>
      <c r="LIT58" s="292"/>
      <c r="LIU58" s="292"/>
      <c r="LIV58" s="292"/>
      <c r="LIW58" s="292"/>
      <c r="LIX58" s="292"/>
      <c r="LIY58" s="292"/>
      <c r="LIZ58" s="292"/>
      <c r="LJA58" s="292"/>
      <c r="LJB58" s="292"/>
      <c r="LJC58" s="292"/>
      <c r="LJD58" s="292"/>
      <c r="LJE58" s="292"/>
      <c r="LJF58" s="292"/>
      <c r="LJG58" s="292"/>
      <c r="LJH58" s="292"/>
      <c r="LJI58" s="292"/>
      <c r="LJJ58" s="292"/>
      <c r="LJK58" s="292"/>
      <c r="LJL58" s="292"/>
      <c r="LJM58" s="292"/>
      <c r="LJN58" s="292"/>
      <c r="LJO58" s="292"/>
      <c r="LJP58" s="292"/>
      <c r="LJQ58" s="292"/>
      <c r="LJR58" s="292"/>
      <c r="LJS58" s="292"/>
      <c r="LJT58" s="292"/>
      <c r="LJU58" s="292"/>
      <c r="LJV58" s="292"/>
      <c r="LJW58" s="292"/>
      <c r="LJX58" s="292"/>
      <c r="LJY58" s="292"/>
      <c r="LJZ58" s="292"/>
      <c r="LKA58" s="292"/>
      <c r="LKB58" s="292"/>
      <c r="LKC58" s="292"/>
      <c r="LKD58" s="292"/>
      <c r="LKE58" s="292"/>
      <c r="LKF58" s="292"/>
      <c r="LKG58" s="292"/>
      <c r="LKH58" s="292"/>
      <c r="LKI58" s="292"/>
      <c r="LKJ58" s="292"/>
      <c r="LKK58" s="292"/>
      <c r="LKL58" s="292"/>
      <c r="LKM58" s="292"/>
      <c r="LKN58" s="292"/>
      <c r="LKO58" s="292"/>
      <c r="LKP58" s="292"/>
      <c r="LKQ58" s="292"/>
      <c r="LKR58" s="292"/>
      <c r="LKS58" s="292"/>
      <c r="LKT58" s="292"/>
      <c r="LKU58" s="292"/>
      <c r="LKV58" s="292"/>
      <c r="LKW58" s="292"/>
      <c r="LKX58" s="292"/>
      <c r="LKY58" s="292"/>
      <c r="LKZ58" s="292"/>
      <c r="LLA58" s="292"/>
      <c r="LLB58" s="292"/>
      <c r="LLC58" s="292"/>
      <c r="LLD58" s="292"/>
      <c r="LLE58" s="292"/>
      <c r="LLF58" s="292"/>
      <c r="LLG58" s="292"/>
      <c r="LLH58" s="292"/>
      <c r="LLI58" s="292"/>
      <c r="LLJ58" s="292"/>
      <c r="LLK58" s="292"/>
      <c r="LLL58" s="292"/>
      <c r="LLM58" s="292"/>
      <c r="LLN58" s="292"/>
      <c r="LLO58" s="292"/>
      <c r="LLP58" s="292"/>
      <c r="LLQ58" s="292"/>
      <c r="LLR58" s="292"/>
      <c r="LLS58" s="292"/>
      <c r="LLT58" s="292"/>
      <c r="LLU58" s="292"/>
      <c r="LLV58" s="292"/>
      <c r="LLW58" s="292"/>
      <c r="LLX58" s="292"/>
      <c r="LLY58" s="292"/>
      <c r="LLZ58" s="292"/>
      <c r="LMA58" s="292"/>
      <c r="LMB58" s="292"/>
      <c r="LMC58" s="292"/>
      <c r="LMD58" s="292"/>
      <c r="LME58" s="292"/>
      <c r="LMF58" s="292"/>
      <c r="LMG58" s="292"/>
      <c r="LMH58" s="292"/>
      <c r="LMI58" s="292"/>
      <c r="LMJ58" s="292"/>
      <c r="LMK58" s="292"/>
      <c r="LML58" s="292"/>
      <c r="LMM58" s="292"/>
      <c r="LMN58" s="292"/>
      <c r="LMO58" s="292"/>
      <c r="LMP58" s="292"/>
      <c r="LMQ58" s="292"/>
      <c r="LMR58" s="292"/>
      <c r="LMS58" s="292"/>
      <c r="LMT58" s="292"/>
      <c r="LMU58" s="292"/>
      <c r="LMV58" s="292"/>
      <c r="LMW58" s="292"/>
      <c r="LMX58" s="292"/>
      <c r="LMY58" s="292"/>
      <c r="LMZ58" s="292"/>
      <c r="LNA58" s="292"/>
      <c r="LNB58" s="292"/>
      <c r="LNC58" s="292"/>
      <c r="LND58" s="292"/>
      <c r="LNE58" s="292"/>
      <c r="LNF58" s="292"/>
      <c r="LNG58" s="292"/>
      <c r="LNH58" s="292"/>
      <c r="LNI58" s="292"/>
      <c r="LNJ58" s="292"/>
      <c r="LNK58" s="292"/>
      <c r="LNL58" s="292"/>
      <c r="LNM58" s="292"/>
      <c r="LNN58" s="292"/>
      <c r="LNO58" s="292"/>
      <c r="LNP58" s="292"/>
      <c r="LNQ58" s="292"/>
      <c r="LNR58" s="292"/>
      <c r="LNS58" s="292"/>
      <c r="LNT58" s="292"/>
      <c r="LNU58" s="292"/>
      <c r="LNV58" s="292"/>
      <c r="LNW58" s="292"/>
      <c r="LNX58" s="292"/>
      <c r="LNY58" s="292"/>
      <c r="LNZ58" s="292"/>
      <c r="LOA58" s="292"/>
      <c r="LOB58" s="292"/>
      <c r="LOC58" s="292"/>
      <c r="LOD58" s="292"/>
      <c r="LOE58" s="292"/>
      <c r="LOF58" s="292"/>
      <c r="LOG58" s="292"/>
      <c r="LOH58" s="292"/>
      <c r="LOI58" s="292"/>
      <c r="LOJ58" s="292"/>
      <c r="LOK58" s="292"/>
      <c r="LOL58" s="292"/>
      <c r="LOM58" s="292"/>
      <c r="LON58" s="292"/>
      <c r="LOO58" s="292"/>
      <c r="LOP58" s="292"/>
      <c r="LOQ58" s="292"/>
      <c r="LOR58" s="292"/>
      <c r="LOS58" s="292"/>
      <c r="LOT58" s="292"/>
      <c r="LOU58" s="292"/>
      <c r="LOV58" s="292"/>
      <c r="LOW58" s="292"/>
      <c r="LOX58" s="292"/>
      <c r="LOY58" s="292"/>
      <c r="LOZ58" s="292"/>
      <c r="LPA58" s="292"/>
      <c r="LPB58" s="292"/>
      <c r="LPC58" s="292"/>
      <c r="LPD58" s="292"/>
      <c r="LPE58" s="292"/>
      <c r="LPF58" s="292"/>
      <c r="LPG58" s="292"/>
      <c r="LPH58" s="292"/>
      <c r="LPI58" s="292"/>
      <c r="LPJ58" s="292"/>
      <c r="LPK58" s="292"/>
      <c r="LPL58" s="292"/>
      <c r="LPM58" s="292"/>
      <c r="LPN58" s="292"/>
      <c r="LPO58" s="292"/>
      <c r="LPP58" s="292"/>
      <c r="LPQ58" s="292"/>
      <c r="LPR58" s="292"/>
      <c r="LPS58" s="292"/>
      <c r="LPT58" s="292"/>
      <c r="LPU58" s="292"/>
      <c r="LPV58" s="292"/>
      <c r="LPW58" s="292"/>
      <c r="LPX58" s="292"/>
      <c r="LPY58" s="292"/>
      <c r="LPZ58" s="292"/>
      <c r="LQA58" s="292"/>
      <c r="LQB58" s="292"/>
      <c r="LQC58" s="292"/>
      <c r="LQD58" s="292"/>
      <c r="LQE58" s="292"/>
      <c r="LQF58" s="292"/>
      <c r="LQG58" s="292"/>
      <c r="LQH58" s="292"/>
      <c r="LQI58" s="292"/>
      <c r="LQJ58" s="292"/>
      <c r="LQK58" s="292"/>
      <c r="LQL58" s="292"/>
      <c r="LQM58" s="292"/>
      <c r="LQN58" s="292"/>
      <c r="LQO58" s="292"/>
      <c r="LQP58" s="292"/>
      <c r="LQQ58" s="292"/>
      <c r="LQR58" s="292"/>
      <c r="LQS58" s="292"/>
      <c r="LQT58" s="292"/>
      <c r="LQU58" s="292"/>
      <c r="LQV58" s="292"/>
      <c r="LQW58" s="292"/>
      <c r="LQX58" s="292"/>
      <c r="LQY58" s="292"/>
      <c r="LQZ58" s="292"/>
      <c r="LRA58" s="292"/>
      <c r="LRB58" s="292"/>
      <c r="LRC58" s="292"/>
      <c r="LRD58" s="292"/>
      <c r="LRE58" s="292"/>
      <c r="LRF58" s="292"/>
      <c r="LRG58" s="292"/>
      <c r="LRH58" s="292"/>
      <c r="LRI58" s="292"/>
      <c r="LRJ58" s="292"/>
      <c r="LRK58" s="292"/>
      <c r="LRL58" s="292"/>
      <c r="LRM58" s="292"/>
      <c r="LRN58" s="292"/>
      <c r="LRO58" s="292"/>
      <c r="LRP58" s="292"/>
      <c r="LRQ58" s="292"/>
      <c r="LRR58" s="292"/>
      <c r="LRS58" s="292"/>
      <c r="LRT58" s="292"/>
      <c r="LRU58" s="292"/>
      <c r="LRV58" s="292"/>
      <c r="LRW58" s="292"/>
      <c r="LRX58" s="292"/>
      <c r="LRY58" s="292"/>
      <c r="LRZ58" s="292"/>
      <c r="LSA58" s="292"/>
      <c r="LSB58" s="292"/>
      <c r="LSC58" s="292"/>
      <c r="LSD58" s="292"/>
      <c r="LSE58" s="292"/>
      <c r="LSF58" s="292"/>
      <c r="LSG58" s="292"/>
      <c r="LSH58" s="292"/>
      <c r="LSI58" s="292"/>
      <c r="LSJ58" s="292"/>
      <c r="LSK58" s="292"/>
      <c r="LSL58" s="292"/>
      <c r="LSM58" s="292"/>
      <c r="LSN58" s="292"/>
      <c r="LSO58" s="292"/>
      <c r="LSP58" s="292"/>
      <c r="LSQ58" s="292"/>
      <c r="LSR58" s="292"/>
      <c r="LSS58" s="292"/>
      <c r="LST58" s="292"/>
      <c r="LSU58" s="292"/>
      <c r="LSV58" s="292"/>
      <c r="LSW58" s="292"/>
      <c r="LSX58" s="292"/>
      <c r="LSY58" s="292"/>
      <c r="LSZ58" s="292"/>
      <c r="LTA58" s="292"/>
      <c r="LTB58" s="292"/>
      <c r="LTC58" s="292"/>
      <c r="LTD58" s="292"/>
      <c r="LTE58" s="292"/>
      <c r="LTF58" s="292"/>
      <c r="LTG58" s="292"/>
      <c r="LTH58" s="292"/>
      <c r="LTI58" s="292"/>
      <c r="LTJ58" s="292"/>
      <c r="LTK58" s="292"/>
      <c r="LTL58" s="292"/>
      <c r="LTM58" s="292"/>
      <c r="LTN58" s="292"/>
      <c r="LTO58" s="292"/>
      <c r="LTP58" s="292"/>
      <c r="LTQ58" s="292"/>
      <c r="LTR58" s="292"/>
      <c r="LTS58" s="292"/>
      <c r="LTT58" s="292"/>
      <c r="LTU58" s="292"/>
      <c r="LTV58" s="292"/>
      <c r="LTW58" s="292"/>
      <c r="LTX58" s="292"/>
      <c r="LTY58" s="292"/>
      <c r="LTZ58" s="292"/>
      <c r="LUA58" s="292"/>
      <c r="LUB58" s="292"/>
      <c r="LUC58" s="292"/>
      <c r="LUD58" s="292"/>
      <c r="LUE58" s="292"/>
      <c r="LUF58" s="292"/>
      <c r="LUG58" s="292"/>
      <c r="LUH58" s="292"/>
      <c r="LUI58" s="292"/>
      <c r="LUJ58" s="292"/>
      <c r="LUK58" s="292"/>
      <c r="LUL58" s="292"/>
      <c r="LUM58" s="292"/>
      <c r="LUN58" s="292"/>
      <c r="LUO58" s="292"/>
      <c r="LUP58" s="292"/>
      <c r="LUQ58" s="292"/>
      <c r="LUR58" s="292"/>
      <c r="LUS58" s="292"/>
      <c r="LUT58" s="292"/>
      <c r="LUU58" s="292"/>
      <c r="LUV58" s="292"/>
      <c r="LUW58" s="292"/>
      <c r="LUX58" s="292"/>
      <c r="LUY58" s="292"/>
      <c r="LUZ58" s="292"/>
      <c r="LVA58" s="292"/>
      <c r="LVB58" s="292"/>
      <c r="LVC58" s="292"/>
      <c r="LVD58" s="292"/>
      <c r="LVE58" s="292"/>
      <c r="LVF58" s="292"/>
      <c r="LVG58" s="292"/>
      <c r="LVH58" s="292"/>
      <c r="LVI58" s="292"/>
      <c r="LVJ58" s="292"/>
      <c r="LVK58" s="292"/>
      <c r="LVL58" s="292"/>
      <c r="LVM58" s="292"/>
      <c r="LVN58" s="292"/>
      <c r="LVO58" s="292"/>
      <c r="LVP58" s="292"/>
      <c r="LVQ58" s="292"/>
      <c r="LVR58" s="292"/>
      <c r="LVS58" s="292"/>
      <c r="LVT58" s="292"/>
      <c r="LVU58" s="292"/>
      <c r="LVV58" s="292"/>
      <c r="LVW58" s="292"/>
      <c r="LVX58" s="292"/>
      <c r="LVY58" s="292"/>
      <c r="LVZ58" s="292"/>
      <c r="LWA58" s="292"/>
      <c r="LWB58" s="292"/>
      <c r="LWC58" s="292"/>
      <c r="LWD58" s="292"/>
      <c r="LWE58" s="292"/>
      <c r="LWF58" s="292"/>
      <c r="LWG58" s="292"/>
      <c r="LWH58" s="292"/>
      <c r="LWI58" s="292"/>
      <c r="LWJ58" s="292"/>
      <c r="LWK58" s="292"/>
      <c r="LWL58" s="292"/>
      <c r="LWM58" s="292"/>
      <c r="LWN58" s="292"/>
      <c r="LWO58" s="292"/>
      <c r="LWP58" s="292"/>
      <c r="LWQ58" s="292"/>
      <c r="LWR58" s="292"/>
      <c r="LWS58" s="292"/>
      <c r="LWT58" s="292"/>
      <c r="LWU58" s="292"/>
      <c r="LWV58" s="292"/>
      <c r="LWW58" s="292"/>
      <c r="LWX58" s="292"/>
      <c r="LWY58" s="292"/>
      <c r="LWZ58" s="292"/>
      <c r="LXA58" s="292"/>
      <c r="LXB58" s="292"/>
      <c r="LXC58" s="292"/>
      <c r="LXD58" s="292"/>
      <c r="LXE58" s="292"/>
      <c r="LXF58" s="292"/>
      <c r="LXG58" s="292"/>
      <c r="LXH58" s="292"/>
      <c r="LXI58" s="292"/>
      <c r="LXJ58" s="292"/>
      <c r="LXK58" s="292"/>
      <c r="LXL58" s="292"/>
      <c r="LXM58" s="292"/>
      <c r="LXN58" s="292"/>
      <c r="LXO58" s="292"/>
      <c r="LXP58" s="292"/>
      <c r="LXQ58" s="292"/>
      <c r="LXR58" s="292"/>
      <c r="LXS58" s="292"/>
      <c r="LXT58" s="292"/>
      <c r="LXU58" s="292"/>
      <c r="LXV58" s="292"/>
      <c r="LXW58" s="292"/>
      <c r="LXX58" s="292"/>
      <c r="LXY58" s="292"/>
      <c r="LXZ58" s="292"/>
      <c r="LYA58" s="292"/>
      <c r="LYB58" s="292"/>
      <c r="LYC58" s="292"/>
      <c r="LYD58" s="292"/>
      <c r="LYE58" s="292"/>
      <c r="LYF58" s="292"/>
      <c r="LYG58" s="292"/>
      <c r="LYH58" s="292"/>
      <c r="LYI58" s="292"/>
      <c r="LYJ58" s="292"/>
      <c r="LYK58" s="292"/>
      <c r="LYL58" s="292"/>
      <c r="LYM58" s="292"/>
      <c r="LYN58" s="292"/>
      <c r="LYO58" s="292"/>
      <c r="LYP58" s="292"/>
      <c r="LYQ58" s="292"/>
      <c r="LYR58" s="292"/>
      <c r="LYS58" s="292"/>
      <c r="LYT58" s="292"/>
      <c r="LYU58" s="292"/>
      <c r="LYV58" s="292"/>
      <c r="LYW58" s="292"/>
      <c r="LYX58" s="292"/>
      <c r="LYY58" s="292"/>
      <c r="LYZ58" s="292"/>
      <c r="LZA58" s="292"/>
      <c r="LZB58" s="292"/>
      <c r="LZC58" s="292"/>
      <c r="LZD58" s="292"/>
      <c r="LZE58" s="292"/>
      <c r="LZF58" s="292"/>
      <c r="LZG58" s="292"/>
      <c r="LZH58" s="292"/>
      <c r="LZI58" s="292"/>
      <c r="LZJ58" s="292"/>
      <c r="LZK58" s="292"/>
      <c r="LZL58" s="292"/>
      <c r="LZM58" s="292"/>
      <c r="LZN58" s="292"/>
      <c r="LZO58" s="292"/>
      <c r="LZP58" s="292"/>
      <c r="LZQ58" s="292"/>
      <c r="LZR58" s="292"/>
      <c r="LZS58" s="292"/>
      <c r="LZT58" s="292"/>
      <c r="LZU58" s="292"/>
      <c r="LZV58" s="292"/>
      <c r="LZW58" s="292"/>
      <c r="LZX58" s="292"/>
      <c r="LZY58" s="292"/>
      <c r="LZZ58" s="292"/>
      <c r="MAA58" s="292"/>
      <c r="MAB58" s="292"/>
      <c r="MAC58" s="292"/>
      <c r="MAD58" s="292"/>
      <c r="MAE58" s="292"/>
      <c r="MAF58" s="292"/>
      <c r="MAG58" s="292"/>
      <c r="MAH58" s="292"/>
      <c r="MAI58" s="292"/>
      <c r="MAJ58" s="292"/>
      <c r="MAK58" s="292"/>
      <c r="MAL58" s="292"/>
      <c r="MAM58" s="292"/>
      <c r="MAN58" s="292"/>
      <c r="MAO58" s="292"/>
      <c r="MAP58" s="292"/>
      <c r="MAQ58" s="292"/>
      <c r="MAR58" s="292"/>
      <c r="MAS58" s="292"/>
      <c r="MAT58" s="292"/>
      <c r="MAU58" s="292"/>
      <c r="MAV58" s="292"/>
      <c r="MAW58" s="292"/>
      <c r="MAX58" s="292"/>
      <c r="MAY58" s="292"/>
      <c r="MAZ58" s="292"/>
      <c r="MBA58" s="292"/>
      <c r="MBB58" s="292"/>
      <c r="MBC58" s="292"/>
      <c r="MBD58" s="292"/>
      <c r="MBE58" s="292"/>
      <c r="MBF58" s="292"/>
      <c r="MBG58" s="292"/>
      <c r="MBH58" s="292"/>
      <c r="MBI58" s="292"/>
      <c r="MBJ58" s="292"/>
      <c r="MBK58" s="292"/>
      <c r="MBL58" s="292"/>
      <c r="MBM58" s="292"/>
      <c r="MBN58" s="292"/>
      <c r="MBO58" s="292"/>
      <c r="MBP58" s="292"/>
      <c r="MBQ58" s="292"/>
      <c r="MBR58" s="292"/>
      <c r="MBS58" s="292"/>
      <c r="MBT58" s="292"/>
      <c r="MBU58" s="292"/>
      <c r="MBV58" s="292"/>
      <c r="MBW58" s="292"/>
      <c r="MBX58" s="292"/>
      <c r="MBY58" s="292"/>
      <c r="MBZ58" s="292"/>
      <c r="MCA58" s="292"/>
      <c r="MCB58" s="292"/>
      <c r="MCC58" s="292"/>
      <c r="MCD58" s="292"/>
      <c r="MCE58" s="292"/>
      <c r="MCF58" s="292"/>
      <c r="MCG58" s="292"/>
      <c r="MCH58" s="292"/>
      <c r="MCI58" s="292"/>
      <c r="MCJ58" s="292"/>
      <c r="MCK58" s="292"/>
      <c r="MCL58" s="292"/>
      <c r="MCM58" s="292"/>
      <c r="MCN58" s="292"/>
      <c r="MCO58" s="292"/>
      <c r="MCP58" s="292"/>
      <c r="MCQ58" s="292"/>
      <c r="MCR58" s="292"/>
      <c r="MCS58" s="292"/>
      <c r="MCT58" s="292"/>
      <c r="MCU58" s="292"/>
      <c r="MCV58" s="292"/>
      <c r="MCW58" s="292"/>
      <c r="MCX58" s="292"/>
      <c r="MCY58" s="292"/>
      <c r="MCZ58" s="292"/>
      <c r="MDA58" s="292"/>
      <c r="MDB58" s="292"/>
      <c r="MDC58" s="292"/>
      <c r="MDD58" s="292"/>
      <c r="MDE58" s="292"/>
      <c r="MDF58" s="292"/>
      <c r="MDG58" s="292"/>
      <c r="MDH58" s="292"/>
      <c r="MDI58" s="292"/>
      <c r="MDJ58" s="292"/>
      <c r="MDK58" s="292"/>
      <c r="MDL58" s="292"/>
      <c r="MDM58" s="292"/>
      <c r="MDN58" s="292"/>
      <c r="MDO58" s="292"/>
      <c r="MDP58" s="292"/>
      <c r="MDQ58" s="292"/>
      <c r="MDR58" s="292"/>
      <c r="MDS58" s="292"/>
      <c r="MDT58" s="292"/>
      <c r="MDU58" s="292"/>
      <c r="MDV58" s="292"/>
      <c r="MDW58" s="292"/>
      <c r="MDX58" s="292"/>
      <c r="MDY58" s="292"/>
      <c r="MDZ58" s="292"/>
      <c r="MEA58" s="292"/>
      <c r="MEB58" s="292"/>
      <c r="MEC58" s="292"/>
      <c r="MED58" s="292"/>
      <c r="MEE58" s="292"/>
      <c r="MEF58" s="292"/>
      <c r="MEG58" s="292"/>
      <c r="MEH58" s="292"/>
      <c r="MEI58" s="292"/>
      <c r="MEJ58" s="292"/>
      <c r="MEK58" s="292"/>
      <c r="MEL58" s="292"/>
      <c r="MEM58" s="292"/>
      <c r="MEN58" s="292"/>
      <c r="MEO58" s="292"/>
      <c r="MEP58" s="292"/>
      <c r="MEQ58" s="292"/>
      <c r="MER58" s="292"/>
      <c r="MES58" s="292"/>
      <c r="MET58" s="292"/>
      <c r="MEU58" s="292"/>
      <c r="MEV58" s="292"/>
      <c r="MEW58" s="292"/>
      <c r="MEX58" s="292"/>
      <c r="MEY58" s="292"/>
      <c r="MEZ58" s="292"/>
      <c r="MFA58" s="292"/>
      <c r="MFB58" s="292"/>
      <c r="MFC58" s="292"/>
      <c r="MFD58" s="292"/>
      <c r="MFE58" s="292"/>
      <c r="MFF58" s="292"/>
      <c r="MFG58" s="292"/>
      <c r="MFH58" s="292"/>
      <c r="MFI58" s="292"/>
      <c r="MFJ58" s="292"/>
      <c r="MFK58" s="292"/>
      <c r="MFL58" s="292"/>
      <c r="MFM58" s="292"/>
      <c r="MFN58" s="292"/>
      <c r="MFO58" s="292"/>
      <c r="MFP58" s="292"/>
      <c r="MFQ58" s="292"/>
      <c r="MFR58" s="292"/>
      <c r="MFS58" s="292"/>
      <c r="MFT58" s="292"/>
      <c r="MFU58" s="292"/>
      <c r="MFV58" s="292"/>
      <c r="MFW58" s="292"/>
      <c r="MFX58" s="292"/>
      <c r="MFY58" s="292"/>
      <c r="MFZ58" s="292"/>
      <c r="MGA58" s="292"/>
      <c r="MGB58" s="292"/>
      <c r="MGC58" s="292"/>
      <c r="MGD58" s="292"/>
      <c r="MGE58" s="292"/>
      <c r="MGF58" s="292"/>
      <c r="MGG58" s="292"/>
      <c r="MGH58" s="292"/>
      <c r="MGI58" s="292"/>
      <c r="MGJ58" s="292"/>
      <c r="MGK58" s="292"/>
      <c r="MGL58" s="292"/>
      <c r="MGM58" s="292"/>
      <c r="MGN58" s="292"/>
      <c r="MGO58" s="292"/>
      <c r="MGP58" s="292"/>
      <c r="MGQ58" s="292"/>
      <c r="MGR58" s="292"/>
      <c r="MGS58" s="292"/>
      <c r="MGT58" s="292"/>
      <c r="MGU58" s="292"/>
      <c r="MGV58" s="292"/>
      <c r="MGW58" s="292"/>
      <c r="MGX58" s="292"/>
      <c r="MGY58" s="292"/>
      <c r="MGZ58" s="292"/>
      <c r="MHA58" s="292"/>
      <c r="MHB58" s="292"/>
      <c r="MHC58" s="292"/>
      <c r="MHD58" s="292"/>
      <c r="MHE58" s="292"/>
      <c r="MHF58" s="292"/>
      <c r="MHG58" s="292"/>
      <c r="MHH58" s="292"/>
      <c r="MHI58" s="292"/>
      <c r="MHJ58" s="292"/>
      <c r="MHK58" s="292"/>
      <c r="MHL58" s="292"/>
      <c r="MHM58" s="292"/>
      <c r="MHN58" s="292"/>
      <c r="MHO58" s="292"/>
      <c r="MHP58" s="292"/>
      <c r="MHQ58" s="292"/>
      <c r="MHR58" s="292"/>
      <c r="MHS58" s="292"/>
      <c r="MHT58" s="292"/>
      <c r="MHU58" s="292"/>
      <c r="MHV58" s="292"/>
      <c r="MHW58" s="292"/>
      <c r="MHX58" s="292"/>
      <c r="MHY58" s="292"/>
      <c r="MHZ58" s="292"/>
      <c r="MIA58" s="292"/>
      <c r="MIB58" s="292"/>
      <c r="MIC58" s="292"/>
      <c r="MID58" s="292"/>
      <c r="MIE58" s="292"/>
      <c r="MIF58" s="292"/>
      <c r="MIG58" s="292"/>
      <c r="MIH58" s="292"/>
      <c r="MII58" s="292"/>
      <c r="MIJ58" s="292"/>
      <c r="MIK58" s="292"/>
      <c r="MIL58" s="292"/>
      <c r="MIM58" s="292"/>
      <c r="MIN58" s="292"/>
      <c r="MIO58" s="292"/>
      <c r="MIP58" s="292"/>
      <c r="MIQ58" s="292"/>
      <c r="MIR58" s="292"/>
      <c r="MIS58" s="292"/>
      <c r="MIT58" s="292"/>
      <c r="MIU58" s="292"/>
      <c r="MIV58" s="292"/>
      <c r="MIW58" s="292"/>
      <c r="MIX58" s="292"/>
      <c r="MIY58" s="292"/>
      <c r="MIZ58" s="292"/>
      <c r="MJA58" s="292"/>
      <c r="MJB58" s="292"/>
      <c r="MJC58" s="292"/>
      <c r="MJD58" s="292"/>
      <c r="MJE58" s="292"/>
      <c r="MJF58" s="292"/>
      <c r="MJG58" s="292"/>
      <c r="MJH58" s="292"/>
      <c r="MJI58" s="292"/>
      <c r="MJJ58" s="292"/>
      <c r="MJK58" s="292"/>
      <c r="MJL58" s="292"/>
      <c r="MJM58" s="292"/>
      <c r="MJN58" s="292"/>
      <c r="MJO58" s="292"/>
      <c r="MJP58" s="292"/>
      <c r="MJQ58" s="292"/>
      <c r="MJR58" s="292"/>
      <c r="MJS58" s="292"/>
      <c r="MJT58" s="292"/>
      <c r="MJU58" s="292"/>
      <c r="MJV58" s="292"/>
      <c r="MJW58" s="292"/>
      <c r="MJX58" s="292"/>
      <c r="MJY58" s="292"/>
      <c r="MJZ58" s="292"/>
      <c r="MKA58" s="292"/>
      <c r="MKB58" s="292"/>
      <c r="MKC58" s="292"/>
      <c r="MKD58" s="292"/>
      <c r="MKE58" s="292"/>
      <c r="MKF58" s="292"/>
      <c r="MKG58" s="292"/>
      <c r="MKH58" s="292"/>
      <c r="MKI58" s="292"/>
      <c r="MKJ58" s="292"/>
      <c r="MKK58" s="292"/>
      <c r="MKL58" s="292"/>
      <c r="MKM58" s="292"/>
      <c r="MKN58" s="292"/>
      <c r="MKO58" s="292"/>
      <c r="MKP58" s="292"/>
      <c r="MKQ58" s="292"/>
      <c r="MKR58" s="292"/>
      <c r="MKS58" s="292"/>
      <c r="MKT58" s="292"/>
      <c r="MKU58" s="292"/>
      <c r="MKV58" s="292"/>
      <c r="MKW58" s="292"/>
      <c r="MKX58" s="292"/>
      <c r="MKY58" s="292"/>
      <c r="MKZ58" s="292"/>
      <c r="MLA58" s="292"/>
      <c r="MLB58" s="292"/>
      <c r="MLC58" s="292"/>
      <c r="MLD58" s="292"/>
      <c r="MLE58" s="292"/>
      <c r="MLF58" s="292"/>
      <c r="MLG58" s="292"/>
      <c r="MLH58" s="292"/>
      <c r="MLI58" s="292"/>
      <c r="MLJ58" s="292"/>
      <c r="MLK58" s="292"/>
      <c r="MLL58" s="292"/>
      <c r="MLM58" s="292"/>
      <c r="MLN58" s="292"/>
      <c r="MLO58" s="292"/>
      <c r="MLP58" s="292"/>
      <c r="MLQ58" s="292"/>
      <c r="MLR58" s="292"/>
      <c r="MLS58" s="292"/>
      <c r="MLT58" s="292"/>
      <c r="MLU58" s="292"/>
      <c r="MLV58" s="292"/>
      <c r="MLW58" s="292"/>
      <c r="MLX58" s="292"/>
      <c r="MLY58" s="292"/>
      <c r="MLZ58" s="292"/>
      <c r="MMA58" s="292"/>
      <c r="MMB58" s="292"/>
      <c r="MMC58" s="292"/>
      <c r="MMD58" s="292"/>
      <c r="MME58" s="292"/>
      <c r="MMF58" s="292"/>
      <c r="MMG58" s="292"/>
      <c r="MMH58" s="292"/>
      <c r="MMI58" s="292"/>
      <c r="MMJ58" s="292"/>
      <c r="MMK58" s="292"/>
      <c r="MML58" s="292"/>
      <c r="MMM58" s="292"/>
      <c r="MMN58" s="292"/>
      <c r="MMO58" s="292"/>
      <c r="MMP58" s="292"/>
      <c r="MMQ58" s="292"/>
      <c r="MMR58" s="292"/>
      <c r="MMS58" s="292"/>
      <c r="MMT58" s="292"/>
      <c r="MMU58" s="292"/>
      <c r="MMV58" s="292"/>
      <c r="MMW58" s="292"/>
      <c r="MMX58" s="292"/>
      <c r="MMY58" s="292"/>
      <c r="MMZ58" s="292"/>
      <c r="MNA58" s="292"/>
      <c r="MNB58" s="292"/>
      <c r="MNC58" s="292"/>
      <c r="MND58" s="292"/>
      <c r="MNE58" s="292"/>
      <c r="MNF58" s="292"/>
      <c r="MNG58" s="292"/>
      <c r="MNH58" s="292"/>
      <c r="MNI58" s="292"/>
      <c r="MNJ58" s="292"/>
      <c r="MNK58" s="292"/>
      <c r="MNL58" s="292"/>
      <c r="MNM58" s="292"/>
      <c r="MNN58" s="292"/>
      <c r="MNO58" s="292"/>
      <c r="MNP58" s="292"/>
      <c r="MNQ58" s="292"/>
      <c r="MNR58" s="292"/>
      <c r="MNS58" s="292"/>
      <c r="MNT58" s="292"/>
      <c r="MNU58" s="292"/>
      <c r="MNV58" s="292"/>
      <c r="MNW58" s="292"/>
      <c r="MNX58" s="292"/>
      <c r="MNY58" s="292"/>
      <c r="MNZ58" s="292"/>
      <c r="MOA58" s="292"/>
      <c r="MOB58" s="292"/>
      <c r="MOC58" s="292"/>
      <c r="MOD58" s="292"/>
      <c r="MOE58" s="292"/>
      <c r="MOF58" s="292"/>
      <c r="MOG58" s="292"/>
      <c r="MOH58" s="292"/>
      <c r="MOI58" s="292"/>
      <c r="MOJ58" s="292"/>
      <c r="MOK58" s="292"/>
      <c r="MOL58" s="292"/>
      <c r="MOM58" s="292"/>
      <c r="MON58" s="292"/>
      <c r="MOO58" s="292"/>
      <c r="MOP58" s="292"/>
      <c r="MOQ58" s="292"/>
      <c r="MOR58" s="292"/>
      <c r="MOS58" s="292"/>
      <c r="MOT58" s="292"/>
      <c r="MOU58" s="292"/>
      <c r="MOV58" s="292"/>
      <c r="MOW58" s="292"/>
      <c r="MOX58" s="292"/>
      <c r="MOY58" s="292"/>
      <c r="MOZ58" s="292"/>
      <c r="MPA58" s="292"/>
      <c r="MPB58" s="292"/>
      <c r="MPC58" s="292"/>
      <c r="MPD58" s="292"/>
      <c r="MPE58" s="292"/>
      <c r="MPF58" s="292"/>
      <c r="MPG58" s="292"/>
      <c r="MPH58" s="292"/>
      <c r="MPI58" s="292"/>
      <c r="MPJ58" s="292"/>
      <c r="MPK58" s="292"/>
      <c r="MPL58" s="292"/>
      <c r="MPM58" s="292"/>
      <c r="MPN58" s="292"/>
      <c r="MPO58" s="292"/>
      <c r="MPP58" s="292"/>
      <c r="MPQ58" s="292"/>
      <c r="MPR58" s="292"/>
      <c r="MPS58" s="292"/>
      <c r="MPT58" s="292"/>
      <c r="MPU58" s="292"/>
      <c r="MPV58" s="292"/>
      <c r="MPW58" s="292"/>
      <c r="MPX58" s="292"/>
      <c r="MPY58" s="292"/>
      <c r="MPZ58" s="292"/>
      <c r="MQA58" s="292"/>
      <c r="MQB58" s="292"/>
      <c r="MQC58" s="292"/>
      <c r="MQD58" s="292"/>
      <c r="MQE58" s="292"/>
      <c r="MQF58" s="292"/>
      <c r="MQG58" s="292"/>
      <c r="MQH58" s="292"/>
      <c r="MQI58" s="292"/>
      <c r="MQJ58" s="292"/>
      <c r="MQK58" s="292"/>
      <c r="MQL58" s="292"/>
      <c r="MQM58" s="292"/>
      <c r="MQN58" s="292"/>
      <c r="MQO58" s="292"/>
      <c r="MQP58" s="292"/>
      <c r="MQQ58" s="292"/>
      <c r="MQR58" s="292"/>
      <c r="MQS58" s="292"/>
      <c r="MQT58" s="292"/>
      <c r="MQU58" s="292"/>
      <c r="MQV58" s="292"/>
      <c r="MQW58" s="292"/>
      <c r="MQX58" s="292"/>
      <c r="MQY58" s="292"/>
      <c r="MQZ58" s="292"/>
      <c r="MRA58" s="292"/>
      <c r="MRB58" s="292"/>
      <c r="MRC58" s="292"/>
      <c r="MRD58" s="292"/>
      <c r="MRE58" s="292"/>
      <c r="MRF58" s="292"/>
      <c r="MRG58" s="292"/>
      <c r="MRH58" s="292"/>
      <c r="MRI58" s="292"/>
      <c r="MRJ58" s="292"/>
      <c r="MRK58" s="292"/>
      <c r="MRL58" s="292"/>
      <c r="MRM58" s="292"/>
      <c r="MRN58" s="292"/>
      <c r="MRO58" s="292"/>
      <c r="MRP58" s="292"/>
      <c r="MRQ58" s="292"/>
      <c r="MRR58" s="292"/>
      <c r="MRS58" s="292"/>
      <c r="MRT58" s="292"/>
      <c r="MRU58" s="292"/>
      <c r="MRV58" s="292"/>
      <c r="MRW58" s="292"/>
      <c r="MRX58" s="292"/>
      <c r="MRY58" s="292"/>
      <c r="MRZ58" s="292"/>
      <c r="MSA58" s="292"/>
      <c r="MSB58" s="292"/>
      <c r="MSC58" s="292"/>
      <c r="MSD58" s="292"/>
      <c r="MSE58" s="292"/>
      <c r="MSF58" s="292"/>
      <c r="MSG58" s="292"/>
      <c r="MSH58" s="292"/>
      <c r="MSI58" s="292"/>
      <c r="MSJ58" s="292"/>
      <c r="MSK58" s="292"/>
      <c r="MSL58" s="292"/>
      <c r="MSM58" s="292"/>
      <c r="MSN58" s="292"/>
      <c r="MSO58" s="292"/>
      <c r="MSP58" s="292"/>
      <c r="MSQ58" s="292"/>
      <c r="MSR58" s="292"/>
      <c r="MSS58" s="292"/>
      <c r="MST58" s="292"/>
      <c r="MSU58" s="292"/>
      <c r="MSV58" s="292"/>
      <c r="MSW58" s="292"/>
      <c r="MSX58" s="292"/>
      <c r="MSY58" s="292"/>
      <c r="MSZ58" s="292"/>
      <c r="MTA58" s="292"/>
      <c r="MTB58" s="292"/>
      <c r="MTC58" s="292"/>
      <c r="MTD58" s="292"/>
      <c r="MTE58" s="292"/>
      <c r="MTF58" s="292"/>
      <c r="MTG58" s="292"/>
      <c r="MTH58" s="292"/>
      <c r="MTI58" s="292"/>
      <c r="MTJ58" s="292"/>
      <c r="MTK58" s="292"/>
      <c r="MTL58" s="292"/>
      <c r="MTM58" s="292"/>
      <c r="MTN58" s="292"/>
      <c r="MTO58" s="292"/>
      <c r="MTP58" s="292"/>
      <c r="MTQ58" s="292"/>
      <c r="MTR58" s="292"/>
      <c r="MTS58" s="292"/>
      <c r="MTT58" s="292"/>
      <c r="MTU58" s="292"/>
      <c r="MTV58" s="292"/>
      <c r="MTW58" s="292"/>
      <c r="MTX58" s="292"/>
      <c r="MTY58" s="292"/>
      <c r="MTZ58" s="292"/>
      <c r="MUA58" s="292"/>
      <c r="MUB58" s="292"/>
      <c r="MUC58" s="292"/>
      <c r="MUD58" s="292"/>
      <c r="MUE58" s="292"/>
      <c r="MUF58" s="292"/>
      <c r="MUG58" s="292"/>
      <c r="MUH58" s="292"/>
      <c r="MUI58" s="292"/>
      <c r="MUJ58" s="292"/>
      <c r="MUK58" s="292"/>
      <c r="MUL58" s="292"/>
      <c r="MUM58" s="292"/>
      <c r="MUN58" s="292"/>
      <c r="MUO58" s="292"/>
      <c r="MUP58" s="292"/>
      <c r="MUQ58" s="292"/>
      <c r="MUR58" s="292"/>
      <c r="MUS58" s="292"/>
      <c r="MUT58" s="292"/>
      <c r="MUU58" s="292"/>
      <c r="MUV58" s="292"/>
      <c r="MUW58" s="292"/>
      <c r="MUX58" s="292"/>
      <c r="MUY58" s="292"/>
      <c r="MUZ58" s="292"/>
      <c r="MVA58" s="292"/>
      <c r="MVB58" s="292"/>
      <c r="MVC58" s="292"/>
      <c r="MVD58" s="292"/>
      <c r="MVE58" s="292"/>
      <c r="MVF58" s="292"/>
      <c r="MVG58" s="292"/>
      <c r="MVH58" s="292"/>
      <c r="MVI58" s="292"/>
      <c r="MVJ58" s="292"/>
      <c r="MVK58" s="292"/>
      <c r="MVL58" s="292"/>
      <c r="MVM58" s="292"/>
      <c r="MVN58" s="292"/>
      <c r="MVO58" s="292"/>
      <c r="MVP58" s="292"/>
      <c r="MVQ58" s="292"/>
      <c r="MVR58" s="292"/>
      <c r="MVS58" s="292"/>
      <c r="MVT58" s="292"/>
      <c r="MVU58" s="292"/>
      <c r="MVV58" s="292"/>
      <c r="MVW58" s="292"/>
      <c r="MVX58" s="292"/>
      <c r="MVY58" s="292"/>
      <c r="MVZ58" s="292"/>
      <c r="MWA58" s="292"/>
      <c r="MWB58" s="292"/>
      <c r="MWC58" s="292"/>
      <c r="MWD58" s="292"/>
      <c r="MWE58" s="292"/>
      <c r="MWF58" s="292"/>
      <c r="MWG58" s="292"/>
      <c r="MWH58" s="292"/>
      <c r="MWI58" s="292"/>
      <c r="MWJ58" s="292"/>
      <c r="MWK58" s="292"/>
      <c r="MWL58" s="292"/>
      <c r="MWM58" s="292"/>
      <c r="MWN58" s="292"/>
      <c r="MWO58" s="292"/>
      <c r="MWP58" s="292"/>
      <c r="MWQ58" s="292"/>
      <c r="MWR58" s="292"/>
      <c r="MWS58" s="292"/>
      <c r="MWT58" s="292"/>
      <c r="MWU58" s="292"/>
      <c r="MWV58" s="292"/>
      <c r="MWW58" s="292"/>
      <c r="MWX58" s="292"/>
      <c r="MWY58" s="292"/>
      <c r="MWZ58" s="292"/>
      <c r="MXA58" s="292"/>
      <c r="MXB58" s="292"/>
      <c r="MXC58" s="292"/>
      <c r="MXD58" s="292"/>
      <c r="MXE58" s="292"/>
      <c r="MXF58" s="292"/>
      <c r="MXG58" s="292"/>
      <c r="MXH58" s="292"/>
      <c r="MXI58" s="292"/>
      <c r="MXJ58" s="292"/>
      <c r="MXK58" s="292"/>
      <c r="MXL58" s="292"/>
      <c r="MXM58" s="292"/>
      <c r="MXN58" s="292"/>
      <c r="MXO58" s="292"/>
      <c r="MXP58" s="292"/>
      <c r="MXQ58" s="292"/>
      <c r="MXR58" s="292"/>
      <c r="MXS58" s="292"/>
      <c r="MXT58" s="292"/>
      <c r="MXU58" s="292"/>
      <c r="MXV58" s="292"/>
      <c r="MXW58" s="292"/>
      <c r="MXX58" s="292"/>
      <c r="MXY58" s="292"/>
      <c r="MXZ58" s="292"/>
      <c r="MYA58" s="292"/>
      <c r="MYB58" s="292"/>
      <c r="MYC58" s="292"/>
      <c r="MYD58" s="292"/>
      <c r="MYE58" s="292"/>
      <c r="MYF58" s="292"/>
      <c r="MYG58" s="292"/>
      <c r="MYH58" s="292"/>
      <c r="MYI58" s="292"/>
      <c r="MYJ58" s="292"/>
      <c r="MYK58" s="292"/>
      <c r="MYL58" s="292"/>
      <c r="MYM58" s="292"/>
      <c r="MYN58" s="292"/>
      <c r="MYO58" s="292"/>
      <c r="MYP58" s="292"/>
      <c r="MYQ58" s="292"/>
      <c r="MYR58" s="292"/>
      <c r="MYS58" s="292"/>
      <c r="MYT58" s="292"/>
      <c r="MYU58" s="292"/>
      <c r="MYV58" s="292"/>
      <c r="MYW58" s="292"/>
      <c r="MYX58" s="292"/>
      <c r="MYY58" s="292"/>
      <c r="MYZ58" s="292"/>
      <c r="MZA58" s="292"/>
      <c r="MZB58" s="292"/>
      <c r="MZC58" s="292"/>
      <c r="MZD58" s="292"/>
      <c r="MZE58" s="292"/>
      <c r="MZF58" s="292"/>
      <c r="MZG58" s="292"/>
      <c r="MZH58" s="292"/>
      <c r="MZI58" s="292"/>
      <c r="MZJ58" s="292"/>
      <c r="MZK58" s="292"/>
      <c r="MZL58" s="292"/>
      <c r="MZM58" s="292"/>
      <c r="MZN58" s="292"/>
      <c r="MZO58" s="292"/>
      <c r="MZP58" s="292"/>
      <c r="MZQ58" s="292"/>
      <c r="MZR58" s="292"/>
      <c r="MZS58" s="292"/>
      <c r="MZT58" s="292"/>
      <c r="MZU58" s="292"/>
      <c r="MZV58" s="292"/>
      <c r="MZW58" s="292"/>
      <c r="MZX58" s="292"/>
      <c r="MZY58" s="292"/>
      <c r="MZZ58" s="292"/>
      <c r="NAA58" s="292"/>
      <c r="NAB58" s="292"/>
      <c r="NAC58" s="292"/>
      <c r="NAD58" s="292"/>
      <c r="NAE58" s="292"/>
      <c r="NAF58" s="292"/>
      <c r="NAG58" s="292"/>
      <c r="NAH58" s="292"/>
      <c r="NAI58" s="292"/>
      <c r="NAJ58" s="292"/>
      <c r="NAK58" s="292"/>
      <c r="NAL58" s="292"/>
      <c r="NAM58" s="292"/>
      <c r="NAN58" s="292"/>
      <c r="NAO58" s="292"/>
      <c r="NAP58" s="292"/>
      <c r="NAQ58" s="292"/>
      <c r="NAR58" s="292"/>
      <c r="NAS58" s="292"/>
      <c r="NAT58" s="292"/>
      <c r="NAU58" s="292"/>
      <c r="NAV58" s="292"/>
      <c r="NAW58" s="292"/>
      <c r="NAX58" s="292"/>
      <c r="NAY58" s="292"/>
      <c r="NAZ58" s="292"/>
      <c r="NBA58" s="292"/>
      <c r="NBB58" s="292"/>
      <c r="NBC58" s="292"/>
      <c r="NBD58" s="292"/>
      <c r="NBE58" s="292"/>
      <c r="NBF58" s="292"/>
      <c r="NBG58" s="292"/>
      <c r="NBH58" s="292"/>
      <c r="NBI58" s="292"/>
      <c r="NBJ58" s="292"/>
      <c r="NBK58" s="292"/>
      <c r="NBL58" s="292"/>
      <c r="NBM58" s="292"/>
      <c r="NBN58" s="292"/>
      <c r="NBO58" s="292"/>
      <c r="NBP58" s="292"/>
      <c r="NBQ58" s="292"/>
      <c r="NBR58" s="292"/>
      <c r="NBS58" s="292"/>
      <c r="NBT58" s="292"/>
      <c r="NBU58" s="292"/>
      <c r="NBV58" s="292"/>
      <c r="NBW58" s="292"/>
      <c r="NBX58" s="292"/>
      <c r="NBY58" s="292"/>
      <c r="NBZ58" s="292"/>
      <c r="NCA58" s="292"/>
      <c r="NCB58" s="292"/>
      <c r="NCC58" s="292"/>
      <c r="NCD58" s="292"/>
      <c r="NCE58" s="292"/>
      <c r="NCF58" s="292"/>
      <c r="NCG58" s="292"/>
      <c r="NCH58" s="292"/>
      <c r="NCI58" s="292"/>
      <c r="NCJ58" s="292"/>
      <c r="NCK58" s="292"/>
      <c r="NCL58" s="292"/>
      <c r="NCM58" s="292"/>
      <c r="NCN58" s="292"/>
      <c r="NCO58" s="292"/>
      <c r="NCP58" s="292"/>
      <c r="NCQ58" s="292"/>
      <c r="NCR58" s="292"/>
      <c r="NCS58" s="292"/>
      <c r="NCT58" s="292"/>
      <c r="NCU58" s="292"/>
      <c r="NCV58" s="292"/>
      <c r="NCW58" s="292"/>
      <c r="NCX58" s="292"/>
      <c r="NCY58" s="292"/>
      <c r="NCZ58" s="292"/>
      <c r="NDA58" s="292"/>
      <c r="NDB58" s="292"/>
      <c r="NDC58" s="292"/>
      <c r="NDD58" s="292"/>
      <c r="NDE58" s="292"/>
      <c r="NDF58" s="292"/>
      <c r="NDG58" s="292"/>
      <c r="NDH58" s="292"/>
      <c r="NDI58" s="292"/>
      <c r="NDJ58" s="292"/>
      <c r="NDK58" s="292"/>
      <c r="NDL58" s="292"/>
      <c r="NDM58" s="292"/>
      <c r="NDN58" s="292"/>
      <c r="NDO58" s="292"/>
      <c r="NDP58" s="292"/>
      <c r="NDQ58" s="292"/>
      <c r="NDR58" s="292"/>
      <c r="NDS58" s="292"/>
      <c r="NDT58" s="292"/>
      <c r="NDU58" s="292"/>
      <c r="NDV58" s="292"/>
      <c r="NDW58" s="292"/>
      <c r="NDX58" s="292"/>
      <c r="NDY58" s="292"/>
      <c r="NDZ58" s="292"/>
      <c r="NEA58" s="292"/>
      <c r="NEB58" s="292"/>
      <c r="NEC58" s="292"/>
      <c r="NED58" s="292"/>
      <c r="NEE58" s="292"/>
      <c r="NEF58" s="292"/>
      <c r="NEG58" s="292"/>
      <c r="NEH58" s="292"/>
      <c r="NEI58" s="292"/>
      <c r="NEJ58" s="292"/>
      <c r="NEK58" s="292"/>
      <c r="NEL58" s="292"/>
      <c r="NEM58" s="292"/>
      <c r="NEN58" s="292"/>
      <c r="NEO58" s="292"/>
      <c r="NEP58" s="292"/>
      <c r="NEQ58" s="292"/>
      <c r="NER58" s="292"/>
      <c r="NES58" s="292"/>
      <c r="NET58" s="292"/>
      <c r="NEU58" s="292"/>
      <c r="NEV58" s="292"/>
      <c r="NEW58" s="292"/>
      <c r="NEX58" s="292"/>
      <c r="NEY58" s="292"/>
      <c r="NEZ58" s="292"/>
      <c r="NFA58" s="292"/>
      <c r="NFB58" s="292"/>
      <c r="NFC58" s="292"/>
      <c r="NFD58" s="292"/>
      <c r="NFE58" s="292"/>
      <c r="NFF58" s="292"/>
      <c r="NFG58" s="292"/>
      <c r="NFH58" s="292"/>
      <c r="NFI58" s="292"/>
      <c r="NFJ58" s="292"/>
      <c r="NFK58" s="292"/>
      <c r="NFL58" s="292"/>
      <c r="NFM58" s="292"/>
      <c r="NFN58" s="292"/>
      <c r="NFO58" s="292"/>
      <c r="NFP58" s="292"/>
      <c r="NFQ58" s="292"/>
      <c r="NFR58" s="292"/>
      <c r="NFS58" s="292"/>
      <c r="NFT58" s="292"/>
      <c r="NFU58" s="292"/>
      <c r="NFV58" s="292"/>
      <c r="NFW58" s="292"/>
      <c r="NFX58" s="292"/>
      <c r="NFY58" s="292"/>
      <c r="NFZ58" s="292"/>
      <c r="NGA58" s="292"/>
      <c r="NGB58" s="292"/>
      <c r="NGC58" s="292"/>
      <c r="NGD58" s="292"/>
      <c r="NGE58" s="292"/>
      <c r="NGF58" s="292"/>
      <c r="NGG58" s="292"/>
      <c r="NGH58" s="292"/>
      <c r="NGI58" s="292"/>
      <c r="NGJ58" s="292"/>
      <c r="NGK58" s="292"/>
      <c r="NGL58" s="292"/>
      <c r="NGM58" s="292"/>
      <c r="NGN58" s="292"/>
      <c r="NGO58" s="292"/>
      <c r="NGP58" s="292"/>
      <c r="NGQ58" s="292"/>
      <c r="NGR58" s="292"/>
      <c r="NGS58" s="292"/>
      <c r="NGT58" s="292"/>
      <c r="NGU58" s="292"/>
      <c r="NGV58" s="292"/>
      <c r="NGW58" s="292"/>
      <c r="NGX58" s="292"/>
      <c r="NGY58" s="292"/>
      <c r="NGZ58" s="292"/>
      <c r="NHA58" s="292"/>
      <c r="NHB58" s="292"/>
      <c r="NHC58" s="292"/>
      <c r="NHD58" s="292"/>
      <c r="NHE58" s="292"/>
      <c r="NHF58" s="292"/>
      <c r="NHG58" s="292"/>
      <c r="NHH58" s="292"/>
      <c r="NHI58" s="292"/>
      <c r="NHJ58" s="292"/>
      <c r="NHK58" s="292"/>
      <c r="NHL58" s="292"/>
      <c r="NHM58" s="292"/>
      <c r="NHN58" s="292"/>
      <c r="NHO58" s="292"/>
      <c r="NHP58" s="292"/>
      <c r="NHQ58" s="292"/>
      <c r="NHR58" s="292"/>
      <c r="NHS58" s="292"/>
      <c r="NHT58" s="292"/>
      <c r="NHU58" s="292"/>
      <c r="NHV58" s="292"/>
      <c r="NHW58" s="292"/>
      <c r="NHX58" s="292"/>
      <c r="NHY58" s="292"/>
      <c r="NHZ58" s="292"/>
      <c r="NIA58" s="292"/>
      <c r="NIB58" s="292"/>
      <c r="NIC58" s="292"/>
      <c r="NID58" s="292"/>
      <c r="NIE58" s="292"/>
      <c r="NIF58" s="292"/>
      <c r="NIG58" s="292"/>
      <c r="NIH58" s="292"/>
      <c r="NII58" s="292"/>
      <c r="NIJ58" s="292"/>
      <c r="NIK58" s="292"/>
      <c r="NIL58" s="292"/>
      <c r="NIM58" s="292"/>
      <c r="NIN58" s="292"/>
      <c r="NIO58" s="292"/>
      <c r="NIP58" s="292"/>
      <c r="NIQ58" s="292"/>
      <c r="NIR58" s="292"/>
      <c r="NIS58" s="292"/>
      <c r="NIT58" s="292"/>
      <c r="NIU58" s="292"/>
      <c r="NIV58" s="292"/>
      <c r="NIW58" s="292"/>
      <c r="NIX58" s="292"/>
      <c r="NIY58" s="292"/>
      <c r="NIZ58" s="292"/>
      <c r="NJA58" s="292"/>
      <c r="NJB58" s="292"/>
      <c r="NJC58" s="292"/>
      <c r="NJD58" s="292"/>
      <c r="NJE58" s="292"/>
      <c r="NJF58" s="292"/>
      <c r="NJG58" s="292"/>
      <c r="NJH58" s="292"/>
      <c r="NJI58" s="292"/>
      <c r="NJJ58" s="292"/>
      <c r="NJK58" s="292"/>
      <c r="NJL58" s="292"/>
      <c r="NJM58" s="292"/>
      <c r="NJN58" s="292"/>
      <c r="NJO58" s="292"/>
      <c r="NJP58" s="292"/>
      <c r="NJQ58" s="292"/>
      <c r="NJR58" s="292"/>
      <c r="NJS58" s="292"/>
      <c r="NJT58" s="292"/>
      <c r="NJU58" s="292"/>
      <c r="NJV58" s="292"/>
      <c r="NJW58" s="292"/>
      <c r="NJX58" s="292"/>
      <c r="NJY58" s="292"/>
      <c r="NJZ58" s="292"/>
      <c r="NKA58" s="292"/>
      <c r="NKB58" s="292"/>
      <c r="NKC58" s="292"/>
      <c r="NKD58" s="292"/>
      <c r="NKE58" s="292"/>
      <c r="NKF58" s="292"/>
      <c r="NKG58" s="292"/>
      <c r="NKH58" s="292"/>
      <c r="NKI58" s="292"/>
      <c r="NKJ58" s="292"/>
      <c r="NKK58" s="292"/>
      <c r="NKL58" s="292"/>
      <c r="NKM58" s="292"/>
      <c r="NKN58" s="292"/>
      <c r="NKO58" s="292"/>
      <c r="NKP58" s="292"/>
      <c r="NKQ58" s="292"/>
      <c r="NKR58" s="292"/>
      <c r="NKS58" s="292"/>
      <c r="NKT58" s="292"/>
      <c r="NKU58" s="292"/>
      <c r="NKV58" s="292"/>
      <c r="NKW58" s="292"/>
      <c r="NKX58" s="292"/>
      <c r="NKY58" s="292"/>
      <c r="NKZ58" s="292"/>
      <c r="NLA58" s="292"/>
      <c r="NLB58" s="292"/>
      <c r="NLC58" s="292"/>
      <c r="NLD58" s="292"/>
      <c r="NLE58" s="292"/>
      <c r="NLF58" s="292"/>
      <c r="NLG58" s="292"/>
      <c r="NLH58" s="292"/>
      <c r="NLI58" s="292"/>
      <c r="NLJ58" s="292"/>
      <c r="NLK58" s="292"/>
      <c r="NLL58" s="292"/>
      <c r="NLM58" s="292"/>
      <c r="NLN58" s="292"/>
      <c r="NLO58" s="292"/>
      <c r="NLP58" s="292"/>
      <c r="NLQ58" s="292"/>
      <c r="NLR58" s="292"/>
      <c r="NLS58" s="292"/>
      <c r="NLT58" s="292"/>
      <c r="NLU58" s="292"/>
      <c r="NLV58" s="292"/>
      <c r="NLW58" s="292"/>
      <c r="NLX58" s="292"/>
      <c r="NLY58" s="292"/>
      <c r="NLZ58" s="292"/>
      <c r="NMA58" s="292"/>
      <c r="NMB58" s="292"/>
      <c r="NMC58" s="292"/>
      <c r="NMD58" s="292"/>
      <c r="NME58" s="292"/>
      <c r="NMF58" s="292"/>
      <c r="NMG58" s="292"/>
      <c r="NMH58" s="292"/>
      <c r="NMI58" s="292"/>
      <c r="NMJ58" s="292"/>
      <c r="NMK58" s="292"/>
      <c r="NML58" s="292"/>
      <c r="NMM58" s="292"/>
      <c r="NMN58" s="292"/>
      <c r="NMO58" s="292"/>
      <c r="NMP58" s="292"/>
      <c r="NMQ58" s="292"/>
      <c r="NMR58" s="292"/>
      <c r="NMS58" s="292"/>
      <c r="NMT58" s="292"/>
      <c r="NMU58" s="292"/>
      <c r="NMV58" s="292"/>
      <c r="NMW58" s="292"/>
      <c r="NMX58" s="292"/>
      <c r="NMY58" s="292"/>
      <c r="NMZ58" s="292"/>
      <c r="NNA58" s="292"/>
      <c r="NNB58" s="292"/>
      <c r="NNC58" s="292"/>
      <c r="NND58" s="292"/>
      <c r="NNE58" s="292"/>
      <c r="NNF58" s="292"/>
      <c r="NNG58" s="292"/>
      <c r="NNH58" s="292"/>
      <c r="NNI58" s="292"/>
      <c r="NNJ58" s="292"/>
      <c r="NNK58" s="292"/>
      <c r="NNL58" s="292"/>
      <c r="NNM58" s="292"/>
      <c r="NNN58" s="292"/>
      <c r="NNO58" s="292"/>
      <c r="NNP58" s="292"/>
      <c r="NNQ58" s="292"/>
      <c r="NNR58" s="292"/>
      <c r="NNS58" s="292"/>
      <c r="NNT58" s="292"/>
      <c r="NNU58" s="292"/>
      <c r="NNV58" s="292"/>
      <c r="NNW58" s="292"/>
      <c r="NNX58" s="292"/>
      <c r="NNY58" s="292"/>
      <c r="NNZ58" s="292"/>
      <c r="NOA58" s="292"/>
      <c r="NOB58" s="292"/>
      <c r="NOC58" s="292"/>
      <c r="NOD58" s="292"/>
      <c r="NOE58" s="292"/>
      <c r="NOF58" s="292"/>
      <c r="NOG58" s="292"/>
      <c r="NOH58" s="292"/>
      <c r="NOI58" s="292"/>
      <c r="NOJ58" s="292"/>
      <c r="NOK58" s="292"/>
      <c r="NOL58" s="292"/>
      <c r="NOM58" s="292"/>
      <c r="NON58" s="292"/>
      <c r="NOO58" s="292"/>
      <c r="NOP58" s="292"/>
      <c r="NOQ58" s="292"/>
      <c r="NOR58" s="292"/>
      <c r="NOS58" s="292"/>
      <c r="NOT58" s="292"/>
      <c r="NOU58" s="292"/>
      <c r="NOV58" s="292"/>
      <c r="NOW58" s="292"/>
      <c r="NOX58" s="292"/>
      <c r="NOY58" s="292"/>
      <c r="NOZ58" s="292"/>
      <c r="NPA58" s="292"/>
      <c r="NPB58" s="292"/>
      <c r="NPC58" s="292"/>
      <c r="NPD58" s="292"/>
      <c r="NPE58" s="292"/>
      <c r="NPF58" s="292"/>
      <c r="NPG58" s="292"/>
      <c r="NPH58" s="292"/>
      <c r="NPI58" s="292"/>
      <c r="NPJ58" s="292"/>
      <c r="NPK58" s="292"/>
      <c r="NPL58" s="292"/>
      <c r="NPM58" s="292"/>
      <c r="NPN58" s="292"/>
      <c r="NPO58" s="292"/>
      <c r="NPP58" s="292"/>
      <c r="NPQ58" s="292"/>
      <c r="NPR58" s="292"/>
      <c r="NPS58" s="292"/>
      <c r="NPT58" s="292"/>
      <c r="NPU58" s="292"/>
      <c r="NPV58" s="292"/>
      <c r="NPW58" s="292"/>
      <c r="NPX58" s="292"/>
      <c r="NPY58" s="292"/>
      <c r="NPZ58" s="292"/>
      <c r="NQA58" s="292"/>
      <c r="NQB58" s="292"/>
      <c r="NQC58" s="292"/>
      <c r="NQD58" s="292"/>
      <c r="NQE58" s="292"/>
      <c r="NQF58" s="292"/>
      <c r="NQG58" s="292"/>
      <c r="NQH58" s="292"/>
      <c r="NQI58" s="292"/>
      <c r="NQJ58" s="292"/>
      <c r="NQK58" s="292"/>
      <c r="NQL58" s="292"/>
      <c r="NQM58" s="292"/>
      <c r="NQN58" s="292"/>
      <c r="NQO58" s="292"/>
      <c r="NQP58" s="292"/>
      <c r="NQQ58" s="292"/>
      <c r="NQR58" s="292"/>
      <c r="NQS58" s="292"/>
      <c r="NQT58" s="292"/>
      <c r="NQU58" s="292"/>
      <c r="NQV58" s="292"/>
      <c r="NQW58" s="292"/>
      <c r="NQX58" s="292"/>
      <c r="NQY58" s="292"/>
      <c r="NQZ58" s="292"/>
      <c r="NRA58" s="292"/>
      <c r="NRB58" s="292"/>
      <c r="NRC58" s="292"/>
      <c r="NRD58" s="292"/>
      <c r="NRE58" s="292"/>
      <c r="NRF58" s="292"/>
      <c r="NRG58" s="292"/>
      <c r="NRH58" s="292"/>
      <c r="NRI58" s="292"/>
      <c r="NRJ58" s="292"/>
      <c r="NRK58" s="292"/>
      <c r="NRL58" s="292"/>
      <c r="NRM58" s="292"/>
      <c r="NRN58" s="292"/>
      <c r="NRO58" s="292"/>
      <c r="NRP58" s="292"/>
      <c r="NRQ58" s="292"/>
      <c r="NRR58" s="292"/>
      <c r="NRS58" s="292"/>
      <c r="NRT58" s="292"/>
      <c r="NRU58" s="292"/>
      <c r="NRV58" s="292"/>
      <c r="NRW58" s="292"/>
      <c r="NRX58" s="292"/>
      <c r="NRY58" s="292"/>
      <c r="NRZ58" s="292"/>
      <c r="NSA58" s="292"/>
      <c r="NSB58" s="292"/>
      <c r="NSC58" s="292"/>
      <c r="NSD58" s="292"/>
      <c r="NSE58" s="292"/>
      <c r="NSF58" s="292"/>
      <c r="NSG58" s="292"/>
      <c r="NSH58" s="292"/>
      <c r="NSI58" s="292"/>
      <c r="NSJ58" s="292"/>
      <c r="NSK58" s="292"/>
      <c r="NSL58" s="292"/>
      <c r="NSM58" s="292"/>
      <c r="NSN58" s="292"/>
      <c r="NSO58" s="292"/>
      <c r="NSP58" s="292"/>
      <c r="NSQ58" s="292"/>
      <c r="NSR58" s="292"/>
      <c r="NSS58" s="292"/>
      <c r="NST58" s="292"/>
      <c r="NSU58" s="292"/>
      <c r="NSV58" s="292"/>
      <c r="NSW58" s="292"/>
      <c r="NSX58" s="292"/>
      <c r="NSY58" s="292"/>
      <c r="NSZ58" s="292"/>
      <c r="NTA58" s="292"/>
      <c r="NTB58" s="292"/>
      <c r="NTC58" s="292"/>
      <c r="NTD58" s="292"/>
      <c r="NTE58" s="292"/>
      <c r="NTF58" s="292"/>
      <c r="NTG58" s="292"/>
      <c r="NTH58" s="292"/>
      <c r="NTI58" s="292"/>
      <c r="NTJ58" s="292"/>
      <c r="NTK58" s="292"/>
      <c r="NTL58" s="292"/>
      <c r="NTM58" s="292"/>
      <c r="NTN58" s="292"/>
      <c r="NTO58" s="292"/>
      <c r="NTP58" s="292"/>
      <c r="NTQ58" s="292"/>
      <c r="NTR58" s="292"/>
      <c r="NTS58" s="292"/>
      <c r="NTT58" s="292"/>
      <c r="NTU58" s="292"/>
      <c r="NTV58" s="292"/>
      <c r="NTW58" s="292"/>
      <c r="NTX58" s="292"/>
      <c r="NTY58" s="292"/>
      <c r="NTZ58" s="292"/>
      <c r="NUA58" s="292"/>
      <c r="NUB58" s="292"/>
      <c r="NUC58" s="292"/>
      <c r="NUD58" s="292"/>
      <c r="NUE58" s="292"/>
      <c r="NUF58" s="292"/>
      <c r="NUG58" s="292"/>
      <c r="NUH58" s="292"/>
      <c r="NUI58" s="292"/>
      <c r="NUJ58" s="292"/>
      <c r="NUK58" s="292"/>
      <c r="NUL58" s="292"/>
      <c r="NUM58" s="292"/>
      <c r="NUN58" s="292"/>
      <c r="NUO58" s="292"/>
      <c r="NUP58" s="292"/>
      <c r="NUQ58" s="292"/>
      <c r="NUR58" s="292"/>
      <c r="NUS58" s="292"/>
      <c r="NUT58" s="292"/>
      <c r="NUU58" s="292"/>
      <c r="NUV58" s="292"/>
      <c r="NUW58" s="292"/>
      <c r="NUX58" s="292"/>
      <c r="NUY58" s="292"/>
      <c r="NUZ58" s="292"/>
      <c r="NVA58" s="292"/>
      <c r="NVB58" s="292"/>
      <c r="NVC58" s="292"/>
      <c r="NVD58" s="292"/>
      <c r="NVE58" s="292"/>
      <c r="NVF58" s="292"/>
      <c r="NVG58" s="292"/>
      <c r="NVH58" s="292"/>
      <c r="NVI58" s="292"/>
      <c r="NVJ58" s="292"/>
      <c r="NVK58" s="292"/>
      <c r="NVL58" s="292"/>
      <c r="NVM58" s="292"/>
      <c r="NVN58" s="292"/>
      <c r="NVO58" s="292"/>
      <c r="NVP58" s="292"/>
      <c r="NVQ58" s="292"/>
      <c r="NVR58" s="292"/>
      <c r="NVS58" s="292"/>
      <c r="NVT58" s="292"/>
      <c r="NVU58" s="292"/>
      <c r="NVV58" s="292"/>
      <c r="NVW58" s="292"/>
      <c r="NVX58" s="292"/>
      <c r="NVY58" s="292"/>
      <c r="NVZ58" s="292"/>
      <c r="NWA58" s="292"/>
      <c r="NWB58" s="292"/>
      <c r="NWC58" s="292"/>
      <c r="NWD58" s="292"/>
      <c r="NWE58" s="292"/>
      <c r="NWF58" s="292"/>
      <c r="NWG58" s="292"/>
      <c r="NWH58" s="292"/>
      <c r="NWI58" s="292"/>
      <c r="NWJ58" s="292"/>
      <c r="NWK58" s="292"/>
      <c r="NWL58" s="292"/>
      <c r="NWM58" s="292"/>
      <c r="NWN58" s="292"/>
      <c r="NWO58" s="292"/>
      <c r="NWP58" s="292"/>
      <c r="NWQ58" s="292"/>
      <c r="NWR58" s="292"/>
      <c r="NWS58" s="292"/>
      <c r="NWT58" s="292"/>
      <c r="NWU58" s="292"/>
      <c r="NWV58" s="292"/>
      <c r="NWW58" s="292"/>
      <c r="NWX58" s="292"/>
      <c r="NWY58" s="292"/>
      <c r="NWZ58" s="292"/>
      <c r="NXA58" s="292"/>
      <c r="NXB58" s="292"/>
      <c r="NXC58" s="292"/>
      <c r="NXD58" s="292"/>
      <c r="NXE58" s="292"/>
      <c r="NXF58" s="292"/>
      <c r="NXG58" s="292"/>
      <c r="NXH58" s="292"/>
      <c r="NXI58" s="292"/>
      <c r="NXJ58" s="292"/>
      <c r="NXK58" s="292"/>
      <c r="NXL58" s="292"/>
      <c r="NXM58" s="292"/>
      <c r="NXN58" s="292"/>
      <c r="NXO58" s="292"/>
      <c r="NXP58" s="292"/>
      <c r="NXQ58" s="292"/>
      <c r="NXR58" s="292"/>
      <c r="NXS58" s="292"/>
      <c r="NXT58" s="292"/>
      <c r="NXU58" s="292"/>
      <c r="NXV58" s="292"/>
      <c r="NXW58" s="292"/>
      <c r="NXX58" s="292"/>
      <c r="NXY58" s="292"/>
      <c r="NXZ58" s="292"/>
      <c r="NYA58" s="292"/>
      <c r="NYB58" s="292"/>
      <c r="NYC58" s="292"/>
      <c r="NYD58" s="292"/>
      <c r="NYE58" s="292"/>
      <c r="NYF58" s="292"/>
      <c r="NYG58" s="292"/>
      <c r="NYH58" s="292"/>
      <c r="NYI58" s="292"/>
      <c r="NYJ58" s="292"/>
      <c r="NYK58" s="292"/>
      <c r="NYL58" s="292"/>
      <c r="NYM58" s="292"/>
      <c r="NYN58" s="292"/>
      <c r="NYO58" s="292"/>
      <c r="NYP58" s="292"/>
      <c r="NYQ58" s="292"/>
      <c r="NYR58" s="292"/>
      <c r="NYS58" s="292"/>
      <c r="NYT58" s="292"/>
      <c r="NYU58" s="292"/>
      <c r="NYV58" s="292"/>
      <c r="NYW58" s="292"/>
      <c r="NYX58" s="292"/>
      <c r="NYY58" s="292"/>
      <c r="NYZ58" s="292"/>
      <c r="NZA58" s="292"/>
      <c r="NZB58" s="292"/>
      <c r="NZC58" s="292"/>
      <c r="NZD58" s="292"/>
      <c r="NZE58" s="292"/>
      <c r="NZF58" s="292"/>
      <c r="NZG58" s="292"/>
      <c r="NZH58" s="292"/>
      <c r="NZI58" s="292"/>
      <c r="NZJ58" s="292"/>
      <c r="NZK58" s="292"/>
      <c r="NZL58" s="292"/>
      <c r="NZM58" s="292"/>
      <c r="NZN58" s="292"/>
      <c r="NZO58" s="292"/>
      <c r="NZP58" s="292"/>
      <c r="NZQ58" s="292"/>
      <c r="NZR58" s="292"/>
      <c r="NZS58" s="292"/>
      <c r="NZT58" s="292"/>
      <c r="NZU58" s="292"/>
      <c r="NZV58" s="292"/>
      <c r="NZW58" s="292"/>
      <c r="NZX58" s="292"/>
      <c r="NZY58" s="292"/>
      <c r="NZZ58" s="292"/>
      <c r="OAA58" s="292"/>
      <c r="OAB58" s="292"/>
      <c r="OAC58" s="292"/>
      <c r="OAD58" s="292"/>
      <c r="OAE58" s="292"/>
      <c r="OAF58" s="292"/>
      <c r="OAG58" s="292"/>
      <c r="OAH58" s="292"/>
      <c r="OAI58" s="292"/>
      <c r="OAJ58" s="292"/>
      <c r="OAK58" s="292"/>
      <c r="OAL58" s="292"/>
      <c r="OAM58" s="292"/>
      <c r="OAN58" s="292"/>
      <c r="OAO58" s="292"/>
      <c r="OAP58" s="292"/>
      <c r="OAQ58" s="292"/>
      <c r="OAR58" s="292"/>
      <c r="OAS58" s="292"/>
      <c r="OAT58" s="292"/>
      <c r="OAU58" s="292"/>
      <c r="OAV58" s="292"/>
      <c r="OAW58" s="292"/>
      <c r="OAX58" s="292"/>
      <c r="OAY58" s="292"/>
      <c r="OAZ58" s="292"/>
      <c r="OBA58" s="292"/>
      <c r="OBB58" s="292"/>
      <c r="OBC58" s="292"/>
      <c r="OBD58" s="292"/>
      <c r="OBE58" s="292"/>
      <c r="OBF58" s="292"/>
      <c r="OBG58" s="292"/>
      <c r="OBH58" s="292"/>
      <c r="OBI58" s="292"/>
      <c r="OBJ58" s="292"/>
      <c r="OBK58" s="292"/>
      <c r="OBL58" s="292"/>
      <c r="OBM58" s="292"/>
      <c r="OBN58" s="292"/>
      <c r="OBO58" s="292"/>
      <c r="OBP58" s="292"/>
      <c r="OBQ58" s="292"/>
      <c r="OBR58" s="292"/>
      <c r="OBS58" s="292"/>
      <c r="OBT58" s="292"/>
      <c r="OBU58" s="292"/>
      <c r="OBV58" s="292"/>
      <c r="OBW58" s="292"/>
      <c r="OBX58" s="292"/>
      <c r="OBY58" s="292"/>
      <c r="OBZ58" s="292"/>
      <c r="OCA58" s="292"/>
      <c r="OCB58" s="292"/>
      <c r="OCC58" s="292"/>
      <c r="OCD58" s="292"/>
      <c r="OCE58" s="292"/>
      <c r="OCF58" s="292"/>
      <c r="OCG58" s="292"/>
      <c r="OCH58" s="292"/>
      <c r="OCI58" s="292"/>
      <c r="OCJ58" s="292"/>
      <c r="OCK58" s="292"/>
      <c r="OCL58" s="292"/>
      <c r="OCM58" s="292"/>
      <c r="OCN58" s="292"/>
      <c r="OCO58" s="292"/>
      <c r="OCP58" s="292"/>
      <c r="OCQ58" s="292"/>
      <c r="OCR58" s="292"/>
      <c r="OCS58" s="292"/>
      <c r="OCT58" s="292"/>
      <c r="OCU58" s="292"/>
      <c r="OCV58" s="292"/>
      <c r="OCW58" s="292"/>
      <c r="OCX58" s="292"/>
      <c r="OCY58" s="292"/>
      <c r="OCZ58" s="292"/>
      <c r="ODA58" s="292"/>
      <c r="ODB58" s="292"/>
      <c r="ODC58" s="292"/>
      <c r="ODD58" s="292"/>
      <c r="ODE58" s="292"/>
      <c r="ODF58" s="292"/>
      <c r="ODG58" s="292"/>
      <c r="ODH58" s="292"/>
      <c r="ODI58" s="292"/>
      <c r="ODJ58" s="292"/>
      <c r="ODK58" s="292"/>
      <c r="ODL58" s="292"/>
      <c r="ODM58" s="292"/>
      <c r="ODN58" s="292"/>
      <c r="ODO58" s="292"/>
      <c r="ODP58" s="292"/>
      <c r="ODQ58" s="292"/>
      <c r="ODR58" s="292"/>
      <c r="ODS58" s="292"/>
      <c r="ODT58" s="292"/>
      <c r="ODU58" s="292"/>
      <c r="ODV58" s="292"/>
      <c r="ODW58" s="292"/>
      <c r="ODX58" s="292"/>
      <c r="ODY58" s="292"/>
      <c r="ODZ58" s="292"/>
      <c r="OEA58" s="292"/>
      <c r="OEB58" s="292"/>
      <c r="OEC58" s="292"/>
      <c r="OED58" s="292"/>
      <c r="OEE58" s="292"/>
      <c r="OEF58" s="292"/>
      <c r="OEG58" s="292"/>
      <c r="OEH58" s="292"/>
      <c r="OEI58" s="292"/>
      <c r="OEJ58" s="292"/>
      <c r="OEK58" s="292"/>
      <c r="OEL58" s="292"/>
      <c r="OEM58" s="292"/>
      <c r="OEN58" s="292"/>
      <c r="OEO58" s="292"/>
      <c r="OEP58" s="292"/>
      <c r="OEQ58" s="292"/>
      <c r="OER58" s="292"/>
      <c r="OES58" s="292"/>
      <c r="OET58" s="292"/>
      <c r="OEU58" s="292"/>
      <c r="OEV58" s="292"/>
      <c r="OEW58" s="292"/>
      <c r="OEX58" s="292"/>
      <c r="OEY58" s="292"/>
      <c r="OEZ58" s="292"/>
      <c r="OFA58" s="292"/>
      <c r="OFB58" s="292"/>
      <c r="OFC58" s="292"/>
      <c r="OFD58" s="292"/>
      <c r="OFE58" s="292"/>
      <c r="OFF58" s="292"/>
      <c r="OFG58" s="292"/>
      <c r="OFH58" s="292"/>
      <c r="OFI58" s="292"/>
      <c r="OFJ58" s="292"/>
      <c r="OFK58" s="292"/>
      <c r="OFL58" s="292"/>
      <c r="OFM58" s="292"/>
      <c r="OFN58" s="292"/>
      <c r="OFO58" s="292"/>
      <c r="OFP58" s="292"/>
      <c r="OFQ58" s="292"/>
      <c r="OFR58" s="292"/>
      <c r="OFS58" s="292"/>
      <c r="OFT58" s="292"/>
      <c r="OFU58" s="292"/>
      <c r="OFV58" s="292"/>
      <c r="OFW58" s="292"/>
      <c r="OFX58" s="292"/>
      <c r="OFY58" s="292"/>
      <c r="OFZ58" s="292"/>
      <c r="OGA58" s="292"/>
      <c r="OGB58" s="292"/>
      <c r="OGC58" s="292"/>
      <c r="OGD58" s="292"/>
      <c r="OGE58" s="292"/>
      <c r="OGF58" s="292"/>
      <c r="OGG58" s="292"/>
      <c r="OGH58" s="292"/>
      <c r="OGI58" s="292"/>
      <c r="OGJ58" s="292"/>
      <c r="OGK58" s="292"/>
      <c r="OGL58" s="292"/>
      <c r="OGM58" s="292"/>
      <c r="OGN58" s="292"/>
      <c r="OGO58" s="292"/>
      <c r="OGP58" s="292"/>
      <c r="OGQ58" s="292"/>
      <c r="OGR58" s="292"/>
      <c r="OGS58" s="292"/>
      <c r="OGT58" s="292"/>
      <c r="OGU58" s="292"/>
      <c r="OGV58" s="292"/>
      <c r="OGW58" s="292"/>
      <c r="OGX58" s="292"/>
      <c r="OGY58" s="292"/>
      <c r="OGZ58" s="292"/>
      <c r="OHA58" s="292"/>
      <c r="OHB58" s="292"/>
      <c r="OHC58" s="292"/>
      <c r="OHD58" s="292"/>
      <c r="OHE58" s="292"/>
      <c r="OHF58" s="292"/>
      <c r="OHG58" s="292"/>
      <c r="OHH58" s="292"/>
      <c r="OHI58" s="292"/>
      <c r="OHJ58" s="292"/>
      <c r="OHK58" s="292"/>
      <c r="OHL58" s="292"/>
      <c r="OHM58" s="292"/>
      <c r="OHN58" s="292"/>
      <c r="OHO58" s="292"/>
      <c r="OHP58" s="292"/>
      <c r="OHQ58" s="292"/>
      <c r="OHR58" s="292"/>
      <c r="OHS58" s="292"/>
      <c r="OHT58" s="292"/>
      <c r="OHU58" s="292"/>
      <c r="OHV58" s="292"/>
      <c r="OHW58" s="292"/>
      <c r="OHX58" s="292"/>
      <c r="OHY58" s="292"/>
      <c r="OHZ58" s="292"/>
      <c r="OIA58" s="292"/>
      <c r="OIB58" s="292"/>
      <c r="OIC58" s="292"/>
      <c r="OID58" s="292"/>
      <c r="OIE58" s="292"/>
      <c r="OIF58" s="292"/>
      <c r="OIG58" s="292"/>
      <c r="OIH58" s="292"/>
      <c r="OII58" s="292"/>
      <c r="OIJ58" s="292"/>
      <c r="OIK58" s="292"/>
      <c r="OIL58" s="292"/>
      <c r="OIM58" s="292"/>
      <c r="OIN58" s="292"/>
      <c r="OIO58" s="292"/>
      <c r="OIP58" s="292"/>
      <c r="OIQ58" s="292"/>
      <c r="OIR58" s="292"/>
      <c r="OIS58" s="292"/>
      <c r="OIT58" s="292"/>
      <c r="OIU58" s="292"/>
      <c r="OIV58" s="292"/>
      <c r="OIW58" s="292"/>
      <c r="OIX58" s="292"/>
      <c r="OIY58" s="292"/>
      <c r="OIZ58" s="292"/>
      <c r="OJA58" s="292"/>
      <c r="OJB58" s="292"/>
      <c r="OJC58" s="292"/>
      <c r="OJD58" s="292"/>
      <c r="OJE58" s="292"/>
      <c r="OJF58" s="292"/>
      <c r="OJG58" s="292"/>
      <c r="OJH58" s="292"/>
      <c r="OJI58" s="292"/>
      <c r="OJJ58" s="292"/>
      <c r="OJK58" s="292"/>
      <c r="OJL58" s="292"/>
      <c r="OJM58" s="292"/>
      <c r="OJN58" s="292"/>
      <c r="OJO58" s="292"/>
      <c r="OJP58" s="292"/>
      <c r="OJQ58" s="292"/>
      <c r="OJR58" s="292"/>
      <c r="OJS58" s="292"/>
      <c r="OJT58" s="292"/>
      <c r="OJU58" s="292"/>
      <c r="OJV58" s="292"/>
      <c r="OJW58" s="292"/>
      <c r="OJX58" s="292"/>
      <c r="OJY58" s="292"/>
      <c r="OJZ58" s="292"/>
      <c r="OKA58" s="292"/>
      <c r="OKB58" s="292"/>
      <c r="OKC58" s="292"/>
      <c r="OKD58" s="292"/>
      <c r="OKE58" s="292"/>
      <c r="OKF58" s="292"/>
      <c r="OKG58" s="292"/>
      <c r="OKH58" s="292"/>
      <c r="OKI58" s="292"/>
      <c r="OKJ58" s="292"/>
      <c r="OKK58" s="292"/>
      <c r="OKL58" s="292"/>
      <c r="OKM58" s="292"/>
      <c r="OKN58" s="292"/>
      <c r="OKO58" s="292"/>
      <c r="OKP58" s="292"/>
      <c r="OKQ58" s="292"/>
      <c r="OKR58" s="292"/>
      <c r="OKS58" s="292"/>
      <c r="OKT58" s="292"/>
      <c r="OKU58" s="292"/>
      <c r="OKV58" s="292"/>
      <c r="OKW58" s="292"/>
      <c r="OKX58" s="292"/>
      <c r="OKY58" s="292"/>
      <c r="OKZ58" s="292"/>
      <c r="OLA58" s="292"/>
      <c r="OLB58" s="292"/>
      <c r="OLC58" s="292"/>
      <c r="OLD58" s="292"/>
      <c r="OLE58" s="292"/>
      <c r="OLF58" s="292"/>
      <c r="OLG58" s="292"/>
      <c r="OLH58" s="292"/>
      <c r="OLI58" s="292"/>
      <c r="OLJ58" s="292"/>
      <c r="OLK58" s="292"/>
      <c r="OLL58" s="292"/>
      <c r="OLM58" s="292"/>
      <c r="OLN58" s="292"/>
      <c r="OLO58" s="292"/>
      <c r="OLP58" s="292"/>
      <c r="OLQ58" s="292"/>
      <c r="OLR58" s="292"/>
      <c r="OLS58" s="292"/>
      <c r="OLT58" s="292"/>
      <c r="OLU58" s="292"/>
      <c r="OLV58" s="292"/>
      <c r="OLW58" s="292"/>
      <c r="OLX58" s="292"/>
      <c r="OLY58" s="292"/>
      <c r="OLZ58" s="292"/>
      <c r="OMA58" s="292"/>
      <c r="OMB58" s="292"/>
      <c r="OMC58" s="292"/>
      <c r="OMD58" s="292"/>
      <c r="OME58" s="292"/>
      <c r="OMF58" s="292"/>
      <c r="OMG58" s="292"/>
      <c r="OMH58" s="292"/>
      <c r="OMI58" s="292"/>
      <c r="OMJ58" s="292"/>
      <c r="OMK58" s="292"/>
      <c r="OML58" s="292"/>
      <c r="OMM58" s="292"/>
      <c r="OMN58" s="292"/>
      <c r="OMO58" s="292"/>
      <c r="OMP58" s="292"/>
      <c r="OMQ58" s="292"/>
      <c r="OMR58" s="292"/>
      <c r="OMS58" s="292"/>
      <c r="OMT58" s="292"/>
      <c r="OMU58" s="292"/>
      <c r="OMV58" s="292"/>
      <c r="OMW58" s="292"/>
      <c r="OMX58" s="292"/>
      <c r="OMY58" s="292"/>
      <c r="OMZ58" s="292"/>
      <c r="ONA58" s="292"/>
      <c r="ONB58" s="292"/>
      <c r="ONC58" s="292"/>
      <c r="OND58" s="292"/>
      <c r="ONE58" s="292"/>
      <c r="ONF58" s="292"/>
      <c r="ONG58" s="292"/>
      <c r="ONH58" s="292"/>
      <c r="ONI58" s="292"/>
      <c r="ONJ58" s="292"/>
      <c r="ONK58" s="292"/>
      <c r="ONL58" s="292"/>
      <c r="ONM58" s="292"/>
      <c r="ONN58" s="292"/>
      <c r="ONO58" s="292"/>
      <c r="ONP58" s="292"/>
      <c r="ONQ58" s="292"/>
      <c r="ONR58" s="292"/>
      <c r="ONS58" s="292"/>
      <c r="ONT58" s="292"/>
      <c r="ONU58" s="292"/>
      <c r="ONV58" s="292"/>
      <c r="ONW58" s="292"/>
      <c r="ONX58" s="292"/>
      <c r="ONY58" s="292"/>
      <c r="ONZ58" s="292"/>
      <c r="OOA58" s="292"/>
      <c r="OOB58" s="292"/>
      <c r="OOC58" s="292"/>
      <c r="OOD58" s="292"/>
      <c r="OOE58" s="292"/>
      <c r="OOF58" s="292"/>
      <c r="OOG58" s="292"/>
      <c r="OOH58" s="292"/>
      <c r="OOI58" s="292"/>
      <c r="OOJ58" s="292"/>
      <c r="OOK58" s="292"/>
      <c r="OOL58" s="292"/>
      <c r="OOM58" s="292"/>
      <c r="OON58" s="292"/>
      <c r="OOO58" s="292"/>
      <c r="OOP58" s="292"/>
      <c r="OOQ58" s="292"/>
      <c r="OOR58" s="292"/>
      <c r="OOS58" s="292"/>
      <c r="OOT58" s="292"/>
      <c r="OOU58" s="292"/>
      <c r="OOV58" s="292"/>
      <c r="OOW58" s="292"/>
      <c r="OOX58" s="292"/>
      <c r="OOY58" s="292"/>
      <c r="OOZ58" s="292"/>
      <c r="OPA58" s="292"/>
      <c r="OPB58" s="292"/>
      <c r="OPC58" s="292"/>
      <c r="OPD58" s="292"/>
      <c r="OPE58" s="292"/>
      <c r="OPF58" s="292"/>
      <c r="OPG58" s="292"/>
      <c r="OPH58" s="292"/>
      <c r="OPI58" s="292"/>
      <c r="OPJ58" s="292"/>
      <c r="OPK58" s="292"/>
      <c r="OPL58" s="292"/>
      <c r="OPM58" s="292"/>
      <c r="OPN58" s="292"/>
      <c r="OPO58" s="292"/>
      <c r="OPP58" s="292"/>
      <c r="OPQ58" s="292"/>
      <c r="OPR58" s="292"/>
      <c r="OPS58" s="292"/>
      <c r="OPT58" s="292"/>
      <c r="OPU58" s="292"/>
      <c r="OPV58" s="292"/>
      <c r="OPW58" s="292"/>
      <c r="OPX58" s="292"/>
      <c r="OPY58" s="292"/>
      <c r="OPZ58" s="292"/>
      <c r="OQA58" s="292"/>
      <c r="OQB58" s="292"/>
      <c r="OQC58" s="292"/>
      <c r="OQD58" s="292"/>
      <c r="OQE58" s="292"/>
      <c r="OQF58" s="292"/>
      <c r="OQG58" s="292"/>
      <c r="OQH58" s="292"/>
      <c r="OQI58" s="292"/>
      <c r="OQJ58" s="292"/>
      <c r="OQK58" s="292"/>
      <c r="OQL58" s="292"/>
      <c r="OQM58" s="292"/>
      <c r="OQN58" s="292"/>
      <c r="OQO58" s="292"/>
      <c r="OQP58" s="292"/>
      <c r="OQQ58" s="292"/>
      <c r="OQR58" s="292"/>
      <c r="OQS58" s="292"/>
      <c r="OQT58" s="292"/>
      <c r="OQU58" s="292"/>
      <c r="OQV58" s="292"/>
      <c r="OQW58" s="292"/>
      <c r="OQX58" s="292"/>
      <c r="OQY58" s="292"/>
      <c r="OQZ58" s="292"/>
      <c r="ORA58" s="292"/>
      <c r="ORB58" s="292"/>
      <c r="ORC58" s="292"/>
      <c r="ORD58" s="292"/>
      <c r="ORE58" s="292"/>
      <c r="ORF58" s="292"/>
      <c r="ORG58" s="292"/>
      <c r="ORH58" s="292"/>
      <c r="ORI58" s="292"/>
      <c r="ORJ58" s="292"/>
      <c r="ORK58" s="292"/>
      <c r="ORL58" s="292"/>
      <c r="ORM58" s="292"/>
      <c r="ORN58" s="292"/>
      <c r="ORO58" s="292"/>
      <c r="ORP58" s="292"/>
      <c r="ORQ58" s="292"/>
      <c r="ORR58" s="292"/>
      <c r="ORS58" s="292"/>
      <c r="ORT58" s="292"/>
      <c r="ORU58" s="292"/>
      <c r="ORV58" s="292"/>
      <c r="ORW58" s="292"/>
      <c r="ORX58" s="292"/>
      <c r="ORY58" s="292"/>
      <c r="ORZ58" s="292"/>
      <c r="OSA58" s="292"/>
      <c r="OSB58" s="292"/>
      <c r="OSC58" s="292"/>
      <c r="OSD58" s="292"/>
      <c r="OSE58" s="292"/>
      <c r="OSF58" s="292"/>
      <c r="OSG58" s="292"/>
      <c r="OSH58" s="292"/>
      <c r="OSI58" s="292"/>
      <c r="OSJ58" s="292"/>
      <c r="OSK58" s="292"/>
      <c r="OSL58" s="292"/>
      <c r="OSM58" s="292"/>
      <c r="OSN58" s="292"/>
      <c r="OSO58" s="292"/>
      <c r="OSP58" s="292"/>
      <c r="OSQ58" s="292"/>
      <c r="OSR58" s="292"/>
      <c r="OSS58" s="292"/>
      <c r="OST58" s="292"/>
      <c r="OSU58" s="292"/>
      <c r="OSV58" s="292"/>
      <c r="OSW58" s="292"/>
      <c r="OSX58" s="292"/>
      <c r="OSY58" s="292"/>
      <c r="OSZ58" s="292"/>
      <c r="OTA58" s="292"/>
      <c r="OTB58" s="292"/>
      <c r="OTC58" s="292"/>
      <c r="OTD58" s="292"/>
      <c r="OTE58" s="292"/>
      <c r="OTF58" s="292"/>
      <c r="OTG58" s="292"/>
      <c r="OTH58" s="292"/>
      <c r="OTI58" s="292"/>
      <c r="OTJ58" s="292"/>
      <c r="OTK58" s="292"/>
      <c r="OTL58" s="292"/>
      <c r="OTM58" s="292"/>
      <c r="OTN58" s="292"/>
      <c r="OTO58" s="292"/>
      <c r="OTP58" s="292"/>
      <c r="OTQ58" s="292"/>
      <c r="OTR58" s="292"/>
      <c r="OTS58" s="292"/>
      <c r="OTT58" s="292"/>
      <c r="OTU58" s="292"/>
      <c r="OTV58" s="292"/>
      <c r="OTW58" s="292"/>
      <c r="OTX58" s="292"/>
      <c r="OTY58" s="292"/>
      <c r="OTZ58" s="292"/>
      <c r="OUA58" s="292"/>
      <c r="OUB58" s="292"/>
      <c r="OUC58" s="292"/>
      <c r="OUD58" s="292"/>
      <c r="OUE58" s="292"/>
      <c r="OUF58" s="292"/>
      <c r="OUG58" s="292"/>
      <c r="OUH58" s="292"/>
      <c r="OUI58" s="292"/>
      <c r="OUJ58" s="292"/>
      <c r="OUK58" s="292"/>
      <c r="OUL58" s="292"/>
      <c r="OUM58" s="292"/>
      <c r="OUN58" s="292"/>
      <c r="OUO58" s="292"/>
      <c r="OUP58" s="292"/>
      <c r="OUQ58" s="292"/>
      <c r="OUR58" s="292"/>
      <c r="OUS58" s="292"/>
      <c r="OUT58" s="292"/>
      <c r="OUU58" s="292"/>
      <c r="OUV58" s="292"/>
      <c r="OUW58" s="292"/>
      <c r="OUX58" s="292"/>
      <c r="OUY58" s="292"/>
      <c r="OUZ58" s="292"/>
      <c r="OVA58" s="292"/>
      <c r="OVB58" s="292"/>
      <c r="OVC58" s="292"/>
      <c r="OVD58" s="292"/>
      <c r="OVE58" s="292"/>
      <c r="OVF58" s="292"/>
      <c r="OVG58" s="292"/>
      <c r="OVH58" s="292"/>
      <c r="OVI58" s="292"/>
      <c r="OVJ58" s="292"/>
      <c r="OVK58" s="292"/>
      <c r="OVL58" s="292"/>
      <c r="OVM58" s="292"/>
      <c r="OVN58" s="292"/>
      <c r="OVO58" s="292"/>
      <c r="OVP58" s="292"/>
      <c r="OVQ58" s="292"/>
      <c r="OVR58" s="292"/>
      <c r="OVS58" s="292"/>
      <c r="OVT58" s="292"/>
      <c r="OVU58" s="292"/>
      <c r="OVV58" s="292"/>
      <c r="OVW58" s="292"/>
      <c r="OVX58" s="292"/>
      <c r="OVY58" s="292"/>
      <c r="OVZ58" s="292"/>
      <c r="OWA58" s="292"/>
      <c r="OWB58" s="292"/>
      <c r="OWC58" s="292"/>
      <c r="OWD58" s="292"/>
      <c r="OWE58" s="292"/>
      <c r="OWF58" s="292"/>
      <c r="OWG58" s="292"/>
      <c r="OWH58" s="292"/>
      <c r="OWI58" s="292"/>
      <c r="OWJ58" s="292"/>
      <c r="OWK58" s="292"/>
      <c r="OWL58" s="292"/>
      <c r="OWM58" s="292"/>
      <c r="OWN58" s="292"/>
      <c r="OWO58" s="292"/>
      <c r="OWP58" s="292"/>
      <c r="OWQ58" s="292"/>
      <c r="OWR58" s="292"/>
      <c r="OWS58" s="292"/>
      <c r="OWT58" s="292"/>
      <c r="OWU58" s="292"/>
      <c r="OWV58" s="292"/>
      <c r="OWW58" s="292"/>
      <c r="OWX58" s="292"/>
      <c r="OWY58" s="292"/>
      <c r="OWZ58" s="292"/>
      <c r="OXA58" s="292"/>
      <c r="OXB58" s="292"/>
      <c r="OXC58" s="292"/>
      <c r="OXD58" s="292"/>
      <c r="OXE58" s="292"/>
      <c r="OXF58" s="292"/>
      <c r="OXG58" s="292"/>
      <c r="OXH58" s="292"/>
      <c r="OXI58" s="292"/>
      <c r="OXJ58" s="292"/>
      <c r="OXK58" s="292"/>
      <c r="OXL58" s="292"/>
      <c r="OXM58" s="292"/>
      <c r="OXN58" s="292"/>
      <c r="OXO58" s="292"/>
      <c r="OXP58" s="292"/>
      <c r="OXQ58" s="292"/>
      <c r="OXR58" s="292"/>
      <c r="OXS58" s="292"/>
      <c r="OXT58" s="292"/>
      <c r="OXU58" s="292"/>
      <c r="OXV58" s="292"/>
      <c r="OXW58" s="292"/>
      <c r="OXX58" s="292"/>
      <c r="OXY58" s="292"/>
      <c r="OXZ58" s="292"/>
      <c r="OYA58" s="292"/>
      <c r="OYB58" s="292"/>
      <c r="OYC58" s="292"/>
      <c r="OYD58" s="292"/>
      <c r="OYE58" s="292"/>
      <c r="OYF58" s="292"/>
      <c r="OYG58" s="292"/>
      <c r="OYH58" s="292"/>
      <c r="OYI58" s="292"/>
      <c r="OYJ58" s="292"/>
      <c r="OYK58" s="292"/>
      <c r="OYL58" s="292"/>
      <c r="OYM58" s="292"/>
      <c r="OYN58" s="292"/>
      <c r="OYO58" s="292"/>
      <c r="OYP58" s="292"/>
      <c r="OYQ58" s="292"/>
      <c r="OYR58" s="292"/>
      <c r="OYS58" s="292"/>
      <c r="OYT58" s="292"/>
      <c r="OYU58" s="292"/>
      <c r="OYV58" s="292"/>
      <c r="OYW58" s="292"/>
      <c r="OYX58" s="292"/>
      <c r="OYY58" s="292"/>
      <c r="OYZ58" s="292"/>
      <c r="OZA58" s="292"/>
      <c r="OZB58" s="292"/>
      <c r="OZC58" s="292"/>
      <c r="OZD58" s="292"/>
      <c r="OZE58" s="292"/>
      <c r="OZF58" s="292"/>
      <c r="OZG58" s="292"/>
      <c r="OZH58" s="292"/>
      <c r="OZI58" s="292"/>
      <c r="OZJ58" s="292"/>
      <c r="OZK58" s="292"/>
      <c r="OZL58" s="292"/>
      <c r="OZM58" s="292"/>
      <c r="OZN58" s="292"/>
      <c r="OZO58" s="292"/>
      <c r="OZP58" s="292"/>
      <c r="OZQ58" s="292"/>
      <c r="OZR58" s="292"/>
      <c r="OZS58" s="292"/>
      <c r="OZT58" s="292"/>
      <c r="OZU58" s="292"/>
      <c r="OZV58" s="292"/>
      <c r="OZW58" s="292"/>
      <c r="OZX58" s="292"/>
      <c r="OZY58" s="292"/>
      <c r="OZZ58" s="292"/>
      <c r="PAA58" s="292"/>
      <c r="PAB58" s="292"/>
      <c r="PAC58" s="292"/>
      <c r="PAD58" s="292"/>
      <c r="PAE58" s="292"/>
      <c r="PAF58" s="292"/>
      <c r="PAG58" s="292"/>
      <c r="PAH58" s="292"/>
      <c r="PAI58" s="292"/>
      <c r="PAJ58" s="292"/>
      <c r="PAK58" s="292"/>
      <c r="PAL58" s="292"/>
      <c r="PAM58" s="292"/>
      <c r="PAN58" s="292"/>
      <c r="PAO58" s="292"/>
      <c r="PAP58" s="292"/>
      <c r="PAQ58" s="292"/>
      <c r="PAR58" s="292"/>
      <c r="PAS58" s="292"/>
      <c r="PAT58" s="292"/>
      <c r="PAU58" s="292"/>
      <c r="PAV58" s="292"/>
      <c r="PAW58" s="292"/>
      <c r="PAX58" s="292"/>
      <c r="PAY58" s="292"/>
      <c r="PAZ58" s="292"/>
      <c r="PBA58" s="292"/>
      <c r="PBB58" s="292"/>
      <c r="PBC58" s="292"/>
      <c r="PBD58" s="292"/>
      <c r="PBE58" s="292"/>
      <c r="PBF58" s="292"/>
      <c r="PBG58" s="292"/>
      <c r="PBH58" s="292"/>
      <c r="PBI58" s="292"/>
      <c r="PBJ58" s="292"/>
      <c r="PBK58" s="292"/>
      <c r="PBL58" s="292"/>
      <c r="PBM58" s="292"/>
      <c r="PBN58" s="292"/>
      <c r="PBO58" s="292"/>
      <c r="PBP58" s="292"/>
      <c r="PBQ58" s="292"/>
      <c r="PBR58" s="292"/>
      <c r="PBS58" s="292"/>
      <c r="PBT58" s="292"/>
      <c r="PBU58" s="292"/>
      <c r="PBV58" s="292"/>
      <c r="PBW58" s="292"/>
      <c r="PBX58" s="292"/>
      <c r="PBY58" s="292"/>
      <c r="PBZ58" s="292"/>
      <c r="PCA58" s="292"/>
      <c r="PCB58" s="292"/>
      <c r="PCC58" s="292"/>
      <c r="PCD58" s="292"/>
      <c r="PCE58" s="292"/>
      <c r="PCF58" s="292"/>
      <c r="PCG58" s="292"/>
      <c r="PCH58" s="292"/>
      <c r="PCI58" s="292"/>
      <c r="PCJ58" s="292"/>
      <c r="PCK58" s="292"/>
      <c r="PCL58" s="292"/>
      <c r="PCM58" s="292"/>
      <c r="PCN58" s="292"/>
      <c r="PCO58" s="292"/>
      <c r="PCP58" s="292"/>
      <c r="PCQ58" s="292"/>
      <c r="PCR58" s="292"/>
      <c r="PCS58" s="292"/>
      <c r="PCT58" s="292"/>
      <c r="PCU58" s="292"/>
      <c r="PCV58" s="292"/>
      <c r="PCW58" s="292"/>
      <c r="PCX58" s="292"/>
      <c r="PCY58" s="292"/>
      <c r="PCZ58" s="292"/>
      <c r="PDA58" s="292"/>
      <c r="PDB58" s="292"/>
      <c r="PDC58" s="292"/>
      <c r="PDD58" s="292"/>
      <c r="PDE58" s="292"/>
      <c r="PDF58" s="292"/>
      <c r="PDG58" s="292"/>
      <c r="PDH58" s="292"/>
      <c r="PDI58" s="292"/>
      <c r="PDJ58" s="292"/>
      <c r="PDK58" s="292"/>
      <c r="PDL58" s="292"/>
      <c r="PDM58" s="292"/>
      <c r="PDN58" s="292"/>
      <c r="PDO58" s="292"/>
      <c r="PDP58" s="292"/>
      <c r="PDQ58" s="292"/>
      <c r="PDR58" s="292"/>
      <c r="PDS58" s="292"/>
      <c r="PDT58" s="292"/>
      <c r="PDU58" s="292"/>
      <c r="PDV58" s="292"/>
      <c r="PDW58" s="292"/>
      <c r="PDX58" s="292"/>
      <c r="PDY58" s="292"/>
      <c r="PDZ58" s="292"/>
      <c r="PEA58" s="292"/>
      <c r="PEB58" s="292"/>
      <c r="PEC58" s="292"/>
      <c r="PED58" s="292"/>
      <c r="PEE58" s="292"/>
      <c r="PEF58" s="292"/>
      <c r="PEG58" s="292"/>
      <c r="PEH58" s="292"/>
      <c r="PEI58" s="292"/>
      <c r="PEJ58" s="292"/>
      <c r="PEK58" s="292"/>
      <c r="PEL58" s="292"/>
      <c r="PEM58" s="292"/>
      <c r="PEN58" s="292"/>
      <c r="PEO58" s="292"/>
      <c r="PEP58" s="292"/>
      <c r="PEQ58" s="292"/>
      <c r="PER58" s="292"/>
      <c r="PES58" s="292"/>
      <c r="PET58" s="292"/>
      <c r="PEU58" s="292"/>
      <c r="PEV58" s="292"/>
      <c r="PEW58" s="292"/>
      <c r="PEX58" s="292"/>
      <c r="PEY58" s="292"/>
      <c r="PEZ58" s="292"/>
      <c r="PFA58" s="292"/>
      <c r="PFB58" s="292"/>
      <c r="PFC58" s="292"/>
      <c r="PFD58" s="292"/>
      <c r="PFE58" s="292"/>
      <c r="PFF58" s="292"/>
      <c r="PFG58" s="292"/>
      <c r="PFH58" s="292"/>
      <c r="PFI58" s="292"/>
      <c r="PFJ58" s="292"/>
      <c r="PFK58" s="292"/>
      <c r="PFL58" s="292"/>
      <c r="PFM58" s="292"/>
      <c r="PFN58" s="292"/>
      <c r="PFO58" s="292"/>
      <c r="PFP58" s="292"/>
      <c r="PFQ58" s="292"/>
      <c r="PFR58" s="292"/>
      <c r="PFS58" s="292"/>
      <c r="PFT58" s="292"/>
      <c r="PFU58" s="292"/>
      <c r="PFV58" s="292"/>
      <c r="PFW58" s="292"/>
      <c r="PFX58" s="292"/>
      <c r="PFY58" s="292"/>
      <c r="PFZ58" s="292"/>
      <c r="PGA58" s="292"/>
      <c r="PGB58" s="292"/>
      <c r="PGC58" s="292"/>
      <c r="PGD58" s="292"/>
      <c r="PGE58" s="292"/>
      <c r="PGF58" s="292"/>
      <c r="PGG58" s="292"/>
      <c r="PGH58" s="292"/>
      <c r="PGI58" s="292"/>
      <c r="PGJ58" s="292"/>
      <c r="PGK58" s="292"/>
      <c r="PGL58" s="292"/>
      <c r="PGM58" s="292"/>
      <c r="PGN58" s="292"/>
      <c r="PGO58" s="292"/>
      <c r="PGP58" s="292"/>
      <c r="PGQ58" s="292"/>
      <c r="PGR58" s="292"/>
      <c r="PGS58" s="292"/>
      <c r="PGT58" s="292"/>
      <c r="PGU58" s="292"/>
      <c r="PGV58" s="292"/>
      <c r="PGW58" s="292"/>
      <c r="PGX58" s="292"/>
      <c r="PGY58" s="292"/>
      <c r="PGZ58" s="292"/>
      <c r="PHA58" s="292"/>
      <c r="PHB58" s="292"/>
      <c r="PHC58" s="292"/>
      <c r="PHD58" s="292"/>
      <c r="PHE58" s="292"/>
      <c r="PHF58" s="292"/>
      <c r="PHG58" s="292"/>
      <c r="PHH58" s="292"/>
      <c r="PHI58" s="292"/>
      <c r="PHJ58" s="292"/>
      <c r="PHK58" s="292"/>
      <c r="PHL58" s="292"/>
      <c r="PHM58" s="292"/>
      <c r="PHN58" s="292"/>
      <c r="PHO58" s="292"/>
      <c r="PHP58" s="292"/>
      <c r="PHQ58" s="292"/>
      <c r="PHR58" s="292"/>
      <c r="PHS58" s="292"/>
      <c r="PHT58" s="292"/>
      <c r="PHU58" s="292"/>
      <c r="PHV58" s="292"/>
      <c r="PHW58" s="292"/>
      <c r="PHX58" s="292"/>
      <c r="PHY58" s="292"/>
      <c r="PHZ58" s="292"/>
      <c r="PIA58" s="292"/>
      <c r="PIB58" s="292"/>
      <c r="PIC58" s="292"/>
      <c r="PID58" s="292"/>
      <c r="PIE58" s="292"/>
      <c r="PIF58" s="292"/>
      <c r="PIG58" s="292"/>
      <c r="PIH58" s="292"/>
      <c r="PII58" s="292"/>
      <c r="PIJ58" s="292"/>
      <c r="PIK58" s="292"/>
      <c r="PIL58" s="292"/>
      <c r="PIM58" s="292"/>
      <c r="PIN58" s="292"/>
      <c r="PIO58" s="292"/>
      <c r="PIP58" s="292"/>
      <c r="PIQ58" s="292"/>
      <c r="PIR58" s="292"/>
      <c r="PIS58" s="292"/>
      <c r="PIT58" s="292"/>
      <c r="PIU58" s="292"/>
      <c r="PIV58" s="292"/>
      <c r="PIW58" s="292"/>
      <c r="PIX58" s="292"/>
      <c r="PIY58" s="292"/>
      <c r="PIZ58" s="292"/>
      <c r="PJA58" s="292"/>
      <c r="PJB58" s="292"/>
      <c r="PJC58" s="292"/>
      <c r="PJD58" s="292"/>
      <c r="PJE58" s="292"/>
      <c r="PJF58" s="292"/>
      <c r="PJG58" s="292"/>
      <c r="PJH58" s="292"/>
      <c r="PJI58" s="292"/>
      <c r="PJJ58" s="292"/>
      <c r="PJK58" s="292"/>
      <c r="PJL58" s="292"/>
      <c r="PJM58" s="292"/>
      <c r="PJN58" s="292"/>
      <c r="PJO58" s="292"/>
      <c r="PJP58" s="292"/>
      <c r="PJQ58" s="292"/>
      <c r="PJR58" s="292"/>
      <c r="PJS58" s="292"/>
      <c r="PJT58" s="292"/>
      <c r="PJU58" s="292"/>
      <c r="PJV58" s="292"/>
      <c r="PJW58" s="292"/>
      <c r="PJX58" s="292"/>
      <c r="PJY58" s="292"/>
      <c r="PJZ58" s="292"/>
      <c r="PKA58" s="292"/>
      <c r="PKB58" s="292"/>
      <c r="PKC58" s="292"/>
      <c r="PKD58" s="292"/>
      <c r="PKE58" s="292"/>
      <c r="PKF58" s="292"/>
      <c r="PKG58" s="292"/>
      <c r="PKH58" s="292"/>
      <c r="PKI58" s="292"/>
      <c r="PKJ58" s="292"/>
      <c r="PKK58" s="292"/>
      <c r="PKL58" s="292"/>
      <c r="PKM58" s="292"/>
      <c r="PKN58" s="292"/>
      <c r="PKO58" s="292"/>
      <c r="PKP58" s="292"/>
      <c r="PKQ58" s="292"/>
      <c r="PKR58" s="292"/>
      <c r="PKS58" s="292"/>
      <c r="PKT58" s="292"/>
      <c r="PKU58" s="292"/>
      <c r="PKV58" s="292"/>
      <c r="PKW58" s="292"/>
      <c r="PKX58" s="292"/>
      <c r="PKY58" s="292"/>
      <c r="PKZ58" s="292"/>
      <c r="PLA58" s="292"/>
      <c r="PLB58" s="292"/>
      <c r="PLC58" s="292"/>
      <c r="PLD58" s="292"/>
      <c r="PLE58" s="292"/>
      <c r="PLF58" s="292"/>
      <c r="PLG58" s="292"/>
      <c r="PLH58" s="292"/>
      <c r="PLI58" s="292"/>
      <c r="PLJ58" s="292"/>
      <c r="PLK58" s="292"/>
      <c r="PLL58" s="292"/>
      <c r="PLM58" s="292"/>
      <c r="PLN58" s="292"/>
      <c r="PLO58" s="292"/>
      <c r="PLP58" s="292"/>
      <c r="PLQ58" s="292"/>
      <c r="PLR58" s="292"/>
      <c r="PLS58" s="292"/>
      <c r="PLT58" s="292"/>
      <c r="PLU58" s="292"/>
      <c r="PLV58" s="292"/>
      <c r="PLW58" s="292"/>
      <c r="PLX58" s="292"/>
      <c r="PLY58" s="292"/>
      <c r="PLZ58" s="292"/>
      <c r="PMA58" s="292"/>
      <c r="PMB58" s="292"/>
      <c r="PMC58" s="292"/>
      <c r="PMD58" s="292"/>
      <c r="PME58" s="292"/>
      <c r="PMF58" s="292"/>
      <c r="PMG58" s="292"/>
      <c r="PMH58" s="292"/>
      <c r="PMI58" s="292"/>
      <c r="PMJ58" s="292"/>
      <c r="PMK58" s="292"/>
      <c r="PML58" s="292"/>
      <c r="PMM58" s="292"/>
      <c r="PMN58" s="292"/>
      <c r="PMO58" s="292"/>
      <c r="PMP58" s="292"/>
      <c r="PMQ58" s="292"/>
      <c r="PMR58" s="292"/>
      <c r="PMS58" s="292"/>
      <c r="PMT58" s="292"/>
      <c r="PMU58" s="292"/>
      <c r="PMV58" s="292"/>
      <c r="PMW58" s="292"/>
      <c r="PMX58" s="292"/>
      <c r="PMY58" s="292"/>
      <c r="PMZ58" s="292"/>
      <c r="PNA58" s="292"/>
      <c r="PNB58" s="292"/>
      <c r="PNC58" s="292"/>
      <c r="PND58" s="292"/>
      <c r="PNE58" s="292"/>
      <c r="PNF58" s="292"/>
      <c r="PNG58" s="292"/>
      <c r="PNH58" s="292"/>
      <c r="PNI58" s="292"/>
      <c r="PNJ58" s="292"/>
      <c r="PNK58" s="292"/>
      <c r="PNL58" s="292"/>
      <c r="PNM58" s="292"/>
      <c r="PNN58" s="292"/>
      <c r="PNO58" s="292"/>
      <c r="PNP58" s="292"/>
      <c r="PNQ58" s="292"/>
      <c r="PNR58" s="292"/>
      <c r="PNS58" s="292"/>
      <c r="PNT58" s="292"/>
      <c r="PNU58" s="292"/>
      <c r="PNV58" s="292"/>
      <c r="PNW58" s="292"/>
      <c r="PNX58" s="292"/>
      <c r="PNY58" s="292"/>
      <c r="PNZ58" s="292"/>
      <c r="POA58" s="292"/>
      <c r="POB58" s="292"/>
      <c r="POC58" s="292"/>
      <c r="POD58" s="292"/>
      <c r="POE58" s="292"/>
      <c r="POF58" s="292"/>
      <c r="POG58" s="292"/>
      <c r="POH58" s="292"/>
      <c r="POI58" s="292"/>
      <c r="POJ58" s="292"/>
      <c r="POK58" s="292"/>
      <c r="POL58" s="292"/>
      <c r="POM58" s="292"/>
      <c r="PON58" s="292"/>
      <c r="POO58" s="292"/>
      <c r="POP58" s="292"/>
      <c r="POQ58" s="292"/>
      <c r="POR58" s="292"/>
      <c r="POS58" s="292"/>
      <c r="POT58" s="292"/>
      <c r="POU58" s="292"/>
      <c r="POV58" s="292"/>
      <c r="POW58" s="292"/>
      <c r="POX58" s="292"/>
      <c r="POY58" s="292"/>
      <c r="POZ58" s="292"/>
      <c r="PPA58" s="292"/>
      <c r="PPB58" s="292"/>
      <c r="PPC58" s="292"/>
      <c r="PPD58" s="292"/>
      <c r="PPE58" s="292"/>
      <c r="PPF58" s="292"/>
      <c r="PPG58" s="292"/>
      <c r="PPH58" s="292"/>
      <c r="PPI58" s="292"/>
      <c r="PPJ58" s="292"/>
      <c r="PPK58" s="292"/>
      <c r="PPL58" s="292"/>
      <c r="PPM58" s="292"/>
      <c r="PPN58" s="292"/>
      <c r="PPO58" s="292"/>
      <c r="PPP58" s="292"/>
      <c r="PPQ58" s="292"/>
      <c r="PPR58" s="292"/>
      <c r="PPS58" s="292"/>
      <c r="PPT58" s="292"/>
      <c r="PPU58" s="292"/>
      <c r="PPV58" s="292"/>
      <c r="PPW58" s="292"/>
      <c r="PPX58" s="292"/>
      <c r="PPY58" s="292"/>
      <c r="PPZ58" s="292"/>
      <c r="PQA58" s="292"/>
      <c r="PQB58" s="292"/>
      <c r="PQC58" s="292"/>
      <c r="PQD58" s="292"/>
      <c r="PQE58" s="292"/>
      <c r="PQF58" s="292"/>
      <c r="PQG58" s="292"/>
      <c r="PQH58" s="292"/>
      <c r="PQI58" s="292"/>
      <c r="PQJ58" s="292"/>
      <c r="PQK58" s="292"/>
      <c r="PQL58" s="292"/>
      <c r="PQM58" s="292"/>
      <c r="PQN58" s="292"/>
      <c r="PQO58" s="292"/>
      <c r="PQP58" s="292"/>
      <c r="PQQ58" s="292"/>
      <c r="PQR58" s="292"/>
      <c r="PQS58" s="292"/>
      <c r="PQT58" s="292"/>
      <c r="PQU58" s="292"/>
      <c r="PQV58" s="292"/>
      <c r="PQW58" s="292"/>
      <c r="PQX58" s="292"/>
      <c r="PQY58" s="292"/>
      <c r="PQZ58" s="292"/>
      <c r="PRA58" s="292"/>
      <c r="PRB58" s="292"/>
      <c r="PRC58" s="292"/>
      <c r="PRD58" s="292"/>
      <c r="PRE58" s="292"/>
      <c r="PRF58" s="292"/>
      <c r="PRG58" s="292"/>
      <c r="PRH58" s="292"/>
      <c r="PRI58" s="292"/>
      <c r="PRJ58" s="292"/>
      <c r="PRK58" s="292"/>
      <c r="PRL58" s="292"/>
      <c r="PRM58" s="292"/>
      <c r="PRN58" s="292"/>
      <c r="PRO58" s="292"/>
      <c r="PRP58" s="292"/>
      <c r="PRQ58" s="292"/>
      <c r="PRR58" s="292"/>
      <c r="PRS58" s="292"/>
      <c r="PRT58" s="292"/>
      <c r="PRU58" s="292"/>
      <c r="PRV58" s="292"/>
      <c r="PRW58" s="292"/>
      <c r="PRX58" s="292"/>
      <c r="PRY58" s="292"/>
      <c r="PRZ58" s="292"/>
      <c r="PSA58" s="292"/>
      <c r="PSB58" s="292"/>
      <c r="PSC58" s="292"/>
      <c r="PSD58" s="292"/>
      <c r="PSE58" s="292"/>
      <c r="PSF58" s="292"/>
      <c r="PSG58" s="292"/>
      <c r="PSH58" s="292"/>
      <c r="PSI58" s="292"/>
      <c r="PSJ58" s="292"/>
      <c r="PSK58" s="292"/>
      <c r="PSL58" s="292"/>
      <c r="PSM58" s="292"/>
      <c r="PSN58" s="292"/>
      <c r="PSO58" s="292"/>
      <c r="PSP58" s="292"/>
      <c r="PSQ58" s="292"/>
      <c r="PSR58" s="292"/>
      <c r="PSS58" s="292"/>
      <c r="PST58" s="292"/>
      <c r="PSU58" s="292"/>
      <c r="PSV58" s="292"/>
      <c r="PSW58" s="292"/>
      <c r="PSX58" s="292"/>
      <c r="PSY58" s="292"/>
      <c r="PSZ58" s="292"/>
      <c r="PTA58" s="292"/>
      <c r="PTB58" s="292"/>
      <c r="PTC58" s="292"/>
      <c r="PTD58" s="292"/>
      <c r="PTE58" s="292"/>
      <c r="PTF58" s="292"/>
      <c r="PTG58" s="292"/>
      <c r="PTH58" s="292"/>
      <c r="PTI58" s="292"/>
      <c r="PTJ58" s="292"/>
      <c r="PTK58" s="292"/>
      <c r="PTL58" s="292"/>
      <c r="PTM58" s="292"/>
      <c r="PTN58" s="292"/>
      <c r="PTO58" s="292"/>
      <c r="PTP58" s="292"/>
      <c r="PTQ58" s="292"/>
      <c r="PTR58" s="292"/>
      <c r="PTS58" s="292"/>
      <c r="PTT58" s="292"/>
      <c r="PTU58" s="292"/>
      <c r="PTV58" s="292"/>
      <c r="PTW58" s="292"/>
      <c r="PTX58" s="292"/>
      <c r="PTY58" s="292"/>
      <c r="PTZ58" s="292"/>
      <c r="PUA58" s="292"/>
      <c r="PUB58" s="292"/>
      <c r="PUC58" s="292"/>
      <c r="PUD58" s="292"/>
      <c r="PUE58" s="292"/>
      <c r="PUF58" s="292"/>
      <c r="PUG58" s="292"/>
      <c r="PUH58" s="292"/>
      <c r="PUI58" s="292"/>
      <c r="PUJ58" s="292"/>
      <c r="PUK58" s="292"/>
      <c r="PUL58" s="292"/>
      <c r="PUM58" s="292"/>
      <c r="PUN58" s="292"/>
      <c r="PUO58" s="292"/>
      <c r="PUP58" s="292"/>
      <c r="PUQ58" s="292"/>
      <c r="PUR58" s="292"/>
      <c r="PUS58" s="292"/>
      <c r="PUT58" s="292"/>
      <c r="PUU58" s="292"/>
      <c r="PUV58" s="292"/>
      <c r="PUW58" s="292"/>
      <c r="PUX58" s="292"/>
      <c r="PUY58" s="292"/>
      <c r="PUZ58" s="292"/>
      <c r="PVA58" s="292"/>
      <c r="PVB58" s="292"/>
      <c r="PVC58" s="292"/>
      <c r="PVD58" s="292"/>
      <c r="PVE58" s="292"/>
      <c r="PVF58" s="292"/>
      <c r="PVG58" s="292"/>
      <c r="PVH58" s="292"/>
      <c r="PVI58" s="292"/>
      <c r="PVJ58" s="292"/>
      <c r="PVK58" s="292"/>
      <c r="PVL58" s="292"/>
      <c r="PVM58" s="292"/>
      <c r="PVN58" s="292"/>
      <c r="PVO58" s="292"/>
      <c r="PVP58" s="292"/>
      <c r="PVQ58" s="292"/>
      <c r="PVR58" s="292"/>
      <c r="PVS58" s="292"/>
      <c r="PVT58" s="292"/>
      <c r="PVU58" s="292"/>
      <c r="PVV58" s="292"/>
      <c r="PVW58" s="292"/>
      <c r="PVX58" s="292"/>
      <c r="PVY58" s="292"/>
      <c r="PVZ58" s="292"/>
      <c r="PWA58" s="292"/>
      <c r="PWB58" s="292"/>
      <c r="PWC58" s="292"/>
      <c r="PWD58" s="292"/>
      <c r="PWE58" s="292"/>
      <c r="PWF58" s="292"/>
      <c r="PWG58" s="292"/>
      <c r="PWH58" s="292"/>
      <c r="PWI58" s="292"/>
      <c r="PWJ58" s="292"/>
      <c r="PWK58" s="292"/>
      <c r="PWL58" s="292"/>
      <c r="PWM58" s="292"/>
      <c r="PWN58" s="292"/>
      <c r="PWO58" s="292"/>
      <c r="PWP58" s="292"/>
      <c r="PWQ58" s="292"/>
      <c r="PWR58" s="292"/>
      <c r="PWS58" s="292"/>
      <c r="PWT58" s="292"/>
      <c r="PWU58" s="292"/>
      <c r="PWV58" s="292"/>
      <c r="PWW58" s="292"/>
      <c r="PWX58" s="292"/>
      <c r="PWY58" s="292"/>
      <c r="PWZ58" s="292"/>
      <c r="PXA58" s="292"/>
      <c r="PXB58" s="292"/>
      <c r="PXC58" s="292"/>
      <c r="PXD58" s="292"/>
      <c r="PXE58" s="292"/>
      <c r="PXF58" s="292"/>
      <c r="PXG58" s="292"/>
      <c r="PXH58" s="292"/>
      <c r="PXI58" s="292"/>
      <c r="PXJ58" s="292"/>
      <c r="PXK58" s="292"/>
      <c r="PXL58" s="292"/>
      <c r="PXM58" s="292"/>
      <c r="PXN58" s="292"/>
      <c r="PXO58" s="292"/>
      <c r="PXP58" s="292"/>
      <c r="PXQ58" s="292"/>
      <c r="PXR58" s="292"/>
      <c r="PXS58" s="292"/>
      <c r="PXT58" s="292"/>
      <c r="PXU58" s="292"/>
      <c r="PXV58" s="292"/>
      <c r="PXW58" s="292"/>
      <c r="PXX58" s="292"/>
      <c r="PXY58" s="292"/>
      <c r="PXZ58" s="292"/>
      <c r="PYA58" s="292"/>
      <c r="PYB58" s="292"/>
      <c r="PYC58" s="292"/>
      <c r="PYD58" s="292"/>
      <c r="PYE58" s="292"/>
      <c r="PYF58" s="292"/>
      <c r="PYG58" s="292"/>
      <c r="PYH58" s="292"/>
      <c r="PYI58" s="292"/>
      <c r="PYJ58" s="292"/>
      <c r="PYK58" s="292"/>
      <c r="PYL58" s="292"/>
      <c r="PYM58" s="292"/>
      <c r="PYN58" s="292"/>
      <c r="PYO58" s="292"/>
      <c r="PYP58" s="292"/>
      <c r="PYQ58" s="292"/>
      <c r="PYR58" s="292"/>
      <c r="PYS58" s="292"/>
      <c r="PYT58" s="292"/>
      <c r="PYU58" s="292"/>
      <c r="PYV58" s="292"/>
      <c r="PYW58" s="292"/>
      <c r="PYX58" s="292"/>
      <c r="PYY58" s="292"/>
      <c r="PYZ58" s="292"/>
      <c r="PZA58" s="292"/>
      <c r="PZB58" s="292"/>
      <c r="PZC58" s="292"/>
      <c r="PZD58" s="292"/>
      <c r="PZE58" s="292"/>
      <c r="PZF58" s="292"/>
      <c r="PZG58" s="292"/>
      <c r="PZH58" s="292"/>
      <c r="PZI58" s="292"/>
      <c r="PZJ58" s="292"/>
      <c r="PZK58" s="292"/>
      <c r="PZL58" s="292"/>
      <c r="PZM58" s="292"/>
      <c r="PZN58" s="292"/>
      <c r="PZO58" s="292"/>
      <c r="PZP58" s="292"/>
      <c r="PZQ58" s="292"/>
      <c r="PZR58" s="292"/>
      <c r="PZS58" s="292"/>
      <c r="PZT58" s="292"/>
      <c r="PZU58" s="292"/>
      <c r="PZV58" s="292"/>
      <c r="PZW58" s="292"/>
      <c r="PZX58" s="292"/>
      <c r="PZY58" s="292"/>
      <c r="PZZ58" s="292"/>
      <c r="QAA58" s="292"/>
      <c r="QAB58" s="292"/>
      <c r="QAC58" s="292"/>
      <c r="QAD58" s="292"/>
      <c r="QAE58" s="292"/>
      <c r="QAF58" s="292"/>
      <c r="QAG58" s="292"/>
      <c r="QAH58" s="292"/>
      <c r="QAI58" s="292"/>
      <c r="QAJ58" s="292"/>
      <c r="QAK58" s="292"/>
      <c r="QAL58" s="292"/>
      <c r="QAM58" s="292"/>
      <c r="QAN58" s="292"/>
      <c r="QAO58" s="292"/>
      <c r="QAP58" s="292"/>
      <c r="QAQ58" s="292"/>
      <c r="QAR58" s="292"/>
      <c r="QAS58" s="292"/>
      <c r="QAT58" s="292"/>
      <c r="QAU58" s="292"/>
      <c r="QAV58" s="292"/>
      <c r="QAW58" s="292"/>
      <c r="QAX58" s="292"/>
      <c r="QAY58" s="292"/>
      <c r="QAZ58" s="292"/>
      <c r="QBA58" s="292"/>
      <c r="QBB58" s="292"/>
      <c r="QBC58" s="292"/>
      <c r="QBD58" s="292"/>
      <c r="QBE58" s="292"/>
      <c r="QBF58" s="292"/>
      <c r="QBG58" s="292"/>
      <c r="QBH58" s="292"/>
      <c r="QBI58" s="292"/>
      <c r="QBJ58" s="292"/>
      <c r="QBK58" s="292"/>
      <c r="QBL58" s="292"/>
      <c r="QBM58" s="292"/>
      <c r="QBN58" s="292"/>
      <c r="QBO58" s="292"/>
      <c r="QBP58" s="292"/>
      <c r="QBQ58" s="292"/>
      <c r="QBR58" s="292"/>
      <c r="QBS58" s="292"/>
      <c r="QBT58" s="292"/>
      <c r="QBU58" s="292"/>
      <c r="QBV58" s="292"/>
      <c r="QBW58" s="292"/>
      <c r="QBX58" s="292"/>
      <c r="QBY58" s="292"/>
      <c r="QBZ58" s="292"/>
      <c r="QCA58" s="292"/>
      <c r="QCB58" s="292"/>
      <c r="QCC58" s="292"/>
      <c r="QCD58" s="292"/>
      <c r="QCE58" s="292"/>
      <c r="QCF58" s="292"/>
      <c r="QCG58" s="292"/>
      <c r="QCH58" s="292"/>
      <c r="QCI58" s="292"/>
      <c r="QCJ58" s="292"/>
      <c r="QCK58" s="292"/>
      <c r="QCL58" s="292"/>
      <c r="QCM58" s="292"/>
      <c r="QCN58" s="292"/>
      <c r="QCO58" s="292"/>
      <c r="QCP58" s="292"/>
      <c r="QCQ58" s="292"/>
      <c r="QCR58" s="292"/>
      <c r="QCS58" s="292"/>
      <c r="QCT58" s="292"/>
      <c r="QCU58" s="292"/>
      <c r="QCV58" s="292"/>
      <c r="QCW58" s="292"/>
      <c r="QCX58" s="292"/>
      <c r="QCY58" s="292"/>
      <c r="QCZ58" s="292"/>
      <c r="QDA58" s="292"/>
      <c r="QDB58" s="292"/>
      <c r="QDC58" s="292"/>
      <c r="QDD58" s="292"/>
      <c r="QDE58" s="292"/>
      <c r="QDF58" s="292"/>
      <c r="QDG58" s="292"/>
      <c r="QDH58" s="292"/>
      <c r="QDI58" s="292"/>
      <c r="QDJ58" s="292"/>
      <c r="QDK58" s="292"/>
      <c r="QDL58" s="292"/>
      <c r="QDM58" s="292"/>
      <c r="QDN58" s="292"/>
      <c r="QDO58" s="292"/>
      <c r="QDP58" s="292"/>
      <c r="QDQ58" s="292"/>
      <c r="QDR58" s="292"/>
      <c r="QDS58" s="292"/>
      <c r="QDT58" s="292"/>
      <c r="QDU58" s="292"/>
      <c r="QDV58" s="292"/>
      <c r="QDW58" s="292"/>
      <c r="QDX58" s="292"/>
      <c r="QDY58" s="292"/>
      <c r="QDZ58" s="292"/>
      <c r="QEA58" s="292"/>
      <c r="QEB58" s="292"/>
      <c r="QEC58" s="292"/>
      <c r="QED58" s="292"/>
      <c r="QEE58" s="292"/>
      <c r="QEF58" s="292"/>
      <c r="QEG58" s="292"/>
      <c r="QEH58" s="292"/>
      <c r="QEI58" s="292"/>
      <c r="QEJ58" s="292"/>
      <c r="QEK58" s="292"/>
      <c r="QEL58" s="292"/>
      <c r="QEM58" s="292"/>
      <c r="QEN58" s="292"/>
      <c r="QEO58" s="292"/>
      <c r="QEP58" s="292"/>
      <c r="QEQ58" s="292"/>
      <c r="QER58" s="292"/>
      <c r="QES58" s="292"/>
      <c r="QET58" s="292"/>
      <c r="QEU58" s="292"/>
      <c r="QEV58" s="292"/>
      <c r="QEW58" s="292"/>
      <c r="QEX58" s="292"/>
      <c r="QEY58" s="292"/>
      <c r="QEZ58" s="292"/>
      <c r="QFA58" s="292"/>
      <c r="QFB58" s="292"/>
      <c r="QFC58" s="292"/>
      <c r="QFD58" s="292"/>
      <c r="QFE58" s="292"/>
      <c r="QFF58" s="292"/>
      <c r="QFG58" s="292"/>
      <c r="QFH58" s="292"/>
      <c r="QFI58" s="292"/>
      <c r="QFJ58" s="292"/>
      <c r="QFK58" s="292"/>
      <c r="QFL58" s="292"/>
      <c r="QFM58" s="292"/>
      <c r="QFN58" s="292"/>
      <c r="QFO58" s="292"/>
      <c r="QFP58" s="292"/>
      <c r="QFQ58" s="292"/>
      <c r="QFR58" s="292"/>
      <c r="QFS58" s="292"/>
      <c r="QFT58" s="292"/>
      <c r="QFU58" s="292"/>
      <c r="QFV58" s="292"/>
      <c r="QFW58" s="292"/>
      <c r="QFX58" s="292"/>
      <c r="QFY58" s="292"/>
      <c r="QFZ58" s="292"/>
      <c r="QGA58" s="292"/>
      <c r="QGB58" s="292"/>
      <c r="QGC58" s="292"/>
      <c r="QGD58" s="292"/>
      <c r="QGE58" s="292"/>
      <c r="QGF58" s="292"/>
      <c r="QGG58" s="292"/>
      <c r="QGH58" s="292"/>
      <c r="QGI58" s="292"/>
      <c r="QGJ58" s="292"/>
      <c r="QGK58" s="292"/>
      <c r="QGL58" s="292"/>
      <c r="QGM58" s="292"/>
      <c r="QGN58" s="292"/>
      <c r="QGO58" s="292"/>
      <c r="QGP58" s="292"/>
      <c r="QGQ58" s="292"/>
      <c r="QGR58" s="292"/>
      <c r="QGS58" s="292"/>
      <c r="QGT58" s="292"/>
      <c r="QGU58" s="292"/>
      <c r="QGV58" s="292"/>
      <c r="QGW58" s="292"/>
      <c r="QGX58" s="292"/>
      <c r="QGY58" s="292"/>
      <c r="QGZ58" s="292"/>
      <c r="QHA58" s="292"/>
      <c r="QHB58" s="292"/>
      <c r="QHC58" s="292"/>
      <c r="QHD58" s="292"/>
      <c r="QHE58" s="292"/>
      <c r="QHF58" s="292"/>
      <c r="QHG58" s="292"/>
      <c r="QHH58" s="292"/>
      <c r="QHI58" s="292"/>
      <c r="QHJ58" s="292"/>
      <c r="QHK58" s="292"/>
      <c r="QHL58" s="292"/>
      <c r="QHM58" s="292"/>
      <c r="QHN58" s="292"/>
      <c r="QHO58" s="292"/>
      <c r="QHP58" s="292"/>
      <c r="QHQ58" s="292"/>
      <c r="QHR58" s="292"/>
      <c r="QHS58" s="292"/>
      <c r="QHT58" s="292"/>
      <c r="QHU58" s="292"/>
      <c r="QHV58" s="292"/>
      <c r="QHW58" s="292"/>
      <c r="QHX58" s="292"/>
      <c r="QHY58" s="292"/>
      <c r="QHZ58" s="292"/>
      <c r="QIA58" s="292"/>
      <c r="QIB58" s="292"/>
      <c r="QIC58" s="292"/>
      <c r="QID58" s="292"/>
      <c r="QIE58" s="292"/>
      <c r="QIF58" s="292"/>
      <c r="QIG58" s="292"/>
      <c r="QIH58" s="292"/>
      <c r="QII58" s="292"/>
      <c r="QIJ58" s="292"/>
      <c r="QIK58" s="292"/>
      <c r="QIL58" s="292"/>
      <c r="QIM58" s="292"/>
      <c r="QIN58" s="292"/>
      <c r="QIO58" s="292"/>
      <c r="QIP58" s="292"/>
      <c r="QIQ58" s="292"/>
      <c r="QIR58" s="292"/>
      <c r="QIS58" s="292"/>
      <c r="QIT58" s="292"/>
      <c r="QIU58" s="292"/>
      <c r="QIV58" s="292"/>
      <c r="QIW58" s="292"/>
      <c r="QIX58" s="292"/>
      <c r="QIY58" s="292"/>
      <c r="QIZ58" s="292"/>
      <c r="QJA58" s="292"/>
      <c r="QJB58" s="292"/>
      <c r="QJC58" s="292"/>
      <c r="QJD58" s="292"/>
      <c r="QJE58" s="292"/>
      <c r="QJF58" s="292"/>
      <c r="QJG58" s="292"/>
      <c r="QJH58" s="292"/>
      <c r="QJI58" s="292"/>
      <c r="QJJ58" s="292"/>
      <c r="QJK58" s="292"/>
      <c r="QJL58" s="292"/>
      <c r="QJM58" s="292"/>
      <c r="QJN58" s="292"/>
      <c r="QJO58" s="292"/>
      <c r="QJP58" s="292"/>
      <c r="QJQ58" s="292"/>
      <c r="QJR58" s="292"/>
      <c r="QJS58" s="292"/>
      <c r="QJT58" s="292"/>
      <c r="QJU58" s="292"/>
      <c r="QJV58" s="292"/>
      <c r="QJW58" s="292"/>
      <c r="QJX58" s="292"/>
      <c r="QJY58" s="292"/>
      <c r="QJZ58" s="292"/>
      <c r="QKA58" s="292"/>
      <c r="QKB58" s="292"/>
      <c r="QKC58" s="292"/>
      <c r="QKD58" s="292"/>
      <c r="QKE58" s="292"/>
      <c r="QKF58" s="292"/>
      <c r="QKG58" s="292"/>
      <c r="QKH58" s="292"/>
      <c r="QKI58" s="292"/>
      <c r="QKJ58" s="292"/>
      <c r="QKK58" s="292"/>
      <c r="QKL58" s="292"/>
      <c r="QKM58" s="292"/>
      <c r="QKN58" s="292"/>
      <c r="QKO58" s="292"/>
      <c r="QKP58" s="292"/>
      <c r="QKQ58" s="292"/>
      <c r="QKR58" s="292"/>
      <c r="QKS58" s="292"/>
      <c r="QKT58" s="292"/>
      <c r="QKU58" s="292"/>
      <c r="QKV58" s="292"/>
      <c r="QKW58" s="292"/>
      <c r="QKX58" s="292"/>
      <c r="QKY58" s="292"/>
      <c r="QKZ58" s="292"/>
      <c r="QLA58" s="292"/>
      <c r="QLB58" s="292"/>
      <c r="QLC58" s="292"/>
      <c r="QLD58" s="292"/>
      <c r="QLE58" s="292"/>
      <c r="QLF58" s="292"/>
      <c r="QLG58" s="292"/>
      <c r="QLH58" s="292"/>
      <c r="QLI58" s="292"/>
      <c r="QLJ58" s="292"/>
      <c r="QLK58" s="292"/>
      <c r="QLL58" s="292"/>
      <c r="QLM58" s="292"/>
      <c r="QLN58" s="292"/>
      <c r="QLO58" s="292"/>
      <c r="QLP58" s="292"/>
      <c r="QLQ58" s="292"/>
      <c r="QLR58" s="292"/>
      <c r="QLS58" s="292"/>
      <c r="QLT58" s="292"/>
      <c r="QLU58" s="292"/>
      <c r="QLV58" s="292"/>
      <c r="QLW58" s="292"/>
      <c r="QLX58" s="292"/>
      <c r="QLY58" s="292"/>
      <c r="QLZ58" s="292"/>
      <c r="QMA58" s="292"/>
      <c r="QMB58" s="292"/>
      <c r="QMC58" s="292"/>
      <c r="QMD58" s="292"/>
      <c r="QME58" s="292"/>
      <c r="QMF58" s="292"/>
      <c r="QMG58" s="292"/>
      <c r="QMH58" s="292"/>
      <c r="QMI58" s="292"/>
      <c r="QMJ58" s="292"/>
      <c r="QMK58" s="292"/>
      <c r="QML58" s="292"/>
      <c r="QMM58" s="292"/>
      <c r="QMN58" s="292"/>
      <c r="QMO58" s="292"/>
      <c r="QMP58" s="292"/>
      <c r="QMQ58" s="292"/>
      <c r="QMR58" s="292"/>
      <c r="QMS58" s="292"/>
      <c r="QMT58" s="292"/>
      <c r="QMU58" s="292"/>
      <c r="QMV58" s="292"/>
      <c r="QMW58" s="292"/>
      <c r="QMX58" s="292"/>
      <c r="QMY58" s="292"/>
      <c r="QMZ58" s="292"/>
      <c r="QNA58" s="292"/>
      <c r="QNB58" s="292"/>
      <c r="QNC58" s="292"/>
      <c r="QND58" s="292"/>
      <c r="QNE58" s="292"/>
      <c r="QNF58" s="292"/>
      <c r="QNG58" s="292"/>
      <c r="QNH58" s="292"/>
      <c r="QNI58" s="292"/>
      <c r="QNJ58" s="292"/>
      <c r="QNK58" s="292"/>
      <c r="QNL58" s="292"/>
      <c r="QNM58" s="292"/>
      <c r="QNN58" s="292"/>
      <c r="QNO58" s="292"/>
      <c r="QNP58" s="292"/>
      <c r="QNQ58" s="292"/>
      <c r="QNR58" s="292"/>
      <c r="QNS58" s="292"/>
      <c r="QNT58" s="292"/>
      <c r="QNU58" s="292"/>
      <c r="QNV58" s="292"/>
      <c r="QNW58" s="292"/>
      <c r="QNX58" s="292"/>
      <c r="QNY58" s="292"/>
      <c r="QNZ58" s="292"/>
      <c r="QOA58" s="292"/>
      <c r="QOB58" s="292"/>
      <c r="QOC58" s="292"/>
      <c r="QOD58" s="292"/>
      <c r="QOE58" s="292"/>
      <c r="QOF58" s="292"/>
      <c r="QOG58" s="292"/>
      <c r="QOH58" s="292"/>
      <c r="QOI58" s="292"/>
      <c r="QOJ58" s="292"/>
      <c r="QOK58" s="292"/>
      <c r="QOL58" s="292"/>
      <c r="QOM58" s="292"/>
      <c r="QON58" s="292"/>
      <c r="QOO58" s="292"/>
      <c r="QOP58" s="292"/>
      <c r="QOQ58" s="292"/>
      <c r="QOR58" s="292"/>
      <c r="QOS58" s="292"/>
      <c r="QOT58" s="292"/>
      <c r="QOU58" s="292"/>
      <c r="QOV58" s="292"/>
      <c r="QOW58" s="292"/>
      <c r="QOX58" s="292"/>
      <c r="QOY58" s="292"/>
      <c r="QOZ58" s="292"/>
      <c r="QPA58" s="292"/>
      <c r="QPB58" s="292"/>
      <c r="QPC58" s="292"/>
      <c r="QPD58" s="292"/>
      <c r="QPE58" s="292"/>
      <c r="QPF58" s="292"/>
      <c r="QPG58" s="292"/>
      <c r="QPH58" s="292"/>
      <c r="QPI58" s="292"/>
      <c r="QPJ58" s="292"/>
      <c r="QPK58" s="292"/>
      <c r="QPL58" s="292"/>
      <c r="QPM58" s="292"/>
      <c r="QPN58" s="292"/>
      <c r="QPO58" s="292"/>
      <c r="QPP58" s="292"/>
      <c r="QPQ58" s="292"/>
      <c r="QPR58" s="292"/>
      <c r="QPS58" s="292"/>
      <c r="QPT58" s="292"/>
      <c r="QPU58" s="292"/>
      <c r="QPV58" s="292"/>
      <c r="QPW58" s="292"/>
      <c r="QPX58" s="292"/>
      <c r="QPY58" s="292"/>
      <c r="QPZ58" s="292"/>
      <c r="QQA58" s="292"/>
      <c r="QQB58" s="292"/>
      <c r="QQC58" s="292"/>
      <c r="QQD58" s="292"/>
      <c r="QQE58" s="292"/>
      <c r="QQF58" s="292"/>
      <c r="QQG58" s="292"/>
      <c r="QQH58" s="292"/>
      <c r="QQI58" s="292"/>
      <c r="QQJ58" s="292"/>
      <c r="QQK58" s="292"/>
      <c r="QQL58" s="292"/>
      <c r="QQM58" s="292"/>
      <c r="QQN58" s="292"/>
      <c r="QQO58" s="292"/>
      <c r="QQP58" s="292"/>
      <c r="QQQ58" s="292"/>
      <c r="QQR58" s="292"/>
      <c r="QQS58" s="292"/>
      <c r="QQT58" s="292"/>
      <c r="QQU58" s="292"/>
      <c r="QQV58" s="292"/>
      <c r="QQW58" s="292"/>
      <c r="QQX58" s="292"/>
      <c r="QQY58" s="292"/>
      <c r="QQZ58" s="292"/>
      <c r="QRA58" s="292"/>
      <c r="QRB58" s="292"/>
      <c r="QRC58" s="292"/>
      <c r="QRD58" s="292"/>
      <c r="QRE58" s="292"/>
      <c r="QRF58" s="292"/>
      <c r="QRG58" s="292"/>
      <c r="QRH58" s="292"/>
      <c r="QRI58" s="292"/>
      <c r="QRJ58" s="292"/>
      <c r="QRK58" s="292"/>
      <c r="QRL58" s="292"/>
      <c r="QRM58" s="292"/>
      <c r="QRN58" s="292"/>
      <c r="QRO58" s="292"/>
      <c r="QRP58" s="292"/>
      <c r="QRQ58" s="292"/>
      <c r="QRR58" s="292"/>
      <c r="QRS58" s="292"/>
      <c r="QRT58" s="292"/>
      <c r="QRU58" s="292"/>
      <c r="QRV58" s="292"/>
      <c r="QRW58" s="292"/>
      <c r="QRX58" s="292"/>
      <c r="QRY58" s="292"/>
      <c r="QRZ58" s="292"/>
      <c r="QSA58" s="292"/>
      <c r="QSB58" s="292"/>
      <c r="QSC58" s="292"/>
      <c r="QSD58" s="292"/>
      <c r="QSE58" s="292"/>
      <c r="QSF58" s="292"/>
      <c r="QSG58" s="292"/>
      <c r="QSH58" s="292"/>
      <c r="QSI58" s="292"/>
      <c r="QSJ58" s="292"/>
      <c r="QSK58" s="292"/>
      <c r="QSL58" s="292"/>
      <c r="QSM58" s="292"/>
      <c r="QSN58" s="292"/>
      <c r="QSO58" s="292"/>
      <c r="QSP58" s="292"/>
      <c r="QSQ58" s="292"/>
      <c r="QSR58" s="292"/>
      <c r="QSS58" s="292"/>
      <c r="QST58" s="292"/>
      <c r="QSU58" s="292"/>
      <c r="QSV58" s="292"/>
      <c r="QSW58" s="292"/>
      <c r="QSX58" s="292"/>
      <c r="QSY58" s="292"/>
      <c r="QSZ58" s="292"/>
      <c r="QTA58" s="292"/>
      <c r="QTB58" s="292"/>
      <c r="QTC58" s="292"/>
      <c r="QTD58" s="292"/>
      <c r="QTE58" s="292"/>
      <c r="QTF58" s="292"/>
      <c r="QTG58" s="292"/>
      <c r="QTH58" s="292"/>
      <c r="QTI58" s="292"/>
      <c r="QTJ58" s="292"/>
      <c r="QTK58" s="292"/>
      <c r="QTL58" s="292"/>
      <c r="QTM58" s="292"/>
      <c r="QTN58" s="292"/>
      <c r="QTO58" s="292"/>
      <c r="QTP58" s="292"/>
      <c r="QTQ58" s="292"/>
      <c r="QTR58" s="292"/>
      <c r="QTS58" s="292"/>
      <c r="QTT58" s="292"/>
      <c r="QTU58" s="292"/>
      <c r="QTV58" s="292"/>
      <c r="QTW58" s="292"/>
      <c r="QTX58" s="292"/>
      <c r="QTY58" s="292"/>
      <c r="QTZ58" s="292"/>
      <c r="QUA58" s="292"/>
      <c r="QUB58" s="292"/>
      <c r="QUC58" s="292"/>
      <c r="QUD58" s="292"/>
      <c r="QUE58" s="292"/>
      <c r="QUF58" s="292"/>
      <c r="QUG58" s="292"/>
      <c r="QUH58" s="292"/>
      <c r="QUI58" s="292"/>
      <c r="QUJ58" s="292"/>
      <c r="QUK58" s="292"/>
      <c r="QUL58" s="292"/>
      <c r="QUM58" s="292"/>
      <c r="QUN58" s="292"/>
      <c r="QUO58" s="292"/>
      <c r="QUP58" s="292"/>
      <c r="QUQ58" s="292"/>
      <c r="QUR58" s="292"/>
      <c r="QUS58" s="292"/>
      <c r="QUT58" s="292"/>
      <c r="QUU58" s="292"/>
      <c r="QUV58" s="292"/>
      <c r="QUW58" s="292"/>
      <c r="QUX58" s="292"/>
      <c r="QUY58" s="292"/>
      <c r="QUZ58" s="292"/>
      <c r="QVA58" s="292"/>
      <c r="QVB58" s="292"/>
      <c r="QVC58" s="292"/>
      <c r="QVD58" s="292"/>
      <c r="QVE58" s="292"/>
      <c r="QVF58" s="292"/>
      <c r="QVG58" s="292"/>
      <c r="QVH58" s="292"/>
      <c r="QVI58" s="292"/>
      <c r="QVJ58" s="292"/>
      <c r="QVK58" s="292"/>
      <c r="QVL58" s="292"/>
      <c r="QVM58" s="292"/>
      <c r="QVN58" s="292"/>
      <c r="QVO58" s="292"/>
      <c r="QVP58" s="292"/>
      <c r="QVQ58" s="292"/>
      <c r="QVR58" s="292"/>
      <c r="QVS58" s="292"/>
      <c r="QVT58" s="292"/>
      <c r="QVU58" s="292"/>
      <c r="QVV58" s="292"/>
      <c r="QVW58" s="292"/>
      <c r="QVX58" s="292"/>
      <c r="QVY58" s="292"/>
      <c r="QVZ58" s="292"/>
      <c r="QWA58" s="292"/>
      <c r="QWB58" s="292"/>
      <c r="QWC58" s="292"/>
      <c r="QWD58" s="292"/>
      <c r="QWE58" s="292"/>
      <c r="QWF58" s="292"/>
      <c r="QWG58" s="292"/>
      <c r="QWH58" s="292"/>
      <c r="QWI58" s="292"/>
      <c r="QWJ58" s="292"/>
      <c r="QWK58" s="292"/>
      <c r="QWL58" s="292"/>
      <c r="QWM58" s="292"/>
      <c r="QWN58" s="292"/>
      <c r="QWO58" s="292"/>
      <c r="QWP58" s="292"/>
      <c r="QWQ58" s="292"/>
      <c r="QWR58" s="292"/>
      <c r="QWS58" s="292"/>
      <c r="QWT58" s="292"/>
      <c r="QWU58" s="292"/>
      <c r="QWV58" s="292"/>
      <c r="QWW58" s="292"/>
      <c r="QWX58" s="292"/>
      <c r="QWY58" s="292"/>
      <c r="QWZ58" s="292"/>
      <c r="QXA58" s="292"/>
      <c r="QXB58" s="292"/>
      <c r="QXC58" s="292"/>
      <c r="QXD58" s="292"/>
      <c r="QXE58" s="292"/>
      <c r="QXF58" s="292"/>
      <c r="QXG58" s="292"/>
      <c r="QXH58" s="292"/>
      <c r="QXI58" s="292"/>
      <c r="QXJ58" s="292"/>
      <c r="QXK58" s="292"/>
      <c r="QXL58" s="292"/>
      <c r="QXM58" s="292"/>
      <c r="QXN58" s="292"/>
      <c r="QXO58" s="292"/>
      <c r="QXP58" s="292"/>
      <c r="QXQ58" s="292"/>
      <c r="QXR58" s="292"/>
      <c r="QXS58" s="292"/>
      <c r="QXT58" s="292"/>
      <c r="QXU58" s="292"/>
      <c r="QXV58" s="292"/>
      <c r="QXW58" s="292"/>
      <c r="QXX58" s="292"/>
      <c r="QXY58" s="292"/>
      <c r="QXZ58" s="292"/>
      <c r="QYA58" s="292"/>
      <c r="QYB58" s="292"/>
      <c r="QYC58" s="292"/>
      <c r="QYD58" s="292"/>
      <c r="QYE58" s="292"/>
      <c r="QYF58" s="292"/>
      <c r="QYG58" s="292"/>
      <c r="QYH58" s="292"/>
      <c r="QYI58" s="292"/>
      <c r="QYJ58" s="292"/>
      <c r="QYK58" s="292"/>
      <c r="QYL58" s="292"/>
      <c r="QYM58" s="292"/>
      <c r="QYN58" s="292"/>
      <c r="QYO58" s="292"/>
      <c r="QYP58" s="292"/>
      <c r="QYQ58" s="292"/>
      <c r="QYR58" s="292"/>
      <c r="QYS58" s="292"/>
      <c r="QYT58" s="292"/>
      <c r="QYU58" s="292"/>
      <c r="QYV58" s="292"/>
      <c r="QYW58" s="292"/>
      <c r="QYX58" s="292"/>
      <c r="QYY58" s="292"/>
      <c r="QYZ58" s="292"/>
      <c r="QZA58" s="292"/>
      <c r="QZB58" s="292"/>
      <c r="QZC58" s="292"/>
      <c r="QZD58" s="292"/>
      <c r="QZE58" s="292"/>
      <c r="QZF58" s="292"/>
      <c r="QZG58" s="292"/>
      <c r="QZH58" s="292"/>
      <c r="QZI58" s="292"/>
      <c r="QZJ58" s="292"/>
      <c r="QZK58" s="292"/>
      <c r="QZL58" s="292"/>
      <c r="QZM58" s="292"/>
      <c r="QZN58" s="292"/>
      <c r="QZO58" s="292"/>
      <c r="QZP58" s="292"/>
      <c r="QZQ58" s="292"/>
      <c r="QZR58" s="292"/>
      <c r="QZS58" s="292"/>
      <c r="QZT58" s="292"/>
      <c r="QZU58" s="292"/>
      <c r="QZV58" s="292"/>
      <c r="QZW58" s="292"/>
      <c r="QZX58" s="292"/>
      <c r="QZY58" s="292"/>
      <c r="QZZ58" s="292"/>
      <c r="RAA58" s="292"/>
      <c r="RAB58" s="292"/>
      <c r="RAC58" s="292"/>
      <c r="RAD58" s="292"/>
      <c r="RAE58" s="292"/>
      <c r="RAF58" s="292"/>
      <c r="RAG58" s="292"/>
      <c r="RAH58" s="292"/>
      <c r="RAI58" s="292"/>
      <c r="RAJ58" s="292"/>
      <c r="RAK58" s="292"/>
      <c r="RAL58" s="292"/>
      <c r="RAM58" s="292"/>
      <c r="RAN58" s="292"/>
      <c r="RAO58" s="292"/>
      <c r="RAP58" s="292"/>
      <c r="RAQ58" s="292"/>
      <c r="RAR58" s="292"/>
      <c r="RAS58" s="292"/>
      <c r="RAT58" s="292"/>
      <c r="RAU58" s="292"/>
      <c r="RAV58" s="292"/>
      <c r="RAW58" s="292"/>
      <c r="RAX58" s="292"/>
      <c r="RAY58" s="292"/>
      <c r="RAZ58" s="292"/>
      <c r="RBA58" s="292"/>
      <c r="RBB58" s="292"/>
      <c r="RBC58" s="292"/>
      <c r="RBD58" s="292"/>
      <c r="RBE58" s="292"/>
      <c r="RBF58" s="292"/>
      <c r="RBG58" s="292"/>
      <c r="RBH58" s="292"/>
      <c r="RBI58" s="292"/>
      <c r="RBJ58" s="292"/>
      <c r="RBK58" s="292"/>
      <c r="RBL58" s="292"/>
      <c r="RBM58" s="292"/>
      <c r="RBN58" s="292"/>
      <c r="RBO58" s="292"/>
      <c r="RBP58" s="292"/>
      <c r="RBQ58" s="292"/>
      <c r="RBR58" s="292"/>
      <c r="RBS58" s="292"/>
      <c r="RBT58" s="292"/>
      <c r="RBU58" s="292"/>
      <c r="RBV58" s="292"/>
      <c r="RBW58" s="292"/>
      <c r="RBX58" s="292"/>
      <c r="RBY58" s="292"/>
      <c r="RBZ58" s="292"/>
      <c r="RCA58" s="292"/>
      <c r="RCB58" s="292"/>
      <c r="RCC58" s="292"/>
      <c r="RCD58" s="292"/>
      <c r="RCE58" s="292"/>
      <c r="RCF58" s="292"/>
      <c r="RCG58" s="292"/>
      <c r="RCH58" s="292"/>
      <c r="RCI58" s="292"/>
      <c r="RCJ58" s="292"/>
      <c r="RCK58" s="292"/>
      <c r="RCL58" s="292"/>
      <c r="RCM58" s="292"/>
      <c r="RCN58" s="292"/>
      <c r="RCO58" s="292"/>
      <c r="RCP58" s="292"/>
      <c r="RCQ58" s="292"/>
      <c r="RCR58" s="292"/>
      <c r="RCS58" s="292"/>
      <c r="RCT58" s="292"/>
      <c r="RCU58" s="292"/>
      <c r="RCV58" s="292"/>
      <c r="RCW58" s="292"/>
      <c r="RCX58" s="292"/>
      <c r="RCY58" s="292"/>
      <c r="RCZ58" s="292"/>
      <c r="RDA58" s="292"/>
      <c r="RDB58" s="292"/>
      <c r="RDC58" s="292"/>
      <c r="RDD58" s="292"/>
      <c r="RDE58" s="292"/>
      <c r="RDF58" s="292"/>
      <c r="RDG58" s="292"/>
      <c r="RDH58" s="292"/>
      <c r="RDI58" s="292"/>
      <c r="RDJ58" s="292"/>
      <c r="RDK58" s="292"/>
      <c r="RDL58" s="292"/>
      <c r="RDM58" s="292"/>
      <c r="RDN58" s="292"/>
      <c r="RDO58" s="292"/>
      <c r="RDP58" s="292"/>
      <c r="RDQ58" s="292"/>
      <c r="RDR58" s="292"/>
      <c r="RDS58" s="292"/>
      <c r="RDT58" s="292"/>
      <c r="RDU58" s="292"/>
      <c r="RDV58" s="292"/>
      <c r="RDW58" s="292"/>
      <c r="RDX58" s="292"/>
      <c r="RDY58" s="292"/>
      <c r="RDZ58" s="292"/>
      <c r="REA58" s="292"/>
      <c r="REB58" s="292"/>
      <c r="REC58" s="292"/>
      <c r="RED58" s="292"/>
      <c r="REE58" s="292"/>
      <c r="REF58" s="292"/>
      <c r="REG58" s="292"/>
      <c r="REH58" s="292"/>
      <c r="REI58" s="292"/>
      <c r="REJ58" s="292"/>
      <c r="REK58" s="292"/>
      <c r="REL58" s="292"/>
      <c r="REM58" s="292"/>
      <c r="REN58" s="292"/>
      <c r="REO58" s="292"/>
      <c r="REP58" s="292"/>
      <c r="REQ58" s="292"/>
      <c r="RER58" s="292"/>
      <c r="RES58" s="292"/>
      <c r="RET58" s="292"/>
      <c r="REU58" s="292"/>
      <c r="REV58" s="292"/>
      <c r="REW58" s="292"/>
      <c r="REX58" s="292"/>
      <c r="REY58" s="292"/>
      <c r="REZ58" s="292"/>
      <c r="RFA58" s="292"/>
      <c r="RFB58" s="292"/>
      <c r="RFC58" s="292"/>
      <c r="RFD58" s="292"/>
      <c r="RFE58" s="292"/>
      <c r="RFF58" s="292"/>
      <c r="RFG58" s="292"/>
      <c r="RFH58" s="292"/>
      <c r="RFI58" s="292"/>
      <c r="RFJ58" s="292"/>
      <c r="RFK58" s="292"/>
      <c r="RFL58" s="292"/>
      <c r="RFM58" s="292"/>
      <c r="RFN58" s="292"/>
      <c r="RFO58" s="292"/>
      <c r="RFP58" s="292"/>
      <c r="RFQ58" s="292"/>
      <c r="RFR58" s="292"/>
      <c r="RFS58" s="292"/>
      <c r="RFT58" s="292"/>
      <c r="RFU58" s="292"/>
      <c r="RFV58" s="292"/>
      <c r="RFW58" s="292"/>
      <c r="RFX58" s="292"/>
      <c r="RFY58" s="292"/>
      <c r="RFZ58" s="292"/>
      <c r="RGA58" s="292"/>
      <c r="RGB58" s="292"/>
      <c r="RGC58" s="292"/>
      <c r="RGD58" s="292"/>
      <c r="RGE58" s="292"/>
      <c r="RGF58" s="292"/>
      <c r="RGG58" s="292"/>
      <c r="RGH58" s="292"/>
      <c r="RGI58" s="292"/>
      <c r="RGJ58" s="292"/>
      <c r="RGK58" s="292"/>
      <c r="RGL58" s="292"/>
      <c r="RGM58" s="292"/>
      <c r="RGN58" s="292"/>
      <c r="RGO58" s="292"/>
      <c r="RGP58" s="292"/>
      <c r="RGQ58" s="292"/>
      <c r="RGR58" s="292"/>
      <c r="RGS58" s="292"/>
      <c r="RGT58" s="292"/>
      <c r="RGU58" s="292"/>
      <c r="RGV58" s="292"/>
      <c r="RGW58" s="292"/>
      <c r="RGX58" s="292"/>
      <c r="RGY58" s="292"/>
      <c r="RGZ58" s="292"/>
      <c r="RHA58" s="292"/>
      <c r="RHB58" s="292"/>
      <c r="RHC58" s="292"/>
      <c r="RHD58" s="292"/>
      <c r="RHE58" s="292"/>
      <c r="RHF58" s="292"/>
      <c r="RHG58" s="292"/>
      <c r="RHH58" s="292"/>
      <c r="RHI58" s="292"/>
      <c r="RHJ58" s="292"/>
      <c r="RHK58" s="292"/>
      <c r="RHL58" s="292"/>
      <c r="RHM58" s="292"/>
      <c r="RHN58" s="292"/>
      <c r="RHO58" s="292"/>
      <c r="RHP58" s="292"/>
      <c r="RHQ58" s="292"/>
      <c r="RHR58" s="292"/>
      <c r="RHS58" s="292"/>
      <c r="RHT58" s="292"/>
      <c r="RHU58" s="292"/>
      <c r="RHV58" s="292"/>
      <c r="RHW58" s="292"/>
      <c r="RHX58" s="292"/>
      <c r="RHY58" s="292"/>
      <c r="RHZ58" s="292"/>
      <c r="RIA58" s="292"/>
      <c r="RIB58" s="292"/>
      <c r="RIC58" s="292"/>
      <c r="RID58" s="292"/>
      <c r="RIE58" s="292"/>
      <c r="RIF58" s="292"/>
      <c r="RIG58" s="292"/>
      <c r="RIH58" s="292"/>
      <c r="RII58" s="292"/>
      <c r="RIJ58" s="292"/>
      <c r="RIK58" s="292"/>
      <c r="RIL58" s="292"/>
      <c r="RIM58" s="292"/>
      <c r="RIN58" s="292"/>
      <c r="RIO58" s="292"/>
      <c r="RIP58" s="292"/>
      <c r="RIQ58" s="292"/>
      <c r="RIR58" s="292"/>
      <c r="RIS58" s="292"/>
      <c r="RIT58" s="292"/>
      <c r="RIU58" s="292"/>
      <c r="RIV58" s="292"/>
      <c r="RIW58" s="292"/>
      <c r="RIX58" s="292"/>
      <c r="RIY58" s="292"/>
      <c r="RIZ58" s="292"/>
      <c r="RJA58" s="292"/>
      <c r="RJB58" s="292"/>
      <c r="RJC58" s="292"/>
      <c r="RJD58" s="292"/>
      <c r="RJE58" s="292"/>
      <c r="RJF58" s="292"/>
      <c r="RJG58" s="292"/>
      <c r="RJH58" s="292"/>
      <c r="RJI58" s="292"/>
      <c r="RJJ58" s="292"/>
      <c r="RJK58" s="292"/>
      <c r="RJL58" s="292"/>
      <c r="RJM58" s="292"/>
      <c r="RJN58" s="292"/>
      <c r="RJO58" s="292"/>
      <c r="RJP58" s="292"/>
      <c r="RJQ58" s="292"/>
      <c r="RJR58" s="292"/>
      <c r="RJS58" s="292"/>
      <c r="RJT58" s="292"/>
      <c r="RJU58" s="292"/>
      <c r="RJV58" s="292"/>
      <c r="RJW58" s="292"/>
      <c r="RJX58" s="292"/>
      <c r="RJY58" s="292"/>
      <c r="RJZ58" s="292"/>
      <c r="RKA58" s="292"/>
      <c r="RKB58" s="292"/>
      <c r="RKC58" s="292"/>
      <c r="RKD58" s="292"/>
      <c r="RKE58" s="292"/>
      <c r="RKF58" s="292"/>
      <c r="RKG58" s="292"/>
      <c r="RKH58" s="292"/>
      <c r="RKI58" s="292"/>
      <c r="RKJ58" s="292"/>
      <c r="RKK58" s="292"/>
      <c r="RKL58" s="292"/>
      <c r="RKM58" s="292"/>
      <c r="RKN58" s="292"/>
      <c r="RKO58" s="292"/>
      <c r="RKP58" s="292"/>
      <c r="RKQ58" s="292"/>
      <c r="RKR58" s="292"/>
      <c r="RKS58" s="292"/>
      <c r="RKT58" s="292"/>
      <c r="RKU58" s="292"/>
      <c r="RKV58" s="292"/>
      <c r="RKW58" s="292"/>
      <c r="RKX58" s="292"/>
      <c r="RKY58" s="292"/>
      <c r="RKZ58" s="292"/>
      <c r="RLA58" s="292"/>
      <c r="RLB58" s="292"/>
      <c r="RLC58" s="292"/>
      <c r="RLD58" s="292"/>
      <c r="RLE58" s="292"/>
      <c r="RLF58" s="292"/>
      <c r="RLG58" s="292"/>
      <c r="RLH58" s="292"/>
      <c r="RLI58" s="292"/>
      <c r="RLJ58" s="292"/>
      <c r="RLK58" s="292"/>
      <c r="RLL58" s="292"/>
      <c r="RLM58" s="292"/>
      <c r="RLN58" s="292"/>
      <c r="RLO58" s="292"/>
      <c r="RLP58" s="292"/>
      <c r="RLQ58" s="292"/>
      <c r="RLR58" s="292"/>
      <c r="RLS58" s="292"/>
      <c r="RLT58" s="292"/>
      <c r="RLU58" s="292"/>
      <c r="RLV58" s="292"/>
      <c r="RLW58" s="292"/>
      <c r="RLX58" s="292"/>
      <c r="RLY58" s="292"/>
      <c r="RLZ58" s="292"/>
      <c r="RMA58" s="292"/>
      <c r="RMB58" s="292"/>
      <c r="RMC58" s="292"/>
      <c r="RMD58" s="292"/>
      <c r="RME58" s="292"/>
      <c r="RMF58" s="292"/>
      <c r="RMG58" s="292"/>
      <c r="RMH58" s="292"/>
      <c r="RMI58" s="292"/>
      <c r="RMJ58" s="292"/>
      <c r="RMK58" s="292"/>
      <c r="RML58" s="292"/>
      <c r="RMM58" s="292"/>
      <c r="RMN58" s="292"/>
      <c r="RMO58" s="292"/>
      <c r="RMP58" s="292"/>
      <c r="RMQ58" s="292"/>
      <c r="RMR58" s="292"/>
      <c r="RMS58" s="292"/>
      <c r="RMT58" s="292"/>
      <c r="RMU58" s="292"/>
      <c r="RMV58" s="292"/>
      <c r="RMW58" s="292"/>
      <c r="RMX58" s="292"/>
      <c r="RMY58" s="292"/>
      <c r="RMZ58" s="292"/>
      <c r="RNA58" s="292"/>
      <c r="RNB58" s="292"/>
      <c r="RNC58" s="292"/>
      <c r="RND58" s="292"/>
      <c r="RNE58" s="292"/>
      <c r="RNF58" s="292"/>
      <c r="RNG58" s="292"/>
      <c r="RNH58" s="292"/>
      <c r="RNI58" s="292"/>
      <c r="RNJ58" s="292"/>
      <c r="RNK58" s="292"/>
      <c r="RNL58" s="292"/>
      <c r="RNM58" s="292"/>
      <c r="RNN58" s="292"/>
      <c r="RNO58" s="292"/>
      <c r="RNP58" s="292"/>
      <c r="RNQ58" s="292"/>
      <c r="RNR58" s="292"/>
      <c r="RNS58" s="292"/>
      <c r="RNT58" s="292"/>
      <c r="RNU58" s="292"/>
      <c r="RNV58" s="292"/>
      <c r="RNW58" s="292"/>
      <c r="RNX58" s="292"/>
      <c r="RNY58" s="292"/>
      <c r="RNZ58" s="292"/>
      <c r="ROA58" s="292"/>
      <c r="ROB58" s="292"/>
      <c r="ROC58" s="292"/>
      <c r="ROD58" s="292"/>
      <c r="ROE58" s="292"/>
      <c r="ROF58" s="292"/>
      <c r="ROG58" s="292"/>
      <c r="ROH58" s="292"/>
      <c r="ROI58" s="292"/>
      <c r="ROJ58" s="292"/>
      <c r="ROK58" s="292"/>
      <c r="ROL58" s="292"/>
      <c r="ROM58" s="292"/>
      <c r="RON58" s="292"/>
      <c r="ROO58" s="292"/>
      <c r="ROP58" s="292"/>
      <c r="ROQ58" s="292"/>
      <c r="ROR58" s="292"/>
      <c r="ROS58" s="292"/>
      <c r="ROT58" s="292"/>
      <c r="ROU58" s="292"/>
      <c r="ROV58" s="292"/>
      <c r="ROW58" s="292"/>
      <c r="ROX58" s="292"/>
      <c r="ROY58" s="292"/>
      <c r="ROZ58" s="292"/>
      <c r="RPA58" s="292"/>
      <c r="RPB58" s="292"/>
      <c r="RPC58" s="292"/>
      <c r="RPD58" s="292"/>
      <c r="RPE58" s="292"/>
      <c r="RPF58" s="292"/>
      <c r="RPG58" s="292"/>
      <c r="RPH58" s="292"/>
      <c r="RPI58" s="292"/>
      <c r="RPJ58" s="292"/>
      <c r="RPK58" s="292"/>
      <c r="RPL58" s="292"/>
      <c r="RPM58" s="292"/>
      <c r="RPN58" s="292"/>
      <c r="RPO58" s="292"/>
      <c r="RPP58" s="292"/>
      <c r="RPQ58" s="292"/>
      <c r="RPR58" s="292"/>
      <c r="RPS58" s="292"/>
      <c r="RPT58" s="292"/>
      <c r="RPU58" s="292"/>
      <c r="RPV58" s="292"/>
      <c r="RPW58" s="292"/>
      <c r="RPX58" s="292"/>
      <c r="RPY58" s="292"/>
      <c r="RPZ58" s="292"/>
      <c r="RQA58" s="292"/>
      <c r="RQB58" s="292"/>
      <c r="RQC58" s="292"/>
      <c r="RQD58" s="292"/>
      <c r="RQE58" s="292"/>
      <c r="RQF58" s="292"/>
      <c r="RQG58" s="292"/>
      <c r="RQH58" s="292"/>
      <c r="RQI58" s="292"/>
      <c r="RQJ58" s="292"/>
      <c r="RQK58" s="292"/>
      <c r="RQL58" s="292"/>
      <c r="RQM58" s="292"/>
      <c r="RQN58" s="292"/>
      <c r="RQO58" s="292"/>
      <c r="RQP58" s="292"/>
      <c r="RQQ58" s="292"/>
      <c r="RQR58" s="292"/>
      <c r="RQS58" s="292"/>
      <c r="RQT58" s="292"/>
      <c r="RQU58" s="292"/>
      <c r="RQV58" s="292"/>
      <c r="RQW58" s="292"/>
      <c r="RQX58" s="292"/>
      <c r="RQY58" s="292"/>
      <c r="RQZ58" s="292"/>
      <c r="RRA58" s="292"/>
      <c r="RRB58" s="292"/>
      <c r="RRC58" s="292"/>
      <c r="RRD58" s="292"/>
      <c r="RRE58" s="292"/>
      <c r="RRF58" s="292"/>
      <c r="RRG58" s="292"/>
      <c r="RRH58" s="292"/>
      <c r="RRI58" s="292"/>
      <c r="RRJ58" s="292"/>
      <c r="RRK58" s="292"/>
      <c r="RRL58" s="292"/>
      <c r="RRM58" s="292"/>
      <c r="RRN58" s="292"/>
      <c r="RRO58" s="292"/>
      <c r="RRP58" s="292"/>
      <c r="RRQ58" s="292"/>
      <c r="RRR58" s="292"/>
      <c r="RRS58" s="292"/>
      <c r="RRT58" s="292"/>
      <c r="RRU58" s="292"/>
      <c r="RRV58" s="292"/>
      <c r="RRW58" s="292"/>
      <c r="RRX58" s="292"/>
      <c r="RRY58" s="292"/>
      <c r="RRZ58" s="292"/>
      <c r="RSA58" s="292"/>
      <c r="RSB58" s="292"/>
      <c r="RSC58" s="292"/>
      <c r="RSD58" s="292"/>
      <c r="RSE58" s="292"/>
      <c r="RSF58" s="292"/>
      <c r="RSG58" s="292"/>
      <c r="RSH58" s="292"/>
      <c r="RSI58" s="292"/>
      <c r="RSJ58" s="292"/>
      <c r="RSK58" s="292"/>
      <c r="RSL58" s="292"/>
      <c r="RSM58" s="292"/>
      <c r="RSN58" s="292"/>
      <c r="RSO58" s="292"/>
      <c r="RSP58" s="292"/>
      <c r="RSQ58" s="292"/>
      <c r="RSR58" s="292"/>
      <c r="RSS58" s="292"/>
      <c r="RST58" s="292"/>
      <c r="RSU58" s="292"/>
      <c r="RSV58" s="292"/>
      <c r="RSW58" s="292"/>
      <c r="RSX58" s="292"/>
      <c r="RSY58" s="292"/>
      <c r="RSZ58" s="292"/>
      <c r="RTA58" s="292"/>
      <c r="RTB58" s="292"/>
      <c r="RTC58" s="292"/>
      <c r="RTD58" s="292"/>
      <c r="RTE58" s="292"/>
      <c r="RTF58" s="292"/>
      <c r="RTG58" s="292"/>
      <c r="RTH58" s="292"/>
      <c r="RTI58" s="292"/>
      <c r="RTJ58" s="292"/>
      <c r="RTK58" s="292"/>
      <c r="RTL58" s="292"/>
      <c r="RTM58" s="292"/>
      <c r="RTN58" s="292"/>
      <c r="RTO58" s="292"/>
      <c r="RTP58" s="292"/>
      <c r="RTQ58" s="292"/>
      <c r="RTR58" s="292"/>
      <c r="RTS58" s="292"/>
      <c r="RTT58" s="292"/>
      <c r="RTU58" s="292"/>
      <c r="RTV58" s="292"/>
      <c r="RTW58" s="292"/>
      <c r="RTX58" s="292"/>
      <c r="RTY58" s="292"/>
      <c r="RTZ58" s="292"/>
      <c r="RUA58" s="292"/>
      <c r="RUB58" s="292"/>
      <c r="RUC58" s="292"/>
      <c r="RUD58" s="292"/>
      <c r="RUE58" s="292"/>
      <c r="RUF58" s="292"/>
      <c r="RUG58" s="292"/>
      <c r="RUH58" s="292"/>
      <c r="RUI58" s="292"/>
      <c r="RUJ58" s="292"/>
      <c r="RUK58" s="292"/>
      <c r="RUL58" s="292"/>
      <c r="RUM58" s="292"/>
      <c r="RUN58" s="292"/>
      <c r="RUO58" s="292"/>
      <c r="RUP58" s="292"/>
      <c r="RUQ58" s="292"/>
      <c r="RUR58" s="292"/>
      <c r="RUS58" s="292"/>
      <c r="RUT58" s="292"/>
      <c r="RUU58" s="292"/>
      <c r="RUV58" s="292"/>
      <c r="RUW58" s="292"/>
      <c r="RUX58" s="292"/>
      <c r="RUY58" s="292"/>
      <c r="RUZ58" s="292"/>
      <c r="RVA58" s="292"/>
      <c r="RVB58" s="292"/>
      <c r="RVC58" s="292"/>
      <c r="RVD58" s="292"/>
      <c r="RVE58" s="292"/>
      <c r="RVF58" s="292"/>
      <c r="RVG58" s="292"/>
      <c r="RVH58" s="292"/>
      <c r="RVI58" s="292"/>
      <c r="RVJ58" s="292"/>
      <c r="RVK58" s="292"/>
      <c r="RVL58" s="292"/>
      <c r="RVM58" s="292"/>
      <c r="RVN58" s="292"/>
      <c r="RVO58" s="292"/>
      <c r="RVP58" s="292"/>
      <c r="RVQ58" s="292"/>
      <c r="RVR58" s="292"/>
      <c r="RVS58" s="292"/>
      <c r="RVT58" s="292"/>
      <c r="RVU58" s="292"/>
      <c r="RVV58" s="292"/>
      <c r="RVW58" s="292"/>
      <c r="RVX58" s="292"/>
      <c r="RVY58" s="292"/>
      <c r="RVZ58" s="292"/>
      <c r="RWA58" s="292"/>
      <c r="RWB58" s="292"/>
      <c r="RWC58" s="292"/>
      <c r="RWD58" s="292"/>
      <c r="RWE58" s="292"/>
      <c r="RWF58" s="292"/>
      <c r="RWG58" s="292"/>
      <c r="RWH58" s="292"/>
      <c r="RWI58" s="292"/>
      <c r="RWJ58" s="292"/>
      <c r="RWK58" s="292"/>
      <c r="RWL58" s="292"/>
      <c r="RWM58" s="292"/>
      <c r="RWN58" s="292"/>
      <c r="RWO58" s="292"/>
      <c r="RWP58" s="292"/>
      <c r="RWQ58" s="292"/>
      <c r="RWR58" s="292"/>
      <c r="RWS58" s="292"/>
      <c r="RWT58" s="292"/>
      <c r="RWU58" s="292"/>
      <c r="RWV58" s="292"/>
      <c r="RWW58" s="292"/>
      <c r="RWX58" s="292"/>
      <c r="RWY58" s="292"/>
      <c r="RWZ58" s="292"/>
      <c r="RXA58" s="292"/>
      <c r="RXB58" s="292"/>
      <c r="RXC58" s="292"/>
      <c r="RXD58" s="292"/>
      <c r="RXE58" s="292"/>
      <c r="RXF58" s="292"/>
      <c r="RXG58" s="292"/>
      <c r="RXH58" s="292"/>
      <c r="RXI58" s="292"/>
      <c r="RXJ58" s="292"/>
      <c r="RXK58" s="292"/>
      <c r="RXL58" s="292"/>
      <c r="RXM58" s="292"/>
      <c r="RXN58" s="292"/>
      <c r="RXO58" s="292"/>
      <c r="RXP58" s="292"/>
      <c r="RXQ58" s="292"/>
      <c r="RXR58" s="292"/>
      <c r="RXS58" s="292"/>
      <c r="RXT58" s="292"/>
      <c r="RXU58" s="292"/>
      <c r="RXV58" s="292"/>
      <c r="RXW58" s="292"/>
      <c r="RXX58" s="292"/>
      <c r="RXY58" s="292"/>
      <c r="RXZ58" s="292"/>
      <c r="RYA58" s="292"/>
      <c r="RYB58" s="292"/>
      <c r="RYC58" s="292"/>
      <c r="RYD58" s="292"/>
      <c r="RYE58" s="292"/>
      <c r="RYF58" s="292"/>
      <c r="RYG58" s="292"/>
      <c r="RYH58" s="292"/>
      <c r="RYI58" s="292"/>
      <c r="RYJ58" s="292"/>
      <c r="RYK58" s="292"/>
      <c r="RYL58" s="292"/>
      <c r="RYM58" s="292"/>
      <c r="RYN58" s="292"/>
      <c r="RYO58" s="292"/>
      <c r="RYP58" s="292"/>
      <c r="RYQ58" s="292"/>
      <c r="RYR58" s="292"/>
      <c r="RYS58" s="292"/>
      <c r="RYT58" s="292"/>
      <c r="RYU58" s="292"/>
      <c r="RYV58" s="292"/>
      <c r="RYW58" s="292"/>
      <c r="RYX58" s="292"/>
      <c r="RYY58" s="292"/>
      <c r="RYZ58" s="292"/>
      <c r="RZA58" s="292"/>
      <c r="RZB58" s="292"/>
      <c r="RZC58" s="292"/>
      <c r="RZD58" s="292"/>
      <c r="RZE58" s="292"/>
      <c r="RZF58" s="292"/>
      <c r="RZG58" s="292"/>
      <c r="RZH58" s="292"/>
      <c r="RZI58" s="292"/>
      <c r="RZJ58" s="292"/>
      <c r="RZK58" s="292"/>
      <c r="RZL58" s="292"/>
      <c r="RZM58" s="292"/>
      <c r="RZN58" s="292"/>
      <c r="RZO58" s="292"/>
      <c r="RZP58" s="292"/>
      <c r="RZQ58" s="292"/>
      <c r="RZR58" s="292"/>
      <c r="RZS58" s="292"/>
      <c r="RZT58" s="292"/>
      <c r="RZU58" s="292"/>
      <c r="RZV58" s="292"/>
      <c r="RZW58" s="292"/>
      <c r="RZX58" s="292"/>
      <c r="RZY58" s="292"/>
      <c r="RZZ58" s="292"/>
      <c r="SAA58" s="292"/>
      <c r="SAB58" s="292"/>
      <c r="SAC58" s="292"/>
      <c r="SAD58" s="292"/>
      <c r="SAE58" s="292"/>
      <c r="SAF58" s="292"/>
      <c r="SAG58" s="292"/>
      <c r="SAH58" s="292"/>
      <c r="SAI58" s="292"/>
      <c r="SAJ58" s="292"/>
      <c r="SAK58" s="292"/>
      <c r="SAL58" s="292"/>
      <c r="SAM58" s="292"/>
      <c r="SAN58" s="292"/>
      <c r="SAO58" s="292"/>
      <c r="SAP58" s="292"/>
      <c r="SAQ58" s="292"/>
      <c r="SAR58" s="292"/>
      <c r="SAS58" s="292"/>
      <c r="SAT58" s="292"/>
      <c r="SAU58" s="292"/>
      <c r="SAV58" s="292"/>
      <c r="SAW58" s="292"/>
      <c r="SAX58" s="292"/>
      <c r="SAY58" s="292"/>
      <c r="SAZ58" s="292"/>
      <c r="SBA58" s="292"/>
      <c r="SBB58" s="292"/>
      <c r="SBC58" s="292"/>
      <c r="SBD58" s="292"/>
      <c r="SBE58" s="292"/>
      <c r="SBF58" s="292"/>
      <c r="SBG58" s="292"/>
      <c r="SBH58" s="292"/>
      <c r="SBI58" s="292"/>
      <c r="SBJ58" s="292"/>
      <c r="SBK58" s="292"/>
      <c r="SBL58" s="292"/>
      <c r="SBM58" s="292"/>
      <c r="SBN58" s="292"/>
      <c r="SBO58" s="292"/>
      <c r="SBP58" s="292"/>
      <c r="SBQ58" s="292"/>
      <c r="SBR58" s="292"/>
      <c r="SBS58" s="292"/>
      <c r="SBT58" s="292"/>
      <c r="SBU58" s="292"/>
      <c r="SBV58" s="292"/>
      <c r="SBW58" s="292"/>
      <c r="SBX58" s="292"/>
      <c r="SBY58" s="292"/>
      <c r="SBZ58" s="292"/>
      <c r="SCA58" s="292"/>
      <c r="SCB58" s="292"/>
      <c r="SCC58" s="292"/>
      <c r="SCD58" s="292"/>
      <c r="SCE58" s="292"/>
      <c r="SCF58" s="292"/>
      <c r="SCG58" s="292"/>
      <c r="SCH58" s="292"/>
      <c r="SCI58" s="292"/>
      <c r="SCJ58" s="292"/>
      <c r="SCK58" s="292"/>
      <c r="SCL58" s="292"/>
      <c r="SCM58" s="292"/>
      <c r="SCN58" s="292"/>
      <c r="SCO58" s="292"/>
      <c r="SCP58" s="292"/>
      <c r="SCQ58" s="292"/>
      <c r="SCR58" s="292"/>
      <c r="SCS58" s="292"/>
      <c r="SCT58" s="292"/>
      <c r="SCU58" s="292"/>
      <c r="SCV58" s="292"/>
      <c r="SCW58" s="292"/>
      <c r="SCX58" s="292"/>
      <c r="SCY58" s="292"/>
      <c r="SCZ58" s="292"/>
      <c r="SDA58" s="292"/>
      <c r="SDB58" s="292"/>
      <c r="SDC58" s="292"/>
      <c r="SDD58" s="292"/>
      <c r="SDE58" s="292"/>
      <c r="SDF58" s="292"/>
      <c r="SDG58" s="292"/>
      <c r="SDH58" s="292"/>
      <c r="SDI58" s="292"/>
      <c r="SDJ58" s="292"/>
      <c r="SDK58" s="292"/>
      <c r="SDL58" s="292"/>
      <c r="SDM58" s="292"/>
      <c r="SDN58" s="292"/>
      <c r="SDO58" s="292"/>
      <c r="SDP58" s="292"/>
      <c r="SDQ58" s="292"/>
      <c r="SDR58" s="292"/>
      <c r="SDS58" s="292"/>
      <c r="SDT58" s="292"/>
      <c r="SDU58" s="292"/>
      <c r="SDV58" s="292"/>
      <c r="SDW58" s="292"/>
      <c r="SDX58" s="292"/>
      <c r="SDY58" s="292"/>
      <c r="SDZ58" s="292"/>
      <c r="SEA58" s="292"/>
      <c r="SEB58" s="292"/>
      <c r="SEC58" s="292"/>
      <c r="SED58" s="292"/>
      <c r="SEE58" s="292"/>
      <c r="SEF58" s="292"/>
      <c r="SEG58" s="292"/>
      <c r="SEH58" s="292"/>
      <c r="SEI58" s="292"/>
      <c r="SEJ58" s="292"/>
      <c r="SEK58" s="292"/>
      <c r="SEL58" s="292"/>
      <c r="SEM58" s="292"/>
      <c r="SEN58" s="292"/>
      <c r="SEO58" s="292"/>
      <c r="SEP58" s="292"/>
      <c r="SEQ58" s="292"/>
      <c r="SER58" s="292"/>
      <c r="SES58" s="292"/>
      <c r="SET58" s="292"/>
      <c r="SEU58" s="292"/>
      <c r="SEV58" s="292"/>
      <c r="SEW58" s="292"/>
      <c r="SEX58" s="292"/>
      <c r="SEY58" s="292"/>
      <c r="SEZ58" s="292"/>
      <c r="SFA58" s="292"/>
      <c r="SFB58" s="292"/>
      <c r="SFC58" s="292"/>
      <c r="SFD58" s="292"/>
      <c r="SFE58" s="292"/>
      <c r="SFF58" s="292"/>
      <c r="SFG58" s="292"/>
      <c r="SFH58" s="292"/>
      <c r="SFI58" s="292"/>
      <c r="SFJ58" s="292"/>
      <c r="SFK58" s="292"/>
      <c r="SFL58" s="292"/>
      <c r="SFM58" s="292"/>
      <c r="SFN58" s="292"/>
      <c r="SFO58" s="292"/>
      <c r="SFP58" s="292"/>
      <c r="SFQ58" s="292"/>
      <c r="SFR58" s="292"/>
      <c r="SFS58" s="292"/>
      <c r="SFT58" s="292"/>
      <c r="SFU58" s="292"/>
      <c r="SFV58" s="292"/>
      <c r="SFW58" s="292"/>
      <c r="SFX58" s="292"/>
      <c r="SFY58" s="292"/>
      <c r="SFZ58" s="292"/>
      <c r="SGA58" s="292"/>
      <c r="SGB58" s="292"/>
      <c r="SGC58" s="292"/>
      <c r="SGD58" s="292"/>
      <c r="SGE58" s="292"/>
      <c r="SGF58" s="292"/>
      <c r="SGG58" s="292"/>
      <c r="SGH58" s="292"/>
      <c r="SGI58" s="292"/>
      <c r="SGJ58" s="292"/>
      <c r="SGK58" s="292"/>
      <c r="SGL58" s="292"/>
      <c r="SGM58" s="292"/>
      <c r="SGN58" s="292"/>
      <c r="SGO58" s="292"/>
      <c r="SGP58" s="292"/>
      <c r="SGQ58" s="292"/>
      <c r="SGR58" s="292"/>
      <c r="SGS58" s="292"/>
      <c r="SGT58" s="292"/>
      <c r="SGU58" s="292"/>
      <c r="SGV58" s="292"/>
      <c r="SGW58" s="292"/>
      <c r="SGX58" s="292"/>
      <c r="SGY58" s="292"/>
      <c r="SGZ58" s="292"/>
      <c r="SHA58" s="292"/>
      <c r="SHB58" s="292"/>
      <c r="SHC58" s="292"/>
      <c r="SHD58" s="292"/>
      <c r="SHE58" s="292"/>
      <c r="SHF58" s="292"/>
      <c r="SHG58" s="292"/>
      <c r="SHH58" s="292"/>
      <c r="SHI58" s="292"/>
      <c r="SHJ58" s="292"/>
      <c r="SHK58" s="292"/>
      <c r="SHL58" s="292"/>
      <c r="SHM58" s="292"/>
      <c r="SHN58" s="292"/>
      <c r="SHO58" s="292"/>
      <c r="SHP58" s="292"/>
      <c r="SHQ58" s="292"/>
      <c r="SHR58" s="292"/>
      <c r="SHS58" s="292"/>
      <c r="SHT58" s="292"/>
      <c r="SHU58" s="292"/>
      <c r="SHV58" s="292"/>
      <c r="SHW58" s="292"/>
      <c r="SHX58" s="292"/>
      <c r="SHY58" s="292"/>
      <c r="SHZ58" s="292"/>
      <c r="SIA58" s="292"/>
      <c r="SIB58" s="292"/>
      <c r="SIC58" s="292"/>
      <c r="SID58" s="292"/>
      <c r="SIE58" s="292"/>
      <c r="SIF58" s="292"/>
      <c r="SIG58" s="292"/>
      <c r="SIH58" s="292"/>
      <c r="SII58" s="292"/>
      <c r="SIJ58" s="292"/>
      <c r="SIK58" s="292"/>
      <c r="SIL58" s="292"/>
      <c r="SIM58" s="292"/>
      <c r="SIN58" s="292"/>
      <c r="SIO58" s="292"/>
      <c r="SIP58" s="292"/>
      <c r="SIQ58" s="292"/>
      <c r="SIR58" s="292"/>
      <c r="SIS58" s="292"/>
      <c r="SIT58" s="292"/>
      <c r="SIU58" s="292"/>
      <c r="SIV58" s="292"/>
      <c r="SIW58" s="292"/>
      <c r="SIX58" s="292"/>
      <c r="SIY58" s="292"/>
      <c r="SIZ58" s="292"/>
      <c r="SJA58" s="292"/>
      <c r="SJB58" s="292"/>
      <c r="SJC58" s="292"/>
      <c r="SJD58" s="292"/>
      <c r="SJE58" s="292"/>
      <c r="SJF58" s="292"/>
      <c r="SJG58" s="292"/>
      <c r="SJH58" s="292"/>
      <c r="SJI58" s="292"/>
      <c r="SJJ58" s="292"/>
      <c r="SJK58" s="292"/>
      <c r="SJL58" s="292"/>
      <c r="SJM58" s="292"/>
      <c r="SJN58" s="292"/>
      <c r="SJO58" s="292"/>
      <c r="SJP58" s="292"/>
      <c r="SJQ58" s="292"/>
      <c r="SJR58" s="292"/>
      <c r="SJS58" s="292"/>
      <c r="SJT58" s="292"/>
      <c r="SJU58" s="292"/>
      <c r="SJV58" s="292"/>
      <c r="SJW58" s="292"/>
      <c r="SJX58" s="292"/>
      <c r="SJY58" s="292"/>
      <c r="SJZ58" s="292"/>
      <c r="SKA58" s="292"/>
      <c r="SKB58" s="292"/>
      <c r="SKC58" s="292"/>
      <c r="SKD58" s="292"/>
      <c r="SKE58" s="292"/>
      <c r="SKF58" s="292"/>
      <c r="SKG58" s="292"/>
      <c r="SKH58" s="292"/>
      <c r="SKI58" s="292"/>
      <c r="SKJ58" s="292"/>
      <c r="SKK58" s="292"/>
      <c r="SKL58" s="292"/>
      <c r="SKM58" s="292"/>
      <c r="SKN58" s="292"/>
      <c r="SKO58" s="292"/>
      <c r="SKP58" s="292"/>
      <c r="SKQ58" s="292"/>
      <c r="SKR58" s="292"/>
      <c r="SKS58" s="292"/>
      <c r="SKT58" s="292"/>
      <c r="SKU58" s="292"/>
      <c r="SKV58" s="292"/>
      <c r="SKW58" s="292"/>
      <c r="SKX58" s="292"/>
      <c r="SKY58" s="292"/>
      <c r="SKZ58" s="292"/>
      <c r="SLA58" s="292"/>
      <c r="SLB58" s="292"/>
      <c r="SLC58" s="292"/>
      <c r="SLD58" s="292"/>
      <c r="SLE58" s="292"/>
      <c r="SLF58" s="292"/>
      <c r="SLG58" s="292"/>
      <c r="SLH58" s="292"/>
      <c r="SLI58" s="292"/>
      <c r="SLJ58" s="292"/>
      <c r="SLK58" s="292"/>
      <c r="SLL58" s="292"/>
      <c r="SLM58" s="292"/>
      <c r="SLN58" s="292"/>
      <c r="SLO58" s="292"/>
      <c r="SLP58" s="292"/>
      <c r="SLQ58" s="292"/>
      <c r="SLR58" s="292"/>
      <c r="SLS58" s="292"/>
      <c r="SLT58" s="292"/>
      <c r="SLU58" s="292"/>
      <c r="SLV58" s="292"/>
      <c r="SLW58" s="292"/>
      <c r="SLX58" s="292"/>
      <c r="SLY58" s="292"/>
      <c r="SLZ58" s="292"/>
      <c r="SMA58" s="292"/>
      <c r="SMB58" s="292"/>
      <c r="SMC58" s="292"/>
      <c r="SMD58" s="292"/>
      <c r="SME58" s="292"/>
      <c r="SMF58" s="292"/>
      <c r="SMG58" s="292"/>
      <c r="SMH58" s="292"/>
      <c r="SMI58" s="292"/>
      <c r="SMJ58" s="292"/>
      <c r="SMK58" s="292"/>
      <c r="SML58" s="292"/>
      <c r="SMM58" s="292"/>
      <c r="SMN58" s="292"/>
      <c r="SMO58" s="292"/>
      <c r="SMP58" s="292"/>
      <c r="SMQ58" s="292"/>
      <c r="SMR58" s="292"/>
      <c r="SMS58" s="292"/>
      <c r="SMT58" s="292"/>
      <c r="SMU58" s="292"/>
      <c r="SMV58" s="292"/>
      <c r="SMW58" s="292"/>
      <c r="SMX58" s="292"/>
      <c r="SMY58" s="292"/>
      <c r="SMZ58" s="292"/>
      <c r="SNA58" s="292"/>
      <c r="SNB58" s="292"/>
      <c r="SNC58" s="292"/>
      <c r="SND58" s="292"/>
      <c r="SNE58" s="292"/>
      <c r="SNF58" s="292"/>
      <c r="SNG58" s="292"/>
      <c r="SNH58" s="292"/>
      <c r="SNI58" s="292"/>
      <c r="SNJ58" s="292"/>
      <c r="SNK58" s="292"/>
      <c r="SNL58" s="292"/>
      <c r="SNM58" s="292"/>
      <c r="SNN58" s="292"/>
      <c r="SNO58" s="292"/>
      <c r="SNP58" s="292"/>
      <c r="SNQ58" s="292"/>
      <c r="SNR58" s="292"/>
      <c r="SNS58" s="292"/>
      <c r="SNT58" s="292"/>
      <c r="SNU58" s="292"/>
      <c r="SNV58" s="292"/>
      <c r="SNW58" s="292"/>
      <c r="SNX58" s="292"/>
      <c r="SNY58" s="292"/>
      <c r="SNZ58" s="292"/>
      <c r="SOA58" s="292"/>
      <c r="SOB58" s="292"/>
      <c r="SOC58" s="292"/>
      <c r="SOD58" s="292"/>
      <c r="SOE58" s="292"/>
      <c r="SOF58" s="292"/>
      <c r="SOG58" s="292"/>
      <c r="SOH58" s="292"/>
      <c r="SOI58" s="292"/>
      <c r="SOJ58" s="292"/>
      <c r="SOK58" s="292"/>
      <c r="SOL58" s="292"/>
      <c r="SOM58" s="292"/>
      <c r="SON58" s="292"/>
      <c r="SOO58" s="292"/>
      <c r="SOP58" s="292"/>
      <c r="SOQ58" s="292"/>
      <c r="SOR58" s="292"/>
      <c r="SOS58" s="292"/>
      <c r="SOT58" s="292"/>
      <c r="SOU58" s="292"/>
      <c r="SOV58" s="292"/>
      <c r="SOW58" s="292"/>
      <c r="SOX58" s="292"/>
      <c r="SOY58" s="292"/>
      <c r="SOZ58" s="292"/>
      <c r="SPA58" s="292"/>
      <c r="SPB58" s="292"/>
      <c r="SPC58" s="292"/>
      <c r="SPD58" s="292"/>
      <c r="SPE58" s="292"/>
      <c r="SPF58" s="292"/>
      <c r="SPG58" s="292"/>
      <c r="SPH58" s="292"/>
      <c r="SPI58" s="292"/>
      <c r="SPJ58" s="292"/>
      <c r="SPK58" s="292"/>
      <c r="SPL58" s="292"/>
      <c r="SPM58" s="292"/>
      <c r="SPN58" s="292"/>
      <c r="SPO58" s="292"/>
      <c r="SPP58" s="292"/>
      <c r="SPQ58" s="292"/>
      <c r="SPR58" s="292"/>
      <c r="SPS58" s="292"/>
      <c r="SPT58" s="292"/>
      <c r="SPU58" s="292"/>
      <c r="SPV58" s="292"/>
      <c r="SPW58" s="292"/>
      <c r="SPX58" s="292"/>
      <c r="SPY58" s="292"/>
      <c r="SPZ58" s="292"/>
      <c r="SQA58" s="292"/>
      <c r="SQB58" s="292"/>
      <c r="SQC58" s="292"/>
      <c r="SQD58" s="292"/>
      <c r="SQE58" s="292"/>
      <c r="SQF58" s="292"/>
      <c r="SQG58" s="292"/>
      <c r="SQH58" s="292"/>
      <c r="SQI58" s="292"/>
      <c r="SQJ58" s="292"/>
      <c r="SQK58" s="292"/>
      <c r="SQL58" s="292"/>
      <c r="SQM58" s="292"/>
      <c r="SQN58" s="292"/>
      <c r="SQO58" s="292"/>
      <c r="SQP58" s="292"/>
      <c r="SQQ58" s="292"/>
      <c r="SQR58" s="292"/>
      <c r="SQS58" s="292"/>
      <c r="SQT58" s="292"/>
      <c r="SQU58" s="292"/>
      <c r="SQV58" s="292"/>
      <c r="SQW58" s="292"/>
      <c r="SQX58" s="292"/>
      <c r="SQY58" s="292"/>
      <c r="SQZ58" s="292"/>
      <c r="SRA58" s="292"/>
      <c r="SRB58" s="292"/>
      <c r="SRC58" s="292"/>
      <c r="SRD58" s="292"/>
      <c r="SRE58" s="292"/>
      <c r="SRF58" s="292"/>
      <c r="SRG58" s="292"/>
      <c r="SRH58" s="292"/>
      <c r="SRI58" s="292"/>
      <c r="SRJ58" s="292"/>
      <c r="SRK58" s="292"/>
      <c r="SRL58" s="292"/>
      <c r="SRM58" s="292"/>
      <c r="SRN58" s="292"/>
      <c r="SRO58" s="292"/>
      <c r="SRP58" s="292"/>
      <c r="SRQ58" s="292"/>
      <c r="SRR58" s="292"/>
      <c r="SRS58" s="292"/>
      <c r="SRT58" s="292"/>
      <c r="SRU58" s="292"/>
      <c r="SRV58" s="292"/>
      <c r="SRW58" s="292"/>
      <c r="SRX58" s="292"/>
      <c r="SRY58" s="292"/>
      <c r="SRZ58" s="292"/>
      <c r="SSA58" s="292"/>
      <c r="SSB58" s="292"/>
      <c r="SSC58" s="292"/>
      <c r="SSD58" s="292"/>
      <c r="SSE58" s="292"/>
      <c r="SSF58" s="292"/>
      <c r="SSG58" s="292"/>
      <c r="SSH58" s="292"/>
      <c r="SSI58" s="292"/>
      <c r="SSJ58" s="292"/>
      <c r="SSK58" s="292"/>
      <c r="SSL58" s="292"/>
      <c r="SSM58" s="292"/>
      <c r="SSN58" s="292"/>
      <c r="SSO58" s="292"/>
      <c r="SSP58" s="292"/>
      <c r="SSQ58" s="292"/>
      <c r="SSR58" s="292"/>
      <c r="SSS58" s="292"/>
      <c r="SST58" s="292"/>
      <c r="SSU58" s="292"/>
      <c r="SSV58" s="292"/>
      <c r="SSW58" s="292"/>
      <c r="SSX58" s="292"/>
      <c r="SSY58" s="292"/>
      <c r="SSZ58" s="292"/>
      <c r="STA58" s="292"/>
      <c r="STB58" s="292"/>
      <c r="STC58" s="292"/>
      <c r="STD58" s="292"/>
      <c r="STE58" s="292"/>
      <c r="STF58" s="292"/>
      <c r="STG58" s="292"/>
      <c r="STH58" s="292"/>
      <c r="STI58" s="292"/>
      <c r="STJ58" s="292"/>
      <c r="STK58" s="292"/>
      <c r="STL58" s="292"/>
      <c r="STM58" s="292"/>
      <c r="STN58" s="292"/>
      <c r="STO58" s="292"/>
      <c r="STP58" s="292"/>
      <c r="STQ58" s="292"/>
      <c r="STR58" s="292"/>
      <c r="STS58" s="292"/>
      <c r="STT58" s="292"/>
      <c r="STU58" s="292"/>
      <c r="STV58" s="292"/>
      <c r="STW58" s="292"/>
      <c r="STX58" s="292"/>
      <c r="STY58" s="292"/>
      <c r="STZ58" s="292"/>
      <c r="SUA58" s="292"/>
      <c r="SUB58" s="292"/>
      <c r="SUC58" s="292"/>
      <c r="SUD58" s="292"/>
      <c r="SUE58" s="292"/>
      <c r="SUF58" s="292"/>
      <c r="SUG58" s="292"/>
      <c r="SUH58" s="292"/>
      <c r="SUI58" s="292"/>
      <c r="SUJ58" s="292"/>
      <c r="SUK58" s="292"/>
      <c r="SUL58" s="292"/>
      <c r="SUM58" s="292"/>
      <c r="SUN58" s="292"/>
      <c r="SUO58" s="292"/>
      <c r="SUP58" s="292"/>
      <c r="SUQ58" s="292"/>
      <c r="SUR58" s="292"/>
      <c r="SUS58" s="292"/>
      <c r="SUT58" s="292"/>
      <c r="SUU58" s="292"/>
      <c r="SUV58" s="292"/>
      <c r="SUW58" s="292"/>
      <c r="SUX58" s="292"/>
      <c r="SUY58" s="292"/>
      <c r="SUZ58" s="292"/>
      <c r="SVA58" s="292"/>
      <c r="SVB58" s="292"/>
      <c r="SVC58" s="292"/>
      <c r="SVD58" s="292"/>
      <c r="SVE58" s="292"/>
      <c r="SVF58" s="292"/>
      <c r="SVG58" s="292"/>
      <c r="SVH58" s="292"/>
      <c r="SVI58" s="292"/>
      <c r="SVJ58" s="292"/>
      <c r="SVK58" s="292"/>
      <c r="SVL58" s="292"/>
      <c r="SVM58" s="292"/>
      <c r="SVN58" s="292"/>
      <c r="SVO58" s="292"/>
      <c r="SVP58" s="292"/>
      <c r="SVQ58" s="292"/>
      <c r="SVR58" s="292"/>
      <c r="SVS58" s="292"/>
      <c r="SVT58" s="292"/>
      <c r="SVU58" s="292"/>
      <c r="SVV58" s="292"/>
      <c r="SVW58" s="292"/>
      <c r="SVX58" s="292"/>
      <c r="SVY58" s="292"/>
      <c r="SVZ58" s="292"/>
      <c r="SWA58" s="292"/>
      <c r="SWB58" s="292"/>
      <c r="SWC58" s="292"/>
      <c r="SWD58" s="292"/>
      <c r="SWE58" s="292"/>
      <c r="SWF58" s="292"/>
      <c r="SWG58" s="292"/>
      <c r="SWH58" s="292"/>
      <c r="SWI58" s="292"/>
      <c r="SWJ58" s="292"/>
      <c r="SWK58" s="292"/>
      <c r="SWL58" s="292"/>
      <c r="SWM58" s="292"/>
      <c r="SWN58" s="292"/>
      <c r="SWO58" s="292"/>
      <c r="SWP58" s="292"/>
      <c r="SWQ58" s="292"/>
      <c r="SWR58" s="292"/>
      <c r="SWS58" s="292"/>
      <c r="SWT58" s="292"/>
      <c r="SWU58" s="292"/>
      <c r="SWV58" s="292"/>
      <c r="SWW58" s="292"/>
      <c r="SWX58" s="292"/>
      <c r="SWY58" s="292"/>
      <c r="SWZ58" s="292"/>
      <c r="SXA58" s="292"/>
      <c r="SXB58" s="292"/>
      <c r="SXC58" s="292"/>
      <c r="SXD58" s="292"/>
      <c r="SXE58" s="292"/>
      <c r="SXF58" s="292"/>
      <c r="SXG58" s="292"/>
      <c r="SXH58" s="292"/>
      <c r="SXI58" s="292"/>
      <c r="SXJ58" s="292"/>
      <c r="SXK58" s="292"/>
      <c r="SXL58" s="292"/>
      <c r="SXM58" s="292"/>
      <c r="SXN58" s="292"/>
      <c r="SXO58" s="292"/>
      <c r="SXP58" s="292"/>
      <c r="SXQ58" s="292"/>
      <c r="SXR58" s="292"/>
      <c r="SXS58" s="292"/>
      <c r="SXT58" s="292"/>
      <c r="SXU58" s="292"/>
      <c r="SXV58" s="292"/>
      <c r="SXW58" s="292"/>
      <c r="SXX58" s="292"/>
      <c r="SXY58" s="292"/>
      <c r="SXZ58" s="292"/>
      <c r="SYA58" s="292"/>
      <c r="SYB58" s="292"/>
      <c r="SYC58" s="292"/>
      <c r="SYD58" s="292"/>
      <c r="SYE58" s="292"/>
      <c r="SYF58" s="292"/>
      <c r="SYG58" s="292"/>
      <c r="SYH58" s="292"/>
      <c r="SYI58" s="292"/>
      <c r="SYJ58" s="292"/>
      <c r="SYK58" s="292"/>
      <c r="SYL58" s="292"/>
      <c r="SYM58" s="292"/>
      <c r="SYN58" s="292"/>
      <c r="SYO58" s="292"/>
      <c r="SYP58" s="292"/>
      <c r="SYQ58" s="292"/>
      <c r="SYR58" s="292"/>
      <c r="SYS58" s="292"/>
      <c r="SYT58" s="292"/>
      <c r="SYU58" s="292"/>
      <c r="SYV58" s="292"/>
      <c r="SYW58" s="292"/>
      <c r="SYX58" s="292"/>
      <c r="SYY58" s="292"/>
      <c r="SYZ58" s="292"/>
      <c r="SZA58" s="292"/>
      <c r="SZB58" s="292"/>
      <c r="SZC58" s="292"/>
      <c r="SZD58" s="292"/>
      <c r="SZE58" s="292"/>
      <c r="SZF58" s="292"/>
      <c r="SZG58" s="292"/>
      <c r="SZH58" s="292"/>
      <c r="SZI58" s="292"/>
      <c r="SZJ58" s="292"/>
      <c r="SZK58" s="292"/>
      <c r="SZL58" s="292"/>
      <c r="SZM58" s="292"/>
      <c r="SZN58" s="292"/>
      <c r="SZO58" s="292"/>
      <c r="SZP58" s="292"/>
      <c r="SZQ58" s="292"/>
      <c r="SZR58" s="292"/>
      <c r="SZS58" s="292"/>
      <c r="SZT58" s="292"/>
      <c r="SZU58" s="292"/>
      <c r="SZV58" s="292"/>
      <c r="SZW58" s="292"/>
      <c r="SZX58" s="292"/>
      <c r="SZY58" s="292"/>
      <c r="SZZ58" s="292"/>
      <c r="TAA58" s="292"/>
      <c r="TAB58" s="292"/>
      <c r="TAC58" s="292"/>
      <c r="TAD58" s="292"/>
      <c r="TAE58" s="292"/>
      <c r="TAF58" s="292"/>
      <c r="TAG58" s="292"/>
      <c r="TAH58" s="292"/>
      <c r="TAI58" s="292"/>
      <c r="TAJ58" s="292"/>
      <c r="TAK58" s="292"/>
      <c r="TAL58" s="292"/>
      <c r="TAM58" s="292"/>
      <c r="TAN58" s="292"/>
      <c r="TAO58" s="292"/>
      <c r="TAP58" s="292"/>
      <c r="TAQ58" s="292"/>
      <c r="TAR58" s="292"/>
      <c r="TAS58" s="292"/>
      <c r="TAT58" s="292"/>
      <c r="TAU58" s="292"/>
      <c r="TAV58" s="292"/>
      <c r="TAW58" s="292"/>
      <c r="TAX58" s="292"/>
      <c r="TAY58" s="292"/>
      <c r="TAZ58" s="292"/>
      <c r="TBA58" s="292"/>
      <c r="TBB58" s="292"/>
      <c r="TBC58" s="292"/>
      <c r="TBD58" s="292"/>
      <c r="TBE58" s="292"/>
      <c r="TBF58" s="292"/>
      <c r="TBG58" s="292"/>
      <c r="TBH58" s="292"/>
      <c r="TBI58" s="292"/>
      <c r="TBJ58" s="292"/>
      <c r="TBK58" s="292"/>
      <c r="TBL58" s="292"/>
      <c r="TBM58" s="292"/>
      <c r="TBN58" s="292"/>
      <c r="TBO58" s="292"/>
      <c r="TBP58" s="292"/>
      <c r="TBQ58" s="292"/>
      <c r="TBR58" s="292"/>
      <c r="TBS58" s="292"/>
      <c r="TBT58" s="292"/>
      <c r="TBU58" s="292"/>
      <c r="TBV58" s="292"/>
      <c r="TBW58" s="292"/>
      <c r="TBX58" s="292"/>
      <c r="TBY58" s="292"/>
      <c r="TBZ58" s="292"/>
      <c r="TCA58" s="292"/>
      <c r="TCB58" s="292"/>
      <c r="TCC58" s="292"/>
      <c r="TCD58" s="292"/>
      <c r="TCE58" s="292"/>
      <c r="TCF58" s="292"/>
      <c r="TCG58" s="292"/>
      <c r="TCH58" s="292"/>
      <c r="TCI58" s="292"/>
      <c r="TCJ58" s="292"/>
      <c r="TCK58" s="292"/>
      <c r="TCL58" s="292"/>
      <c r="TCM58" s="292"/>
      <c r="TCN58" s="292"/>
      <c r="TCO58" s="292"/>
      <c r="TCP58" s="292"/>
      <c r="TCQ58" s="292"/>
      <c r="TCR58" s="292"/>
      <c r="TCS58" s="292"/>
      <c r="TCT58" s="292"/>
      <c r="TCU58" s="292"/>
      <c r="TCV58" s="292"/>
      <c r="TCW58" s="292"/>
      <c r="TCX58" s="292"/>
      <c r="TCY58" s="292"/>
      <c r="TCZ58" s="292"/>
      <c r="TDA58" s="292"/>
      <c r="TDB58" s="292"/>
      <c r="TDC58" s="292"/>
      <c r="TDD58" s="292"/>
      <c r="TDE58" s="292"/>
      <c r="TDF58" s="292"/>
      <c r="TDG58" s="292"/>
      <c r="TDH58" s="292"/>
      <c r="TDI58" s="292"/>
      <c r="TDJ58" s="292"/>
      <c r="TDK58" s="292"/>
      <c r="TDL58" s="292"/>
      <c r="TDM58" s="292"/>
      <c r="TDN58" s="292"/>
      <c r="TDO58" s="292"/>
      <c r="TDP58" s="292"/>
      <c r="TDQ58" s="292"/>
      <c r="TDR58" s="292"/>
      <c r="TDS58" s="292"/>
      <c r="TDT58" s="292"/>
      <c r="TDU58" s="292"/>
      <c r="TDV58" s="292"/>
      <c r="TDW58" s="292"/>
      <c r="TDX58" s="292"/>
      <c r="TDY58" s="292"/>
      <c r="TDZ58" s="292"/>
      <c r="TEA58" s="292"/>
      <c r="TEB58" s="292"/>
      <c r="TEC58" s="292"/>
      <c r="TED58" s="292"/>
      <c r="TEE58" s="292"/>
      <c r="TEF58" s="292"/>
      <c r="TEG58" s="292"/>
      <c r="TEH58" s="292"/>
      <c r="TEI58" s="292"/>
      <c r="TEJ58" s="292"/>
      <c r="TEK58" s="292"/>
      <c r="TEL58" s="292"/>
      <c r="TEM58" s="292"/>
      <c r="TEN58" s="292"/>
      <c r="TEO58" s="292"/>
      <c r="TEP58" s="292"/>
      <c r="TEQ58" s="292"/>
      <c r="TER58" s="292"/>
      <c r="TES58" s="292"/>
      <c r="TET58" s="292"/>
      <c r="TEU58" s="292"/>
      <c r="TEV58" s="292"/>
      <c r="TEW58" s="292"/>
      <c r="TEX58" s="292"/>
      <c r="TEY58" s="292"/>
      <c r="TEZ58" s="292"/>
      <c r="TFA58" s="292"/>
      <c r="TFB58" s="292"/>
      <c r="TFC58" s="292"/>
      <c r="TFD58" s="292"/>
      <c r="TFE58" s="292"/>
      <c r="TFF58" s="292"/>
      <c r="TFG58" s="292"/>
      <c r="TFH58" s="292"/>
      <c r="TFI58" s="292"/>
      <c r="TFJ58" s="292"/>
      <c r="TFK58" s="292"/>
      <c r="TFL58" s="292"/>
      <c r="TFM58" s="292"/>
      <c r="TFN58" s="292"/>
      <c r="TFO58" s="292"/>
      <c r="TFP58" s="292"/>
      <c r="TFQ58" s="292"/>
      <c r="TFR58" s="292"/>
      <c r="TFS58" s="292"/>
      <c r="TFT58" s="292"/>
      <c r="TFU58" s="292"/>
      <c r="TFV58" s="292"/>
      <c r="TFW58" s="292"/>
      <c r="TFX58" s="292"/>
      <c r="TFY58" s="292"/>
      <c r="TFZ58" s="292"/>
      <c r="TGA58" s="292"/>
      <c r="TGB58" s="292"/>
      <c r="TGC58" s="292"/>
      <c r="TGD58" s="292"/>
      <c r="TGE58" s="292"/>
      <c r="TGF58" s="292"/>
      <c r="TGG58" s="292"/>
      <c r="TGH58" s="292"/>
      <c r="TGI58" s="292"/>
      <c r="TGJ58" s="292"/>
      <c r="TGK58" s="292"/>
      <c r="TGL58" s="292"/>
      <c r="TGM58" s="292"/>
      <c r="TGN58" s="292"/>
      <c r="TGO58" s="292"/>
      <c r="TGP58" s="292"/>
      <c r="TGQ58" s="292"/>
      <c r="TGR58" s="292"/>
      <c r="TGS58" s="292"/>
      <c r="TGT58" s="292"/>
      <c r="TGU58" s="292"/>
      <c r="TGV58" s="292"/>
      <c r="TGW58" s="292"/>
      <c r="TGX58" s="292"/>
      <c r="TGY58" s="292"/>
      <c r="TGZ58" s="292"/>
      <c r="THA58" s="292"/>
      <c r="THB58" s="292"/>
      <c r="THC58" s="292"/>
      <c r="THD58" s="292"/>
      <c r="THE58" s="292"/>
      <c r="THF58" s="292"/>
      <c r="THG58" s="292"/>
      <c r="THH58" s="292"/>
      <c r="THI58" s="292"/>
      <c r="THJ58" s="292"/>
      <c r="THK58" s="292"/>
      <c r="THL58" s="292"/>
      <c r="THM58" s="292"/>
      <c r="THN58" s="292"/>
      <c r="THO58" s="292"/>
      <c r="THP58" s="292"/>
      <c r="THQ58" s="292"/>
      <c r="THR58" s="292"/>
      <c r="THS58" s="292"/>
      <c r="THT58" s="292"/>
      <c r="THU58" s="292"/>
      <c r="THV58" s="292"/>
      <c r="THW58" s="292"/>
      <c r="THX58" s="292"/>
      <c r="THY58" s="292"/>
      <c r="THZ58" s="292"/>
      <c r="TIA58" s="292"/>
      <c r="TIB58" s="292"/>
      <c r="TIC58" s="292"/>
      <c r="TID58" s="292"/>
      <c r="TIE58" s="292"/>
      <c r="TIF58" s="292"/>
      <c r="TIG58" s="292"/>
      <c r="TIH58" s="292"/>
      <c r="TII58" s="292"/>
      <c r="TIJ58" s="292"/>
      <c r="TIK58" s="292"/>
      <c r="TIL58" s="292"/>
      <c r="TIM58" s="292"/>
      <c r="TIN58" s="292"/>
      <c r="TIO58" s="292"/>
      <c r="TIP58" s="292"/>
      <c r="TIQ58" s="292"/>
      <c r="TIR58" s="292"/>
      <c r="TIS58" s="292"/>
      <c r="TIT58" s="292"/>
      <c r="TIU58" s="292"/>
      <c r="TIV58" s="292"/>
      <c r="TIW58" s="292"/>
      <c r="TIX58" s="292"/>
      <c r="TIY58" s="292"/>
      <c r="TIZ58" s="292"/>
      <c r="TJA58" s="292"/>
      <c r="TJB58" s="292"/>
      <c r="TJC58" s="292"/>
      <c r="TJD58" s="292"/>
      <c r="TJE58" s="292"/>
      <c r="TJF58" s="292"/>
      <c r="TJG58" s="292"/>
      <c r="TJH58" s="292"/>
      <c r="TJI58" s="292"/>
      <c r="TJJ58" s="292"/>
      <c r="TJK58" s="292"/>
      <c r="TJL58" s="292"/>
      <c r="TJM58" s="292"/>
      <c r="TJN58" s="292"/>
      <c r="TJO58" s="292"/>
      <c r="TJP58" s="292"/>
      <c r="TJQ58" s="292"/>
      <c r="TJR58" s="292"/>
      <c r="TJS58" s="292"/>
      <c r="TJT58" s="292"/>
      <c r="TJU58" s="292"/>
      <c r="TJV58" s="292"/>
      <c r="TJW58" s="292"/>
      <c r="TJX58" s="292"/>
      <c r="TJY58" s="292"/>
      <c r="TJZ58" s="292"/>
      <c r="TKA58" s="292"/>
      <c r="TKB58" s="292"/>
      <c r="TKC58" s="292"/>
      <c r="TKD58" s="292"/>
      <c r="TKE58" s="292"/>
      <c r="TKF58" s="292"/>
      <c r="TKG58" s="292"/>
      <c r="TKH58" s="292"/>
      <c r="TKI58" s="292"/>
      <c r="TKJ58" s="292"/>
      <c r="TKK58" s="292"/>
      <c r="TKL58" s="292"/>
      <c r="TKM58" s="292"/>
      <c r="TKN58" s="292"/>
      <c r="TKO58" s="292"/>
      <c r="TKP58" s="292"/>
      <c r="TKQ58" s="292"/>
      <c r="TKR58" s="292"/>
      <c r="TKS58" s="292"/>
      <c r="TKT58" s="292"/>
      <c r="TKU58" s="292"/>
      <c r="TKV58" s="292"/>
      <c r="TKW58" s="292"/>
      <c r="TKX58" s="292"/>
      <c r="TKY58" s="292"/>
      <c r="TKZ58" s="292"/>
      <c r="TLA58" s="292"/>
      <c r="TLB58" s="292"/>
      <c r="TLC58" s="292"/>
      <c r="TLD58" s="292"/>
      <c r="TLE58" s="292"/>
      <c r="TLF58" s="292"/>
      <c r="TLG58" s="292"/>
      <c r="TLH58" s="292"/>
      <c r="TLI58" s="292"/>
      <c r="TLJ58" s="292"/>
      <c r="TLK58" s="292"/>
      <c r="TLL58" s="292"/>
      <c r="TLM58" s="292"/>
      <c r="TLN58" s="292"/>
      <c r="TLO58" s="292"/>
      <c r="TLP58" s="292"/>
      <c r="TLQ58" s="292"/>
      <c r="TLR58" s="292"/>
      <c r="TLS58" s="292"/>
      <c r="TLT58" s="292"/>
      <c r="TLU58" s="292"/>
      <c r="TLV58" s="292"/>
      <c r="TLW58" s="292"/>
      <c r="TLX58" s="292"/>
      <c r="TLY58" s="292"/>
      <c r="TLZ58" s="292"/>
      <c r="TMA58" s="292"/>
      <c r="TMB58" s="292"/>
      <c r="TMC58" s="292"/>
      <c r="TMD58" s="292"/>
      <c r="TME58" s="292"/>
      <c r="TMF58" s="292"/>
      <c r="TMG58" s="292"/>
      <c r="TMH58" s="292"/>
      <c r="TMI58" s="292"/>
      <c r="TMJ58" s="292"/>
      <c r="TMK58" s="292"/>
      <c r="TML58" s="292"/>
      <c r="TMM58" s="292"/>
      <c r="TMN58" s="292"/>
      <c r="TMO58" s="292"/>
      <c r="TMP58" s="292"/>
      <c r="TMQ58" s="292"/>
      <c r="TMR58" s="292"/>
      <c r="TMS58" s="292"/>
      <c r="TMT58" s="292"/>
      <c r="TMU58" s="292"/>
      <c r="TMV58" s="292"/>
      <c r="TMW58" s="292"/>
      <c r="TMX58" s="292"/>
      <c r="TMY58" s="292"/>
      <c r="TMZ58" s="292"/>
      <c r="TNA58" s="292"/>
      <c r="TNB58" s="292"/>
      <c r="TNC58" s="292"/>
      <c r="TND58" s="292"/>
      <c r="TNE58" s="292"/>
      <c r="TNF58" s="292"/>
      <c r="TNG58" s="292"/>
      <c r="TNH58" s="292"/>
      <c r="TNI58" s="292"/>
      <c r="TNJ58" s="292"/>
      <c r="TNK58" s="292"/>
      <c r="TNL58" s="292"/>
      <c r="TNM58" s="292"/>
      <c r="TNN58" s="292"/>
      <c r="TNO58" s="292"/>
      <c r="TNP58" s="292"/>
      <c r="TNQ58" s="292"/>
      <c r="TNR58" s="292"/>
      <c r="TNS58" s="292"/>
      <c r="TNT58" s="292"/>
      <c r="TNU58" s="292"/>
      <c r="TNV58" s="292"/>
      <c r="TNW58" s="292"/>
      <c r="TNX58" s="292"/>
      <c r="TNY58" s="292"/>
      <c r="TNZ58" s="292"/>
      <c r="TOA58" s="292"/>
      <c r="TOB58" s="292"/>
      <c r="TOC58" s="292"/>
      <c r="TOD58" s="292"/>
      <c r="TOE58" s="292"/>
      <c r="TOF58" s="292"/>
      <c r="TOG58" s="292"/>
      <c r="TOH58" s="292"/>
      <c r="TOI58" s="292"/>
      <c r="TOJ58" s="292"/>
      <c r="TOK58" s="292"/>
      <c r="TOL58" s="292"/>
      <c r="TOM58" s="292"/>
      <c r="TON58" s="292"/>
      <c r="TOO58" s="292"/>
      <c r="TOP58" s="292"/>
      <c r="TOQ58" s="292"/>
      <c r="TOR58" s="292"/>
      <c r="TOS58" s="292"/>
      <c r="TOT58" s="292"/>
      <c r="TOU58" s="292"/>
      <c r="TOV58" s="292"/>
      <c r="TOW58" s="292"/>
      <c r="TOX58" s="292"/>
      <c r="TOY58" s="292"/>
      <c r="TOZ58" s="292"/>
      <c r="TPA58" s="292"/>
      <c r="TPB58" s="292"/>
      <c r="TPC58" s="292"/>
      <c r="TPD58" s="292"/>
      <c r="TPE58" s="292"/>
      <c r="TPF58" s="292"/>
      <c r="TPG58" s="292"/>
      <c r="TPH58" s="292"/>
      <c r="TPI58" s="292"/>
      <c r="TPJ58" s="292"/>
      <c r="TPK58" s="292"/>
      <c r="TPL58" s="292"/>
      <c r="TPM58" s="292"/>
      <c r="TPN58" s="292"/>
      <c r="TPO58" s="292"/>
      <c r="TPP58" s="292"/>
      <c r="TPQ58" s="292"/>
      <c r="TPR58" s="292"/>
      <c r="TPS58" s="292"/>
      <c r="TPT58" s="292"/>
      <c r="TPU58" s="292"/>
      <c r="TPV58" s="292"/>
      <c r="TPW58" s="292"/>
      <c r="TPX58" s="292"/>
      <c r="TPY58" s="292"/>
      <c r="TPZ58" s="292"/>
      <c r="TQA58" s="292"/>
      <c r="TQB58" s="292"/>
      <c r="TQC58" s="292"/>
      <c r="TQD58" s="292"/>
      <c r="TQE58" s="292"/>
      <c r="TQF58" s="292"/>
      <c r="TQG58" s="292"/>
      <c r="TQH58" s="292"/>
      <c r="TQI58" s="292"/>
      <c r="TQJ58" s="292"/>
      <c r="TQK58" s="292"/>
      <c r="TQL58" s="292"/>
      <c r="TQM58" s="292"/>
      <c r="TQN58" s="292"/>
      <c r="TQO58" s="292"/>
      <c r="TQP58" s="292"/>
      <c r="TQQ58" s="292"/>
      <c r="TQR58" s="292"/>
      <c r="TQS58" s="292"/>
      <c r="TQT58" s="292"/>
      <c r="TQU58" s="292"/>
      <c r="TQV58" s="292"/>
      <c r="TQW58" s="292"/>
      <c r="TQX58" s="292"/>
      <c r="TQY58" s="292"/>
      <c r="TQZ58" s="292"/>
      <c r="TRA58" s="292"/>
      <c r="TRB58" s="292"/>
      <c r="TRC58" s="292"/>
      <c r="TRD58" s="292"/>
      <c r="TRE58" s="292"/>
      <c r="TRF58" s="292"/>
      <c r="TRG58" s="292"/>
      <c r="TRH58" s="292"/>
      <c r="TRI58" s="292"/>
      <c r="TRJ58" s="292"/>
      <c r="TRK58" s="292"/>
      <c r="TRL58" s="292"/>
      <c r="TRM58" s="292"/>
      <c r="TRN58" s="292"/>
      <c r="TRO58" s="292"/>
      <c r="TRP58" s="292"/>
      <c r="TRQ58" s="292"/>
      <c r="TRR58" s="292"/>
      <c r="TRS58" s="292"/>
      <c r="TRT58" s="292"/>
      <c r="TRU58" s="292"/>
      <c r="TRV58" s="292"/>
      <c r="TRW58" s="292"/>
      <c r="TRX58" s="292"/>
      <c r="TRY58" s="292"/>
      <c r="TRZ58" s="292"/>
      <c r="TSA58" s="292"/>
      <c r="TSB58" s="292"/>
      <c r="TSC58" s="292"/>
      <c r="TSD58" s="292"/>
      <c r="TSE58" s="292"/>
      <c r="TSF58" s="292"/>
      <c r="TSG58" s="292"/>
      <c r="TSH58" s="292"/>
      <c r="TSI58" s="292"/>
      <c r="TSJ58" s="292"/>
      <c r="TSK58" s="292"/>
      <c r="TSL58" s="292"/>
      <c r="TSM58" s="292"/>
      <c r="TSN58" s="292"/>
      <c r="TSO58" s="292"/>
      <c r="TSP58" s="292"/>
      <c r="TSQ58" s="292"/>
      <c r="TSR58" s="292"/>
      <c r="TSS58" s="292"/>
      <c r="TST58" s="292"/>
      <c r="TSU58" s="292"/>
      <c r="TSV58" s="292"/>
      <c r="TSW58" s="292"/>
      <c r="TSX58" s="292"/>
      <c r="TSY58" s="292"/>
      <c r="TSZ58" s="292"/>
      <c r="TTA58" s="292"/>
      <c r="TTB58" s="292"/>
      <c r="TTC58" s="292"/>
      <c r="TTD58" s="292"/>
      <c r="TTE58" s="292"/>
      <c r="TTF58" s="292"/>
      <c r="TTG58" s="292"/>
      <c r="TTH58" s="292"/>
      <c r="TTI58" s="292"/>
      <c r="TTJ58" s="292"/>
      <c r="TTK58" s="292"/>
      <c r="TTL58" s="292"/>
      <c r="TTM58" s="292"/>
      <c r="TTN58" s="292"/>
      <c r="TTO58" s="292"/>
      <c r="TTP58" s="292"/>
      <c r="TTQ58" s="292"/>
      <c r="TTR58" s="292"/>
      <c r="TTS58" s="292"/>
      <c r="TTT58" s="292"/>
      <c r="TTU58" s="292"/>
      <c r="TTV58" s="292"/>
      <c r="TTW58" s="292"/>
      <c r="TTX58" s="292"/>
      <c r="TTY58" s="292"/>
      <c r="TTZ58" s="292"/>
      <c r="TUA58" s="292"/>
      <c r="TUB58" s="292"/>
      <c r="TUC58" s="292"/>
      <c r="TUD58" s="292"/>
      <c r="TUE58" s="292"/>
      <c r="TUF58" s="292"/>
      <c r="TUG58" s="292"/>
      <c r="TUH58" s="292"/>
      <c r="TUI58" s="292"/>
      <c r="TUJ58" s="292"/>
      <c r="TUK58" s="292"/>
      <c r="TUL58" s="292"/>
      <c r="TUM58" s="292"/>
      <c r="TUN58" s="292"/>
      <c r="TUO58" s="292"/>
      <c r="TUP58" s="292"/>
      <c r="TUQ58" s="292"/>
      <c r="TUR58" s="292"/>
      <c r="TUS58" s="292"/>
      <c r="TUT58" s="292"/>
      <c r="TUU58" s="292"/>
      <c r="TUV58" s="292"/>
      <c r="TUW58" s="292"/>
      <c r="TUX58" s="292"/>
      <c r="TUY58" s="292"/>
      <c r="TUZ58" s="292"/>
      <c r="TVA58" s="292"/>
      <c r="TVB58" s="292"/>
      <c r="TVC58" s="292"/>
      <c r="TVD58" s="292"/>
      <c r="TVE58" s="292"/>
      <c r="TVF58" s="292"/>
      <c r="TVG58" s="292"/>
      <c r="TVH58" s="292"/>
      <c r="TVI58" s="292"/>
      <c r="TVJ58" s="292"/>
      <c r="TVK58" s="292"/>
      <c r="TVL58" s="292"/>
      <c r="TVM58" s="292"/>
      <c r="TVN58" s="292"/>
      <c r="TVO58" s="292"/>
      <c r="TVP58" s="292"/>
      <c r="TVQ58" s="292"/>
      <c r="TVR58" s="292"/>
      <c r="TVS58" s="292"/>
      <c r="TVT58" s="292"/>
      <c r="TVU58" s="292"/>
      <c r="TVV58" s="292"/>
      <c r="TVW58" s="292"/>
      <c r="TVX58" s="292"/>
      <c r="TVY58" s="292"/>
      <c r="TVZ58" s="292"/>
      <c r="TWA58" s="292"/>
      <c r="TWB58" s="292"/>
      <c r="TWC58" s="292"/>
      <c r="TWD58" s="292"/>
      <c r="TWE58" s="292"/>
      <c r="TWF58" s="292"/>
      <c r="TWG58" s="292"/>
      <c r="TWH58" s="292"/>
      <c r="TWI58" s="292"/>
      <c r="TWJ58" s="292"/>
      <c r="TWK58" s="292"/>
      <c r="TWL58" s="292"/>
      <c r="TWM58" s="292"/>
      <c r="TWN58" s="292"/>
      <c r="TWO58" s="292"/>
      <c r="TWP58" s="292"/>
      <c r="TWQ58" s="292"/>
      <c r="TWR58" s="292"/>
      <c r="TWS58" s="292"/>
      <c r="TWT58" s="292"/>
      <c r="TWU58" s="292"/>
      <c r="TWV58" s="292"/>
      <c r="TWW58" s="292"/>
      <c r="TWX58" s="292"/>
      <c r="TWY58" s="292"/>
      <c r="TWZ58" s="292"/>
      <c r="TXA58" s="292"/>
      <c r="TXB58" s="292"/>
      <c r="TXC58" s="292"/>
      <c r="TXD58" s="292"/>
      <c r="TXE58" s="292"/>
      <c r="TXF58" s="292"/>
      <c r="TXG58" s="292"/>
      <c r="TXH58" s="292"/>
      <c r="TXI58" s="292"/>
      <c r="TXJ58" s="292"/>
      <c r="TXK58" s="292"/>
      <c r="TXL58" s="292"/>
      <c r="TXM58" s="292"/>
      <c r="TXN58" s="292"/>
      <c r="TXO58" s="292"/>
      <c r="TXP58" s="292"/>
      <c r="TXQ58" s="292"/>
      <c r="TXR58" s="292"/>
      <c r="TXS58" s="292"/>
      <c r="TXT58" s="292"/>
      <c r="TXU58" s="292"/>
      <c r="TXV58" s="292"/>
      <c r="TXW58" s="292"/>
      <c r="TXX58" s="292"/>
      <c r="TXY58" s="292"/>
      <c r="TXZ58" s="292"/>
      <c r="TYA58" s="292"/>
      <c r="TYB58" s="292"/>
      <c r="TYC58" s="292"/>
      <c r="TYD58" s="292"/>
      <c r="TYE58" s="292"/>
      <c r="TYF58" s="292"/>
      <c r="TYG58" s="292"/>
      <c r="TYH58" s="292"/>
      <c r="TYI58" s="292"/>
      <c r="TYJ58" s="292"/>
      <c r="TYK58" s="292"/>
      <c r="TYL58" s="292"/>
      <c r="TYM58" s="292"/>
      <c r="TYN58" s="292"/>
      <c r="TYO58" s="292"/>
      <c r="TYP58" s="292"/>
      <c r="TYQ58" s="292"/>
      <c r="TYR58" s="292"/>
      <c r="TYS58" s="292"/>
      <c r="TYT58" s="292"/>
      <c r="TYU58" s="292"/>
      <c r="TYV58" s="292"/>
      <c r="TYW58" s="292"/>
      <c r="TYX58" s="292"/>
      <c r="TYY58" s="292"/>
      <c r="TYZ58" s="292"/>
      <c r="TZA58" s="292"/>
      <c r="TZB58" s="292"/>
      <c r="TZC58" s="292"/>
      <c r="TZD58" s="292"/>
      <c r="TZE58" s="292"/>
      <c r="TZF58" s="292"/>
      <c r="TZG58" s="292"/>
      <c r="TZH58" s="292"/>
      <c r="TZI58" s="292"/>
      <c r="TZJ58" s="292"/>
      <c r="TZK58" s="292"/>
      <c r="TZL58" s="292"/>
      <c r="TZM58" s="292"/>
      <c r="TZN58" s="292"/>
      <c r="TZO58" s="292"/>
      <c r="TZP58" s="292"/>
      <c r="TZQ58" s="292"/>
      <c r="TZR58" s="292"/>
      <c r="TZS58" s="292"/>
      <c r="TZT58" s="292"/>
      <c r="TZU58" s="292"/>
      <c r="TZV58" s="292"/>
      <c r="TZW58" s="292"/>
      <c r="TZX58" s="292"/>
      <c r="TZY58" s="292"/>
      <c r="TZZ58" s="292"/>
      <c r="UAA58" s="292"/>
      <c r="UAB58" s="292"/>
      <c r="UAC58" s="292"/>
      <c r="UAD58" s="292"/>
      <c r="UAE58" s="292"/>
      <c r="UAF58" s="292"/>
      <c r="UAG58" s="292"/>
      <c r="UAH58" s="292"/>
      <c r="UAI58" s="292"/>
      <c r="UAJ58" s="292"/>
      <c r="UAK58" s="292"/>
      <c r="UAL58" s="292"/>
      <c r="UAM58" s="292"/>
      <c r="UAN58" s="292"/>
      <c r="UAO58" s="292"/>
      <c r="UAP58" s="292"/>
      <c r="UAQ58" s="292"/>
      <c r="UAR58" s="292"/>
      <c r="UAS58" s="292"/>
      <c r="UAT58" s="292"/>
      <c r="UAU58" s="292"/>
      <c r="UAV58" s="292"/>
      <c r="UAW58" s="292"/>
      <c r="UAX58" s="292"/>
      <c r="UAY58" s="292"/>
      <c r="UAZ58" s="292"/>
      <c r="UBA58" s="292"/>
      <c r="UBB58" s="292"/>
      <c r="UBC58" s="292"/>
      <c r="UBD58" s="292"/>
      <c r="UBE58" s="292"/>
      <c r="UBF58" s="292"/>
      <c r="UBG58" s="292"/>
      <c r="UBH58" s="292"/>
      <c r="UBI58" s="292"/>
      <c r="UBJ58" s="292"/>
      <c r="UBK58" s="292"/>
      <c r="UBL58" s="292"/>
      <c r="UBM58" s="292"/>
      <c r="UBN58" s="292"/>
      <c r="UBO58" s="292"/>
      <c r="UBP58" s="292"/>
      <c r="UBQ58" s="292"/>
      <c r="UBR58" s="292"/>
      <c r="UBS58" s="292"/>
      <c r="UBT58" s="292"/>
      <c r="UBU58" s="292"/>
      <c r="UBV58" s="292"/>
      <c r="UBW58" s="292"/>
      <c r="UBX58" s="292"/>
      <c r="UBY58" s="292"/>
      <c r="UBZ58" s="292"/>
      <c r="UCA58" s="292"/>
      <c r="UCB58" s="292"/>
      <c r="UCC58" s="292"/>
      <c r="UCD58" s="292"/>
      <c r="UCE58" s="292"/>
      <c r="UCF58" s="292"/>
      <c r="UCG58" s="292"/>
      <c r="UCH58" s="292"/>
      <c r="UCI58" s="292"/>
      <c r="UCJ58" s="292"/>
      <c r="UCK58" s="292"/>
      <c r="UCL58" s="292"/>
      <c r="UCM58" s="292"/>
      <c r="UCN58" s="292"/>
      <c r="UCO58" s="292"/>
      <c r="UCP58" s="292"/>
      <c r="UCQ58" s="292"/>
      <c r="UCR58" s="292"/>
      <c r="UCS58" s="292"/>
      <c r="UCT58" s="292"/>
      <c r="UCU58" s="292"/>
      <c r="UCV58" s="292"/>
      <c r="UCW58" s="292"/>
      <c r="UCX58" s="292"/>
      <c r="UCY58" s="292"/>
      <c r="UCZ58" s="292"/>
      <c r="UDA58" s="292"/>
      <c r="UDB58" s="292"/>
      <c r="UDC58" s="292"/>
      <c r="UDD58" s="292"/>
      <c r="UDE58" s="292"/>
      <c r="UDF58" s="292"/>
      <c r="UDG58" s="292"/>
      <c r="UDH58" s="292"/>
      <c r="UDI58" s="292"/>
      <c r="UDJ58" s="292"/>
      <c r="UDK58" s="292"/>
      <c r="UDL58" s="292"/>
      <c r="UDM58" s="292"/>
      <c r="UDN58" s="292"/>
      <c r="UDO58" s="292"/>
      <c r="UDP58" s="292"/>
      <c r="UDQ58" s="292"/>
      <c r="UDR58" s="292"/>
      <c r="UDS58" s="292"/>
      <c r="UDT58" s="292"/>
      <c r="UDU58" s="292"/>
      <c r="UDV58" s="292"/>
      <c r="UDW58" s="292"/>
      <c r="UDX58" s="292"/>
      <c r="UDY58" s="292"/>
      <c r="UDZ58" s="292"/>
      <c r="UEA58" s="292"/>
      <c r="UEB58" s="292"/>
      <c r="UEC58" s="292"/>
      <c r="UED58" s="292"/>
      <c r="UEE58" s="292"/>
      <c r="UEF58" s="292"/>
      <c r="UEG58" s="292"/>
      <c r="UEH58" s="292"/>
      <c r="UEI58" s="292"/>
      <c r="UEJ58" s="292"/>
      <c r="UEK58" s="292"/>
      <c r="UEL58" s="292"/>
      <c r="UEM58" s="292"/>
      <c r="UEN58" s="292"/>
      <c r="UEO58" s="292"/>
      <c r="UEP58" s="292"/>
      <c r="UEQ58" s="292"/>
      <c r="UER58" s="292"/>
      <c r="UES58" s="292"/>
      <c r="UET58" s="292"/>
      <c r="UEU58" s="292"/>
      <c r="UEV58" s="292"/>
      <c r="UEW58" s="292"/>
      <c r="UEX58" s="292"/>
      <c r="UEY58" s="292"/>
      <c r="UEZ58" s="292"/>
      <c r="UFA58" s="292"/>
      <c r="UFB58" s="292"/>
      <c r="UFC58" s="292"/>
      <c r="UFD58" s="292"/>
      <c r="UFE58" s="292"/>
      <c r="UFF58" s="292"/>
      <c r="UFG58" s="292"/>
      <c r="UFH58" s="292"/>
      <c r="UFI58" s="292"/>
      <c r="UFJ58" s="292"/>
      <c r="UFK58" s="292"/>
      <c r="UFL58" s="292"/>
      <c r="UFM58" s="292"/>
      <c r="UFN58" s="292"/>
      <c r="UFO58" s="292"/>
      <c r="UFP58" s="292"/>
      <c r="UFQ58" s="292"/>
      <c r="UFR58" s="292"/>
      <c r="UFS58" s="292"/>
      <c r="UFT58" s="292"/>
      <c r="UFU58" s="292"/>
      <c r="UFV58" s="292"/>
      <c r="UFW58" s="292"/>
      <c r="UFX58" s="292"/>
      <c r="UFY58" s="292"/>
      <c r="UFZ58" s="292"/>
      <c r="UGA58" s="292"/>
      <c r="UGB58" s="292"/>
      <c r="UGC58" s="292"/>
      <c r="UGD58" s="292"/>
      <c r="UGE58" s="292"/>
      <c r="UGF58" s="292"/>
      <c r="UGG58" s="292"/>
      <c r="UGH58" s="292"/>
      <c r="UGI58" s="292"/>
      <c r="UGJ58" s="292"/>
      <c r="UGK58" s="292"/>
      <c r="UGL58" s="292"/>
      <c r="UGM58" s="292"/>
      <c r="UGN58" s="292"/>
      <c r="UGO58" s="292"/>
      <c r="UGP58" s="292"/>
      <c r="UGQ58" s="292"/>
      <c r="UGR58" s="292"/>
      <c r="UGS58" s="292"/>
      <c r="UGT58" s="292"/>
      <c r="UGU58" s="292"/>
      <c r="UGV58" s="292"/>
      <c r="UGW58" s="292"/>
      <c r="UGX58" s="292"/>
      <c r="UGY58" s="292"/>
      <c r="UGZ58" s="292"/>
      <c r="UHA58" s="292"/>
      <c r="UHB58" s="292"/>
      <c r="UHC58" s="292"/>
      <c r="UHD58" s="292"/>
      <c r="UHE58" s="292"/>
      <c r="UHF58" s="292"/>
      <c r="UHG58" s="292"/>
      <c r="UHH58" s="292"/>
      <c r="UHI58" s="292"/>
      <c r="UHJ58" s="292"/>
      <c r="UHK58" s="292"/>
      <c r="UHL58" s="292"/>
      <c r="UHM58" s="292"/>
      <c r="UHN58" s="292"/>
      <c r="UHO58" s="292"/>
      <c r="UHP58" s="292"/>
      <c r="UHQ58" s="292"/>
      <c r="UHR58" s="292"/>
      <c r="UHS58" s="292"/>
      <c r="UHT58" s="292"/>
      <c r="UHU58" s="292"/>
      <c r="UHV58" s="292"/>
      <c r="UHW58" s="292"/>
      <c r="UHX58" s="292"/>
      <c r="UHY58" s="292"/>
      <c r="UHZ58" s="292"/>
      <c r="UIA58" s="292"/>
      <c r="UIB58" s="292"/>
      <c r="UIC58" s="292"/>
      <c r="UID58" s="292"/>
      <c r="UIE58" s="292"/>
      <c r="UIF58" s="292"/>
      <c r="UIG58" s="292"/>
      <c r="UIH58" s="292"/>
      <c r="UII58" s="292"/>
      <c r="UIJ58" s="292"/>
      <c r="UIK58" s="292"/>
      <c r="UIL58" s="292"/>
      <c r="UIM58" s="292"/>
      <c r="UIN58" s="292"/>
      <c r="UIO58" s="292"/>
      <c r="UIP58" s="292"/>
      <c r="UIQ58" s="292"/>
      <c r="UIR58" s="292"/>
      <c r="UIS58" s="292"/>
      <c r="UIT58" s="292"/>
      <c r="UIU58" s="292"/>
      <c r="UIV58" s="292"/>
      <c r="UIW58" s="292"/>
      <c r="UIX58" s="292"/>
      <c r="UIY58" s="292"/>
      <c r="UIZ58" s="292"/>
      <c r="UJA58" s="292"/>
      <c r="UJB58" s="292"/>
      <c r="UJC58" s="292"/>
      <c r="UJD58" s="292"/>
      <c r="UJE58" s="292"/>
      <c r="UJF58" s="292"/>
      <c r="UJG58" s="292"/>
      <c r="UJH58" s="292"/>
      <c r="UJI58" s="292"/>
      <c r="UJJ58" s="292"/>
      <c r="UJK58" s="292"/>
      <c r="UJL58" s="292"/>
      <c r="UJM58" s="292"/>
      <c r="UJN58" s="292"/>
      <c r="UJO58" s="292"/>
      <c r="UJP58" s="292"/>
      <c r="UJQ58" s="292"/>
      <c r="UJR58" s="292"/>
      <c r="UJS58" s="292"/>
      <c r="UJT58" s="292"/>
      <c r="UJU58" s="292"/>
      <c r="UJV58" s="292"/>
      <c r="UJW58" s="292"/>
      <c r="UJX58" s="292"/>
      <c r="UJY58" s="292"/>
      <c r="UJZ58" s="292"/>
      <c r="UKA58" s="292"/>
      <c r="UKB58" s="292"/>
      <c r="UKC58" s="292"/>
      <c r="UKD58" s="292"/>
      <c r="UKE58" s="292"/>
      <c r="UKF58" s="292"/>
      <c r="UKG58" s="292"/>
      <c r="UKH58" s="292"/>
      <c r="UKI58" s="292"/>
      <c r="UKJ58" s="292"/>
      <c r="UKK58" s="292"/>
      <c r="UKL58" s="292"/>
      <c r="UKM58" s="292"/>
      <c r="UKN58" s="292"/>
      <c r="UKO58" s="292"/>
      <c r="UKP58" s="292"/>
      <c r="UKQ58" s="292"/>
      <c r="UKR58" s="292"/>
      <c r="UKS58" s="292"/>
      <c r="UKT58" s="292"/>
      <c r="UKU58" s="292"/>
      <c r="UKV58" s="292"/>
      <c r="UKW58" s="292"/>
      <c r="UKX58" s="292"/>
      <c r="UKY58" s="292"/>
      <c r="UKZ58" s="292"/>
      <c r="ULA58" s="292"/>
      <c r="ULB58" s="292"/>
      <c r="ULC58" s="292"/>
      <c r="ULD58" s="292"/>
      <c r="ULE58" s="292"/>
      <c r="ULF58" s="292"/>
      <c r="ULG58" s="292"/>
      <c r="ULH58" s="292"/>
      <c r="ULI58" s="292"/>
      <c r="ULJ58" s="292"/>
      <c r="ULK58" s="292"/>
      <c r="ULL58" s="292"/>
      <c r="ULM58" s="292"/>
      <c r="ULN58" s="292"/>
      <c r="ULO58" s="292"/>
      <c r="ULP58" s="292"/>
      <c r="ULQ58" s="292"/>
      <c r="ULR58" s="292"/>
      <c r="ULS58" s="292"/>
      <c r="ULT58" s="292"/>
      <c r="ULU58" s="292"/>
      <c r="ULV58" s="292"/>
      <c r="ULW58" s="292"/>
      <c r="ULX58" s="292"/>
      <c r="ULY58" s="292"/>
      <c r="ULZ58" s="292"/>
      <c r="UMA58" s="292"/>
      <c r="UMB58" s="292"/>
      <c r="UMC58" s="292"/>
      <c r="UMD58" s="292"/>
      <c r="UME58" s="292"/>
      <c r="UMF58" s="292"/>
      <c r="UMG58" s="292"/>
      <c r="UMH58" s="292"/>
      <c r="UMI58" s="292"/>
      <c r="UMJ58" s="292"/>
      <c r="UMK58" s="292"/>
      <c r="UML58" s="292"/>
      <c r="UMM58" s="292"/>
      <c r="UMN58" s="292"/>
      <c r="UMO58" s="292"/>
      <c r="UMP58" s="292"/>
      <c r="UMQ58" s="292"/>
      <c r="UMR58" s="292"/>
      <c r="UMS58" s="292"/>
      <c r="UMT58" s="292"/>
      <c r="UMU58" s="292"/>
      <c r="UMV58" s="292"/>
      <c r="UMW58" s="292"/>
      <c r="UMX58" s="292"/>
      <c r="UMY58" s="292"/>
      <c r="UMZ58" s="292"/>
      <c r="UNA58" s="292"/>
      <c r="UNB58" s="292"/>
      <c r="UNC58" s="292"/>
      <c r="UND58" s="292"/>
      <c r="UNE58" s="292"/>
      <c r="UNF58" s="292"/>
      <c r="UNG58" s="292"/>
      <c r="UNH58" s="292"/>
      <c r="UNI58" s="292"/>
      <c r="UNJ58" s="292"/>
      <c r="UNK58" s="292"/>
      <c r="UNL58" s="292"/>
      <c r="UNM58" s="292"/>
      <c r="UNN58" s="292"/>
      <c r="UNO58" s="292"/>
      <c r="UNP58" s="292"/>
      <c r="UNQ58" s="292"/>
      <c r="UNR58" s="292"/>
      <c r="UNS58" s="292"/>
      <c r="UNT58" s="292"/>
      <c r="UNU58" s="292"/>
      <c r="UNV58" s="292"/>
      <c r="UNW58" s="292"/>
      <c r="UNX58" s="292"/>
      <c r="UNY58" s="292"/>
      <c r="UNZ58" s="292"/>
      <c r="UOA58" s="292"/>
      <c r="UOB58" s="292"/>
      <c r="UOC58" s="292"/>
      <c r="UOD58" s="292"/>
      <c r="UOE58" s="292"/>
      <c r="UOF58" s="292"/>
      <c r="UOG58" s="292"/>
      <c r="UOH58" s="292"/>
      <c r="UOI58" s="292"/>
      <c r="UOJ58" s="292"/>
      <c r="UOK58" s="292"/>
      <c r="UOL58" s="292"/>
      <c r="UOM58" s="292"/>
      <c r="UON58" s="292"/>
      <c r="UOO58" s="292"/>
      <c r="UOP58" s="292"/>
      <c r="UOQ58" s="292"/>
      <c r="UOR58" s="292"/>
      <c r="UOS58" s="292"/>
      <c r="UOT58" s="292"/>
      <c r="UOU58" s="292"/>
      <c r="UOV58" s="292"/>
      <c r="UOW58" s="292"/>
      <c r="UOX58" s="292"/>
      <c r="UOY58" s="292"/>
      <c r="UOZ58" s="292"/>
      <c r="UPA58" s="292"/>
      <c r="UPB58" s="292"/>
      <c r="UPC58" s="292"/>
      <c r="UPD58" s="292"/>
      <c r="UPE58" s="292"/>
      <c r="UPF58" s="292"/>
      <c r="UPG58" s="292"/>
      <c r="UPH58" s="292"/>
      <c r="UPI58" s="292"/>
      <c r="UPJ58" s="292"/>
      <c r="UPK58" s="292"/>
      <c r="UPL58" s="292"/>
      <c r="UPM58" s="292"/>
      <c r="UPN58" s="292"/>
      <c r="UPO58" s="292"/>
      <c r="UPP58" s="292"/>
      <c r="UPQ58" s="292"/>
      <c r="UPR58" s="292"/>
      <c r="UPS58" s="292"/>
      <c r="UPT58" s="292"/>
      <c r="UPU58" s="292"/>
      <c r="UPV58" s="292"/>
      <c r="UPW58" s="292"/>
      <c r="UPX58" s="292"/>
      <c r="UPY58" s="292"/>
      <c r="UPZ58" s="292"/>
      <c r="UQA58" s="292"/>
      <c r="UQB58" s="292"/>
      <c r="UQC58" s="292"/>
      <c r="UQD58" s="292"/>
      <c r="UQE58" s="292"/>
      <c r="UQF58" s="292"/>
      <c r="UQG58" s="292"/>
      <c r="UQH58" s="292"/>
      <c r="UQI58" s="292"/>
      <c r="UQJ58" s="292"/>
      <c r="UQK58" s="292"/>
      <c r="UQL58" s="292"/>
      <c r="UQM58" s="292"/>
      <c r="UQN58" s="292"/>
      <c r="UQO58" s="292"/>
      <c r="UQP58" s="292"/>
      <c r="UQQ58" s="292"/>
      <c r="UQR58" s="292"/>
      <c r="UQS58" s="292"/>
      <c r="UQT58" s="292"/>
      <c r="UQU58" s="292"/>
      <c r="UQV58" s="292"/>
      <c r="UQW58" s="292"/>
      <c r="UQX58" s="292"/>
      <c r="UQY58" s="292"/>
      <c r="UQZ58" s="292"/>
      <c r="URA58" s="292"/>
      <c r="URB58" s="292"/>
      <c r="URC58" s="292"/>
      <c r="URD58" s="292"/>
      <c r="URE58" s="292"/>
      <c r="URF58" s="292"/>
      <c r="URG58" s="292"/>
      <c r="URH58" s="292"/>
      <c r="URI58" s="292"/>
      <c r="URJ58" s="292"/>
      <c r="URK58" s="292"/>
      <c r="URL58" s="292"/>
      <c r="URM58" s="292"/>
      <c r="URN58" s="292"/>
      <c r="URO58" s="292"/>
      <c r="URP58" s="292"/>
      <c r="URQ58" s="292"/>
      <c r="URR58" s="292"/>
      <c r="URS58" s="292"/>
      <c r="URT58" s="292"/>
      <c r="URU58" s="292"/>
      <c r="URV58" s="292"/>
      <c r="URW58" s="292"/>
      <c r="URX58" s="292"/>
      <c r="URY58" s="292"/>
      <c r="URZ58" s="292"/>
      <c r="USA58" s="292"/>
      <c r="USB58" s="292"/>
      <c r="USC58" s="292"/>
      <c r="USD58" s="292"/>
      <c r="USE58" s="292"/>
      <c r="USF58" s="292"/>
      <c r="USG58" s="292"/>
      <c r="USH58" s="292"/>
      <c r="USI58" s="292"/>
      <c r="USJ58" s="292"/>
      <c r="USK58" s="292"/>
      <c r="USL58" s="292"/>
      <c r="USM58" s="292"/>
      <c r="USN58" s="292"/>
      <c r="USO58" s="292"/>
      <c r="USP58" s="292"/>
      <c r="USQ58" s="292"/>
      <c r="USR58" s="292"/>
      <c r="USS58" s="292"/>
      <c r="UST58" s="292"/>
      <c r="USU58" s="292"/>
      <c r="USV58" s="292"/>
      <c r="USW58" s="292"/>
      <c r="USX58" s="292"/>
      <c r="USY58" s="292"/>
      <c r="USZ58" s="292"/>
      <c r="UTA58" s="292"/>
      <c r="UTB58" s="292"/>
      <c r="UTC58" s="292"/>
      <c r="UTD58" s="292"/>
      <c r="UTE58" s="292"/>
      <c r="UTF58" s="292"/>
      <c r="UTG58" s="292"/>
      <c r="UTH58" s="292"/>
      <c r="UTI58" s="292"/>
      <c r="UTJ58" s="292"/>
      <c r="UTK58" s="292"/>
      <c r="UTL58" s="292"/>
      <c r="UTM58" s="292"/>
      <c r="UTN58" s="292"/>
      <c r="UTO58" s="292"/>
      <c r="UTP58" s="292"/>
      <c r="UTQ58" s="292"/>
      <c r="UTR58" s="292"/>
      <c r="UTS58" s="292"/>
      <c r="UTT58" s="292"/>
      <c r="UTU58" s="292"/>
      <c r="UTV58" s="292"/>
      <c r="UTW58" s="292"/>
      <c r="UTX58" s="292"/>
      <c r="UTY58" s="292"/>
      <c r="UTZ58" s="292"/>
      <c r="UUA58" s="292"/>
      <c r="UUB58" s="292"/>
      <c r="UUC58" s="292"/>
      <c r="UUD58" s="292"/>
      <c r="UUE58" s="292"/>
      <c r="UUF58" s="292"/>
      <c r="UUG58" s="292"/>
      <c r="UUH58" s="292"/>
      <c r="UUI58" s="292"/>
      <c r="UUJ58" s="292"/>
      <c r="UUK58" s="292"/>
      <c r="UUL58" s="292"/>
      <c r="UUM58" s="292"/>
      <c r="UUN58" s="292"/>
      <c r="UUO58" s="292"/>
      <c r="UUP58" s="292"/>
      <c r="UUQ58" s="292"/>
      <c r="UUR58" s="292"/>
      <c r="UUS58" s="292"/>
      <c r="UUT58" s="292"/>
      <c r="UUU58" s="292"/>
      <c r="UUV58" s="292"/>
      <c r="UUW58" s="292"/>
      <c r="UUX58" s="292"/>
      <c r="UUY58" s="292"/>
      <c r="UUZ58" s="292"/>
      <c r="UVA58" s="292"/>
      <c r="UVB58" s="292"/>
      <c r="UVC58" s="292"/>
      <c r="UVD58" s="292"/>
      <c r="UVE58" s="292"/>
      <c r="UVF58" s="292"/>
      <c r="UVG58" s="292"/>
      <c r="UVH58" s="292"/>
      <c r="UVI58" s="292"/>
      <c r="UVJ58" s="292"/>
      <c r="UVK58" s="292"/>
      <c r="UVL58" s="292"/>
      <c r="UVM58" s="292"/>
      <c r="UVN58" s="292"/>
      <c r="UVO58" s="292"/>
      <c r="UVP58" s="292"/>
      <c r="UVQ58" s="292"/>
      <c r="UVR58" s="292"/>
      <c r="UVS58" s="292"/>
      <c r="UVT58" s="292"/>
      <c r="UVU58" s="292"/>
      <c r="UVV58" s="292"/>
      <c r="UVW58" s="292"/>
      <c r="UVX58" s="292"/>
      <c r="UVY58" s="292"/>
      <c r="UVZ58" s="292"/>
      <c r="UWA58" s="292"/>
      <c r="UWB58" s="292"/>
      <c r="UWC58" s="292"/>
      <c r="UWD58" s="292"/>
      <c r="UWE58" s="292"/>
      <c r="UWF58" s="292"/>
      <c r="UWG58" s="292"/>
      <c r="UWH58" s="292"/>
      <c r="UWI58" s="292"/>
      <c r="UWJ58" s="292"/>
      <c r="UWK58" s="292"/>
      <c r="UWL58" s="292"/>
      <c r="UWM58" s="292"/>
      <c r="UWN58" s="292"/>
      <c r="UWO58" s="292"/>
      <c r="UWP58" s="292"/>
      <c r="UWQ58" s="292"/>
      <c r="UWR58" s="292"/>
      <c r="UWS58" s="292"/>
      <c r="UWT58" s="292"/>
      <c r="UWU58" s="292"/>
      <c r="UWV58" s="292"/>
      <c r="UWW58" s="292"/>
      <c r="UWX58" s="292"/>
      <c r="UWY58" s="292"/>
      <c r="UWZ58" s="292"/>
      <c r="UXA58" s="292"/>
      <c r="UXB58" s="292"/>
      <c r="UXC58" s="292"/>
      <c r="UXD58" s="292"/>
      <c r="UXE58" s="292"/>
      <c r="UXF58" s="292"/>
      <c r="UXG58" s="292"/>
      <c r="UXH58" s="292"/>
      <c r="UXI58" s="292"/>
      <c r="UXJ58" s="292"/>
      <c r="UXK58" s="292"/>
      <c r="UXL58" s="292"/>
      <c r="UXM58" s="292"/>
      <c r="UXN58" s="292"/>
      <c r="UXO58" s="292"/>
      <c r="UXP58" s="292"/>
      <c r="UXQ58" s="292"/>
      <c r="UXR58" s="292"/>
      <c r="UXS58" s="292"/>
      <c r="UXT58" s="292"/>
      <c r="UXU58" s="292"/>
      <c r="UXV58" s="292"/>
      <c r="UXW58" s="292"/>
      <c r="UXX58" s="292"/>
      <c r="UXY58" s="292"/>
      <c r="UXZ58" s="292"/>
      <c r="UYA58" s="292"/>
      <c r="UYB58" s="292"/>
      <c r="UYC58" s="292"/>
      <c r="UYD58" s="292"/>
      <c r="UYE58" s="292"/>
      <c r="UYF58" s="292"/>
      <c r="UYG58" s="292"/>
      <c r="UYH58" s="292"/>
      <c r="UYI58" s="292"/>
      <c r="UYJ58" s="292"/>
      <c r="UYK58" s="292"/>
      <c r="UYL58" s="292"/>
      <c r="UYM58" s="292"/>
      <c r="UYN58" s="292"/>
      <c r="UYO58" s="292"/>
      <c r="UYP58" s="292"/>
      <c r="UYQ58" s="292"/>
      <c r="UYR58" s="292"/>
      <c r="UYS58" s="292"/>
      <c r="UYT58" s="292"/>
      <c r="UYU58" s="292"/>
      <c r="UYV58" s="292"/>
      <c r="UYW58" s="292"/>
      <c r="UYX58" s="292"/>
      <c r="UYY58" s="292"/>
      <c r="UYZ58" s="292"/>
      <c r="UZA58" s="292"/>
      <c r="UZB58" s="292"/>
      <c r="UZC58" s="292"/>
      <c r="UZD58" s="292"/>
      <c r="UZE58" s="292"/>
      <c r="UZF58" s="292"/>
      <c r="UZG58" s="292"/>
      <c r="UZH58" s="292"/>
      <c r="UZI58" s="292"/>
      <c r="UZJ58" s="292"/>
      <c r="UZK58" s="292"/>
      <c r="UZL58" s="292"/>
      <c r="UZM58" s="292"/>
      <c r="UZN58" s="292"/>
      <c r="UZO58" s="292"/>
      <c r="UZP58" s="292"/>
      <c r="UZQ58" s="292"/>
      <c r="UZR58" s="292"/>
      <c r="UZS58" s="292"/>
      <c r="UZT58" s="292"/>
      <c r="UZU58" s="292"/>
      <c r="UZV58" s="292"/>
      <c r="UZW58" s="292"/>
      <c r="UZX58" s="292"/>
      <c r="UZY58" s="292"/>
      <c r="UZZ58" s="292"/>
      <c r="VAA58" s="292"/>
      <c r="VAB58" s="292"/>
      <c r="VAC58" s="292"/>
      <c r="VAD58" s="292"/>
      <c r="VAE58" s="292"/>
      <c r="VAF58" s="292"/>
      <c r="VAG58" s="292"/>
      <c r="VAH58" s="292"/>
      <c r="VAI58" s="292"/>
      <c r="VAJ58" s="292"/>
      <c r="VAK58" s="292"/>
      <c r="VAL58" s="292"/>
      <c r="VAM58" s="292"/>
      <c r="VAN58" s="292"/>
      <c r="VAO58" s="292"/>
      <c r="VAP58" s="292"/>
      <c r="VAQ58" s="292"/>
      <c r="VAR58" s="292"/>
      <c r="VAS58" s="292"/>
      <c r="VAT58" s="292"/>
      <c r="VAU58" s="292"/>
      <c r="VAV58" s="292"/>
      <c r="VAW58" s="292"/>
      <c r="VAX58" s="292"/>
      <c r="VAY58" s="292"/>
      <c r="VAZ58" s="292"/>
      <c r="VBA58" s="292"/>
      <c r="VBB58" s="292"/>
      <c r="VBC58" s="292"/>
      <c r="VBD58" s="292"/>
      <c r="VBE58" s="292"/>
      <c r="VBF58" s="292"/>
      <c r="VBG58" s="292"/>
      <c r="VBH58" s="292"/>
      <c r="VBI58" s="292"/>
      <c r="VBJ58" s="292"/>
      <c r="VBK58" s="292"/>
      <c r="VBL58" s="292"/>
      <c r="VBM58" s="292"/>
      <c r="VBN58" s="292"/>
      <c r="VBO58" s="292"/>
      <c r="VBP58" s="292"/>
      <c r="VBQ58" s="292"/>
      <c r="VBR58" s="292"/>
      <c r="VBS58" s="292"/>
      <c r="VBT58" s="292"/>
      <c r="VBU58" s="292"/>
      <c r="VBV58" s="292"/>
      <c r="VBW58" s="292"/>
      <c r="VBX58" s="292"/>
      <c r="VBY58" s="292"/>
      <c r="VBZ58" s="292"/>
      <c r="VCA58" s="292"/>
      <c r="VCB58" s="292"/>
      <c r="VCC58" s="292"/>
      <c r="VCD58" s="292"/>
      <c r="VCE58" s="292"/>
      <c r="VCF58" s="292"/>
      <c r="VCG58" s="292"/>
      <c r="VCH58" s="292"/>
      <c r="VCI58" s="292"/>
      <c r="VCJ58" s="292"/>
      <c r="VCK58" s="292"/>
      <c r="VCL58" s="292"/>
      <c r="VCM58" s="292"/>
      <c r="VCN58" s="292"/>
      <c r="VCO58" s="292"/>
      <c r="VCP58" s="292"/>
      <c r="VCQ58" s="292"/>
      <c r="VCR58" s="292"/>
      <c r="VCS58" s="292"/>
      <c r="VCT58" s="292"/>
      <c r="VCU58" s="292"/>
      <c r="VCV58" s="292"/>
      <c r="VCW58" s="292"/>
      <c r="VCX58" s="292"/>
      <c r="VCY58" s="292"/>
      <c r="VCZ58" s="292"/>
      <c r="VDA58" s="292"/>
      <c r="VDB58" s="292"/>
      <c r="VDC58" s="292"/>
      <c r="VDD58" s="292"/>
      <c r="VDE58" s="292"/>
      <c r="VDF58" s="292"/>
      <c r="VDG58" s="292"/>
      <c r="VDH58" s="292"/>
      <c r="VDI58" s="292"/>
      <c r="VDJ58" s="292"/>
      <c r="VDK58" s="292"/>
      <c r="VDL58" s="292"/>
      <c r="VDM58" s="292"/>
      <c r="VDN58" s="292"/>
      <c r="VDO58" s="292"/>
      <c r="VDP58" s="292"/>
      <c r="VDQ58" s="292"/>
      <c r="VDR58" s="292"/>
      <c r="VDS58" s="292"/>
      <c r="VDT58" s="292"/>
      <c r="VDU58" s="292"/>
      <c r="VDV58" s="292"/>
      <c r="VDW58" s="292"/>
      <c r="VDX58" s="292"/>
      <c r="VDY58" s="292"/>
      <c r="VDZ58" s="292"/>
      <c r="VEA58" s="292"/>
      <c r="VEB58" s="292"/>
      <c r="VEC58" s="292"/>
      <c r="VED58" s="292"/>
      <c r="VEE58" s="292"/>
      <c r="VEF58" s="292"/>
      <c r="VEG58" s="292"/>
      <c r="VEH58" s="292"/>
      <c r="VEI58" s="292"/>
      <c r="VEJ58" s="292"/>
      <c r="VEK58" s="292"/>
      <c r="VEL58" s="292"/>
      <c r="VEM58" s="292"/>
      <c r="VEN58" s="292"/>
      <c r="VEO58" s="292"/>
      <c r="VEP58" s="292"/>
      <c r="VEQ58" s="292"/>
      <c r="VER58" s="292"/>
      <c r="VES58" s="292"/>
      <c r="VET58" s="292"/>
      <c r="VEU58" s="292"/>
      <c r="VEV58" s="292"/>
      <c r="VEW58" s="292"/>
      <c r="VEX58" s="292"/>
      <c r="VEY58" s="292"/>
      <c r="VEZ58" s="292"/>
      <c r="VFA58" s="292"/>
      <c r="VFB58" s="292"/>
      <c r="VFC58" s="292"/>
      <c r="VFD58" s="292"/>
      <c r="VFE58" s="292"/>
      <c r="VFF58" s="292"/>
      <c r="VFG58" s="292"/>
      <c r="VFH58" s="292"/>
      <c r="VFI58" s="292"/>
      <c r="VFJ58" s="292"/>
      <c r="VFK58" s="292"/>
      <c r="VFL58" s="292"/>
      <c r="VFM58" s="292"/>
      <c r="VFN58" s="292"/>
      <c r="VFO58" s="292"/>
      <c r="VFP58" s="292"/>
      <c r="VFQ58" s="292"/>
      <c r="VFR58" s="292"/>
      <c r="VFS58" s="292"/>
      <c r="VFT58" s="292"/>
      <c r="VFU58" s="292"/>
      <c r="VFV58" s="292"/>
      <c r="VFW58" s="292"/>
      <c r="VFX58" s="292"/>
      <c r="VFY58" s="292"/>
      <c r="VFZ58" s="292"/>
      <c r="VGA58" s="292"/>
      <c r="VGB58" s="292"/>
      <c r="VGC58" s="292"/>
      <c r="VGD58" s="292"/>
      <c r="VGE58" s="292"/>
      <c r="VGF58" s="292"/>
      <c r="VGG58" s="292"/>
      <c r="VGH58" s="292"/>
      <c r="VGI58" s="292"/>
      <c r="VGJ58" s="292"/>
      <c r="VGK58" s="292"/>
      <c r="VGL58" s="292"/>
      <c r="VGM58" s="292"/>
      <c r="VGN58" s="292"/>
      <c r="VGO58" s="292"/>
      <c r="VGP58" s="292"/>
      <c r="VGQ58" s="292"/>
      <c r="VGR58" s="292"/>
      <c r="VGS58" s="292"/>
      <c r="VGT58" s="292"/>
      <c r="VGU58" s="292"/>
      <c r="VGV58" s="292"/>
      <c r="VGW58" s="292"/>
      <c r="VGX58" s="292"/>
      <c r="VGY58" s="292"/>
      <c r="VGZ58" s="292"/>
      <c r="VHA58" s="292"/>
      <c r="VHB58" s="292"/>
      <c r="VHC58" s="292"/>
      <c r="VHD58" s="292"/>
      <c r="VHE58" s="292"/>
      <c r="VHF58" s="292"/>
      <c r="VHG58" s="292"/>
      <c r="VHH58" s="292"/>
      <c r="VHI58" s="292"/>
      <c r="VHJ58" s="292"/>
      <c r="VHK58" s="292"/>
      <c r="VHL58" s="292"/>
      <c r="VHM58" s="292"/>
      <c r="VHN58" s="292"/>
      <c r="VHO58" s="292"/>
      <c r="VHP58" s="292"/>
      <c r="VHQ58" s="292"/>
      <c r="VHR58" s="292"/>
      <c r="VHS58" s="292"/>
      <c r="VHT58" s="292"/>
      <c r="VHU58" s="292"/>
      <c r="VHV58" s="292"/>
      <c r="VHW58" s="292"/>
      <c r="VHX58" s="292"/>
      <c r="VHY58" s="292"/>
      <c r="VHZ58" s="292"/>
      <c r="VIA58" s="292"/>
      <c r="VIB58" s="292"/>
      <c r="VIC58" s="292"/>
      <c r="VID58" s="292"/>
      <c r="VIE58" s="292"/>
      <c r="VIF58" s="292"/>
      <c r="VIG58" s="292"/>
      <c r="VIH58" s="292"/>
      <c r="VII58" s="292"/>
      <c r="VIJ58" s="292"/>
      <c r="VIK58" s="292"/>
      <c r="VIL58" s="292"/>
      <c r="VIM58" s="292"/>
      <c r="VIN58" s="292"/>
      <c r="VIO58" s="292"/>
      <c r="VIP58" s="292"/>
      <c r="VIQ58" s="292"/>
      <c r="VIR58" s="292"/>
      <c r="VIS58" s="292"/>
      <c r="VIT58" s="292"/>
      <c r="VIU58" s="292"/>
      <c r="VIV58" s="292"/>
      <c r="VIW58" s="292"/>
      <c r="VIX58" s="292"/>
      <c r="VIY58" s="292"/>
      <c r="VIZ58" s="292"/>
      <c r="VJA58" s="292"/>
      <c r="VJB58" s="292"/>
      <c r="VJC58" s="292"/>
      <c r="VJD58" s="292"/>
      <c r="VJE58" s="292"/>
      <c r="VJF58" s="292"/>
      <c r="VJG58" s="292"/>
      <c r="VJH58" s="292"/>
      <c r="VJI58" s="292"/>
      <c r="VJJ58" s="292"/>
      <c r="VJK58" s="292"/>
      <c r="VJL58" s="292"/>
      <c r="VJM58" s="292"/>
      <c r="VJN58" s="292"/>
      <c r="VJO58" s="292"/>
      <c r="VJP58" s="292"/>
      <c r="VJQ58" s="292"/>
      <c r="VJR58" s="292"/>
      <c r="VJS58" s="292"/>
      <c r="VJT58" s="292"/>
      <c r="VJU58" s="292"/>
      <c r="VJV58" s="292"/>
      <c r="VJW58" s="292"/>
      <c r="VJX58" s="292"/>
      <c r="VJY58" s="292"/>
      <c r="VJZ58" s="292"/>
      <c r="VKA58" s="292"/>
      <c r="VKB58" s="292"/>
      <c r="VKC58" s="292"/>
      <c r="VKD58" s="292"/>
      <c r="VKE58" s="292"/>
      <c r="VKF58" s="292"/>
      <c r="VKG58" s="292"/>
      <c r="VKH58" s="292"/>
      <c r="VKI58" s="292"/>
      <c r="VKJ58" s="292"/>
      <c r="VKK58" s="292"/>
      <c r="VKL58" s="292"/>
      <c r="VKM58" s="292"/>
      <c r="VKN58" s="292"/>
      <c r="VKO58" s="292"/>
      <c r="VKP58" s="292"/>
      <c r="VKQ58" s="292"/>
      <c r="VKR58" s="292"/>
      <c r="VKS58" s="292"/>
      <c r="VKT58" s="292"/>
      <c r="VKU58" s="292"/>
      <c r="VKV58" s="292"/>
      <c r="VKW58" s="292"/>
      <c r="VKX58" s="292"/>
      <c r="VKY58" s="292"/>
      <c r="VKZ58" s="292"/>
      <c r="VLA58" s="292"/>
      <c r="VLB58" s="292"/>
      <c r="VLC58" s="292"/>
      <c r="VLD58" s="292"/>
      <c r="VLE58" s="292"/>
      <c r="VLF58" s="292"/>
      <c r="VLG58" s="292"/>
      <c r="VLH58" s="292"/>
      <c r="VLI58" s="292"/>
      <c r="VLJ58" s="292"/>
      <c r="VLK58" s="292"/>
      <c r="VLL58" s="292"/>
      <c r="VLM58" s="292"/>
      <c r="VLN58" s="292"/>
      <c r="VLO58" s="292"/>
      <c r="VLP58" s="292"/>
      <c r="VLQ58" s="292"/>
      <c r="VLR58" s="292"/>
      <c r="VLS58" s="292"/>
      <c r="VLT58" s="292"/>
      <c r="VLU58" s="292"/>
      <c r="VLV58" s="292"/>
      <c r="VLW58" s="292"/>
      <c r="VLX58" s="292"/>
      <c r="VLY58" s="292"/>
      <c r="VLZ58" s="292"/>
      <c r="VMA58" s="292"/>
      <c r="VMB58" s="292"/>
      <c r="VMC58" s="292"/>
      <c r="VMD58" s="292"/>
      <c r="VME58" s="292"/>
      <c r="VMF58" s="292"/>
      <c r="VMG58" s="292"/>
      <c r="VMH58" s="292"/>
      <c r="VMI58" s="292"/>
      <c r="VMJ58" s="292"/>
      <c r="VMK58" s="292"/>
      <c r="VML58" s="292"/>
      <c r="VMM58" s="292"/>
      <c r="VMN58" s="292"/>
      <c r="VMO58" s="292"/>
      <c r="VMP58" s="292"/>
      <c r="VMQ58" s="292"/>
      <c r="VMR58" s="292"/>
      <c r="VMS58" s="292"/>
      <c r="VMT58" s="292"/>
      <c r="VMU58" s="292"/>
      <c r="VMV58" s="292"/>
      <c r="VMW58" s="292"/>
      <c r="VMX58" s="292"/>
      <c r="VMY58" s="292"/>
      <c r="VMZ58" s="292"/>
      <c r="VNA58" s="292"/>
      <c r="VNB58" s="292"/>
      <c r="VNC58" s="292"/>
      <c r="VND58" s="292"/>
      <c r="VNE58" s="292"/>
      <c r="VNF58" s="292"/>
      <c r="VNG58" s="292"/>
      <c r="VNH58" s="292"/>
      <c r="VNI58" s="292"/>
      <c r="VNJ58" s="292"/>
      <c r="VNK58" s="292"/>
      <c r="VNL58" s="292"/>
      <c r="VNM58" s="292"/>
      <c r="VNN58" s="292"/>
      <c r="VNO58" s="292"/>
      <c r="VNP58" s="292"/>
      <c r="VNQ58" s="292"/>
      <c r="VNR58" s="292"/>
      <c r="VNS58" s="292"/>
      <c r="VNT58" s="292"/>
      <c r="VNU58" s="292"/>
      <c r="VNV58" s="292"/>
      <c r="VNW58" s="292"/>
      <c r="VNX58" s="292"/>
      <c r="VNY58" s="292"/>
      <c r="VNZ58" s="292"/>
      <c r="VOA58" s="292"/>
      <c r="VOB58" s="292"/>
      <c r="VOC58" s="292"/>
      <c r="VOD58" s="292"/>
      <c r="VOE58" s="292"/>
      <c r="VOF58" s="292"/>
      <c r="VOG58" s="292"/>
      <c r="VOH58" s="292"/>
      <c r="VOI58" s="292"/>
      <c r="VOJ58" s="292"/>
      <c r="VOK58" s="292"/>
      <c r="VOL58" s="292"/>
      <c r="VOM58" s="292"/>
      <c r="VON58" s="292"/>
      <c r="VOO58" s="292"/>
      <c r="VOP58" s="292"/>
      <c r="VOQ58" s="292"/>
      <c r="VOR58" s="292"/>
      <c r="VOS58" s="292"/>
      <c r="VOT58" s="292"/>
      <c r="VOU58" s="292"/>
      <c r="VOV58" s="292"/>
      <c r="VOW58" s="292"/>
      <c r="VOX58" s="292"/>
      <c r="VOY58" s="292"/>
      <c r="VOZ58" s="292"/>
      <c r="VPA58" s="292"/>
      <c r="VPB58" s="292"/>
      <c r="VPC58" s="292"/>
      <c r="VPD58" s="292"/>
      <c r="VPE58" s="292"/>
      <c r="VPF58" s="292"/>
      <c r="VPG58" s="292"/>
      <c r="VPH58" s="292"/>
      <c r="VPI58" s="292"/>
      <c r="VPJ58" s="292"/>
      <c r="VPK58" s="292"/>
      <c r="VPL58" s="292"/>
      <c r="VPM58" s="292"/>
      <c r="VPN58" s="292"/>
      <c r="VPO58" s="292"/>
      <c r="VPP58" s="292"/>
      <c r="VPQ58" s="292"/>
      <c r="VPR58" s="292"/>
      <c r="VPS58" s="292"/>
      <c r="VPT58" s="292"/>
      <c r="VPU58" s="292"/>
      <c r="VPV58" s="292"/>
      <c r="VPW58" s="292"/>
      <c r="VPX58" s="292"/>
      <c r="VPY58" s="292"/>
      <c r="VPZ58" s="292"/>
      <c r="VQA58" s="292"/>
      <c r="VQB58" s="292"/>
      <c r="VQC58" s="292"/>
      <c r="VQD58" s="292"/>
      <c r="VQE58" s="292"/>
      <c r="VQF58" s="292"/>
      <c r="VQG58" s="292"/>
      <c r="VQH58" s="292"/>
      <c r="VQI58" s="292"/>
      <c r="VQJ58" s="292"/>
      <c r="VQK58" s="292"/>
      <c r="VQL58" s="292"/>
      <c r="VQM58" s="292"/>
      <c r="VQN58" s="292"/>
      <c r="VQO58" s="292"/>
      <c r="VQP58" s="292"/>
      <c r="VQQ58" s="292"/>
      <c r="VQR58" s="292"/>
      <c r="VQS58" s="292"/>
      <c r="VQT58" s="292"/>
      <c r="VQU58" s="292"/>
      <c r="VQV58" s="292"/>
      <c r="VQW58" s="292"/>
      <c r="VQX58" s="292"/>
      <c r="VQY58" s="292"/>
      <c r="VQZ58" s="292"/>
      <c r="VRA58" s="292"/>
      <c r="VRB58" s="292"/>
      <c r="VRC58" s="292"/>
      <c r="VRD58" s="292"/>
      <c r="VRE58" s="292"/>
      <c r="VRF58" s="292"/>
      <c r="VRG58" s="292"/>
      <c r="VRH58" s="292"/>
      <c r="VRI58" s="292"/>
      <c r="VRJ58" s="292"/>
      <c r="VRK58" s="292"/>
      <c r="VRL58" s="292"/>
      <c r="VRM58" s="292"/>
      <c r="VRN58" s="292"/>
      <c r="VRO58" s="292"/>
      <c r="VRP58" s="292"/>
      <c r="VRQ58" s="292"/>
      <c r="VRR58" s="292"/>
      <c r="VRS58" s="292"/>
      <c r="VRT58" s="292"/>
      <c r="VRU58" s="292"/>
      <c r="VRV58" s="292"/>
      <c r="VRW58" s="292"/>
      <c r="VRX58" s="292"/>
      <c r="VRY58" s="292"/>
      <c r="VRZ58" s="292"/>
      <c r="VSA58" s="292"/>
      <c r="VSB58" s="292"/>
      <c r="VSC58" s="292"/>
      <c r="VSD58" s="292"/>
      <c r="VSE58" s="292"/>
      <c r="VSF58" s="292"/>
      <c r="VSG58" s="292"/>
      <c r="VSH58" s="292"/>
      <c r="VSI58" s="292"/>
      <c r="VSJ58" s="292"/>
      <c r="VSK58" s="292"/>
      <c r="VSL58" s="292"/>
      <c r="VSM58" s="292"/>
      <c r="VSN58" s="292"/>
      <c r="VSO58" s="292"/>
      <c r="VSP58" s="292"/>
      <c r="VSQ58" s="292"/>
      <c r="VSR58" s="292"/>
      <c r="VSS58" s="292"/>
      <c r="VST58" s="292"/>
      <c r="VSU58" s="292"/>
      <c r="VSV58" s="292"/>
      <c r="VSW58" s="292"/>
      <c r="VSX58" s="292"/>
      <c r="VSY58" s="292"/>
      <c r="VSZ58" s="292"/>
      <c r="VTA58" s="292"/>
      <c r="VTB58" s="292"/>
      <c r="VTC58" s="292"/>
      <c r="VTD58" s="292"/>
      <c r="VTE58" s="292"/>
      <c r="VTF58" s="292"/>
      <c r="VTG58" s="292"/>
      <c r="VTH58" s="292"/>
      <c r="VTI58" s="292"/>
      <c r="VTJ58" s="292"/>
      <c r="VTK58" s="292"/>
      <c r="VTL58" s="292"/>
      <c r="VTM58" s="292"/>
      <c r="VTN58" s="292"/>
      <c r="VTO58" s="292"/>
      <c r="VTP58" s="292"/>
      <c r="VTQ58" s="292"/>
      <c r="VTR58" s="292"/>
      <c r="VTS58" s="292"/>
      <c r="VTT58" s="292"/>
      <c r="VTU58" s="292"/>
      <c r="VTV58" s="292"/>
      <c r="VTW58" s="292"/>
      <c r="VTX58" s="292"/>
      <c r="VTY58" s="292"/>
      <c r="VTZ58" s="292"/>
      <c r="VUA58" s="292"/>
      <c r="VUB58" s="292"/>
      <c r="VUC58" s="292"/>
      <c r="VUD58" s="292"/>
      <c r="VUE58" s="292"/>
      <c r="VUF58" s="292"/>
      <c r="VUG58" s="292"/>
      <c r="VUH58" s="292"/>
      <c r="VUI58" s="292"/>
      <c r="VUJ58" s="292"/>
      <c r="VUK58" s="292"/>
      <c r="VUL58" s="292"/>
      <c r="VUM58" s="292"/>
      <c r="VUN58" s="292"/>
      <c r="VUO58" s="292"/>
      <c r="VUP58" s="292"/>
      <c r="VUQ58" s="292"/>
      <c r="VUR58" s="292"/>
      <c r="VUS58" s="292"/>
      <c r="VUT58" s="292"/>
      <c r="VUU58" s="292"/>
      <c r="VUV58" s="292"/>
      <c r="VUW58" s="292"/>
      <c r="VUX58" s="292"/>
      <c r="VUY58" s="292"/>
      <c r="VUZ58" s="292"/>
      <c r="VVA58" s="292"/>
      <c r="VVB58" s="292"/>
      <c r="VVC58" s="292"/>
      <c r="VVD58" s="292"/>
      <c r="VVE58" s="292"/>
      <c r="VVF58" s="292"/>
      <c r="VVG58" s="292"/>
      <c r="VVH58" s="292"/>
      <c r="VVI58" s="292"/>
      <c r="VVJ58" s="292"/>
      <c r="VVK58" s="292"/>
      <c r="VVL58" s="292"/>
      <c r="VVM58" s="292"/>
      <c r="VVN58" s="292"/>
      <c r="VVO58" s="292"/>
      <c r="VVP58" s="292"/>
      <c r="VVQ58" s="292"/>
      <c r="VVR58" s="292"/>
      <c r="VVS58" s="292"/>
      <c r="VVT58" s="292"/>
      <c r="VVU58" s="292"/>
      <c r="VVV58" s="292"/>
      <c r="VVW58" s="292"/>
      <c r="VVX58" s="292"/>
      <c r="VVY58" s="292"/>
      <c r="VVZ58" s="292"/>
      <c r="VWA58" s="292"/>
      <c r="VWB58" s="292"/>
      <c r="VWC58" s="292"/>
      <c r="VWD58" s="292"/>
      <c r="VWE58" s="292"/>
      <c r="VWF58" s="292"/>
      <c r="VWG58" s="292"/>
      <c r="VWH58" s="292"/>
      <c r="VWI58" s="292"/>
      <c r="VWJ58" s="292"/>
      <c r="VWK58" s="292"/>
      <c r="VWL58" s="292"/>
      <c r="VWM58" s="292"/>
      <c r="VWN58" s="292"/>
      <c r="VWO58" s="292"/>
      <c r="VWP58" s="292"/>
      <c r="VWQ58" s="292"/>
      <c r="VWR58" s="292"/>
      <c r="VWS58" s="292"/>
      <c r="VWT58" s="292"/>
      <c r="VWU58" s="292"/>
      <c r="VWV58" s="292"/>
      <c r="VWW58" s="292"/>
      <c r="VWX58" s="292"/>
      <c r="VWY58" s="292"/>
      <c r="VWZ58" s="292"/>
      <c r="VXA58" s="292"/>
      <c r="VXB58" s="292"/>
      <c r="VXC58" s="292"/>
      <c r="VXD58" s="292"/>
      <c r="VXE58" s="292"/>
      <c r="VXF58" s="292"/>
      <c r="VXG58" s="292"/>
      <c r="VXH58" s="292"/>
      <c r="VXI58" s="292"/>
      <c r="VXJ58" s="292"/>
      <c r="VXK58" s="292"/>
      <c r="VXL58" s="292"/>
      <c r="VXM58" s="292"/>
      <c r="VXN58" s="292"/>
      <c r="VXO58" s="292"/>
      <c r="VXP58" s="292"/>
      <c r="VXQ58" s="292"/>
      <c r="VXR58" s="292"/>
      <c r="VXS58" s="292"/>
      <c r="VXT58" s="292"/>
      <c r="VXU58" s="292"/>
      <c r="VXV58" s="292"/>
      <c r="VXW58" s="292"/>
      <c r="VXX58" s="292"/>
      <c r="VXY58" s="292"/>
      <c r="VXZ58" s="292"/>
      <c r="VYA58" s="292"/>
      <c r="VYB58" s="292"/>
      <c r="VYC58" s="292"/>
      <c r="VYD58" s="292"/>
      <c r="VYE58" s="292"/>
      <c r="VYF58" s="292"/>
      <c r="VYG58" s="292"/>
      <c r="VYH58" s="292"/>
      <c r="VYI58" s="292"/>
      <c r="VYJ58" s="292"/>
      <c r="VYK58" s="292"/>
      <c r="VYL58" s="292"/>
      <c r="VYM58" s="292"/>
      <c r="VYN58" s="292"/>
      <c r="VYO58" s="292"/>
      <c r="VYP58" s="292"/>
      <c r="VYQ58" s="292"/>
      <c r="VYR58" s="292"/>
      <c r="VYS58" s="292"/>
      <c r="VYT58" s="292"/>
      <c r="VYU58" s="292"/>
      <c r="VYV58" s="292"/>
      <c r="VYW58" s="292"/>
      <c r="VYX58" s="292"/>
      <c r="VYY58" s="292"/>
      <c r="VYZ58" s="292"/>
      <c r="VZA58" s="292"/>
      <c r="VZB58" s="292"/>
      <c r="VZC58" s="292"/>
      <c r="VZD58" s="292"/>
      <c r="VZE58" s="292"/>
      <c r="VZF58" s="292"/>
      <c r="VZG58" s="292"/>
      <c r="VZH58" s="292"/>
      <c r="VZI58" s="292"/>
      <c r="VZJ58" s="292"/>
      <c r="VZK58" s="292"/>
      <c r="VZL58" s="292"/>
      <c r="VZM58" s="292"/>
      <c r="VZN58" s="292"/>
      <c r="VZO58" s="292"/>
      <c r="VZP58" s="292"/>
      <c r="VZQ58" s="292"/>
      <c r="VZR58" s="292"/>
      <c r="VZS58" s="292"/>
      <c r="VZT58" s="292"/>
      <c r="VZU58" s="292"/>
      <c r="VZV58" s="292"/>
      <c r="VZW58" s="292"/>
      <c r="VZX58" s="292"/>
      <c r="VZY58" s="292"/>
      <c r="VZZ58" s="292"/>
      <c r="WAA58" s="292"/>
      <c r="WAB58" s="292"/>
      <c r="WAC58" s="292"/>
      <c r="WAD58" s="292"/>
      <c r="WAE58" s="292"/>
      <c r="WAF58" s="292"/>
      <c r="WAG58" s="292"/>
      <c r="WAH58" s="292"/>
      <c r="WAI58" s="292"/>
      <c r="WAJ58" s="292"/>
      <c r="WAK58" s="292"/>
      <c r="WAL58" s="292"/>
      <c r="WAM58" s="292"/>
      <c r="WAN58" s="292"/>
      <c r="WAO58" s="292"/>
      <c r="WAP58" s="292"/>
      <c r="WAQ58" s="292"/>
      <c r="WAR58" s="292"/>
      <c r="WAS58" s="292"/>
      <c r="WAT58" s="292"/>
      <c r="WAU58" s="292"/>
      <c r="WAV58" s="292"/>
      <c r="WAW58" s="292"/>
      <c r="WAX58" s="292"/>
      <c r="WAY58" s="292"/>
      <c r="WAZ58" s="292"/>
      <c r="WBA58" s="292"/>
      <c r="WBB58" s="292"/>
      <c r="WBC58" s="292"/>
      <c r="WBD58" s="292"/>
      <c r="WBE58" s="292"/>
      <c r="WBF58" s="292"/>
      <c r="WBG58" s="292"/>
      <c r="WBH58" s="292"/>
      <c r="WBI58" s="292"/>
      <c r="WBJ58" s="292"/>
      <c r="WBK58" s="292"/>
      <c r="WBL58" s="292"/>
      <c r="WBM58" s="292"/>
      <c r="WBN58" s="292"/>
      <c r="WBO58" s="292"/>
      <c r="WBP58" s="292"/>
      <c r="WBQ58" s="292"/>
      <c r="WBR58" s="292"/>
      <c r="WBS58" s="292"/>
      <c r="WBT58" s="292"/>
      <c r="WBU58" s="292"/>
      <c r="WBV58" s="292"/>
      <c r="WBW58" s="292"/>
      <c r="WBX58" s="292"/>
      <c r="WBY58" s="292"/>
      <c r="WBZ58" s="292"/>
      <c r="WCA58" s="292"/>
      <c r="WCB58" s="292"/>
      <c r="WCC58" s="292"/>
      <c r="WCD58" s="292"/>
      <c r="WCE58" s="292"/>
      <c r="WCF58" s="292"/>
      <c r="WCG58" s="292"/>
      <c r="WCH58" s="292"/>
      <c r="WCI58" s="292"/>
      <c r="WCJ58" s="292"/>
      <c r="WCK58" s="292"/>
      <c r="WCL58" s="292"/>
      <c r="WCM58" s="292"/>
      <c r="WCN58" s="292"/>
      <c r="WCO58" s="292"/>
      <c r="WCP58" s="292"/>
      <c r="WCQ58" s="292"/>
      <c r="WCR58" s="292"/>
      <c r="WCS58" s="292"/>
      <c r="WCT58" s="292"/>
      <c r="WCU58" s="292"/>
      <c r="WCV58" s="292"/>
      <c r="WCW58" s="292"/>
      <c r="WCX58" s="292"/>
      <c r="WCY58" s="292"/>
      <c r="WCZ58" s="292"/>
      <c r="WDA58" s="292"/>
      <c r="WDB58" s="292"/>
      <c r="WDC58" s="292"/>
      <c r="WDD58" s="292"/>
      <c r="WDE58" s="292"/>
      <c r="WDF58" s="292"/>
      <c r="WDG58" s="292"/>
      <c r="WDH58" s="292"/>
      <c r="WDI58" s="292"/>
      <c r="WDJ58" s="292"/>
      <c r="WDK58" s="292"/>
      <c r="WDL58" s="292"/>
      <c r="WDM58" s="292"/>
      <c r="WDN58" s="292"/>
      <c r="WDO58" s="292"/>
      <c r="WDP58" s="292"/>
      <c r="WDQ58" s="292"/>
      <c r="WDR58" s="292"/>
      <c r="WDS58" s="292"/>
      <c r="WDT58" s="292"/>
      <c r="WDU58" s="292"/>
      <c r="WDV58" s="292"/>
      <c r="WDW58" s="292"/>
      <c r="WDX58" s="292"/>
      <c r="WDY58" s="292"/>
      <c r="WDZ58" s="292"/>
      <c r="WEA58" s="292"/>
      <c r="WEB58" s="292"/>
      <c r="WEC58" s="292"/>
      <c r="WED58" s="292"/>
      <c r="WEE58" s="292"/>
      <c r="WEF58" s="292"/>
      <c r="WEG58" s="292"/>
      <c r="WEH58" s="292"/>
      <c r="WEI58" s="292"/>
      <c r="WEJ58" s="292"/>
      <c r="WEK58" s="292"/>
      <c r="WEL58" s="292"/>
      <c r="WEM58" s="292"/>
      <c r="WEN58" s="292"/>
      <c r="WEO58" s="292"/>
      <c r="WEP58" s="292"/>
      <c r="WEQ58" s="292"/>
      <c r="WER58" s="292"/>
      <c r="WES58" s="292"/>
      <c r="WET58" s="292"/>
      <c r="WEU58" s="292"/>
      <c r="WEV58" s="292"/>
      <c r="WEW58" s="292"/>
      <c r="WEX58" s="292"/>
      <c r="WEY58" s="292"/>
      <c r="WEZ58" s="292"/>
      <c r="WFA58" s="292"/>
      <c r="WFB58" s="292"/>
      <c r="WFC58" s="292"/>
      <c r="WFD58" s="292"/>
      <c r="WFE58" s="292"/>
      <c r="WFF58" s="292"/>
      <c r="WFG58" s="292"/>
      <c r="WFH58" s="292"/>
      <c r="WFI58" s="292"/>
      <c r="WFJ58" s="292"/>
      <c r="WFK58" s="292"/>
      <c r="WFL58" s="292"/>
      <c r="WFM58" s="292"/>
      <c r="WFN58" s="292"/>
      <c r="WFO58" s="292"/>
      <c r="WFP58" s="292"/>
      <c r="WFQ58" s="292"/>
      <c r="WFR58" s="292"/>
      <c r="WFS58" s="292"/>
      <c r="WFT58" s="292"/>
      <c r="WFU58" s="292"/>
      <c r="WFV58" s="292"/>
      <c r="WFW58" s="292"/>
      <c r="WFX58" s="292"/>
      <c r="WFY58" s="292"/>
      <c r="WFZ58" s="292"/>
      <c r="WGA58" s="292"/>
      <c r="WGB58" s="292"/>
      <c r="WGC58" s="292"/>
      <c r="WGD58" s="292"/>
      <c r="WGE58" s="292"/>
      <c r="WGF58" s="292"/>
      <c r="WGG58" s="292"/>
      <c r="WGH58" s="292"/>
      <c r="WGI58" s="292"/>
      <c r="WGJ58" s="292"/>
      <c r="WGK58" s="292"/>
      <c r="WGL58" s="292"/>
      <c r="WGM58" s="292"/>
      <c r="WGN58" s="292"/>
      <c r="WGO58" s="292"/>
      <c r="WGP58" s="292"/>
      <c r="WGQ58" s="292"/>
      <c r="WGR58" s="292"/>
      <c r="WGS58" s="292"/>
      <c r="WGT58" s="292"/>
      <c r="WGU58" s="292"/>
      <c r="WGV58" s="292"/>
      <c r="WGW58" s="292"/>
      <c r="WGX58" s="292"/>
      <c r="WGY58" s="292"/>
      <c r="WGZ58" s="292"/>
      <c r="WHA58" s="292"/>
      <c r="WHB58" s="292"/>
      <c r="WHC58" s="292"/>
      <c r="WHD58" s="292"/>
      <c r="WHE58" s="292"/>
      <c r="WHF58" s="292"/>
      <c r="WHG58" s="292"/>
      <c r="WHH58" s="292"/>
      <c r="WHI58" s="292"/>
      <c r="WHJ58" s="292"/>
      <c r="WHK58" s="292"/>
      <c r="WHL58" s="292"/>
      <c r="WHM58" s="292"/>
      <c r="WHN58" s="292"/>
      <c r="WHO58" s="292"/>
      <c r="WHP58" s="292"/>
      <c r="WHQ58" s="292"/>
      <c r="WHR58" s="292"/>
      <c r="WHS58" s="292"/>
      <c r="WHT58" s="292"/>
      <c r="WHU58" s="292"/>
      <c r="WHV58" s="292"/>
      <c r="WHW58" s="292"/>
      <c r="WHX58" s="292"/>
      <c r="WHY58" s="292"/>
      <c r="WHZ58" s="292"/>
      <c r="WIA58" s="292"/>
      <c r="WIB58" s="292"/>
      <c r="WIC58" s="292"/>
      <c r="WID58" s="292"/>
      <c r="WIE58" s="292"/>
      <c r="WIF58" s="292"/>
      <c r="WIG58" s="292"/>
      <c r="WIH58" s="292"/>
      <c r="WII58" s="292"/>
      <c r="WIJ58" s="292"/>
      <c r="WIK58" s="292"/>
      <c r="WIL58" s="292"/>
      <c r="WIM58" s="292"/>
      <c r="WIN58" s="292"/>
      <c r="WIO58" s="292"/>
      <c r="WIP58" s="292"/>
      <c r="WIQ58" s="292"/>
      <c r="WIR58" s="292"/>
      <c r="WIS58" s="292"/>
      <c r="WIT58" s="292"/>
      <c r="WIU58" s="292"/>
      <c r="WIV58" s="292"/>
      <c r="WIW58" s="292"/>
      <c r="WIX58" s="292"/>
      <c r="WIY58" s="292"/>
      <c r="WIZ58" s="292"/>
      <c r="WJA58" s="292"/>
      <c r="WJB58" s="292"/>
      <c r="WJC58" s="292"/>
      <c r="WJD58" s="292"/>
      <c r="WJE58" s="292"/>
      <c r="WJF58" s="292"/>
      <c r="WJG58" s="292"/>
      <c r="WJH58" s="292"/>
      <c r="WJI58" s="292"/>
      <c r="WJJ58" s="292"/>
      <c r="WJK58" s="292"/>
      <c r="WJL58" s="292"/>
      <c r="WJM58" s="292"/>
      <c r="WJN58" s="292"/>
      <c r="WJO58" s="292"/>
      <c r="WJP58" s="292"/>
      <c r="WJQ58" s="292"/>
      <c r="WJR58" s="292"/>
      <c r="WJS58" s="292"/>
      <c r="WJT58" s="292"/>
      <c r="WJU58" s="292"/>
      <c r="WJV58" s="292"/>
      <c r="WJW58" s="292"/>
      <c r="WJX58" s="292"/>
      <c r="WJY58" s="292"/>
      <c r="WJZ58" s="292"/>
      <c r="WKA58" s="292"/>
      <c r="WKB58" s="292"/>
      <c r="WKC58" s="292"/>
      <c r="WKD58" s="292"/>
      <c r="WKE58" s="292"/>
      <c r="WKF58" s="292"/>
      <c r="WKG58" s="292"/>
      <c r="WKH58" s="292"/>
      <c r="WKI58" s="292"/>
      <c r="WKJ58" s="292"/>
      <c r="WKK58" s="292"/>
      <c r="WKL58" s="292"/>
      <c r="WKM58" s="292"/>
      <c r="WKN58" s="292"/>
      <c r="WKO58" s="292"/>
      <c r="WKP58" s="292"/>
      <c r="WKQ58" s="292"/>
      <c r="WKR58" s="292"/>
      <c r="WKS58" s="292"/>
      <c r="WKT58" s="292"/>
      <c r="WKU58" s="292"/>
      <c r="WKV58" s="292"/>
      <c r="WKW58" s="292"/>
      <c r="WKX58" s="292"/>
      <c r="WKY58" s="292"/>
      <c r="WKZ58" s="292"/>
      <c r="WLA58" s="292"/>
      <c r="WLB58" s="292"/>
      <c r="WLC58" s="292"/>
      <c r="WLD58" s="292"/>
      <c r="WLE58" s="292"/>
      <c r="WLF58" s="292"/>
      <c r="WLG58" s="292"/>
      <c r="WLH58" s="292"/>
      <c r="WLI58" s="292"/>
      <c r="WLJ58" s="292"/>
      <c r="WLK58" s="292"/>
      <c r="WLL58" s="292"/>
      <c r="WLM58" s="292"/>
      <c r="WLN58" s="292"/>
      <c r="WLO58" s="292"/>
      <c r="WLP58" s="292"/>
      <c r="WLQ58" s="292"/>
      <c r="WLR58" s="292"/>
      <c r="WLS58" s="292"/>
      <c r="WLT58" s="292"/>
      <c r="WLU58" s="292"/>
      <c r="WLV58" s="292"/>
      <c r="WLW58" s="292"/>
      <c r="WLX58" s="292"/>
      <c r="WLY58" s="292"/>
      <c r="WLZ58" s="292"/>
      <c r="WMA58" s="292"/>
      <c r="WMB58" s="292"/>
      <c r="WMC58" s="292"/>
      <c r="WMD58" s="292"/>
      <c r="WME58" s="292"/>
      <c r="WMF58" s="292"/>
      <c r="WMG58" s="292"/>
      <c r="WMH58" s="292"/>
      <c r="WMI58" s="292"/>
      <c r="WMJ58" s="292"/>
      <c r="WMK58" s="292"/>
      <c r="WML58" s="292"/>
      <c r="WMM58" s="292"/>
      <c r="WMN58" s="292"/>
      <c r="WMO58" s="292"/>
      <c r="WMP58" s="292"/>
      <c r="WMQ58" s="292"/>
      <c r="WMR58" s="292"/>
      <c r="WMS58" s="292"/>
      <c r="WMT58" s="292"/>
      <c r="WMU58" s="292"/>
      <c r="WMV58" s="292"/>
      <c r="WMW58" s="292"/>
      <c r="WMX58" s="292"/>
      <c r="WMY58" s="292"/>
      <c r="WMZ58" s="292"/>
      <c r="WNA58" s="292"/>
      <c r="WNB58" s="292"/>
      <c r="WNC58" s="292"/>
      <c r="WND58" s="292"/>
      <c r="WNE58" s="292"/>
      <c r="WNF58" s="292"/>
      <c r="WNG58" s="292"/>
      <c r="WNH58" s="292"/>
      <c r="WNI58" s="292"/>
      <c r="WNJ58" s="292"/>
      <c r="WNK58" s="292"/>
      <c r="WNL58" s="292"/>
      <c r="WNM58" s="292"/>
      <c r="WNN58" s="292"/>
      <c r="WNO58" s="292"/>
      <c r="WNP58" s="292"/>
      <c r="WNQ58" s="292"/>
      <c r="WNR58" s="292"/>
      <c r="WNS58" s="292"/>
      <c r="WNT58" s="292"/>
      <c r="WNU58" s="292"/>
      <c r="WNV58" s="292"/>
      <c r="WNW58" s="292"/>
      <c r="WNX58" s="292"/>
      <c r="WNY58" s="292"/>
      <c r="WNZ58" s="292"/>
      <c r="WOA58" s="292"/>
      <c r="WOB58" s="292"/>
      <c r="WOC58" s="292"/>
      <c r="WOD58" s="292"/>
      <c r="WOE58" s="292"/>
      <c r="WOF58" s="292"/>
      <c r="WOG58" s="292"/>
      <c r="WOH58" s="292"/>
      <c r="WOI58" s="292"/>
      <c r="WOJ58" s="292"/>
      <c r="WOK58" s="292"/>
      <c r="WOL58" s="292"/>
      <c r="WOM58" s="292"/>
      <c r="WON58" s="292"/>
      <c r="WOO58" s="292"/>
      <c r="WOP58" s="292"/>
      <c r="WOQ58" s="292"/>
      <c r="WOR58" s="292"/>
      <c r="WOS58" s="292"/>
      <c r="WOT58" s="292"/>
      <c r="WOU58" s="292"/>
      <c r="WOV58" s="292"/>
      <c r="WOW58" s="292"/>
      <c r="WOX58" s="292"/>
      <c r="WOY58" s="292"/>
      <c r="WOZ58" s="292"/>
      <c r="WPA58" s="292"/>
      <c r="WPB58" s="292"/>
      <c r="WPC58" s="292"/>
      <c r="WPD58" s="292"/>
      <c r="WPE58" s="292"/>
      <c r="WPF58" s="292"/>
      <c r="WPG58" s="292"/>
      <c r="WPH58" s="292"/>
      <c r="WPI58" s="292"/>
      <c r="WPJ58" s="292"/>
      <c r="WPK58" s="292"/>
      <c r="WPL58" s="292"/>
      <c r="WPM58" s="292"/>
      <c r="WPN58" s="292"/>
      <c r="WPO58" s="292"/>
      <c r="WPP58" s="292"/>
      <c r="WPQ58" s="292"/>
      <c r="WPR58" s="292"/>
      <c r="WPS58" s="292"/>
      <c r="WPT58" s="292"/>
      <c r="WPU58" s="292"/>
      <c r="WPV58" s="292"/>
      <c r="WPW58" s="292"/>
      <c r="WPX58" s="292"/>
      <c r="WPY58" s="292"/>
      <c r="WPZ58" s="292"/>
      <c r="WQA58" s="292"/>
      <c r="WQB58" s="292"/>
      <c r="WQC58" s="292"/>
      <c r="WQD58" s="292"/>
      <c r="WQE58" s="292"/>
      <c r="WQF58" s="292"/>
      <c r="WQG58" s="292"/>
      <c r="WQH58" s="292"/>
      <c r="WQI58" s="292"/>
      <c r="WQJ58" s="292"/>
      <c r="WQK58" s="292"/>
      <c r="WQL58" s="292"/>
      <c r="WQM58" s="292"/>
      <c r="WQN58" s="292"/>
      <c r="WQO58" s="292"/>
      <c r="WQP58" s="292"/>
      <c r="WQQ58" s="292"/>
      <c r="WQR58" s="292"/>
      <c r="WQS58" s="292"/>
      <c r="WQT58" s="292"/>
      <c r="WQU58" s="292"/>
      <c r="WQV58" s="292"/>
      <c r="WQW58" s="292"/>
      <c r="WQX58" s="292"/>
      <c r="WQY58" s="292"/>
      <c r="WQZ58" s="292"/>
      <c r="WRA58" s="292"/>
      <c r="WRB58" s="292"/>
      <c r="WRC58" s="292"/>
      <c r="WRD58" s="292"/>
      <c r="WRE58" s="292"/>
      <c r="WRF58" s="292"/>
      <c r="WRG58" s="292"/>
      <c r="WRH58" s="292"/>
      <c r="WRI58" s="292"/>
      <c r="WRJ58" s="292"/>
      <c r="WRK58" s="292"/>
      <c r="WRL58" s="292"/>
      <c r="WRM58" s="292"/>
      <c r="WRN58" s="292"/>
      <c r="WRO58" s="292"/>
      <c r="WRP58" s="292"/>
      <c r="WRQ58" s="292"/>
      <c r="WRR58" s="292"/>
      <c r="WRS58" s="292"/>
      <c r="WRT58" s="292"/>
      <c r="WRU58" s="292"/>
      <c r="WRV58" s="292"/>
      <c r="WRW58" s="292"/>
      <c r="WRX58" s="292"/>
      <c r="WRY58" s="292"/>
      <c r="WRZ58" s="292"/>
      <c r="WSA58" s="292"/>
      <c r="WSB58" s="292"/>
      <c r="WSC58" s="292"/>
      <c r="WSD58" s="292"/>
      <c r="WSE58" s="292"/>
      <c r="WSF58" s="292"/>
      <c r="WSG58" s="292"/>
      <c r="WSH58" s="292"/>
      <c r="WSI58" s="292"/>
      <c r="WSJ58" s="292"/>
      <c r="WSK58" s="292"/>
      <c r="WSL58" s="292"/>
      <c r="WSM58" s="292"/>
      <c r="WSN58" s="292"/>
      <c r="WSO58" s="292"/>
      <c r="WSP58" s="292"/>
      <c r="WSQ58" s="292"/>
      <c r="WSR58" s="292"/>
      <c r="WSS58" s="292"/>
      <c r="WST58" s="292"/>
      <c r="WSU58" s="292"/>
      <c r="WSV58" s="292"/>
      <c r="WSW58" s="292"/>
      <c r="WSX58" s="292"/>
      <c r="WSY58" s="292"/>
      <c r="WSZ58" s="292"/>
      <c r="WTA58" s="292"/>
      <c r="WTB58" s="292"/>
      <c r="WTC58" s="292"/>
      <c r="WTD58" s="292"/>
      <c r="WTE58" s="292"/>
      <c r="WTF58" s="292"/>
      <c r="WTG58" s="292"/>
      <c r="WTH58" s="292"/>
      <c r="WTI58" s="292"/>
      <c r="WTJ58" s="292"/>
      <c r="WTK58" s="292"/>
      <c r="WTL58" s="292"/>
      <c r="WTM58" s="292"/>
      <c r="WTN58" s="292"/>
      <c r="WTO58" s="292"/>
      <c r="WTP58" s="292"/>
      <c r="WTQ58" s="292"/>
      <c r="WTR58" s="292"/>
      <c r="WTS58" s="292"/>
      <c r="WTT58" s="292"/>
      <c r="WTU58" s="292"/>
      <c r="WTV58" s="292"/>
      <c r="WTW58" s="292"/>
      <c r="WTX58" s="292"/>
      <c r="WTY58" s="292"/>
      <c r="WTZ58" s="292"/>
      <c r="WUA58" s="292"/>
      <c r="WUB58" s="292"/>
      <c r="WUC58" s="292"/>
      <c r="WUD58" s="292"/>
      <c r="WUE58" s="292"/>
      <c r="WUF58" s="292"/>
      <c r="WUG58" s="292"/>
      <c r="WUH58" s="292"/>
      <c r="WUI58" s="292"/>
      <c r="WUJ58" s="292"/>
      <c r="WUK58" s="292"/>
      <c r="WUL58" s="292"/>
      <c r="WUM58" s="292"/>
      <c r="WUN58" s="292"/>
      <c r="WUO58" s="292"/>
      <c r="WUP58" s="292"/>
      <c r="WUQ58" s="292"/>
      <c r="WUR58" s="292"/>
      <c r="WUS58" s="292"/>
      <c r="WUT58" s="292"/>
      <c r="WUU58" s="292"/>
      <c r="WUV58" s="292"/>
      <c r="WUW58" s="292"/>
      <c r="WUX58" s="292"/>
      <c r="WUY58" s="292"/>
      <c r="WUZ58" s="292"/>
      <c r="WVA58" s="292"/>
      <c r="WVB58" s="292"/>
      <c r="WVC58" s="292"/>
      <c r="WVD58" s="292"/>
      <c r="WVE58" s="292"/>
      <c r="WVF58" s="292"/>
      <c r="WVG58" s="292"/>
      <c r="WVH58" s="292"/>
      <c r="WVI58" s="292"/>
      <c r="WVJ58" s="292"/>
      <c r="WVK58" s="292"/>
      <c r="WVL58" s="292"/>
      <c r="WVM58" s="292"/>
      <c r="WVN58" s="292"/>
      <c r="WVO58" s="292"/>
      <c r="WVP58" s="292"/>
      <c r="WVQ58" s="292"/>
      <c r="WVR58" s="292"/>
      <c r="WVS58" s="292"/>
      <c r="WVT58" s="292"/>
      <c r="WVU58" s="292"/>
      <c r="WVV58" s="292"/>
      <c r="WVW58" s="292"/>
      <c r="WVX58" s="292"/>
      <c r="WVY58" s="292"/>
      <c r="WVZ58" s="292"/>
      <c r="WWA58" s="292"/>
      <c r="WWB58" s="292"/>
      <c r="WWC58" s="292"/>
      <c r="WWD58" s="292"/>
      <c r="WWE58" s="292"/>
      <c r="WWF58" s="292"/>
      <c r="WWG58" s="292"/>
      <c r="WWH58" s="292"/>
      <c r="WWI58" s="292"/>
      <c r="WWJ58" s="292"/>
      <c r="WWK58" s="292"/>
      <c r="WWL58" s="292"/>
      <c r="WWM58" s="292"/>
      <c r="WWN58" s="292"/>
      <c r="WWO58" s="292"/>
      <c r="WWP58" s="292"/>
      <c r="WWQ58" s="292"/>
      <c r="WWR58" s="292"/>
      <c r="WWS58" s="292"/>
      <c r="WWT58" s="292"/>
      <c r="WWU58" s="292"/>
      <c r="WWV58" s="292"/>
      <c r="WWW58" s="292"/>
      <c r="WWX58" s="292"/>
      <c r="WWY58" s="292"/>
      <c r="WWZ58" s="292"/>
      <c r="WXA58" s="292"/>
      <c r="WXB58" s="292"/>
      <c r="WXC58" s="292"/>
      <c r="WXD58" s="292"/>
      <c r="WXE58" s="292"/>
      <c r="WXF58" s="292"/>
      <c r="WXG58" s="292"/>
      <c r="WXH58" s="292"/>
      <c r="WXI58" s="292"/>
      <c r="WXJ58" s="292"/>
      <c r="WXK58" s="292"/>
      <c r="WXL58" s="292"/>
      <c r="WXM58" s="292"/>
      <c r="WXN58" s="292"/>
      <c r="WXO58" s="292"/>
      <c r="WXP58" s="292"/>
      <c r="WXQ58" s="292"/>
      <c r="WXR58" s="292"/>
      <c r="WXS58" s="292"/>
      <c r="WXT58" s="292"/>
      <c r="WXU58" s="292"/>
      <c r="WXV58" s="292"/>
      <c r="WXW58" s="292"/>
      <c r="WXX58" s="292"/>
      <c r="WXY58" s="292"/>
      <c r="WXZ58" s="292"/>
      <c r="WYA58" s="292"/>
      <c r="WYB58" s="292"/>
      <c r="WYC58" s="292"/>
      <c r="WYD58" s="292"/>
      <c r="WYE58" s="292"/>
      <c r="WYF58" s="292"/>
      <c r="WYG58" s="292"/>
      <c r="WYH58" s="292"/>
      <c r="WYI58" s="292"/>
      <c r="WYJ58" s="292"/>
      <c r="WYK58" s="292"/>
      <c r="WYL58" s="292"/>
      <c r="WYM58" s="292"/>
      <c r="WYN58" s="292"/>
      <c r="WYO58" s="292"/>
      <c r="WYP58" s="292"/>
      <c r="WYQ58" s="292"/>
      <c r="WYR58" s="292"/>
      <c r="WYS58" s="292"/>
      <c r="WYT58" s="292"/>
      <c r="WYU58" s="292"/>
      <c r="WYV58" s="292"/>
      <c r="WYW58" s="292"/>
      <c r="WYX58" s="292"/>
      <c r="WYY58" s="292"/>
      <c r="WYZ58" s="292"/>
      <c r="WZA58" s="292"/>
      <c r="WZB58" s="292"/>
      <c r="WZC58" s="292"/>
      <c r="WZD58" s="292"/>
      <c r="WZE58" s="292"/>
      <c r="WZF58" s="292"/>
      <c r="WZG58" s="292"/>
      <c r="WZH58" s="292"/>
      <c r="WZI58" s="292"/>
      <c r="WZJ58" s="292"/>
      <c r="WZK58" s="292"/>
      <c r="WZL58" s="292"/>
      <c r="WZM58" s="292"/>
      <c r="WZN58" s="292"/>
      <c r="WZO58" s="292"/>
      <c r="WZP58" s="292"/>
      <c r="WZQ58" s="292"/>
      <c r="WZR58" s="292"/>
      <c r="WZS58" s="292"/>
      <c r="WZT58" s="292"/>
      <c r="WZU58" s="292"/>
      <c r="WZV58" s="292"/>
      <c r="WZW58" s="292"/>
      <c r="WZX58" s="292"/>
      <c r="WZY58" s="292"/>
      <c r="WZZ58" s="292"/>
      <c r="XAA58" s="292"/>
      <c r="XAB58" s="292"/>
      <c r="XAC58" s="292"/>
      <c r="XAD58" s="292"/>
      <c r="XAE58" s="292"/>
      <c r="XAF58" s="292"/>
      <c r="XAG58" s="292"/>
      <c r="XAH58" s="292"/>
      <c r="XAI58" s="292"/>
      <c r="XAJ58" s="292"/>
      <c r="XAK58" s="292"/>
      <c r="XAL58" s="292"/>
      <c r="XAM58" s="292"/>
      <c r="XAN58" s="292"/>
      <c r="XAO58" s="292"/>
      <c r="XAP58" s="292"/>
      <c r="XAQ58" s="292"/>
      <c r="XAR58" s="292"/>
      <c r="XAS58" s="292"/>
      <c r="XAT58" s="292"/>
      <c r="XAU58" s="292"/>
      <c r="XAV58" s="292"/>
      <c r="XAW58" s="292"/>
      <c r="XAX58" s="292"/>
      <c r="XAY58" s="292"/>
      <c r="XAZ58" s="292"/>
      <c r="XBA58" s="292"/>
      <c r="XBB58" s="292"/>
      <c r="XBC58" s="292"/>
      <c r="XBD58" s="292"/>
      <c r="XBE58" s="292"/>
      <c r="XBF58" s="292"/>
      <c r="XBG58" s="292"/>
      <c r="XBH58" s="292"/>
      <c r="XBI58" s="292"/>
      <c r="XBJ58" s="292"/>
      <c r="XBK58" s="292"/>
      <c r="XBL58" s="292"/>
      <c r="XBM58" s="292"/>
      <c r="XBN58" s="292"/>
      <c r="XBO58" s="292"/>
      <c r="XBP58" s="292"/>
      <c r="XBQ58" s="292"/>
      <c r="XBR58" s="292"/>
      <c r="XBS58" s="292"/>
      <c r="XBT58" s="292"/>
      <c r="XBU58" s="292"/>
      <c r="XBV58" s="292"/>
      <c r="XBW58" s="292"/>
      <c r="XBX58" s="292"/>
      <c r="XBY58" s="292"/>
      <c r="XBZ58" s="292"/>
      <c r="XCA58" s="292"/>
      <c r="XCB58" s="292"/>
      <c r="XCC58" s="292"/>
      <c r="XCD58" s="292"/>
      <c r="XCE58" s="292"/>
      <c r="XCF58" s="292"/>
      <c r="XCG58" s="292"/>
      <c r="XCH58" s="292"/>
      <c r="XCI58" s="292"/>
      <c r="XCJ58" s="292"/>
      <c r="XCK58" s="292"/>
      <c r="XCL58" s="292"/>
      <c r="XCM58" s="292"/>
      <c r="XCN58" s="292"/>
      <c r="XCO58" s="292"/>
      <c r="XCP58" s="292"/>
      <c r="XCQ58" s="292"/>
      <c r="XCR58" s="292"/>
      <c r="XCS58" s="292"/>
      <c r="XCT58" s="292"/>
      <c r="XCU58" s="292"/>
      <c r="XCV58" s="292"/>
      <c r="XCW58" s="292"/>
      <c r="XCX58" s="292"/>
      <c r="XCY58" s="292"/>
      <c r="XCZ58" s="292"/>
      <c r="XDA58" s="292"/>
      <c r="XDB58" s="292"/>
      <c r="XDC58" s="292"/>
      <c r="XDD58" s="292"/>
      <c r="XDE58" s="292"/>
      <c r="XDF58" s="292"/>
      <c r="XDG58" s="292"/>
      <c r="XDH58" s="292"/>
      <c r="XDI58" s="292"/>
      <c r="XDJ58" s="292"/>
      <c r="XDK58" s="292"/>
      <c r="XDL58" s="292"/>
      <c r="XDM58" s="292"/>
      <c r="XDN58" s="292"/>
      <c r="XDO58" s="292"/>
      <c r="XDP58" s="292"/>
      <c r="XDQ58" s="292"/>
      <c r="XDR58" s="292"/>
      <c r="XDS58" s="292"/>
      <c r="XDT58" s="292"/>
      <c r="XDU58" s="292"/>
      <c r="XDV58" s="292"/>
      <c r="XDW58" s="292"/>
      <c r="XDX58" s="292"/>
      <c r="XDY58" s="292"/>
      <c r="XDZ58" s="292"/>
      <c r="XEA58" s="292"/>
      <c r="XEB58" s="292"/>
      <c r="XEC58" s="292"/>
      <c r="XED58" s="292"/>
      <c r="XEE58" s="292"/>
      <c r="XEF58" s="292"/>
      <c r="XEG58" s="292"/>
      <c r="XEH58" s="292"/>
      <c r="XEI58" s="292"/>
      <c r="XEJ58" s="292"/>
      <c r="XEK58" s="292"/>
      <c r="XEL58" s="292"/>
      <c r="XEM58" s="292"/>
      <c r="XEN58" s="292"/>
      <c r="XEO58" s="292"/>
      <c r="XEP58" s="292"/>
      <c r="XEQ58" s="292"/>
      <c r="XER58" s="292"/>
      <c r="XES58" s="292"/>
      <c r="XET58" s="292"/>
      <c r="XEU58" s="292"/>
      <c r="XEV58" s="292"/>
      <c r="XEW58" s="292"/>
      <c r="XEX58" s="292"/>
      <c r="XEY58" s="292"/>
      <c r="XEZ58" s="292"/>
      <c r="XFA58" s="292"/>
      <c r="XFB58" s="292"/>
      <c r="XFC58" s="292"/>
    </row>
    <row r="59" spans="1:16383" x14ac:dyDescent="0.2">
      <c r="A59" s="264" t="s">
        <v>106</v>
      </c>
      <c r="B59" s="259">
        <f>SUM(B49:B54,B57,B56)</f>
        <v>2819.004017062161</v>
      </c>
      <c r="C59" s="317">
        <f>SUM(C49:C54,C57,C56)</f>
        <v>2979.0043846949329</v>
      </c>
      <c r="D59" s="260">
        <f t="shared" ref="D59:I59" si="36">SUM(D49:D54,D57,D56)</f>
        <v>3262.0055129341918</v>
      </c>
      <c r="E59" s="259">
        <f t="shared" si="36"/>
        <v>3099.9257176350702</v>
      </c>
      <c r="F59" s="259">
        <f t="shared" si="36"/>
        <v>3972.122591025106</v>
      </c>
      <c r="G59" s="259">
        <f t="shared" si="36"/>
        <v>4748.1295107856749</v>
      </c>
      <c r="H59" s="259">
        <f t="shared" si="36"/>
        <v>5394.3406350291662</v>
      </c>
      <c r="I59" s="259">
        <f t="shared" si="36"/>
        <v>6076.0247565637665</v>
      </c>
      <c r="J59" s="227"/>
    </row>
    <row r="60" spans="1:16383" ht="3" customHeight="1" x14ac:dyDescent="0.2">
      <c r="A60" s="233"/>
      <c r="B60" s="253"/>
      <c r="C60" s="325"/>
      <c r="D60" s="252"/>
      <c r="J60" s="227"/>
    </row>
    <row r="61" spans="1:16383" x14ac:dyDescent="0.2">
      <c r="A61" s="234" t="s">
        <v>105</v>
      </c>
      <c r="B61" s="253"/>
      <c r="C61" s="325"/>
      <c r="D61" s="252"/>
      <c r="J61" s="227"/>
    </row>
    <row r="62" spans="1:16383" x14ac:dyDescent="0.2">
      <c r="A62" s="241" t="s">
        <v>104</v>
      </c>
      <c r="B62" s="263">
        <v>1801</v>
      </c>
      <c r="C62" s="319">
        <v>1842</v>
      </c>
      <c r="D62" s="262">
        <v>2075</v>
      </c>
      <c r="E62" s="295">
        <f t="shared" ref="E62:I62" si="37">E148</f>
        <v>2112.7343256131685</v>
      </c>
      <c r="F62" s="295">
        <f t="shared" si="37"/>
        <v>2153.1100540192588</v>
      </c>
      <c r="G62" s="295">
        <f t="shared" si="37"/>
        <v>2195.5045688456535</v>
      </c>
      <c r="H62" s="295">
        <f t="shared" si="37"/>
        <v>2239.1709191168402</v>
      </c>
      <c r="I62" s="295">
        <f t="shared" si="37"/>
        <v>2272.5161963323094</v>
      </c>
      <c r="J62" s="227"/>
    </row>
    <row r="63" spans="1:16383" x14ac:dyDescent="0.2">
      <c r="A63" s="241" t="s">
        <v>163</v>
      </c>
      <c r="B63" s="263">
        <v>21</v>
      </c>
      <c r="C63" s="319">
        <v>7</v>
      </c>
      <c r="D63" s="262">
        <v>0</v>
      </c>
      <c r="E63" s="295">
        <f>E7*E64</f>
        <v>0</v>
      </c>
      <c r="F63" s="295">
        <f>F7*F64</f>
        <v>0</v>
      </c>
      <c r="G63" s="295">
        <f>G7*G64</f>
        <v>0</v>
      </c>
      <c r="H63" s="295">
        <f>H7*H64</f>
        <v>0</v>
      </c>
      <c r="I63" s="295">
        <f>I7*I64</f>
        <v>0</v>
      </c>
      <c r="J63" s="227"/>
      <c r="N63" s="291"/>
    </row>
    <row r="64" spans="1:16383" x14ac:dyDescent="0.2">
      <c r="A64" s="292" t="s">
        <v>161</v>
      </c>
      <c r="B64" s="293">
        <f>B63/B7</f>
        <v>8.696732513355696E-4</v>
      </c>
      <c r="C64" s="326">
        <f>C63/C7</f>
        <v>2.8955532574974146E-4</v>
      </c>
      <c r="D64" s="344">
        <f>D63/D7</f>
        <v>0</v>
      </c>
      <c r="E64" s="296">
        <f>D64</f>
        <v>0</v>
      </c>
      <c r="F64" s="296">
        <f t="shared" ref="F64:I65" si="38">E64</f>
        <v>0</v>
      </c>
      <c r="G64" s="296">
        <f t="shared" si="38"/>
        <v>0</v>
      </c>
      <c r="H64" s="296">
        <f t="shared" si="38"/>
        <v>0</v>
      </c>
      <c r="I64" s="296">
        <f t="shared" si="38"/>
        <v>0</v>
      </c>
      <c r="J64" s="227"/>
      <c r="N64" s="291"/>
    </row>
    <row r="65" spans="1:15" x14ac:dyDescent="0.2">
      <c r="A65" s="241" t="s">
        <v>129</v>
      </c>
      <c r="B65" s="263">
        <v>3967</v>
      </c>
      <c r="C65" s="319">
        <v>3967</v>
      </c>
      <c r="D65" s="262">
        <v>4728</v>
      </c>
      <c r="E65" s="295">
        <f t="shared" ref="E65" si="39">D65</f>
        <v>4728</v>
      </c>
      <c r="F65" s="295">
        <f t="shared" si="38"/>
        <v>4728</v>
      </c>
      <c r="G65" s="295">
        <f t="shared" si="38"/>
        <v>4728</v>
      </c>
      <c r="H65" s="295">
        <f t="shared" si="38"/>
        <v>4728</v>
      </c>
      <c r="I65" s="295">
        <f t="shared" si="38"/>
        <v>4728</v>
      </c>
      <c r="J65" s="227"/>
    </row>
    <row r="66" spans="1:15" x14ac:dyDescent="0.2">
      <c r="A66" s="241" t="s">
        <v>164</v>
      </c>
      <c r="B66" s="263">
        <v>364</v>
      </c>
      <c r="C66" s="319">
        <v>324</v>
      </c>
      <c r="D66" s="262">
        <v>967</v>
      </c>
      <c r="E66" s="295">
        <f>E67*E7</f>
        <v>918.64999999999986</v>
      </c>
      <c r="F66" s="295">
        <f>F67*F7</f>
        <v>982.95549999999992</v>
      </c>
      <c r="G66" s="295">
        <f>G67*G7</f>
        <v>1032.1032749999999</v>
      </c>
      <c r="H66" s="295">
        <f>H67*H7</f>
        <v>1063.06637325</v>
      </c>
      <c r="I66" s="295">
        <f>I67*I7</f>
        <v>1094.9583644475001</v>
      </c>
      <c r="J66" s="227"/>
    </row>
    <row r="67" spans="1:15" x14ac:dyDescent="0.2">
      <c r="A67" s="292" t="s">
        <v>161</v>
      </c>
      <c r="B67" s="293">
        <f>B66/B7</f>
        <v>1.5074336356483206E-2</v>
      </c>
      <c r="C67" s="326">
        <f>C66/C7</f>
        <v>1.3402275077559462E-2</v>
      </c>
      <c r="D67" s="344">
        <f>D66/D7</f>
        <v>3.7279771772234856E-2</v>
      </c>
      <c r="E67" s="296">
        <f>D67</f>
        <v>3.7279771772234856E-2</v>
      </c>
      <c r="F67" s="296">
        <f t="shared" ref="F67:I67" si="40">E67</f>
        <v>3.7279771772234856E-2</v>
      </c>
      <c r="G67" s="296">
        <f t="shared" si="40"/>
        <v>3.7279771772234856E-2</v>
      </c>
      <c r="H67" s="296">
        <f t="shared" si="40"/>
        <v>3.7279771772234856E-2</v>
      </c>
      <c r="I67" s="296">
        <f t="shared" si="40"/>
        <v>3.7279771772234856E-2</v>
      </c>
      <c r="J67" s="227"/>
    </row>
    <row r="68" spans="1:15" x14ac:dyDescent="0.2">
      <c r="A68" s="241" t="s">
        <v>130</v>
      </c>
      <c r="B68" s="263">
        <v>65</v>
      </c>
      <c r="C68" s="319">
        <v>67</v>
      </c>
      <c r="D68" s="262">
        <v>256</v>
      </c>
      <c r="E68" s="295">
        <f>D68</f>
        <v>256</v>
      </c>
      <c r="F68" s="295">
        <f t="shared" ref="F68:I68" si="41">E68</f>
        <v>256</v>
      </c>
      <c r="G68" s="295">
        <f t="shared" si="41"/>
        <v>256</v>
      </c>
      <c r="H68" s="295">
        <f t="shared" si="41"/>
        <v>256</v>
      </c>
      <c r="I68" s="295">
        <f t="shared" si="41"/>
        <v>256</v>
      </c>
      <c r="J68" s="227"/>
    </row>
    <row r="69" spans="1:15" ht="3" customHeight="1" x14ac:dyDescent="0.2">
      <c r="B69" s="253"/>
      <c r="C69" s="334"/>
      <c r="D69" s="252"/>
      <c r="E69" s="297"/>
      <c r="F69" s="297"/>
      <c r="G69" s="297"/>
      <c r="H69" s="297"/>
      <c r="I69" s="297"/>
      <c r="J69" s="227"/>
    </row>
    <row r="70" spans="1:15" x14ac:dyDescent="0.2">
      <c r="A70" s="261" t="s">
        <v>103</v>
      </c>
      <c r="B70" s="259">
        <f t="shared" ref="B70:I70" si="42">B59+B62+B63+B65+B68+B66</f>
        <v>9037.0040170621614</v>
      </c>
      <c r="C70" s="317">
        <f t="shared" si="42"/>
        <v>9186.0043846949338</v>
      </c>
      <c r="D70" s="260">
        <f t="shared" si="42"/>
        <v>11288.005512934193</v>
      </c>
      <c r="E70" s="260">
        <f t="shared" si="42"/>
        <v>11115.310043248239</v>
      </c>
      <c r="F70" s="260">
        <f t="shared" si="42"/>
        <v>12092.188145044365</v>
      </c>
      <c r="G70" s="260">
        <f t="shared" si="42"/>
        <v>12959.737354631328</v>
      </c>
      <c r="H70" s="260">
        <f t="shared" si="42"/>
        <v>13680.577927396007</v>
      </c>
      <c r="I70" s="260">
        <f t="shared" si="42"/>
        <v>14427.499317343576</v>
      </c>
      <c r="J70" s="227"/>
      <c r="K70" s="227"/>
      <c r="L70" s="227"/>
      <c r="M70" s="227"/>
      <c r="N70" s="227"/>
      <c r="O70" s="227"/>
    </row>
    <row r="71" spans="1:15" ht="3" customHeight="1" x14ac:dyDescent="0.2">
      <c r="B71" s="253"/>
      <c r="C71" s="325"/>
      <c r="D71" s="252"/>
      <c r="J71" s="227"/>
    </row>
    <row r="72" spans="1:15" x14ac:dyDescent="0.2">
      <c r="A72" s="234" t="s">
        <v>102</v>
      </c>
      <c r="B72" s="253"/>
      <c r="C72" s="325"/>
      <c r="D72" s="252"/>
      <c r="J72" s="227"/>
      <c r="K72" s="227"/>
      <c r="L72" s="227"/>
      <c r="M72" s="227"/>
      <c r="N72" s="227"/>
      <c r="O72" s="227"/>
    </row>
    <row r="73" spans="1:15" x14ac:dyDescent="0.2">
      <c r="A73" s="241" t="s">
        <v>81</v>
      </c>
      <c r="B73" s="263">
        <v>1289</v>
      </c>
      <c r="C73" s="319">
        <v>1359</v>
      </c>
      <c r="D73" s="262">
        <v>1460</v>
      </c>
      <c r="E73" s="294">
        <f>E10/365*E101</f>
        <v>1386.9999999999998</v>
      </c>
      <c r="F73" s="294">
        <f>F10/365*F101</f>
        <v>1484.0900000000001</v>
      </c>
      <c r="G73" s="294">
        <f>G10/365*G101</f>
        <v>1558.2945000000002</v>
      </c>
      <c r="H73" s="294">
        <f>H10/365*H101</f>
        <v>1605.0433350000003</v>
      </c>
      <c r="I73" s="294">
        <f>I10/365*I101</f>
        <v>1653.19463505</v>
      </c>
      <c r="J73" s="227"/>
    </row>
    <row r="74" spans="1:15" x14ac:dyDescent="0.2">
      <c r="A74" s="241" t="s">
        <v>174</v>
      </c>
      <c r="B74" s="263">
        <v>109</v>
      </c>
      <c r="C74" s="319">
        <v>106</v>
      </c>
      <c r="D74" s="262">
        <v>142</v>
      </c>
      <c r="E74" s="294">
        <f>D74-MIN(D74,E160)</f>
        <v>0</v>
      </c>
      <c r="F74" s="294">
        <f>E74-MIN(E74,F160)</f>
        <v>0</v>
      </c>
      <c r="G74" s="294">
        <f>F74-MIN(F74,G160)</f>
        <v>0</v>
      </c>
      <c r="H74" s="294">
        <f>G74-MIN(G74,H160)</f>
        <v>0</v>
      </c>
      <c r="I74" s="294">
        <f>H74-MIN(H74,I160)</f>
        <v>0</v>
      </c>
      <c r="J74" s="227"/>
      <c r="K74" s="230"/>
    </row>
    <row r="75" spans="1:15" s="297" customFormat="1" x14ac:dyDescent="0.2">
      <c r="A75" s="306" t="s">
        <v>165</v>
      </c>
      <c r="B75" s="294">
        <v>451</v>
      </c>
      <c r="C75" s="327">
        <v>454</v>
      </c>
      <c r="D75" s="307">
        <v>538</v>
      </c>
      <c r="E75" s="294">
        <f>E76*E16</f>
        <v>513.6404648256198</v>
      </c>
      <c r="F75" s="294">
        <f>F76*F16</f>
        <v>549.59529736341324</v>
      </c>
      <c r="G75" s="294">
        <f>G76*G16</f>
        <v>577.07506223158407</v>
      </c>
      <c r="H75" s="294">
        <f>H76*H16</f>
        <v>594.38731409853153</v>
      </c>
      <c r="I75" s="294">
        <f>I76*I16</f>
        <v>612.21893352148743</v>
      </c>
      <c r="J75" s="295"/>
    </row>
    <row r="76" spans="1:15" x14ac:dyDescent="0.2">
      <c r="A76" s="292" t="s">
        <v>140</v>
      </c>
      <c r="B76" s="298">
        <f>B75/B16</f>
        <v>0.12420820710548058</v>
      </c>
      <c r="C76" s="328">
        <f>C75/C16</f>
        <v>0.12445175438596491</v>
      </c>
      <c r="D76" s="345">
        <f>D75/D16</f>
        <v>0.13837448559670781</v>
      </c>
      <c r="E76" s="296">
        <f>D76</f>
        <v>0.13837448559670781</v>
      </c>
      <c r="F76" s="296">
        <f t="shared" ref="F76:I77" si="43">E76</f>
        <v>0.13837448559670781</v>
      </c>
      <c r="G76" s="296">
        <f t="shared" si="43"/>
        <v>0.13837448559670781</v>
      </c>
      <c r="H76" s="296">
        <f t="shared" si="43"/>
        <v>0.13837448559670781</v>
      </c>
      <c r="I76" s="296">
        <f t="shared" si="43"/>
        <v>0.13837448559670781</v>
      </c>
      <c r="J76" s="227"/>
    </row>
    <row r="77" spans="1:15" x14ac:dyDescent="0.2">
      <c r="A77" s="241" t="s">
        <v>147</v>
      </c>
      <c r="B77" s="263">
        <v>154</v>
      </c>
      <c r="C77" s="335">
        <v>157</v>
      </c>
      <c r="D77" s="262">
        <v>222</v>
      </c>
      <c r="E77" s="294">
        <f>D77</f>
        <v>222</v>
      </c>
      <c r="F77" s="294">
        <f>E77</f>
        <v>222</v>
      </c>
      <c r="G77" s="294">
        <f t="shared" si="43"/>
        <v>222</v>
      </c>
      <c r="H77" s="294">
        <f t="shared" si="43"/>
        <v>222</v>
      </c>
      <c r="I77" s="294">
        <f t="shared" si="43"/>
        <v>222</v>
      </c>
      <c r="J77" s="227"/>
    </row>
    <row r="78" spans="1:15" x14ac:dyDescent="0.2">
      <c r="A78" s="264" t="s">
        <v>101</v>
      </c>
      <c r="B78" s="259">
        <f t="shared" ref="B78:I78" si="44">SUM(B73:B74,B75,B77)</f>
        <v>2003</v>
      </c>
      <c r="C78" s="317">
        <f t="shared" si="44"/>
        <v>2076</v>
      </c>
      <c r="D78" s="260">
        <f t="shared" si="44"/>
        <v>2362</v>
      </c>
      <c r="E78" s="259">
        <f>SUM(E73:E74,E75,E77)</f>
        <v>2122.6404648256193</v>
      </c>
      <c r="F78" s="259">
        <f t="shared" si="44"/>
        <v>2255.6852973634132</v>
      </c>
      <c r="G78" s="259">
        <f t="shared" si="44"/>
        <v>2357.3695622315845</v>
      </c>
      <c r="H78" s="259">
        <f t="shared" si="44"/>
        <v>2421.4306490985318</v>
      </c>
      <c r="I78" s="259">
        <f t="shared" si="44"/>
        <v>2487.4135685714873</v>
      </c>
      <c r="J78" s="227"/>
    </row>
    <row r="79" spans="1:15" ht="3" customHeight="1" x14ac:dyDescent="0.2">
      <c r="A79" s="233"/>
      <c r="B79" s="253"/>
      <c r="C79" s="325"/>
      <c r="D79" s="252"/>
      <c r="J79" s="227"/>
    </row>
    <row r="80" spans="1:15" x14ac:dyDescent="0.2">
      <c r="A80" s="234" t="s">
        <v>100</v>
      </c>
      <c r="B80" s="253"/>
      <c r="C80" s="325"/>
      <c r="D80" s="252"/>
      <c r="J80" s="227"/>
    </row>
    <row r="81" spans="1:16" x14ac:dyDescent="0.2">
      <c r="A81" s="241" t="s">
        <v>76</v>
      </c>
      <c r="B81" s="263">
        <v>3648</v>
      </c>
      <c r="C81" s="319">
        <v>3351</v>
      </c>
      <c r="D81" s="262">
        <v>4594</v>
      </c>
      <c r="E81" s="295">
        <f>E82*E31</f>
        <v>4314.4893222018318</v>
      </c>
      <c r="F81" s="295">
        <f>F82*F31</f>
        <v>4740.5582802104836</v>
      </c>
      <c r="G81" s="295">
        <f>G82*G31</f>
        <v>5066.1966981171108</v>
      </c>
      <c r="H81" s="295">
        <f>H82*H31</f>
        <v>5271.348901398309</v>
      </c>
      <c r="I81" s="295">
        <f>I82*I31</f>
        <v>5482.6556707778982</v>
      </c>
      <c r="J81" s="227"/>
    </row>
    <row r="82" spans="1:16" x14ac:dyDescent="0.2">
      <c r="A82" s="308" t="s">
        <v>159</v>
      </c>
      <c r="B82" s="298">
        <f>B81/B31</f>
        <v>8.2162162162162158</v>
      </c>
      <c r="C82" s="328">
        <f>C81/C31</f>
        <v>8.2334152334152328</v>
      </c>
      <c r="D82" s="345">
        <f>D81/D31</f>
        <v>11.932467532467532</v>
      </c>
      <c r="E82" s="296">
        <f>D82</f>
        <v>11.932467532467532</v>
      </c>
      <c r="F82" s="296">
        <f>E82</f>
        <v>11.932467532467532</v>
      </c>
      <c r="G82" s="296">
        <f t="shared" ref="G82:I82" si="45">F82</f>
        <v>11.932467532467532</v>
      </c>
      <c r="H82" s="296">
        <f t="shared" si="45"/>
        <v>11.932467532467532</v>
      </c>
      <c r="I82" s="296">
        <f t="shared" si="45"/>
        <v>11.932467532467532</v>
      </c>
      <c r="J82" s="227"/>
    </row>
    <row r="83" spans="1:16" x14ac:dyDescent="0.2">
      <c r="A83" s="241" t="s">
        <v>131</v>
      </c>
      <c r="B83" s="263">
        <v>372</v>
      </c>
      <c r="C83" s="319">
        <v>232</v>
      </c>
      <c r="D83" s="262">
        <v>315</v>
      </c>
      <c r="E83" s="295">
        <f>D83</f>
        <v>315</v>
      </c>
      <c r="F83" s="295">
        <f t="shared" ref="F83:I85" si="46">E83</f>
        <v>315</v>
      </c>
      <c r="G83" s="295">
        <f t="shared" si="46"/>
        <v>315</v>
      </c>
      <c r="H83" s="295">
        <f t="shared" si="46"/>
        <v>315</v>
      </c>
      <c r="I83" s="295">
        <f t="shared" si="46"/>
        <v>315</v>
      </c>
      <c r="J83" s="227"/>
    </row>
    <row r="84" spans="1:16" x14ac:dyDescent="0.2">
      <c r="A84" s="241" t="s">
        <v>132</v>
      </c>
      <c r="B84" s="263">
        <v>263</v>
      </c>
      <c r="C84" s="319">
        <v>298</v>
      </c>
      <c r="D84" s="262">
        <v>308</v>
      </c>
      <c r="E84" s="295">
        <f>E85*E7</f>
        <v>292.59999999999997</v>
      </c>
      <c r="F84" s="295">
        <f>F85*F7</f>
        <v>313.08199999999999</v>
      </c>
      <c r="G84" s="295">
        <f>G85*G7</f>
        <v>328.73610000000002</v>
      </c>
      <c r="H84" s="295">
        <f>H85*H7</f>
        <v>338.59818300000001</v>
      </c>
      <c r="I84" s="295">
        <f>I85*I7</f>
        <v>348.75612849000004</v>
      </c>
      <c r="J84" s="227"/>
    </row>
    <row r="85" spans="1:16" x14ac:dyDescent="0.2">
      <c r="A85" s="308" t="s">
        <v>161</v>
      </c>
      <c r="B85" s="298">
        <f>B84/B7</f>
        <v>1.08916221476788E-2</v>
      </c>
      <c r="C85" s="328">
        <f>C84/C7</f>
        <v>1.2326783867631851E-2</v>
      </c>
      <c r="D85" s="345">
        <f>D84/D7</f>
        <v>1.1874012105324029E-2</v>
      </c>
      <c r="E85" s="296">
        <f>D85</f>
        <v>1.1874012105324029E-2</v>
      </c>
      <c r="F85" s="296">
        <f>E85</f>
        <v>1.1874012105324029E-2</v>
      </c>
      <c r="G85" s="296">
        <f t="shared" si="46"/>
        <v>1.1874012105324029E-2</v>
      </c>
      <c r="H85" s="296">
        <f t="shared" si="46"/>
        <v>1.1874012105324029E-2</v>
      </c>
      <c r="I85" s="296">
        <f>H85</f>
        <v>1.1874012105324029E-2</v>
      </c>
      <c r="J85" s="227"/>
    </row>
    <row r="86" spans="1:16" ht="3" customHeight="1" x14ac:dyDescent="0.2">
      <c r="A86" s="233"/>
      <c r="B86" s="253"/>
      <c r="C86" s="334"/>
      <c r="D86" s="252"/>
      <c r="E86" s="297"/>
      <c r="F86" s="297"/>
      <c r="G86" s="297"/>
      <c r="H86" s="297"/>
      <c r="I86" s="297"/>
      <c r="J86" s="227"/>
    </row>
    <row r="87" spans="1:16" x14ac:dyDescent="0.2">
      <c r="A87" s="261" t="s">
        <v>99</v>
      </c>
      <c r="B87" s="259">
        <f>B78+B81+B83+B84</f>
        <v>6286</v>
      </c>
      <c r="C87" s="317">
        <f t="shared" ref="C87:I87" si="47">C78+C81+C83+C84</f>
        <v>5957</v>
      </c>
      <c r="D87" s="260">
        <f t="shared" si="47"/>
        <v>7579</v>
      </c>
      <c r="E87" s="260">
        <f t="shared" si="47"/>
        <v>7044.7297870274515</v>
      </c>
      <c r="F87" s="260">
        <f t="shared" si="47"/>
        <v>7624.3255775738971</v>
      </c>
      <c r="G87" s="260">
        <f t="shared" si="47"/>
        <v>8067.3023603486954</v>
      </c>
      <c r="H87" s="260">
        <f t="shared" si="47"/>
        <v>8346.3777334968399</v>
      </c>
      <c r="I87" s="260">
        <f t="shared" si="47"/>
        <v>8633.8253678393849</v>
      </c>
      <c r="J87" s="227"/>
      <c r="K87" s="290"/>
      <c r="L87" s="290"/>
      <c r="M87" s="290"/>
      <c r="N87" s="290"/>
      <c r="O87" s="290"/>
      <c r="P87" s="290"/>
    </row>
    <row r="88" spans="1:16" ht="3" customHeight="1" x14ac:dyDescent="0.2">
      <c r="B88" s="253"/>
      <c r="C88" s="325"/>
      <c r="D88" s="252"/>
      <c r="J88" s="227"/>
    </row>
    <row r="89" spans="1:16" x14ac:dyDescent="0.2">
      <c r="A89" s="233" t="s">
        <v>98</v>
      </c>
      <c r="B89" s="263">
        <v>2</v>
      </c>
      <c r="C89" s="319">
        <v>2</v>
      </c>
      <c r="D89" s="262">
        <v>2</v>
      </c>
      <c r="E89" s="295">
        <f>D89</f>
        <v>2</v>
      </c>
      <c r="F89" s="295">
        <f t="shared" ref="F89:I90" si="48">E89</f>
        <v>2</v>
      </c>
      <c r="G89" s="295">
        <f t="shared" si="48"/>
        <v>2</v>
      </c>
      <c r="H89" s="295">
        <f t="shared" si="48"/>
        <v>2</v>
      </c>
      <c r="I89" s="295">
        <f t="shared" si="48"/>
        <v>2</v>
      </c>
      <c r="J89" s="227"/>
      <c r="K89" s="227"/>
      <c r="L89" s="227"/>
      <c r="M89" s="227"/>
      <c r="N89" s="227"/>
      <c r="O89" s="227"/>
    </row>
    <row r="90" spans="1:16" x14ac:dyDescent="0.2">
      <c r="A90" s="233" t="s">
        <v>97</v>
      </c>
      <c r="B90" s="263">
        <v>2720</v>
      </c>
      <c r="C90" s="319">
        <v>2780</v>
      </c>
      <c r="D90" s="262">
        <v>2845</v>
      </c>
      <c r="E90" s="295">
        <f>D90</f>
        <v>2845</v>
      </c>
      <c r="F90" s="295">
        <f t="shared" si="48"/>
        <v>2845</v>
      </c>
      <c r="G90" s="295">
        <f t="shared" si="48"/>
        <v>2845</v>
      </c>
      <c r="H90" s="295">
        <f t="shared" si="48"/>
        <v>2845</v>
      </c>
      <c r="I90" s="295">
        <f t="shared" si="48"/>
        <v>2845</v>
      </c>
      <c r="J90" s="227"/>
      <c r="K90" s="227"/>
      <c r="L90" s="227"/>
      <c r="M90" s="227"/>
      <c r="N90" s="227"/>
      <c r="O90" s="227"/>
    </row>
    <row r="91" spans="1:16" x14ac:dyDescent="0.2">
      <c r="A91" s="233" t="s">
        <v>96</v>
      </c>
      <c r="B91" s="263">
        <v>124</v>
      </c>
      <c r="C91" s="319">
        <v>531</v>
      </c>
      <c r="D91" s="262">
        <v>916</v>
      </c>
      <c r="E91" s="295">
        <f>D91+E31</f>
        <v>1277.5756179903581</v>
      </c>
      <c r="F91" s="295">
        <f>E91+F31</f>
        <v>1674.8579292400395</v>
      </c>
      <c r="G91" s="295">
        <f>F91+G31</f>
        <v>2099.4303560522048</v>
      </c>
      <c r="H91" s="295">
        <f>G91+H31</f>
        <v>2541.1955556687371</v>
      </c>
      <c r="I91" s="295">
        <f>H91+I31</f>
        <v>3000.6693112737635</v>
      </c>
      <c r="J91" s="227"/>
      <c r="K91" s="227"/>
      <c r="L91" s="227"/>
      <c r="M91" s="227"/>
      <c r="N91" s="227"/>
      <c r="O91" s="227"/>
    </row>
    <row r="92" spans="1:16" x14ac:dyDescent="0.2">
      <c r="A92" s="233" t="s">
        <v>149</v>
      </c>
      <c r="B92" s="263">
        <v>-95</v>
      </c>
      <c r="C92" s="335">
        <v>-84</v>
      </c>
      <c r="D92" s="262">
        <v>-54</v>
      </c>
      <c r="E92" s="227">
        <v>-54</v>
      </c>
      <c r="F92" s="227">
        <v>-54</v>
      </c>
      <c r="G92" s="227">
        <v>-54</v>
      </c>
      <c r="H92" s="227">
        <v>-54</v>
      </c>
      <c r="I92" s="227">
        <v>-54</v>
      </c>
      <c r="J92" s="227"/>
      <c r="K92" s="227"/>
      <c r="L92" s="227"/>
      <c r="M92" s="227"/>
      <c r="N92" s="227"/>
      <c r="O92" s="227"/>
    </row>
    <row r="93" spans="1:16" x14ac:dyDescent="0.2">
      <c r="A93" s="261" t="s">
        <v>95</v>
      </c>
      <c r="B93" s="259">
        <f t="shared" ref="B93:H93" si="49">SUM(B89:B92)</f>
        <v>2751</v>
      </c>
      <c r="C93" s="317">
        <f t="shared" si="49"/>
        <v>3229</v>
      </c>
      <c r="D93" s="260">
        <f>SUM(D89:D92)</f>
        <v>3709</v>
      </c>
      <c r="E93" s="259">
        <f t="shared" si="49"/>
        <v>4070.5756179903583</v>
      </c>
      <c r="F93" s="259">
        <f t="shared" si="49"/>
        <v>4467.8579292400391</v>
      </c>
      <c r="G93" s="259">
        <f t="shared" si="49"/>
        <v>4892.4303560522048</v>
      </c>
      <c r="H93" s="259">
        <f t="shared" si="49"/>
        <v>5334.1955556687371</v>
      </c>
      <c r="I93" s="259">
        <f t="shared" ref="I93" si="50">SUM(I89:I92)</f>
        <v>5793.669311273763</v>
      </c>
      <c r="J93" s="227"/>
      <c r="K93" s="227"/>
    </row>
    <row r="94" spans="1:16" ht="3" customHeight="1" x14ac:dyDescent="0.2">
      <c r="B94" s="253"/>
      <c r="C94" s="325"/>
      <c r="D94" s="252"/>
      <c r="J94" s="227"/>
    </row>
    <row r="95" spans="1:16" x14ac:dyDescent="0.2">
      <c r="A95" s="230" t="s">
        <v>94</v>
      </c>
      <c r="B95" s="257">
        <f t="shared" ref="B95:H95" si="51">B87+B93</f>
        <v>9037</v>
      </c>
      <c r="C95" s="317">
        <f t="shared" si="51"/>
        <v>9186</v>
      </c>
      <c r="D95" s="258">
        <f>D87+D93</f>
        <v>11288</v>
      </c>
      <c r="E95" s="257">
        <f t="shared" si="51"/>
        <v>11115.305405017811</v>
      </c>
      <c r="F95" s="257">
        <f t="shared" si="51"/>
        <v>12092.183506813937</v>
      </c>
      <c r="G95" s="257">
        <f t="shared" si="51"/>
        <v>12959.7327164009</v>
      </c>
      <c r="H95" s="257">
        <f t="shared" si="51"/>
        <v>13680.573289165577</v>
      </c>
      <c r="I95" s="257">
        <f t="shared" ref="I95" si="52">I87+I93</f>
        <v>14427.494679113148</v>
      </c>
      <c r="J95" s="227"/>
    </row>
    <row r="96" spans="1:16" s="235" customFormat="1" x14ac:dyDescent="0.2">
      <c r="A96" s="256" t="s">
        <v>93</v>
      </c>
      <c r="B96" s="254">
        <f t="shared" ref="B96:I96" si="53">B70-B95</f>
        <v>4.0170621614379343E-3</v>
      </c>
      <c r="C96" s="329">
        <f t="shared" si="53"/>
        <v>4.3846949338330887E-3</v>
      </c>
      <c r="D96" s="255">
        <f t="shared" si="53"/>
        <v>5.5129341926658526E-3</v>
      </c>
      <c r="E96" s="254">
        <f t="shared" si="53"/>
        <v>4.6382304280996323E-3</v>
      </c>
      <c r="F96" s="254">
        <f t="shared" si="53"/>
        <v>4.6382304280996323E-3</v>
      </c>
      <c r="G96" s="254">
        <f t="shared" si="53"/>
        <v>4.6382304280996323E-3</v>
      </c>
      <c r="H96" s="254">
        <f t="shared" si="53"/>
        <v>4.6382304299186217E-3</v>
      </c>
      <c r="I96" s="254">
        <f t="shared" si="53"/>
        <v>4.6382304280996323E-3</v>
      </c>
      <c r="J96" s="227"/>
    </row>
    <row r="97" spans="1:9" ht="3" customHeight="1" x14ac:dyDescent="0.2">
      <c r="B97" s="253"/>
      <c r="C97" s="325"/>
      <c r="D97" s="252"/>
    </row>
    <row r="98" spans="1:9" x14ac:dyDescent="0.2">
      <c r="A98" s="251" t="s">
        <v>92</v>
      </c>
      <c r="B98" s="250"/>
      <c r="C98" s="330"/>
      <c r="D98" s="249"/>
      <c r="E98" s="248"/>
      <c r="F98" s="248"/>
      <c r="G98" s="248"/>
      <c r="H98" s="248"/>
      <c r="I98" s="248"/>
    </row>
    <row r="99" spans="1:9" x14ac:dyDescent="0.2">
      <c r="A99" s="247" t="s">
        <v>91</v>
      </c>
      <c r="B99" s="246">
        <f>B50/(B7/365)</f>
        <v>19.680705677723939</v>
      </c>
      <c r="C99" s="322">
        <f>C50/(C7/365)</f>
        <v>20.337331954498453</v>
      </c>
      <c r="D99" s="245">
        <f>D50/(D7/365)</f>
        <v>20.473996684529087</v>
      </c>
      <c r="E99" s="244">
        <f>D99</f>
        <v>20.473996684529087</v>
      </c>
      <c r="F99" s="244">
        <f t="shared" ref="F99:I99" si="54">E99</f>
        <v>20.473996684529087</v>
      </c>
      <c r="G99" s="244">
        <f t="shared" si="54"/>
        <v>20.473996684529087</v>
      </c>
      <c r="H99" s="244">
        <f t="shared" si="54"/>
        <v>20.473996684529087</v>
      </c>
      <c r="I99" s="244">
        <f t="shared" si="54"/>
        <v>20.473996684529087</v>
      </c>
    </row>
    <row r="100" spans="1:9" x14ac:dyDescent="0.2">
      <c r="A100" s="247" t="s">
        <v>90</v>
      </c>
      <c r="B100" s="246">
        <f>B53/(B10/365)</f>
        <v>22.124542124542124</v>
      </c>
      <c r="C100" s="322">
        <f>C53/(C10/365)</f>
        <v>23.495646484473301</v>
      </c>
      <c r="D100" s="245">
        <f>D53/(D10/365)</f>
        <v>24.479205695016862</v>
      </c>
      <c r="E100" s="244">
        <f>D100</f>
        <v>24.479205695016862</v>
      </c>
      <c r="F100" s="244">
        <f t="shared" ref="F100:I101" si="55">E100</f>
        <v>24.479205695016862</v>
      </c>
      <c r="G100" s="244">
        <f t="shared" si="55"/>
        <v>24.479205695016862</v>
      </c>
      <c r="H100" s="244">
        <f t="shared" si="55"/>
        <v>24.479205695016862</v>
      </c>
      <c r="I100" s="244">
        <f t="shared" si="55"/>
        <v>24.479205695016862</v>
      </c>
    </row>
    <row r="101" spans="1:9" x14ac:dyDescent="0.2">
      <c r="A101" s="247" t="s">
        <v>89</v>
      </c>
      <c r="B101" s="246">
        <f>B73/(B10/365)</f>
        <v>23.608058608058606</v>
      </c>
      <c r="C101" s="322">
        <f>C73/(C10/365)</f>
        <v>24.965272535104937</v>
      </c>
      <c r="D101" s="245">
        <f>D73/(D10/365)</f>
        <v>24.957849381790933</v>
      </c>
      <c r="E101" s="244">
        <f>D101</f>
        <v>24.957849381790933</v>
      </c>
      <c r="F101" s="244">
        <f t="shared" ref="F101" si="56">E101</f>
        <v>24.957849381790933</v>
      </c>
      <c r="G101" s="244">
        <f t="shared" si="55"/>
        <v>24.957849381790933</v>
      </c>
      <c r="H101" s="244">
        <f t="shared" si="55"/>
        <v>24.957849381790933</v>
      </c>
      <c r="I101" s="244">
        <f t="shared" si="55"/>
        <v>24.957849381790933</v>
      </c>
    </row>
    <row r="102" spans="1:9" ht="5.0999999999999996" customHeight="1" x14ac:dyDescent="0.2"/>
    <row r="103" spans="1:9" x14ac:dyDescent="0.2">
      <c r="A103" s="232" t="s">
        <v>88</v>
      </c>
      <c r="B103" s="231">
        <f t="shared" ref="B103:I103" si="57">B46</f>
        <v>2017</v>
      </c>
      <c r="C103" s="315">
        <f t="shared" si="57"/>
        <v>2018</v>
      </c>
      <c r="D103" s="341">
        <f t="shared" si="57"/>
        <v>2019</v>
      </c>
      <c r="E103" s="231">
        <f t="shared" si="57"/>
        <v>2020</v>
      </c>
      <c r="F103" s="231">
        <f t="shared" si="57"/>
        <v>2021</v>
      </c>
      <c r="G103" s="231">
        <f t="shared" si="57"/>
        <v>2022</v>
      </c>
      <c r="H103" s="231">
        <f t="shared" si="57"/>
        <v>2023</v>
      </c>
      <c r="I103" s="231">
        <f t="shared" si="57"/>
        <v>2024</v>
      </c>
    </row>
    <row r="104" spans="1:9" ht="3" customHeight="1" x14ac:dyDescent="0.2"/>
    <row r="105" spans="1:9" ht="11.25" customHeight="1" x14ac:dyDescent="0.2">
      <c r="A105" s="230" t="s">
        <v>87</v>
      </c>
    </row>
    <row r="106" spans="1:9" x14ac:dyDescent="0.2">
      <c r="A106" s="234" t="s">
        <v>86</v>
      </c>
      <c r="B106" s="227"/>
      <c r="C106" s="288"/>
      <c r="D106" s="346"/>
      <c r="E106" s="227">
        <f>E31</f>
        <v>361.57561799035813</v>
      </c>
      <c r="F106" s="227">
        <f t="shared" ref="F106:I106" si="58">F31</f>
        <v>397.28231124968136</v>
      </c>
      <c r="G106" s="227">
        <f t="shared" si="58"/>
        <v>424.57242681216536</v>
      </c>
      <c r="H106" s="227">
        <f t="shared" si="58"/>
        <v>441.76519961653219</v>
      </c>
      <c r="I106" s="227">
        <f t="shared" si="58"/>
        <v>459.47375560502633</v>
      </c>
    </row>
    <row r="107" spans="1:9" ht="3" customHeight="1" x14ac:dyDescent="0.2">
      <c r="A107" s="234"/>
      <c r="B107" s="227"/>
      <c r="C107" s="288"/>
      <c r="D107" s="346"/>
      <c r="E107" s="227"/>
      <c r="F107" s="227"/>
      <c r="G107" s="227"/>
      <c r="H107" s="227"/>
      <c r="I107" s="227"/>
    </row>
    <row r="108" spans="1:9" x14ac:dyDescent="0.2">
      <c r="A108" s="228" t="s">
        <v>148</v>
      </c>
      <c r="B108" s="227"/>
      <c r="C108" s="288"/>
      <c r="D108" s="346"/>
      <c r="E108" s="227">
        <f>E145-E152</f>
        <v>345.74889563552676</v>
      </c>
      <c r="F108" s="227">
        <f t="shared" ref="F108:I108" si="59">F145-F152</f>
        <v>369.95131833001363</v>
      </c>
      <c r="G108" s="227">
        <f t="shared" si="59"/>
        <v>388.44888424651435</v>
      </c>
      <c r="H108" s="227">
        <f t="shared" si="59"/>
        <v>400.10235077390979</v>
      </c>
      <c r="I108" s="227">
        <f t="shared" si="59"/>
        <v>412.10542129712712</v>
      </c>
    </row>
    <row r="109" spans="1:9" x14ac:dyDescent="0.2">
      <c r="A109" s="228" t="s">
        <v>182</v>
      </c>
      <c r="B109" s="227"/>
      <c r="C109" s="288"/>
      <c r="D109" s="346"/>
      <c r="E109" s="227"/>
      <c r="F109" s="227"/>
      <c r="G109" s="227"/>
      <c r="H109" s="227"/>
      <c r="I109" s="227"/>
    </row>
    <row r="110" spans="1:9" x14ac:dyDescent="0.2">
      <c r="A110" s="241" t="s">
        <v>183</v>
      </c>
      <c r="B110" s="227"/>
      <c r="C110" s="288"/>
      <c r="D110" s="346"/>
      <c r="E110" s="227">
        <f>(D50-E50)+(D51-E51)</f>
        <v>101.45449386962537</v>
      </c>
      <c r="F110" s="227">
        <f t="shared" ref="F110:I110" si="60">(E50-F50)+(E51-F51)</f>
        <v>-104.75818542912663</v>
      </c>
      <c r="G110" s="227">
        <f t="shared" si="60"/>
        <v>-80.065184577974975</v>
      </c>
      <c r="H110" s="227">
        <f t="shared" si="60"/>
        <v>-50.441066284124275</v>
      </c>
      <c r="I110" s="227">
        <f t="shared" si="60"/>
        <v>-51.954298272648117</v>
      </c>
    </row>
    <row r="111" spans="1:9" x14ac:dyDescent="0.2">
      <c r="A111" s="241" t="s">
        <v>82</v>
      </c>
      <c r="B111" s="227"/>
      <c r="C111" s="288"/>
      <c r="D111" s="346"/>
      <c r="E111" s="227">
        <f t="shared" ref="E111:I112" si="61">(D53-E53)</f>
        <v>71.599999999999909</v>
      </c>
      <c r="F111" s="227">
        <f t="shared" ref="F111:F112" si="62">(E53-F53)</f>
        <v>-95.228000000000065</v>
      </c>
      <c r="G111" s="227">
        <f t="shared" ref="G111:G112" si="63">(F53-G53)</f>
        <v>-72.781400000000076</v>
      </c>
      <c r="H111" s="227">
        <f t="shared" ref="H111:H112" si="64">(G53-H53)</f>
        <v>-45.852282000000059</v>
      </c>
      <c r="I111" s="227">
        <f t="shared" ref="I111:I112" si="65">(H53-I53)</f>
        <v>-47.2278504599999</v>
      </c>
    </row>
    <row r="112" spans="1:9" x14ac:dyDescent="0.2">
      <c r="A112" s="241" t="s">
        <v>107</v>
      </c>
      <c r="B112" s="227"/>
      <c r="C112" s="288"/>
      <c r="D112" s="346"/>
      <c r="E112" s="227">
        <f t="shared" si="61"/>
        <v>4.9352961598651177</v>
      </c>
      <c r="F112" s="227">
        <f t="shared" si="62"/>
        <v>-7.2845292688094503</v>
      </c>
      <c r="G112" s="227">
        <f t="shared" si="63"/>
        <v>-5.5674616554472323</v>
      </c>
      <c r="H112" s="227">
        <f t="shared" si="64"/>
        <v>-3.5075008429317478</v>
      </c>
      <c r="I112" s="227">
        <f t="shared" si="65"/>
        <v>-3.6127258682196981</v>
      </c>
    </row>
    <row r="113" spans="1:9" x14ac:dyDescent="0.2">
      <c r="A113" s="241" t="s">
        <v>185</v>
      </c>
      <c r="B113" s="227"/>
      <c r="C113" s="288"/>
      <c r="D113" s="346"/>
      <c r="E113" s="227">
        <f>(D56-E56)+(D57-E57)</f>
        <v>9.9521338526219552</v>
      </c>
      <c r="F113" s="227">
        <f t="shared" ref="F113:I113" si="66">(E56-F56)+(E57-F57)</f>
        <v>-6.9219252431874807</v>
      </c>
      <c r="G113" s="227">
        <f t="shared" si="66"/>
        <v>-0.53586146832548565</v>
      </c>
      <c r="H113" s="227">
        <f t="shared" si="66"/>
        <v>0.33756693268068716</v>
      </c>
      <c r="I113" s="227">
        <f t="shared" si="66"/>
        <v>-2.1056723713088772</v>
      </c>
    </row>
    <row r="114" spans="1:9" x14ac:dyDescent="0.2">
      <c r="A114" s="241" t="s">
        <v>81</v>
      </c>
      <c r="B114" s="227"/>
      <c r="C114" s="288"/>
      <c r="D114" s="346"/>
      <c r="E114" s="227">
        <f>(E73-D73)</f>
        <v>-73.000000000000227</v>
      </c>
      <c r="F114" s="227">
        <f t="shared" ref="F114:I114" si="67">(F73-E73)</f>
        <v>97.090000000000373</v>
      </c>
      <c r="G114" s="227">
        <f t="shared" si="67"/>
        <v>74.204500000000053</v>
      </c>
      <c r="H114" s="227">
        <f t="shared" si="67"/>
        <v>46.748835000000099</v>
      </c>
      <c r="I114" s="227">
        <f t="shared" si="67"/>
        <v>48.151300049999691</v>
      </c>
    </row>
    <row r="115" spans="1:9" x14ac:dyDescent="0.2">
      <c r="A115" s="241" t="s">
        <v>184</v>
      </c>
      <c r="B115" s="227"/>
      <c r="C115" s="288"/>
      <c r="D115" s="346"/>
      <c r="E115" s="227">
        <f>(E75-D75)</f>
        <v>-24.359535174380198</v>
      </c>
      <c r="F115" s="227">
        <f t="shared" ref="F115:I115" si="68">(F75-E75)</f>
        <v>35.954832537793436</v>
      </c>
      <c r="G115" s="227">
        <f t="shared" si="68"/>
        <v>27.479764868170832</v>
      </c>
      <c r="H115" s="227">
        <f t="shared" si="68"/>
        <v>17.312251866947463</v>
      </c>
      <c r="I115" s="227">
        <f t="shared" si="68"/>
        <v>17.831619422955896</v>
      </c>
    </row>
    <row r="116" spans="1:9" ht="5.0999999999999996" customHeight="1" x14ac:dyDescent="0.2">
      <c r="A116" s="242"/>
      <c r="B116" s="230"/>
      <c r="C116" s="336"/>
      <c r="D116" s="347"/>
      <c r="E116" s="224"/>
      <c r="F116" s="224"/>
      <c r="G116" s="224"/>
      <c r="H116" s="224"/>
      <c r="I116" s="224"/>
    </row>
    <row r="117" spans="1:9" x14ac:dyDescent="0.2">
      <c r="A117" s="240" t="s">
        <v>80</v>
      </c>
      <c r="B117" s="239"/>
      <c r="C117" s="286"/>
      <c r="D117" s="348"/>
      <c r="E117" s="239">
        <f>SUM(E106:E115)</f>
        <v>797.90690233361693</v>
      </c>
      <c r="F117" s="239">
        <f t="shared" ref="F117:I117" si="69">SUM(F106:F115)</f>
        <v>686.08582217636513</v>
      </c>
      <c r="G117" s="239">
        <f t="shared" si="69"/>
        <v>755.7556682251028</v>
      </c>
      <c r="H117" s="239">
        <f t="shared" si="69"/>
        <v>806.46535506301404</v>
      </c>
      <c r="I117" s="239">
        <f t="shared" si="69"/>
        <v>832.66154940293245</v>
      </c>
    </row>
    <row r="118" spans="1:9" ht="3" customHeight="1" x14ac:dyDescent="0.2"/>
    <row r="119" spans="1:9" x14ac:dyDescent="0.2">
      <c r="A119" s="230" t="s">
        <v>79</v>
      </c>
    </row>
    <row r="120" spans="1:9" x14ac:dyDescent="0.2">
      <c r="A120" s="228" t="s">
        <v>186</v>
      </c>
      <c r="B120" s="227"/>
      <c r="C120" s="288"/>
      <c r="D120" s="346"/>
      <c r="E120" s="227">
        <f>-E143</f>
        <v>-335.03322124869521</v>
      </c>
      <c r="F120" s="227">
        <f t="shared" ref="F120:I120" si="70">-F143</f>
        <v>-358.48554673610391</v>
      </c>
      <c r="G120" s="227">
        <f t="shared" si="70"/>
        <v>-376.40982407290915</v>
      </c>
      <c r="H120" s="227">
        <f t="shared" si="70"/>
        <v>-387.7021187950964</v>
      </c>
      <c r="I120" s="227">
        <f t="shared" si="70"/>
        <v>-387.7021187950964</v>
      </c>
    </row>
    <row r="121" spans="1:9" x14ac:dyDescent="0.2">
      <c r="A121" s="228" t="s">
        <v>187</v>
      </c>
      <c r="B121" s="227"/>
      <c r="C121" s="303"/>
      <c r="D121" s="346"/>
      <c r="E121" s="227">
        <f>-E153</f>
        <v>-9.9999999999454303E-2</v>
      </c>
      <c r="F121" s="227">
        <f t="shared" ref="F121:I121" si="71">-F153</f>
        <v>-116.14700000000084</v>
      </c>
      <c r="G121" s="227">
        <f t="shared" si="71"/>
        <v>-103.58134999999947</v>
      </c>
      <c r="H121" s="227">
        <f t="shared" si="71"/>
        <v>-87.029680499999813</v>
      </c>
      <c r="I121" s="227">
        <f t="shared" si="71"/>
        <v>-89.640570915001263</v>
      </c>
    </row>
    <row r="122" spans="1:9" x14ac:dyDescent="0.2">
      <c r="A122" s="240" t="s">
        <v>78</v>
      </c>
      <c r="B122" s="282"/>
      <c r="C122" s="288"/>
      <c r="D122" s="349"/>
      <c r="E122" s="282">
        <f>SUM(E120:E121)</f>
        <v>-335.13322124869467</v>
      </c>
      <c r="F122" s="282">
        <f t="shared" ref="F122:I122" si="72">SUM(F120:F121)</f>
        <v>-474.63254673610476</v>
      </c>
      <c r="G122" s="282">
        <f t="shared" si="72"/>
        <v>-479.99117407290862</v>
      </c>
      <c r="H122" s="282">
        <f t="shared" si="72"/>
        <v>-474.73179929509621</v>
      </c>
      <c r="I122" s="282">
        <f t="shared" si="72"/>
        <v>-477.34268971009766</v>
      </c>
    </row>
    <row r="123" spans="1:9" ht="3" customHeight="1" x14ac:dyDescent="0.2">
      <c r="E123" s="227"/>
      <c r="F123" s="227"/>
      <c r="G123" s="227"/>
      <c r="H123" s="227"/>
      <c r="I123" s="227"/>
    </row>
    <row r="124" spans="1:9" x14ac:dyDescent="0.2">
      <c r="A124" s="230" t="s">
        <v>77</v>
      </c>
    </row>
    <row r="125" spans="1:9" x14ac:dyDescent="0.2">
      <c r="A125" s="228" t="s">
        <v>188</v>
      </c>
      <c r="B125" s="227"/>
      <c r="C125" s="288"/>
      <c r="D125" s="346"/>
      <c r="E125" s="227">
        <f>(E81-D81)</f>
        <v>-279.51067779816822</v>
      </c>
      <c r="F125" s="227">
        <f t="shared" ref="F125:I125" si="73">(F81-E81)</f>
        <v>426.06895800865186</v>
      </c>
      <c r="G125" s="227">
        <f t="shared" si="73"/>
        <v>325.63841790662718</v>
      </c>
      <c r="H125" s="227">
        <f t="shared" si="73"/>
        <v>205.15220328119813</v>
      </c>
      <c r="I125" s="227">
        <f t="shared" si="73"/>
        <v>211.30676937958924</v>
      </c>
    </row>
    <row r="126" spans="1:9" x14ac:dyDescent="0.2">
      <c r="A126" s="228" t="s">
        <v>167</v>
      </c>
      <c r="B126" s="227"/>
      <c r="C126" s="288"/>
      <c r="D126" s="346"/>
      <c r="E126" s="227">
        <f>(E84-D84)</f>
        <v>-15.400000000000034</v>
      </c>
      <c r="F126" s="227">
        <f t="shared" ref="F126:I126" si="74">(F84-E84)</f>
        <v>20.482000000000028</v>
      </c>
      <c r="G126" s="227">
        <f t="shared" si="74"/>
        <v>15.654100000000028</v>
      </c>
      <c r="H126" s="227">
        <f t="shared" si="74"/>
        <v>9.8620829999999842</v>
      </c>
      <c r="I126" s="227">
        <f t="shared" si="74"/>
        <v>10.157945490000031</v>
      </c>
    </row>
    <row r="127" spans="1:9" x14ac:dyDescent="0.2">
      <c r="A127" s="228" t="s">
        <v>190</v>
      </c>
      <c r="B127" s="227"/>
      <c r="C127" s="288"/>
      <c r="D127" s="346"/>
      <c r="E127" s="227">
        <f>E74-D74</f>
        <v>-142</v>
      </c>
      <c r="F127" s="227">
        <f t="shared" ref="F127:I127" si="75">F74-E74</f>
        <v>0</v>
      </c>
      <c r="G127" s="227">
        <f t="shared" si="75"/>
        <v>0</v>
      </c>
      <c r="H127" s="227">
        <f t="shared" si="75"/>
        <v>0</v>
      </c>
      <c r="I127" s="227">
        <f t="shared" si="75"/>
        <v>0</v>
      </c>
    </row>
    <row r="128" spans="1:9" x14ac:dyDescent="0.2">
      <c r="A128" s="228" t="s">
        <v>189</v>
      </c>
      <c r="B128" s="227"/>
      <c r="C128" s="303"/>
      <c r="D128" s="346"/>
      <c r="E128" s="227">
        <f>E90-D90</f>
        <v>0</v>
      </c>
      <c r="F128" s="227">
        <f t="shared" ref="F128:I128" si="76">F90-E90</f>
        <v>0</v>
      </c>
      <c r="G128" s="227">
        <f t="shared" si="76"/>
        <v>0</v>
      </c>
      <c r="H128" s="227">
        <f t="shared" si="76"/>
        <v>0</v>
      </c>
      <c r="I128" s="227">
        <f t="shared" si="76"/>
        <v>0</v>
      </c>
    </row>
    <row r="129" spans="1:9" x14ac:dyDescent="0.2">
      <c r="A129" s="240" t="s">
        <v>133</v>
      </c>
      <c r="B129" s="282"/>
      <c r="C129" s="288"/>
      <c r="D129" s="349"/>
      <c r="E129" s="239">
        <f>SUM(E125:E128)</f>
        <v>-436.91067779816825</v>
      </c>
      <c r="F129" s="239">
        <f t="shared" ref="F129:I129" si="77">SUM(F125:F128)</f>
        <v>446.55095800865189</v>
      </c>
      <c r="G129" s="239">
        <f t="shared" si="77"/>
        <v>341.29251790662721</v>
      </c>
      <c r="H129" s="239">
        <f t="shared" si="77"/>
        <v>215.01428628119811</v>
      </c>
      <c r="I129" s="239">
        <f t="shared" si="77"/>
        <v>221.46471486958927</v>
      </c>
    </row>
    <row r="130" spans="1:9" ht="3" customHeight="1" x14ac:dyDescent="0.2"/>
    <row r="131" spans="1:9" ht="3" customHeight="1" x14ac:dyDescent="0.2"/>
    <row r="132" spans="1:9" x14ac:dyDescent="0.2">
      <c r="A132" s="221" t="s">
        <v>75</v>
      </c>
      <c r="B132" s="227"/>
      <c r="C132" s="303"/>
      <c r="D132" s="346"/>
      <c r="E132" s="227">
        <f>E117+E122+E129</f>
        <v>25.863003286754008</v>
      </c>
      <c r="F132" s="227">
        <f t="shared" ref="F132:I132" si="78">F117+F122+F129</f>
        <v>658.00423344891226</v>
      </c>
      <c r="G132" s="227">
        <f t="shared" si="78"/>
        <v>617.05701205882133</v>
      </c>
      <c r="H132" s="227">
        <f t="shared" si="78"/>
        <v>546.74784204911589</v>
      </c>
      <c r="I132" s="227">
        <f t="shared" si="78"/>
        <v>576.78357456242406</v>
      </c>
    </row>
    <row r="133" spans="1:9" x14ac:dyDescent="0.2">
      <c r="A133" s="304" t="s">
        <v>74</v>
      </c>
      <c r="B133" s="282"/>
      <c r="C133" s="282"/>
      <c r="D133" s="349"/>
      <c r="E133" s="282">
        <f>D49</f>
        <v>90</v>
      </c>
      <c r="F133" s="282">
        <f t="shared" ref="F133:I133" si="79">E49</f>
        <v>115.86300328675401</v>
      </c>
      <c r="G133" s="282">
        <f t="shared" si="79"/>
        <v>773.86723673566621</v>
      </c>
      <c r="H133" s="282">
        <f t="shared" si="79"/>
        <v>1390.9242487944875</v>
      </c>
      <c r="I133" s="282">
        <f t="shared" si="79"/>
        <v>1937.6720908436034</v>
      </c>
    </row>
    <row r="134" spans="1:9" x14ac:dyDescent="0.2">
      <c r="A134" s="354" t="s">
        <v>73</v>
      </c>
      <c r="B134" s="303"/>
      <c r="C134" s="303"/>
      <c r="D134" s="303"/>
      <c r="E134" s="303">
        <f t="shared" ref="E134:I134" si="80">E132+E133</f>
        <v>115.86300328675401</v>
      </c>
      <c r="F134" s="303">
        <f t="shared" ref="F134:I134" si="81">F132+F133</f>
        <v>773.86723673566621</v>
      </c>
      <c r="G134" s="303">
        <f t="shared" si="81"/>
        <v>1390.9242487944875</v>
      </c>
      <c r="H134" s="303">
        <f t="shared" si="81"/>
        <v>1937.6720908436034</v>
      </c>
      <c r="I134" s="303">
        <f t="shared" si="81"/>
        <v>2514.4556654060275</v>
      </c>
    </row>
    <row r="135" spans="1:9" x14ac:dyDescent="0.2">
      <c r="D135" s="221"/>
    </row>
    <row r="136" spans="1:9" ht="20.25" x14ac:dyDescent="0.3">
      <c r="A136" s="238" t="s">
        <v>72</v>
      </c>
      <c r="B136" s="236"/>
      <c r="C136" s="331"/>
      <c r="D136" s="350"/>
      <c r="E136" s="236"/>
      <c r="F136" s="236"/>
      <c r="G136" s="236"/>
      <c r="H136" s="236"/>
      <c r="I136" s="236"/>
    </row>
    <row r="137" spans="1:9" ht="12.75" customHeight="1" x14ac:dyDescent="0.3">
      <c r="A137" s="237" t="str">
        <f>A2</f>
        <v>US Foods - USFD</v>
      </c>
      <c r="B137" s="236"/>
      <c r="C137" s="331"/>
      <c r="D137" s="350"/>
      <c r="E137" s="236"/>
      <c r="F137" s="236"/>
      <c r="G137" s="236"/>
      <c r="H137" s="236"/>
      <c r="I137" s="236"/>
    </row>
    <row r="138" spans="1:9" ht="12.75" customHeight="1" x14ac:dyDescent="0.3">
      <c r="A138" s="230" t="s">
        <v>71</v>
      </c>
      <c r="B138" s="236"/>
      <c r="C138" s="331"/>
      <c r="D138" s="350"/>
      <c r="E138" s="236"/>
      <c r="F138" s="236"/>
      <c r="G138" s="236"/>
      <c r="H138" s="236"/>
      <c r="I138" s="236"/>
    </row>
    <row r="139" spans="1:9" ht="5.0999999999999996" customHeight="1" x14ac:dyDescent="0.2"/>
    <row r="140" spans="1:9" x14ac:dyDescent="0.2">
      <c r="A140" s="232" t="s">
        <v>69</v>
      </c>
      <c r="B140" s="231">
        <f t="shared" ref="B140:I140" si="82">B103</f>
        <v>2017</v>
      </c>
      <c r="C140" s="315">
        <f t="shared" si="82"/>
        <v>2018</v>
      </c>
      <c r="D140" s="341">
        <f t="shared" si="82"/>
        <v>2019</v>
      </c>
      <c r="E140" s="231">
        <f t="shared" si="82"/>
        <v>2020</v>
      </c>
      <c r="F140" s="231">
        <f t="shared" si="82"/>
        <v>2021</v>
      </c>
      <c r="G140" s="231">
        <f t="shared" si="82"/>
        <v>2022</v>
      </c>
      <c r="H140" s="231">
        <f t="shared" si="82"/>
        <v>2023</v>
      </c>
      <c r="I140" s="231">
        <f t="shared" si="82"/>
        <v>2024</v>
      </c>
    </row>
    <row r="141" spans="1:9" ht="5.0999999999999996" customHeight="1" x14ac:dyDescent="0.2">
      <c r="A141" s="230"/>
      <c r="B141" s="229"/>
      <c r="C141" s="316"/>
      <c r="D141" s="276"/>
      <c r="E141" s="229"/>
      <c r="F141" s="229"/>
      <c r="G141" s="229"/>
      <c r="H141" s="229"/>
      <c r="I141" s="229"/>
    </row>
    <row r="142" spans="1:9" x14ac:dyDescent="0.2">
      <c r="A142" s="228" t="s">
        <v>68</v>
      </c>
      <c r="B142" s="227">
        <v>1768</v>
      </c>
      <c r="C142" s="288">
        <f>B62</f>
        <v>1801</v>
      </c>
      <c r="D142" s="346">
        <f>C62</f>
        <v>1842</v>
      </c>
      <c r="E142" s="281">
        <f>D148</f>
        <v>2075</v>
      </c>
      <c r="F142" s="281">
        <f>E148</f>
        <v>2112.7343256131685</v>
      </c>
      <c r="G142" s="281">
        <f>F148</f>
        <v>2153.1100540192588</v>
      </c>
      <c r="H142" s="281">
        <f>G148</f>
        <v>2195.5045688456535</v>
      </c>
      <c r="I142" s="281">
        <f>H148</f>
        <v>2239.1709191168402</v>
      </c>
    </row>
    <row r="143" spans="1:9" x14ac:dyDescent="0.2">
      <c r="A143" s="221" t="s">
        <v>67</v>
      </c>
      <c r="B143" s="227">
        <f>B148-B142+B41</f>
        <v>316</v>
      </c>
      <c r="C143" s="227">
        <f>C148-C142+C41</f>
        <v>341</v>
      </c>
      <c r="D143" s="227">
        <f>D148-D142+D41</f>
        <v>544</v>
      </c>
      <c r="E143" s="263">
        <f>E144*E7</f>
        <v>335.03322124869521</v>
      </c>
      <c r="F143" s="263">
        <f>F144*F7</f>
        <v>358.48554673610391</v>
      </c>
      <c r="G143" s="263">
        <f>G144*G7</f>
        <v>376.40982407290915</v>
      </c>
      <c r="H143" s="263">
        <f>H144*H7</f>
        <v>387.7021187950964</v>
      </c>
      <c r="I143" s="263">
        <f t="shared" ref="F143:I144" si="83">H143</f>
        <v>387.7021187950964</v>
      </c>
    </row>
    <row r="144" spans="1:9" x14ac:dyDescent="0.2">
      <c r="A144" s="225" t="s">
        <v>141</v>
      </c>
      <c r="B144" s="298">
        <f>B143/B7</f>
        <v>1.3086511782001905E-2</v>
      </c>
      <c r="C144" s="328">
        <f>C143/C7</f>
        <v>1.4105480868665978E-2</v>
      </c>
      <c r="D144" s="345">
        <f>AVERAGE(B144:C144)</f>
        <v>1.3595996325333941E-2</v>
      </c>
      <c r="E144" s="299">
        <f>D144</f>
        <v>1.3595996325333941E-2</v>
      </c>
      <c r="F144" s="299">
        <f t="shared" si="83"/>
        <v>1.3595996325333941E-2</v>
      </c>
      <c r="G144" s="299">
        <f t="shared" si="83"/>
        <v>1.3595996325333941E-2</v>
      </c>
      <c r="H144" s="299">
        <f t="shared" si="83"/>
        <v>1.3595996325333941E-2</v>
      </c>
      <c r="I144" s="299">
        <f t="shared" si="83"/>
        <v>1.3595996325333941E-2</v>
      </c>
    </row>
    <row r="145" spans="1:9" x14ac:dyDescent="0.2">
      <c r="A145" s="221" t="s">
        <v>66</v>
      </c>
      <c r="B145" s="357" t="s">
        <v>65</v>
      </c>
      <c r="C145" s="357"/>
      <c r="D145" s="357"/>
      <c r="E145" s="281">
        <f>E146*E7</f>
        <v>297.29889563552678</v>
      </c>
      <c r="F145" s="281">
        <f>F146*F7</f>
        <v>318.10981833001364</v>
      </c>
      <c r="G145" s="281">
        <f>G146*G7</f>
        <v>334.01530924651433</v>
      </c>
      <c r="H145" s="281">
        <f>H146*H7</f>
        <v>344.03576852390978</v>
      </c>
      <c r="I145" s="281">
        <f>I146*I7</f>
        <v>354.35684157962709</v>
      </c>
    </row>
    <row r="146" spans="1:9" x14ac:dyDescent="0.2">
      <c r="A146" s="225" t="s">
        <v>64</v>
      </c>
      <c r="B146" s="273">
        <f>B41/B7</f>
        <v>1.1719882387046009E-2</v>
      </c>
      <c r="C146" s="332">
        <f>C41/C7</f>
        <v>1.2409513960703205E-2</v>
      </c>
      <c r="D146" s="351">
        <f>AVERAGE(B146:C146)</f>
        <v>1.2064698173874608E-2</v>
      </c>
      <c r="E146" s="270">
        <f t="shared" ref="E146:I146" si="84">D146</f>
        <v>1.2064698173874608E-2</v>
      </c>
      <c r="F146" s="270">
        <f t="shared" si="84"/>
        <v>1.2064698173874608E-2</v>
      </c>
      <c r="G146" s="270">
        <f t="shared" si="84"/>
        <v>1.2064698173874608E-2</v>
      </c>
      <c r="H146" s="270">
        <f t="shared" si="84"/>
        <v>1.2064698173874608E-2</v>
      </c>
      <c r="I146" s="270">
        <f t="shared" si="84"/>
        <v>1.2064698173874608E-2</v>
      </c>
    </row>
    <row r="147" spans="1:9" x14ac:dyDescent="0.2">
      <c r="B147" s="224"/>
      <c r="C147" s="337"/>
      <c r="D147" s="352"/>
      <c r="E147" s="224"/>
      <c r="F147" s="224"/>
      <c r="G147" s="224"/>
      <c r="H147" s="224"/>
      <c r="I147" s="224"/>
    </row>
    <row r="148" spans="1:9" ht="12" thickBot="1" x14ac:dyDescent="0.25">
      <c r="A148" s="223" t="s">
        <v>63</v>
      </c>
      <c r="B148" s="222">
        <f>C142</f>
        <v>1801</v>
      </c>
      <c r="C148" s="338">
        <f>D142</f>
        <v>1842</v>
      </c>
      <c r="D148" s="353">
        <f>D62</f>
        <v>2075</v>
      </c>
      <c r="E148" s="222">
        <f t="shared" ref="E148:I148" si="85">E142+E143-E145</f>
        <v>2112.7343256131685</v>
      </c>
      <c r="F148" s="222">
        <f t="shared" si="85"/>
        <v>2153.1100540192588</v>
      </c>
      <c r="G148" s="222">
        <f t="shared" si="85"/>
        <v>2195.5045688456535</v>
      </c>
      <c r="H148" s="222">
        <f t="shared" si="85"/>
        <v>2239.1709191168402</v>
      </c>
      <c r="I148" s="222">
        <f t="shared" si="85"/>
        <v>2272.5161963323094</v>
      </c>
    </row>
    <row r="150" spans="1:9" x14ac:dyDescent="0.2">
      <c r="A150" s="232" t="s">
        <v>173</v>
      </c>
      <c r="B150" s="231">
        <v>2017</v>
      </c>
      <c r="C150" s="315">
        <v>2018</v>
      </c>
      <c r="D150" s="341">
        <v>2019</v>
      </c>
      <c r="E150" s="231">
        <v>2020</v>
      </c>
      <c r="F150" s="231">
        <v>2021</v>
      </c>
      <c r="G150" s="231">
        <v>2022</v>
      </c>
      <c r="H150" s="231">
        <v>2023</v>
      </c>
      <c r="I150" s="231">
        <v>2024</v>
      </c>
    </row>
    <row r="151" spans="1:9" x14ac:dyDescent="0.2">
      <c r="A151" s="221" t="s">
        <v>172</v>
      </c>
      <c r="B151" s="227">
        <v>4295</v>
      </c>
      <c r="C151" s="227">
        <f>B154</f>
        <v>4331</v>
      </c>
      <c r="D151" s="346">
        <f t="shared" ref="D151:I151" si="86">C154</f>
        <v>4291</v>
      </c>
      <c r="E151" s="227">
        <f t="shared" si="86"/>
        <v>5695</v>
      </c>
      <c r="F151" s="227">
        <f t="shared" si="86"/>
        <v>5646.65</v>
      </c>
      <c r="G151" s="227">
        <f t="shared" si="86"/>
        <v>5710.9555</v>
      </c>
      <c r="H151" s="227">
        <f t="shared" si="86"/>
        <v>5760.1032749999995</v>
      </c>
      <c r="I151" s="227">
        <f t="shared" si="86"/>
        <v>5791.0663732499997</v>
      </c>
    </row>
    <row r="152" spans="1:9" x14ac:dyDescent="0.2">
      <c r="A152" s="221" t="s">
        <v>168</v>
      </c>
      <c r="B152" s="227">
        <f t="shared" ref="B152:I152" si="87">-B42</f>
        <v>-95</v>
      </c>
      <c r="C152" s="227">
        <f t="shared" si="87"/>
        <v>-40</v>
      </c>
      <c r="D152" s="346">
        <f t="shared" si="87"/>
        <v>-51</v>
      </c>
      <c r="E152" s="227">
        <f t="shared" si="87"/>
        <v>-48.45</v>
      </c>
      <c r="F152" s="227">
        <f t="shared" si="87"/>
        <v>-51.841500000000003</v>
      </c>
      <c r="G152" s="227">
        <f t="shared" si="87"/>
        <v>-54.433575000000005</v>
      </c>
      <c r="H152" s="227">
        <f t="shared" si="87"/>
        <v>-56.06658225000001</v>
      </c>
      <c r="I152" s="227">
        <f t="shared" si="87"/>
        <v>-57.748579717500007</v>
      </c>
    </row>
    <row r="153" spans="1:9" x14ac:dyDescent="0.2">
      <c r="A153" s="221" t="s">
        <v>169</v>
      </c>
      <c r="B153" s="227">
        <f>B154-B152-B151</f>
        <v>131</v>
      </c>
      <c r="C153" s="227">
        <f t="shared" ref="C153:H153" si="88">C154-C152-C151</f>
        <v>0</v>
      </c>
      <c r="D153" s="346">
        <f t="shared" si="88"/>
        <v>1455</v>
      </c>
      <c r="E153" s="339">
        <f t="shared" si="88"/>
        <v>9.9999999999454303E-2</v>
      </c>
      <c r="F153" s="339">
        <f t="shared" si="88"/>
        <v>116.14700000000084</v>
      </c>
      <c r="G153" s="339">
        <f t="shared" si="88"/>
        <v>103.58134999999947</v>
      </c>
      <c r="H153" s="339">
        <f t="shared" si="88"/>
        <v>87.029680499999813</v>
      </c>
      <c r="I153" s="339">
        <f>I154-I152-I151</f>
        <v>89.640570915001263</v>
      </c>
    </row>
    <row r="154" spans="1:9" x14ac:dyDescent="0.2">
      <c r="A154" s="304" t="s">
        <v>170</v>
      </c>
      <c r="B154" s="282">
        <f t="shared" ref="B154:I154" si="89">B66+B65</f>
        <v>4331</v>
      </c>
      <c r="C154" s="282">
        <f t="shared" si="89"/>
        <v>4291</v>
      </c>
      <c r="D154" s="349">
        <f t="shared" si="89"/>
        <v>5695</v>
      </c>
      <c r="E154" s="282">
        <f t="shared" si="89"/>
        <v>5646.65</v>
      </c>
      <c r="F154" s="282">
        <f t="shared" si="89"/>
        <v>5710.9555</v>
      </c>
      <c r="G154" s="282">
        <f t="shared" si="89"/>
        <v>5760.1032749999995</v>
      </c>
      <c r="H154" s="282">
        <f t="shared" si="89"/>
        <v>5791.0663732499997</v>
      </c>
      <c r="I154" s="282">
        <f t="shared" si="89"/>
        <v>5822.9583644475006</v>
      </c>
    </row>
    <row r="156" spans="1:9" x14ac:dyDescent="0.2">
      <c r="A156" s="232" t="s">
        <v>156</v>
      </c>
      <c r="B156" s="231">
        <v>2017</v>
      </c>
      <c r="C156" s="315">
        <v>2018</v>
      </c>
      <c r="D156" s="341">
        <v>2019</v>
      </c>
      <c r="E156" s="231">
        <v>2020</v>
      </c>
      <c r="F156" s="231">
        <v>2021</v>
      </c>
      <c r="G156" s="231">
        <v>2022</v>
      </c>
      <c r="H156" s="231">
        <v>2023</v>
      </c>
      <c r="I156" s="231">
        <v>2024</v>
      </c>
    </row>
    <row r="157" spans="1:9" x14ac:dyDescent="0.2">
      <c r="A157" s="287" t="s">
        <v>157</v>
      </c>
      <c r="B157" s="221">
        <v>131</v>
      </c>
      <c r="C157" s="288">
        <f t="shared" ref="C157:I157" si="90">B49</f>
        <v>119</v>
      </c>
      <c r="D157" s="346">
        <f t="shared" si="90"/>
        <v>104</v>
      </c>
      <c r="E157" s="288">
        <f t="shared" si="90"/>
        <v>90</v>
      </c>
      <c r="F157" s="288">
        <f t="shared" si="90"/>
        <v>115.86300328675401</v>
      </c>
      <c r="G157" s="288">
        <f t="shared" si="90"/>
        <v>773.86723673566621</v>
      </c>
      <c r="H157" s="288">
        <f t="shared" si="90"/>
        <v>1390.9242487944875</v>
      </c>
      <c r="I157" s="288">
        <f t="shared" si="90"/>
        <v>1937.6720908436034</v>
      </c>
    </row>
    <row r="158" spans="1:9" x14ac:dyDescent="0.2">
      <c r="A158" s="287" t="s">
        <v>158</v>
      </c>
      <c r="B158" s="288">
        <f>$D$49</f>
        <v>90</v>
      </c>
      <c r="C158" s="288">
        <f t="shared" ref="C158:I158" si="91">$D$49</f>
        <v>90</v>
      </c>
      <c r="D158" s="346">
        <f t="shared" si="91"/>
        <v>90</v>
      </c>
      <c r="E158" s="288">
        <f t="shared" si="91"/>
        <v>90</v>
      </c>
      <c r="F158" s="288">
        <f t="shared" si="91"/>
        <v>90</v>
      </c>
      <c r="G158" s="288">
        <f t="shared" si="91"/>
        <v>90</v>
      </c>
      <c r="H158" s="288">
        <f t="shared" si="91"/>
        <v>90</v>
      </c>
      <c r="I158" s="288">
        <f t="shared" si="91"/>
        <v>90</v>
      </c>
    </row>
    <row r="159" spans="1:9" x14ac:dyDescent="0.2">
      <c r="A159" s="287" t="s">
        <v>191</v>
      </c>
      <c r="B159" s="288"/>
      <c r="C159" s="288"/>
      <c r="D159" s="346"/>
      <c r="E159" s="288">
        <f>E117+E122+E125+E128</f>
        <v>183.26300328675404</v>
      </c>
      <c r="F159" s="288">
        <f>F117+F122+F125+F128</f>
        <v>637.52223344891217</v>
      </c>
      <c r="G159" s="288">
        <f>G117+G122+G125+G128</f>
        <v>601.40291205882136</v>
      </c>
      <c r="H159" s="288">
        <f>H117+H122+H125+H128</f>
        <v>536.8857590491159</v>
      </c>
      <c r="I159" s="288">
        <f>I117+I122+I125+I128</f>
        <v>566.62562907242409</v>
      </c>
    </row>
    <row r="160" spans="1:9" x14ac:dyDescent="0.2">
      <c r="A160" s="264" t="s">
        <v>175</v>
      </c>
      <c r="B160" s="282"/>
      <c r="C160" s="282"/>
      <c r="D160" s="349"/>
      <c r="E160" s="282">
        <f>E157-E158+E159</f>
        <v>183.26300328675404</v>
      </c>
      <c r="F160" s="282">
        <f t="shared" ref="F160:I160" si="92">F157-F158+F159</f>
        <v>663.38523673566624</v>
      </c>
      <c r="G160" s="282">
        <f t="shared" si="92"/>
        <v>1285.2701487944876</v>
      </c>
      <c r="H160" s="282">
        <f t="shared" si="92"/>
        <v>1837.8100078436034</v>
      </c>
      <c r="I160" s="282">
        <f t="shared" si="92"/>
        <v>2414.2977199160277</v>
      </c>
    </row>
    <row r="161" spans="1:9" x14ac:dyDescent="0.2">
      <c r="A161" s="355"/>
      <c r="B161" s="288"/>
      <c r="C161" s="288"/>
      <c r="D161" s="346"/>
      <c r="E161" s="288"/>
      <c r="F161" s="288"/>
      <c r="G161" s="288"/>
      <c r="H161" s="288"/>
      <c r="I161" s="288"/>
    </row>
    <row r="163" spans="1:9" x14ac:dyDescent="0.2">
      <c r="A163" s="356"/>
      <c r="B163" s="288"/>
      <c r="C163" s="288"/>
      <c r="D163" s="346"/>
      <c r="E163" s="288"/>
      <c r="F163" s="288"/>
      <c r="G163" s="288"/>
      <c r="H163" s="288"/>
      <c r="I163" s="288"/>
    </row>
    <row r="164" spans="1:9" x14ac:dyDescent="0.2">
      <c r="A164" s="355"/>
      <c r="B164" s="288"/>
      <c r="C164" s="288"/>
      <c r="D164" s="346"/>
      <c r="E164" s="288"/>
      <c r="F164" s="288"/>
      <c r="G164" s="288"/>
      <c r="H164" s="288"/>
      <c r="I164" s="288"/>
    </row>
    <row r="165" spans="1:9" x14ac:dyDescent="0.2">
      <c r="A165" s="355"/>
      <c r="B165" s="288"/>
      <c r="C165" s="288"/>
      <c r="D165" s="346"/>
      <c r="E165" s="288"/>
      <c r="F165" s="288"/>
      <c r="G165" s="288"/>
      <c r="H165" s="288"/>
      <c r="I165" s="288"/>
    </row>
    <row r="166" spans="1:9" x14ac:dyDescent="0.2">
      <c r="A166" s="355"/>
      <c r="B166" s="288"/>
      <c r="C166" s="288"/>
      <c r="D166" s="346"/>
      <c r="E166" s="288"/>
      <c r="F166" s="288"/>
      <c r="G166" s="288"/>
      <c r="H166" s="288"/>
      <c r="I166" s="288"/>
    </row>
    <row r="167" spans="1:9" x14ac:dyDescent="0.2">
      <c r="B167" s="227"/>
      <c r="C167" s="288"/>
      <c r="D167" s="346"/>
      <c r="E167" s="227"/>
    </row>
  </sheetData>
  <mergeCells count="1">
    <mergeCell ref="B145:D145"/>
  </mergeCells>
  <printOptions horizontalCentered="1"/>
  <pageMargins left="0.7" right="0.7" top="0.75" bottom="0.75" header="0.3" footer="0.3"/>
  <pageSetup paperSize="5" scale="78" orientation="portrait" r:id="rId1"/>
  <rowBreaks count="1" manualBreakCount="1">
    <brk id="102" max="7" man="1"/>
  </rowBreaks>
  <ignoredErrors>
    <ignoredError sqref="E66:F66 G66:J66 E84 F84:I8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4AC8-1504-EC4F-9F93-F2EF6480BA81}">
  <sheetPr>
    <tabColor rgb="FF048EB0"/>
  </sheetPr>
  <dimension ref="A1:J9"/>
  <sheetViews>
    <sheetView workbookViewId="0">
      <selection activeCell="I23" sqref="I23"/>
    </sheetView>
  </sheetViews>
  <sheetFormatPr defaultColWidth="11.42578125" defaultRowHeight="15" x14ac:dyDescent="0.25"/>
  <cols>
    <col min="1" max="1" width="21.42578125" bestFit="1" customWidth="1"/>
  </cols>
  <sheetData>
    <row r="1" spans="1:10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</row>
    <row r="3" spans="1:10" x14ac:dyDescent="0.25">
      <c r="A3" s="300"/>
    </row>
    <row r="4" spans="1:10" x14ac:dyDescent="0.25">
      <c r="A4" s="300"/>
    </row>
    <row r="5" spans="1:10" x14ac:dyDescent="0.25">
      <c r="A5" s="300"/>
    </row>
    <row r="6" spans="1:10" x14ac:dyDescent="0.25">
      <c r="A6" s="300"/>
    </row>
    <row r="9" spans="1:10" x14ac:dyDescent="0.25">
      <c r="A9" s="3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48EB0"/>
  </sheetPr>
  <dimension ref="A1:AA145"/>
  <sheetViews>
    <sheetView showGridLines="0" topLeftCell="A22" zoomScale="170" zoomScaleNormal="170" workbookViewId="0">
      <selection activeCell="E67" sqref="E67"/>
    </sheetView>
  </sheetViews>
  <sheetFormatPr defaultColWidth="13.42578125" defaultRowHeight="12" outlineLevelRow="1" x14ac:dyDescent="0.25"/>
  <cols>
    <col min="1" max="1" width="5.42578125" style="53" customWidth="1"/>
    <col min="2" max="2" width="0.42578125" style="53" customWidth="1"/>
    <col min="3" max="3" width="43.28515625" style="53" customWidth="1"/>
    <col min="4" max="4" width="10.85546875" style="53" bestFit="1" customWidth="1"/>
    <col min="5" max="5" width="8.7109375" style="53" bestFit="1" customWidth="1"/>
    <col min="6" max="6" width="8.42578125" style="53" customWidth="1"/>
    <col min="7" max="7" width="9.42578125" style="53" bestFit="1" customWidth="1"/>
    <col min="8" max="12" width="8.85546875" style="53" bestFit="1" customWidth="1"/>
    <col min="13" max="13" width="1.28515625" style="53" customWidth="1"/>
    <col min="14" max="14" width="10.7109375" style="100" bestFit="1" customWidth="1"/>
    <col min="15" max="15" width="10.42578125" style="100" bestFit="1" customWidth="1"/>
    <col min="16" max="16" width="0.85546875" style="53" customWidth="1"/>
    <col min="17" max="17" width="11" style="53" bestFit="1" customWidth="1"/>
    <col min="18" max="18" width="2.42578125" style="53" customWidth="1"/>
    <col min="19" max="19" width="3.42578125" style="53" customWidth="1"/>
    <col min="20" max="24" width="7" style="53" customWidth="1"/>
    <col min="25" max="25" width="6.85546875" style="53" customWidth="1"/>
    <col min="26" max="16384" width="13.42578125" style="53"/>
  </cols>
  <sheetData>
    <row r="1" spans="2:20" x14ac:dyDescent="0.25">
      <c r="Q1" s="54"/>
      <c r="R1" s="54"/>
      <c r="S1" s="54"/>
      <c r="T1" s="55"/>
    </row>
    <row r="2" spans="2:20" x14ac:dyDescent="0.25">
      <c r="B2" s="19"/>
      <c r="C2" s="19"/>
      <c r="D2" s="90" t="s">
        <v>4</v>
      </c>
      <c r="E2" s="90"/>
      <c r="F2" s="90"/>
      <c r="G2" s="90"/>
      <c r="H2" s="91" t="s">
        <v>7</v>
      </c>
      <c r="I2" s="91"/>
      <c r="J2" s="91"/>
      <c r="K2" s="91"/>
      <c r="L2" s="91"/>
      <c r="M2" s="18"/>
      <c r="N2" s="16" t="s">
        <v>6</v>
      </c>
      <c r="O2" s="16" t="s">
        <v>6</v>
      </c>
      <c r="P2" s="56"/>
      <c r="Q2" s="57"/>
      <c r="R2" s="54"/>
      <c r="S2" s="54"/>
      <c r="T2" s="55"/>
    </row>
    <row r="3" spans="2:20" ht="14.25" customHeight="1" x14ac:dyDescent="0.25">
      <c r="B3" s="17"/>
      <c r="C3" s="17"/>
      <c r="D3" s="15">
        <f t="shared" ref="D3:E3" si="0">E3-1</f>
        <v>2016</v>
      </c>
      <c r="E3" s="15">
        <f t="shared" si="0"/>
        <v>2017</v>
      </c>
      <c r="F3" s="15">
        <f>G3-1</f>
        <v>2018</v>
      </c>
      <c r="G3" s="15">
        <f>Input!C4</f>
        <v>2019</v>
      </c>
      <c r="H3" s="58">
        <f>G3+1</f>
        <v>2020</v>
      </c>
      <c r="I3" s="58">
        <f>H3+1</f>
        <v>2021</v>
      </c>
      <c r="J3" s="58">
        <f t="shared" ref="J3:L3" si="1">I3+1</f>
        <v>2022</v>
      </c>
      <c r="K3" s="58">
        <f t="shared" si="1"/>
        <v>2023</v>
      </c>
      <c r="L3" s="58">
        <f t="shared" si="1"/>
        <v>2024</v>
      </c>
      <c r="M3" s="16"/>
      <c r="N3" s="15" t="str">
        <f>D3&amp;"-"&amp;G3&amp;"A"</f>
        <v>2016-2019A</v>
      </c>
      <c r="O3" s="15" t="str">
        <f>H3&amp;"-"&amp;L3&amp;"E"</f>
        <v>2020-2024E</v>
      </c>
      <c r="P3" s="58"/>
      <c r="Q3" s="57"/>
      <c r="R3" s="54"/>
      <c r="S3" s="54"/>
      <c r="T3" s="55"/>
    </row>
    <row r="4" spans="2:20" s="59" customFormat="1" ht="5.25" x14ac:dyDescent="0.25">
      <c r="B4" s="41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101"/>
      <c r="O4" s="101"/>
      <c r="P4" s="42"/>
      <c r="Q4" s="43"/>
      <c r="R4" s="60"/>
      <c r="S4" s="60"/>
      <c r="T4" s="61"/>
    </row>
    <row r="5" spans="2:20" x14ac:dyDescent="0.25">
      <c r="B5" s="31"/>
      <c r="C5" s="31" t="s">
        <v>41</v>
      </c>
      <c r="D5" s="30"/>
      <c r="E5" s="30">
        <f>'3 statement'!B7</f>
        <v>24147</v>
      </c>
      <c r="F5" s="30">
        <f>'3 statement'!C7</f>
        <v>24175</v>
      </c>
      <c r="G5" s="30">
        <f>'3 statement'!D7</f>
        <v>25939</v>
      </c>
      <c r="H5" s="30">
        <f>'3 statement'!E7</f>
        <v>24642.05</v>
      </c>
      <c r="I5" s="30">
        <f>'3 statement'!F7</f>
        <v>26366.9935</v>
      </c>
      <c r="J5" s="30">
        <f>'3 statement'!G7</f>
        <v>27685.343175000002</v>
      </c>
      <c r="K5" s="30">
        <f>'3 statement'!H7</f>
        <v>28515.903470250003</v>
      </c>
      <c r="L5" s="30">
        <f>'3 statement'!I7</f>
        <v>29371.380574357503</v>
      </c>
      <c r="M5" s="30"/>
      <c r="N5" s="32" t="e">
        <f>(G5/D5)^(1/3)-1</f>
        <v>#DIV/0!</v>
      </c>
      <c r="O5" s="32">
        <f>(L5/H5)^(1/4)-1</f>
        <v>4.486908941421075E-2</v>
      </c>
      <c r="P5" s="30"/>
      <c r="Q5" s="20"/>
      <c r="R5" s="54"/>
      <c r="S5" s="54"/>
      <c r="T5" s="55"/>
    </row>
    <row r="6" spans="2:20" s="55" customFormat="1" x14ac:dyDescent="0.25">
      <c r="B6" s="62"/>
      <c r="C6" s="45" t="s">
        <v>42</v>
      </c>
      <c r="D6" s="32"/>
      <c r="E6" s="32"/>
      <c r="F6" s="32">
        <f>(F5/E5)-1</f>
        <v>1.1595643351141049E-3</v>
      </c>
      <c r="G6" s="32">
        <f>(G5/F5)-1</f>
        <v>7.2967942088934867E-2</v>
      </c>
      <c r="H6" s="32">
        <f t="shared" ref="H6:L6" si="2">(H5/G5)-1</f>
        <v>-5.0000000000000044E-2</v>
      </c>
      <c r="I6" s="32">
        <f t="shared" si="2"/>
        <v>7.0000000000000062E-2</v>
      </c>
      <c r="J6" s="32">
        <f t="shared" si="2"/>
        <v>5.0000000000000044E-2</v>
      </c>
      <c r="K6" s="32">
        <f t="shared" si="2"/>
        <v>3.0000000000000027E-2</v>
      </c>
      <c r="L6" s="32">
        <f t="shared" si="2"/>
        <v>3.0000000000000027E-2</v>
      </c>
      <c r="M6" s="32"/>
      <c r="N6" s="32"/>
      <c r="O6" s="32"/>
      <c r="P6" s="63"/>
      <c r="Q6" s="64"/>
      <c r="R6" s="54"/>
      <c r="S6" s="54"/>
    </row>
    <row r="7" spans="2:20" s="61" customFormat="1" ht="5.25" x14ac:dyDescent="0.25">
      <c r="B7" s="65"/>
      <c r="C7" s="65"/>
      <c r="D7" s="51"/>
      <c r="E7" s="51"/>
      <c r="F7" s="51"/>
      <c r="G7" s="51"/>
      <c r="H7" s="66"/>
      <c r="I7" s="66"/>
      <c r="J7" s="66"/>
      <c r="K7" s="66"/>
      <c r="L7" s="66"/>
      <c r="M7" s="51"/>
      <c r="N7" s="51"/>
      <c r="O7" s="51"/>
      <c r="P7" s="67"/>
      <c r="Q7" s="68"/>
      <c r="R7" s="60"/>
      <c r="S7" s="60"/>
    </row>
    <row r="8" spans="2:20" s="55" customFormat="1" x14ac:dyDescent="0.25">
      <c r="B8" s="31"/>
      <c r="C8" s="47" t="s">
        <v>47</v>
      </c>
      <c r="D8" s="69"/>
      <c r="E8" s="69">
        <f>'3 statement'!B10</f>
        <v>19929</v>
      </c>
      <c r="F8" s="69">
        <f>'3 statement'!C10</f>
        <v>19869</v>
      </c>
      <c r="G8" s="69">
        <f>'3 statement'!D10</f>
        <v>21352</v>
      </c>
      <c r="H8" s="69">
        <f>'3 statement'!E10</f>
        <v>20284.399999999998</v>
      </c>
      <c r="I8" s="69">
        <f>'3 statement'!F10</f>
        <v>21704.308000000001</v>
      </c>
      <c r="J8" s="69">
        <f>'3 statement'!G10</f>
        <v>22789.523400000002</v>
      </c>
      <c r="K8" s="69">
        <f>'3 statement'!H10</f>
        <v>23473.209102000001</v>
      </c>
      <c r="L8" s="69">
        <f>'3 statement'!I10</f>
        <v>24177.405375060003</v>
      </c>
      <c r="M8" s="35"/>
      <c r="N8" s="35" t="str">
        <f>IFERROR((G8/D8)^(1/3)-1,"n.a.")</f>
        <v>n.a.</v>
      </c>
      <c r="O8" s="35">
        <f>IFERROR((L8/H8)^(1/4)-1,"n.a.")</f>
        <v>4.486908941421075E-2</v>
      </c>
      <c r="P8" s="63"/>
      <c r="Q8" s="64"/>
      <c r="R8" s="54"/>
      <c r="S8" s="54"/>
    </row>
    <row r="9" spans="2:20" s="55" customFormat="1" x14ac:dyDescent="0.25">
      <c r="B9" s="31"/>
      <c r="C9" s="45" t="s">
        <v>42</v>
      </c>
      <c r="D9" s="69"/>
      <c r="E9" s="32"/>
      <c r="F9" s="32">
        <f t="shared" ref="F9:G9" si="3">(F8/E8)-1</f>
        <v>-3.010687942194834E-3</v>
      </c>
      <c r="G9" s="32">
        <f t="shared" si="3"/>
        <v>7.4638884694750551E-2</v>
      </c>
      <c r="H9" s="32">
        <f t="shared" ref="H9" si="4">(H8/G8)-1</f>
        <v>-5.0000000000000155E-2</v>
      </c>
      <c r="I9" s="32">
        <f t="shared" ref="I9" si="5">(I8/H8)-1</f>
        <v>7.0000000000000062E-2</v>
      </c>
      <c r="J9" s="32">
        <f t="shared" ref="J9" si="6">(J8/I8)-1</f>
        <v>5.0000000000000044E-2</v>
      </c>
      <c r="K9" s="32">
        <f t="shared" ref="K9" si="7">(K8/J8)-1</f>
        <v>3.0000000000000027E-2</v>
      </c>
      <c r="L9" s="32">
        <f t="shared" ref="L9" si="8">(L8/K8)-1</f>
        <v>3.0000000000000027E-2</v>
      </c>
      <c r="M9" s="207">
        <v>0.08</v>
      </c>
      <c r="N9" s="35"/>
      <c r="O9" s="35"/>
      <c r="P9" s="63"/>
      <c r="Q9" s="64"/>
      <c r="R9" s="54"/>
      <c r="S9" s="54"/>
    </row>
    <row r="10" spans="2:20" s="61" customFormat="1" ht="5.25" x14ac:dyDescent="0.25">
      <c r="B10" s="41"/>
      <c r="C10" s="49"/>
      <c r="D10" s="70"/>
      <c r="E10" s="70"/>
      <c r="F10" s="70"/>
      <c r="G10" s="70"/>
      <c r="H10" s="70"/>
      <c r="I10" s="70"/>
      <c r="J10" s="70"/>
      <c r="K10" s="70"/>
      <c r="L10" s="70"/>
      <c r="M10" s="50"/>
      <c r="N10" s="50"/>
      <c r="O10" s="50"/>
      <c r="P10" s="67"/>
      <c r="Q10" s="68"/>
      <c r="R10" s="60"/>
      <c r="S10" s="60"/>
    </row>
    <row r="11" spans="2:20" s="55" customFormat="1" x14ac:dyDescent="0.25">
      <c r="B11" s="114"/>
      <c r="C11" s="118" t="s">
        <v>44</v>
      </c>
      <c r="D11" s="119"/>
      <c r="E11" s="119">
        <f>'3 statement'!B13</f>
        <v>4218</v>
      </c>
      <c r="F11" s="119">
        <f>'3 statement'!C13</f>
        <v>4306</v>
      </c>
      <c r="G11" s="119">
        <f>'3 statement'!D13</f>
        <v>4587</v>
      </c>
      <c r="H11" s="119">
        <f>'3 statement'!E13</f>
        <v>4357.6500000000015</v>
      </c>
      <c r="I11" s="119">
        <f>'3 statement'!F13</f>
        <v>4662.6854999999996</v>
      </c>
      <c r="J11" s="119">
        <f>'3 statement'!G13</f>
        <v>4895.8197749999999</v>
      </c>
      <c r="K11" s="119">
        <f>'3 statement'!H13</f>
        <v>5042.6943682500023</v>
      </c>
      <c r="L11" s="119">
        <f>'3 statement'!I13</f>
        <v>5193.9751992974998</v>
      </c>
      <c r="M11" s="103"/>
      <c r="N11" s="103" t="str">
        <f>IFERROR((G11/D11)^(1/3)-1,"n.a.")</f>
        <v>n.a.</v>
      </c>
      <c r="O11" s="103">
        <f>IFERROR((L11/H11)^(1/4)-1,"n.a.")</f>
        <v>4.4869089414210528E-2</v>
      </c>
      <c r="P11" s="120"/>
      <c r="Q11" s="64"/>
      <c r="R11" s="54"/>
      <c r="S11" s="54"/>
    </row>
    <row r="12" spans="2:20" s="55" customFormat="1" x14ac:dyDescent="0.25">
      <c r="B12" s="62"/>
      <c r="C12" s="46" t="s">
        <v>43</v>
      </c>
      <c r="D12" s="32"/>
      <c r="E12" s="32">
        <f t="shared" ref="E12:L12" si="9">E11/E5</f>
        <v>0.17468008448254441</v>
      </c>
      <c r="F12" s="32">
        <f t="shared" si="9"/>
        <v>0.17811789038262668</v>
      </c>
      <c r="G12" s="32">
        <f t="shared" si="9"/>
        <v>0.17683796599714716</v>
      </c>
      <c r="H12" s="32">
        <f t="shared" si="9"/>
        <v>0.17683796599714721</v>
      </c>
      <c r="I12" s="32">
        <f t="shared" si="9"/>
        <v>0.17683796599714713</v>
      </c>
      <c r="J12" s="32">
        <f t="shared" si="9"/>
        <v>0.17683796599714713</v>
      </c>
      <c r="K12" s="32">
        <f t="shared" si="9"/>
        <v>0.17683796599714721</v>
      </c>
      <c r="L12" s="32">
        <f t="shared" si="9"/>
        <v>0.17683796599714713</v>
      </c>
      <c r="M12" s="32"/>
      <c r="N12" s="32"/>
      <c r="O12" s="32"/>
      <c r="P12" s="63"/>
      <c r="Q12" s="64"/>
      <c r="R12" s="54"/>
      <c r="S12" s="54"/>
    </row>
    <row r="13" spans="2:20" s="55" customFormat="1" x14ac:dyDescent="0.25">
      <c r="B13" s="62"/>
      <c r="C13" s="45" t="s">
        <v>42</v>
      </c>
      <c r="D13" s="32"/>
      <c r="E13" s="32"/>
      <c r="F13" s="32">
        <f t="shared" ref="F13:L13" si="10">(F11/E11)-1</f>
        <v>2.0862968231389223E-2</v>
      </c>
      <c r="G13" s="32">
        <f t="shared" si="10"/>
        <v>6.525777984208081E-2</v>
      </c>
      <c r="H13" s="32">
        <f t="shared" si="10"/>
        <v>-4.9999999999999711E-2</v>
      </c>
      <c r="I13" s="32">
        <f t="shared" si="10"/>
        <v>6.9999999999999618E-2</v>
      </c>
      <c r="J13" s="32">
        <f t="shared" si="10"/>
        <v>5.0000000000000044E-2</v>
      </c>
      <c r="K13" s="32">
        <f t="shared" si="10"/>
        <v>3.0000000000000471E-2</v>
      </c>
      <c r="L13" s="32">
        <f t="shared" si="10"/>
        <v>2.9999999999999583E-2</v>
      </c>
      <c r="M13" s="32"/>
      <c r="N13" s="32"/>
      <c r="O13" s="32"/>
      <c r="P13" s="63"/>
      <c r="Q13" s="64"/>
      <c r="R13" s="54"/>
      <c r="S13" s="54"/>
    </row>
    <row r="14" spans="2:20" s="61" customFormat="1" ht="5.25" x14ac:dyDescent="0.25">
      <c r="B14" s="65"/>
      <c r="C14" s="65"/>
      <c r="D14" s="51"/>
      <c r="E14" s="51"/>
      <c r="F14" s="51"/>
      <c r="G14" s="51"/>
      <c r="H14" s="66"/>
      <c r="I14" s="66"/>
      <c r="J14" s="66"/>
      <c r="K14" s="66"/>
      <c r="L14" s="66"/>
      <c r="M14" s="51"/>
      <c r="N14" s="51"/>
      <c r="O14" s="51"/>
      <c r="P14" s="67"/>
      <c r="Q14" s="68"/>
      <c r="R14" s="60"/>
      <c r="S14" s="60"/>
    </row>
    <row r="15" spans="2:20" s="55" customFormat="1" x14ac:dyDescent="0.25">
      <c r="B15" s="31"/>
      <c r="C15" s="47" t="s">
        <v>45</v>
      </c>
      <c r="D15" s="30"/>
      <c r="E15" s="30">
        <f>'3 statement'!B16</f>
        <v>3631</v>
      </c>
      <c r="F15" s="30">
        <f>'3 statement'!C16</f>
        <v>3648</v>
      </c>
      <c r="G15" s="30">
        <f>'3 statement'!D16</f>
        <v>3888</v>
      </c>
      <c r="H15" s="30">
        <f>'3 statement'!E16</f>
        <v>3711.9593443160038</v>
      </c>
      <c r="I15" s="30">
        <f>'3 statement'!F16</f>
        <v>3971.7964984181244</v>
      </c>
      <c r="J15" s="30">
        <f>'3 statement'!G16</f>
        <v>4170.3863233390312</v>
      </c>
      <c r="K15" s="30">
        <f>'3 statement'!H16</f>
        <v>4295.4979130392021</v>
      </c>
      <c r="L15" s="30">
        <f>'3 statement'!I16</f>
        <v>4424.3628504303779</v>
      </c>
      <c r="M15" s="35"/>
      <c r="N15" s="35" t="str">
        <f>IFERROR((G15/D15)^(1/3)-1,"n.a.")</f>
        <v>n.a.</v>
      </c>
      <c r="O15" s="35">
        <f>IFERROR((L15/H15)^(1/4)-1,"n.a.")</f>
        <v>4.486908941421075E-2</v>
      </c>
      <c r="P15" s="63"/>
      <c r="Q15" s="64"/>
      <c r="R15" s="54"/>
      <c r="S15" s="54"/>
    </row>
    <row r="16" spans="2:20" s="55" customFormat="1" x14ac:dyDescent="0.25">
      <c r="B16" s="62"/>
      <c r="C16" s="46" t="s">
        <v>42</v>
      </c>
      <c r="D16" s="32"/>
      <c r="E16" s="32"/>
      <c r="F16" s="32">
        <f>(F15/E15)-1</f>
        <v>4.6819058110714185E-3</v>
      </c>
      <c r="G16" s="32">
        <f>(G15/F15)-1</f>
        <v>6.578947368421062E-2</v>
      </c>
      <c r="H16" s="32">
        <f t="shared" ref="H16:L16" si="11">(H15/G15)-1</f>
        <v>-4.5277946420780868E-2</v>
      </c>
      <c r="I16" s="32">
        <f t="shared" si="11"/>
        <v>7.0000000000000062E-2</v>
      </c>
      <c r="J16" s="32">
        <f t="shared" si="11"/>
        <v>5.0000000000000044E-2</v>
      </c>
      <c r="K16" s="32">
        <f t="shared" si="11"/>
        <v>3.0000000000000027E-2</v>
      </c>
      <c r="L16" s="32">
        <f t="shared" si="11"/>
        <v>3.0000000000000027E-2</v>
      </c>
      <c r="M16" s="32"/>
      <c r="N16" s="32"/>
      <c r="O16" s="32"/>
      <c r="P16" s="63"/>
      <c r="Q16" s="64"/>
      <c r="R16" s="54"/>
      <c r="S16" s="54"/>
    </row>
    <row r="17" spans="2:19" s="75" customFormat="1" x14ac:dyDescent="0.25">
      <c r="B17" s="62"/>
      <c r="C17" s="45" t="s">
        <v>46</v>
      </c>
      <c r="D17" s="32"/>
      <c r="E17" s="32">
        <f t="shared" ref="E17:L17" si="12">-E15/E5</f>
        <v>-0.15037064645711681</v>
      </c>
      <c r="F17" s="32">
        <f t="shared" si="12"/>
        <v>-0.15089968976215098</v>
      </c>
      <c r="G17" s="32">
        <f t="shared" si="12"/>
        <v>-0.14989012683603839</v>
      </c>
      <c r="H17" s="32">
        <f>-H15/H5</f>
        <v>-0.1506351681096339</v>
      </c>
      <c r="I17" s="32">
        <f t="shared" si="12"/>
        <v>-0.1506351681096339</v>
      </c>
      <c r="J17" s="32">
        <f t="shared" si="12"/>
        <v>-0.1506351681096339</v>
      </c>
      <c r="K17" s="32">
        <f t="shared" si="12"/>
        <v>-0.1506351681096339</v>
      </c>
      <c r="L17" s="32">
        <f t="shared" si="12"/>
        <v>-0.1506351681096339</v>
      </c>
      <c r="M17" s="32"/>
      <c r="N17" s="32"/>
      <c r="O17" s="32"/>
      <c r="P17" s="76"/>
      <c r="Q17" s="77"/>
      <c r="R17" s="78"/>
    </row>
    <row r="18" spans="2:19" s="60" customFormat="1" ht="5.25" outlineLevel="1" x14ac:dyDescent="0.25">
      <c r="B18" s="105"/>
      <c r="C18" s="105"/>
      <c r="D18" s="101"/>
      <c r="E18" s="101"/>
      <c r="F18" s="101"/>
      <c r="G18" s="101"/>
      <c r="H18" s="106"/>
      <c r="I18" s="106"/>
      <c r="J18" s="106"/>
      <c r="K18" s="106"/>
      <c r="L18" s="106"/>
      <c r="M18" s="101"/>
      <c r="N18" s="51"/>
      <c r="O18" s="51"/>
      <c r="P18" s="106"/>
      <c r="Q18" s="107"/>
    </row>
    <row r="19" spans="2:19" s="55" customFormat="1" outlineLevel="1" x14ac:dyDescent="0.25">
      <c r="B19" s="44"/>
      <c r="C19" s="44" t="s">
        <v>26</v>
      </c>
      <c r="D19" s="52"/>
      <c r="E19" s="52">
        <f t="shared" ref="E19:L19" si="13">E15+E8</f>
        <v>23560</v>
      </c>
      <c r="F19" s="52">
        <f t="shared" si="13"/>
        <v>23517</v>
      </c>
      <c r="G19" s="52">
        <f>G15+G8</f>
        <v>25240</v>
      </c>
      <c r="H19" s="52">
        <f>H15+H8</f>
        <v>23996.359344316003</v>
      </c>
      <c r="I19" s="52">
        <f t="shared" si="13"/>
        <v>25676.104498418124</v>
      </c>
      <c r="J19" s="52">
        <f t="shared" si="13"/>
        <v>26959.909723339035</v>
      </c>
      <c r="K19" s="52">
        <f t="shared" si="13"/>
        <v>27768.707015039203</v>
      </c>
      <c r="L19" s="52">
        <f t="shared" si="13"/>
        <v>28601.768225490381</v>
      </c>
      <c r="M19" s="52"/>
      <c r="N19" s="109" t="e">
        <f>(G19/D19)^(1/3)-1</f>
        <v>#DIV/0!</v>
      </c>
      <c r="O19" s="109">
        <f>(L19/H19)^(1/4)-1</f>
        <v>4.486908941421075E-2</v>
      </c>
      <c r="P19" s="52"/>
      <c r="Q19" s="20"/>
      <c r="R19" s="54"/>
      <c r="S19" s="54"/>
    </row>
    <row r="20" spans="2:19" s="55" customFormat="1" outlineLevel="1" x14ac:dyDescent="0.25">
      <c r="B20" s="62"/>
      <c r="C20" s="46" t="s">
        <v>42</v>
      </c>
      <c r="D20" s="32"/>
      <c r="E20" s="32"/>
      <c r="F20" s="32">
        <f>(F19/E19)-1</f>
        <v>-1.8251273344651597E-3</v>
      </c>
      <c r="G20" s="32">
        <f>(G19/F19)-1</f>
        <v>7.3266147893013667E-2</v>
      </c>
      <c r="H20" s="32">
        <f t="shared" ref="H20:L20" si="14">(H19/G19)-1</f>
        <v>-4.9272609179239257E-2</v>
      </c>
      <c r="I20" s="32">
        <f t="shared" si="14"/>
        <v>7.0000000000000062E-2</v>
      </c>
      <c r="J20" s="32">
        <f t="shared" si="14"/>
        <v>5.0000000000000266E-2</v>
      </c>
      <c r="K20" s="32">
        <f t="shared" si="14"/>
        <v>2.9999999999999805E-2</v>
      </c>
      <c r="L20" s="32">
        <f t="shared" si="14"/>
        <v>3.0000000000000027E-2</v>
      </c>
      <c r="M20" s="32"/>
      <c r="N20" s="32"/>
      <c r="O20" s="32"/>
      <c r="P20" s="63"/>
      <c r="Q20" s="64"/>
      <c r="R20" s="54"/>
      <c r="S20" s="54"/>
    </row>
    <row r="21" spans="2:19" s="61" customFormat="1" ht="5.25" x14ac:dyDescent="0.25">
      <c r="B21" s="41"/>
      <c r="C21" s="41"/>
      <c r="D21" s="42"/>
      <c r="E21" s="42"/>
      <c r="F21" s="42"/>
      <c r="G21" s="42"/>
      <c r="H21" s="73"/>
      <c r="I21" s="73"/>
      <c r="J21" s="73"/>
      <c r="K21" s="73"/>
      <c r="L21" s="73"/>
      <c r="M21" s="42"/>
      <c r="N21" s="50"/>
      <c r="O21" s="50"/>
      <c r="P21" s="73"/>
      <c r="Q21" s="68"/>
      <c r="R21" s="60"/>
      <c r="S21" s="60"/>
    </row>
    <row r="22" spans="2:19" s="55" customFormat="1" x14ac:dyDescent="0.25">
      <c r="B22" s="92"/>
      <c r="C22" s="92" t="s">
        <v>0</v>
      </c>
      <c r="D22" s="93"/>
      <c r="E22" s="93">
        <f>'3 statement'!B44</f>
        <v>1058</v>
      </c>
      <c r="F22" s="93">
        <f>'3 statement'!C44</f>
        <v>1103</v>
      </c>
      <c r="G22" s="93">
        <f>'3 statement'!D44</f>
        <v>1194</v>
      </c>
      <c r="H22" s="93">
        <f>'3 statement'!E44</f>
        <v>1124.4415174708797</v>
      </c>
      <c r="I22" s="93">
        <f>'3 statement'!F44</f>
        <v>1193.842286063244</v>
      </c>
      <c r="J22" s="93">
        <f>'3 statement'!G44</f>
        <v>1246.8843020588383</v>
      </c>
      <c r="K22" s="93">
        <f>'3 statement'!H44</f>
        <v>1280.3007721360652</v>
      </c>
      <c r="L22" s="93">
        <f>'3 statement'!I44</f>
        <v>1314.7197363156042</v>
      </c>
      <c r="M22" s="93"/>
      <c r="N22" s="102" t="e">
        <f>(G22/D22)^(1/3)-1</f>
        <v>#DIV/0!</v>
      </c>
      <c r="O22" s="102">
        <f>(L22/H22)^(1/4)-1</f>
        <v>3.985809610355262E-2</v>
      </c>
      <c r="P22" s="93"/>
      <c r="Q22" s="64"/>
      <c r="R22" s="54"/>
      <c r="S22" s="54"/>
    </row>
    <row r="23" spans="2:19" s="55" customFormat="1" x14ac:dyDescent="0.25">
      <c r="B23" s="62"/>
      <c r="C23" s="46" t="s">
        <v>43</v>
      </c>
      <c r="D23" s="32"/>
      <c r="E23" s="32">
        <f>E22/E5</f>
        <v>4.3814966662525365E-2</v>
      </c>
      <c r="F23" s="32">
        <f>F22/F5</f>
        <v>4.5625646328852118E-2</v>
      </c>
      <c r="G23" s="32">
        <f>G22/G5</f>
        <v>4.6031072901808086E-2</v>
      </c>
      <c r="H23" s="32">
        <f>H22/H5</f>
        <v>4.5631005434648486E-2</v>
      </c>
      <c r="I23" s="32">
        <f t="shared" ref="I23:L23" si="15">I22/I5</f>
        <v>4.5277907246544589E-2</v>
      </c>
      <c r="J23" s="32">
        <f t="shared" si="15"/>
        <v>4.5037704397494369E-2</v>
      </c>
      <c r="K23" s="32">
        <f t="shared" si="15"/>
        <v>4.4897780407756466E-2</v>
      </c>
      <c r="L23" s="32">
        <f t="shared" si="15"/>
        <v>4.4761931874030186E-2</v>
      </c>
      <c r="M23" s="32"/>
      <c r="N23" s="32"/>
      <c r="O23" s="32"/>
      <c r="P23" s="34"/>
      <c r="Q23" s="64"/>
      <c r="R23" s="54"/>
      <c r="S23" s="54"/>
    </row>
    <row r="24" spans="2:19" s="55" customFormat="1" x14ac:dyDescent="0.25">
      <c r="B24" s="62"/>
      <c r="C24" s="46" t="s">
        <v>42</v>
      </c>
      <c r="D24" s="32"/>
      <c r="E24" s="32"/>
      <c r="F24" s="32">
        <f t="shared" ref="F24:L24" si="16">(F22/E22)-1</f>
        <v>4.2533081285444307E-2</v>
      </c>
      <c r="G24" s="32">
        <f t="shared" si="16"/>
        <v>8.2502266545784186E-2</v>
      </c>
      <c r="H24" s="32">
        <f t="shared" si="16"/>
        <v>-5.8256685535276631E-2</v>
      </c>
      <c r="I24" s="32">
        <f t="shared" si="16"/>
        <v>6.1720211779855205E-2</v>
      </c>
      <c r="J24" s="32">
        <f t="shared" si="16"/>
        <v>4.4429667649403815E-2</v>
      </c>
      <c r="K24" s="32">
        <f t="shared" si="16"/>
        <v>2.6799976567232431E-2</v>
      </c>
      <c r="L24" s="32">
        <f t="shared" si="16"/>
        <v>2.688349872828244E-2</v>
      </c>
      <c r="M24" s="32"/>
      <c r="N24" s="32"/>
      <c r="O24" s="32"/>
      <c r="P24" s="34"/>
      <c r="Q24" s="64"/>
      <c r="R24" s="54"/>
      <c r="S24" s="54"/>
    </row>
    <row r="25" spans="2:19" s="61" customFormat="1" ht="5.25" x14ac:dyDescent="0.25">
      <c r="B25" s="41"/>
      <c r="C25" s="41"/>
      <c r="D25" s="42"/>
      <c r="E25" s="42"/>
      <c r="F25" s="42"/>
      <c r="G25" s="42"/>
      <c r="H25" s="73"/>
      <c r="I25" s="73"/>
      <c r="J25" s="73"/>
      <c r="K25" s="73"/>
      <c r="L25" s="73"/>
      <c r="M25" s="42"/>
      <c r="N25" s="50"/>
      <c r="O25" s="50"/>
      <c r="P25" s="73"/>
      <c r="Q25" s="68"/>
      <c r="R25" s="60"/>
      <c r="S25" s="60"/>
    </row>
    <row r="26" spans="2:19" s="55" customFormat="1" x14ac:dyDescent="0.25">
      <c r="B26" s="31"/>
      <c r="C26" s="31" t="s">
        <v>148</v>
      </c>
      <c r="D26" s="30"/>
      <c r="E26" s="30">
        <f>'3 statement'!B41+'3 statement'!B42</f>
        <v>378</v>
      </c>
      <c r="F26" s="30">
        <f>'3 statement'!C41+'3 statement'!C42</f>
        <v>340</v>
      </c>
      <c r="G26" s="30">
        <f>'3 statement'!D41+'3 statement'!D42</f>
        <v>362</v>
      </c>
      <c r="H26" s="30">
        <f>'3 statement'!E41+'3 statement'!E42</f>
        <v>345.74889563552676</v>
      </c>
      <c r="I26" s="30">
        <f>'3 statement'!F41+'3 statement'!F42</f>
        <v>369.95131833001363</v>
      </c>
      <c r="J26" s="30">
        <f>'3 statement'!G41+'3 statement'!G42</f>
        <v>388.44888424651435</v>
      </c>
      <c r="K26" s="30">
        <f>'3 statement'!H41+'3 statement'!H42</f>
        <v>400.10235077390979</v>
      </c>
      <c r="L26" s="30">
        <f>'3 statement'!I41+'3 statement'!I42</f>
        <v>412.10542129712712</v>
      </c>
      <c r="M26" s="30"/>
      <c r="N26" s="35" t="str">
        <f>IFERROR((G26/D26)^(1/3)-1,"n.a.")</f>
        <v>n.a.</v>
      </c>
      <c r="O26" s="35">
        <f>IFERROR((L26/H26)^(1/4)-1,"n.a.")</f>
        <v>4.486908941421075E-2</v>
      </c>
      <c r="P26" s="74"/>
      <c r="Q26" s="220"/>
      <c r="R26" s="54"/>
      <c r="S26" s="54"/>
    </row>
    <row r="27" spans="2:19" s="75" customFormat="1" x14ac:dyDescent="0.25">
      <c r="B27" s="62"/>
      <c r="C27" s="45" t="s">
        <v>46</v>
      </c>
      <c r="D27" s="32"/>
      <c r="E27" s="32">
        <f>-(E26/E5)</f>
        <v>-1.5654118524040254E-2</v>
      </c>
      <c r="F27" s="32">
        <f>-(F26/F5)</f>
        <v>-1.40641158221303E-2</v>
      </c>
      <c r="G27" s="32">
        <f>-(G26/G5)</f>
        <v>-1.3955819422491229E-2</v>
      </c>
      <c r="H27" s="207">
        <v>3.15E-2</v>
      </c>
      <c r="I27" s="207">
        <v>2.9000000000000001E-2</v>
      </c>
      <c r="J27" s="207">
        <v>2.5999999999999999E-2</v>
      </c>
      <c r="K27" s="207">
        <v>2.3E-2</v>
      </c>
      <c r="L27" s="207">
        <v>0.02</v>
      </c>
      <c r="M27" s="32"/>
      <c r="N27" s="32"/>
      <c r="O27" s="32"/>
      <c r="P27" s="76"/>
      <c r="Q27" s="220"/>
      <c r="R27" s="78"/>
    </row>
    <row r="28" spans="2:19" s="79" customFormat="1" ht="5.25" x14ac:dyDescent="0.25">
      <c r="B28" s="65"/>
      <c r="C28" s="65"/>
      <c r="D28" s="51"/>
      <c r="E28" s="51"/>
      <c r="F28" s="51"/>
      <c r="G28" s="51"/>
      <c r="H28" s="80"/>
      <c r="I28" s="80"/>
      <c r="J28" s="80"/>
      <c r="K28" s="80"/>
      <c r="L28" s="80"/>
      <c r="M28" s="51"/>
      <c r="N28" s="51"/>
      <c r="O28" s="51"/>
      <c r="P28" s="81"/>
      <c r="Q28" s="82"/>
      <c r="R28" s="83"/>
    </row>
    <row r="29" spans="2:19" s="55" customFormat="1" x14ac:dyDescent="0.25">
      <c r="B29" s="44"/>
      <c r="C29" s="44" t="s">
        <v>1</v>
      </c>
      <c r="D29" s="52"/>
      <c r="E29" s="52">
        <f>E22-E26</f>
        <v>680</v>
      </c>
      <c r="F29" s="52">
        <f t="shared" ref="F29:L29" si="17">F22-F26</f>
        <v>763</v>
      </c>
      <c r="G29" s="52">
        <f t="shared" si="17"/>
        <v>832</v>
      </c>
      <c r="H29" s="52">
        <f>H22-H26</f>
        <v>778.69262183535295</v>
      </c>
      <c r="I29" s="52">
        <f t="shared" si="17"/>
        <v>823.89096773323035</v>
      </c>
      <c r="J29" s="52">
        <f t="shared" si="17"/>
        <v>858.43541781232398</v>
      </c>
      <c r="K29" s="52">
        <f t="shared" si="17"/>
        <v>880.19842136215539</v>
      </c>
      <c r="L29" s="52">
        <f t="shared" si="17"/>
        <v>902.6143150184771</v>
      </c>
      <c r="M29" s="52"/>
      <c r="N29" s="109" t="e">
        <f>(G29/D29)^(1/3)-1</f>
        <v>#DIV/0!</v>
      </c>
      <c r="O29" s="109">
        <f>(L29/H29)^(1/4)-1</f>
        <v>3.760973879971341E-2</v>
      </c>
      <c r="P29" s="52"/>
      <c r="Q29" s="54"/>
      <c r="R29" s="54"/>
    </row>
    <row r="30" spans="2:19" s="61" customFormat="1" ht="5.25" x14ac:dyDescent="0.25">
      <c r="B30" s="41"/>
      <c r="C30" s="41"/>
      <c r="D30" s="42"/>
      <c r="E30" s="42"/>
      <c r="F30" s="42"/>
      <c r="G30" s="42"/>
      <c r="H30" s="73"/>
      <c r="I30" s="73"/>
      <c r="J30" s="73"/>
      <c r="K30" s="73"/>
      <c r="L30" s="73"/>
      <c r="M30" s="42"/>
      <c r="N30" s="42"/>
      <c r="O30" s="42"/>
      <c r="P30" s="73"/>
      <c r="Q30" s="97"/>
      <c r="R30" s="60"/>
    </row>
    <row r="31" spans="2:19" s="55" customFormat="1" x14ac:dyDescent="0.25">
      <c r="B31" s="31"/>
      <c r="C31" s="31" t="s">
        <v>152</v>
      </c>
      <c r="D31" s="30"/>
      <c r="E31" s="30">
        <f>E29*0.79</f>
        <v>537.20000000000005</v>
      </c>
      <c r="F31" s="30">
        <f t="shared" ref="F31:L31" si="18">F29*0.79</f>
        <v>602.77</v>
      </c>
      <c r="G31" s="30">
        <f t="shared" si="18"/>
        <v>657.28</v>
      </c>
      <c r="H31" s="30">
        <f t="shared" si="18"/>
        <v>615.16717124992886</v>
      </c>
      <c r="I31" s="30">
        <f t="shared" si="18"/>
        <v>650.87386450925203</v>
      </c>
      <c r="J31" s="30">
        <f t="shared" si="18"/>
        <v>678.16398007173598</v>
      </c>
      <c r="K31" s="30">
        <f t="shared" si="18"/>
        <v>695.35675287610275</v>
      </c>
      <c r="L31" s="30">
        <f t="shared" si="18"/>
        <v>713.06530886459689</v>
      </c>
      <c r="M31" s="30"/>
      <c r="N31" s="35" t="str">
        <f>IFERROR((G31/D31)^(1/3)-1,"n.a.")</f>
        <v>n.a.</v>
      </c>
      <c r="O31" s="35">
        <f>IFERROR((L31/H31)^(1/4)-1,"n.a.")</f>
        <v>3.760973879971341E-2</v>
      </c>
      <c r="P31" s="30"/>
      <c r="Q31" s="21"/>
      <c r="R31" s="54"/>
    </row>
    <row r="32" spans="2:19" s="61" customFormat="1" ht="3" customHeight="1" x14ac:dyDescent="0.25">
      <c r="B32" s="41"/>
      <c r="C32" s="41"/>
      <c r="D32" s="42"/>
      <c r="E32" s="96"/>
      <c r="F32" s="96"/>
      <c r="G32" s="96"/>
      <c r="H32" s="42"/>
      <c r="I32" s="42"/>
      <c r="J32" s="42"/>
      <c r="K32" s="42"/>
      <c r="L32" s="42"/>
      <c r="M32" s="96"/>
      <c r="N32" s="42"/>
      <c r="O32" s="42"/>
      <c r="P32" s="42"/>
      <c r="Q32" s="60"/>
      <c r="R32" s="60"/>
      <c r="S32" s="60"/>
    </row>
    <row r="33" spans="2:27" s="55" customFormat="1" ht="12" customHeight="1" x14ac:dyDescent="0.25">
      <c r="B33" s="31"/>
      <c r="C33" s="31" t="s">
        <v>153</v>
      </c>
      <c r="D33" s="30"/>
      <c r="E33" s="30">
        <f>E26</f>
        <v>378</v>
      </c>
      <c r="F33" s="30">
        <f t="shared" ref="F33:L33" si="19">F26</f>
        <v>340</v>
      </c>
      <c r="G33" s="30">
        <f t="shared" si="19"/>
        <v>362</v>
      </c>
      <c r="H33" s="30">
        <f t="shared" si="19"/>
        <v>345.74889563552676</v>
      </c>
      <c r="I33" s="30">
        <f t="shared" si="19"/>
        <v>369.95131833001363</v>
      </c>
      <c r="J33" s="30">
        <f t="shared" si="19"/>
        <v>388.44888424651435</v>
      </c>
      <c r="K33" s="30">
        <f t="shared" si="19"/>
        <v>400.10235077390979</v>
      </c>
      <c r="L33" s="30">
        <f t="shared" si="19"/>
        <v>412.10542129712712</v>
      </c>
      <c r="M33" s="302"/>
      <c r="N33" s="30"/>
      <c r="O33" s="30"/>
      <c r="P33" s="30"/>
      <c r="Q33" s="54"/>
      <c r="R33" s="54"/>
      <c r="S33" s="54"/>
    </row>
    <row r="34" spans="2:27" s="61" customFormat="1" ht="5.25" x14ac:dyDescent="0.25">
      <c r="B34" s="41"/>
      <c r="C34" s="41"/>
      <c r="D34" s="42"/>
      <c r="E34" s="96"/>
      <c r="F34" s="96"/>
      <c r="G34" s="96"/>
      <c r="H34" s="42"/>
      <c r="I34" s="42"/>
      <c r="J34" s="42"/>
      <c r="K34" s="42"/>
      <c r="L34" s="42"/>
      <c r="M34" s="96"/>
      <c r="N34" s="42"/>
      <c r="O34" s="42"/>
      <c r="P34" s="42"/>
      <c r="Q34" s="60"/>
      <c r="R34" s="60"/>
      <c r="S34" s="60"/>
    </row>
    <row r="35" spans="2:27" s="55" customFormat="1" x14ac:dyDescent="0.25">
      <c r="B35" s="31"/>
      <c r="C35" s="31" t="s">
        <v>151</v>
      </c>
      <c r="D35" s="30"/>
      <c r="E35" s="30">
        <f>'3 statement'!B143</f>
        <v>316</v>
      </c>
      <c r="F35" s="30">
        <f>'3 statement'!C143</f>
        <v>341</v>
      </c>
      <c r="G35" s="30">
        <f>'3 statement'!D143</f>
        <v>544</v>
      </c>
      <c r="H35" s="30">
        <f>'3 statement'!E143</f>
        <v>335.03322124869521</v>
      </c>
      <c r="I35" s="30">
        <f>'3 statement'!F143</f>
        <v>358.48554673610391</v>
      </c>
      <c r="J35" s="30">
        <f>'3 statement'!G143</f>
        <v>376.40982407290915</v>
      </c>
      <c r="K35" s="30">
        <f>'3 statement'!H143</f>
        <v>387.7021187950964</v>
      </c>
      <c r="L35" s="30">
        <f>'3 statement'!I143</f>
        <v>387.7021187950964</v>
      </c>
      <c r="M35" s="30"/>
      <c r="N35" s="30" t="str">
        <f>IFERROR((G35/D35)^(1/3)-1,"n.a.")</f>
        <v>n.a.</v>
      </c>
      <c r="O35" s="30">
        <f>IFERROR((L35/H35)^(1/4)-1,"n.a.")</f>
        <v>3.7176278510337557E-2</v>
      </c>
      <c r="P35" s="30"/>
      <c r="Q35" s="85"/>
      <c r="R35" s="54"/>
      <c r="S35" s="54"/>
      <c r="T35" s="54"/>
      <c r="U35" s="358"/>
      <c r="V35" s="358"/>
      <c r="W35" s="358"/>
      <c r="X35" s="358"/>
      <c r="Y35" s="358"/>
      <c r="Z35" s="54"/>
      <c r="AA35" s="54"/>
    </row>
    <row r="36" spans="2:27" s="55" customFormat="1" x14ac:dyDescent="0.25">
      <c r="B36" s="62"/>
      <c r="C36" s="45" t="s">
        <v>46</v>
      </c>
      <c r="D36" s="30"/>
      <c r="E36" s="32">
        <f>E35/E5</f>
        <v>1.3086511782001905E-2</v>
      </c>
      <c r="F36" s="32">
        <f t="shared" ref="F36:L36" si="20">F35/F5</f>
        <v>1.4105480868665978E-2</v>
      </c>
      <c r="G36" s="32">
        <f t="shared" si="20"/>
        <v>2.0972281121091792E-2</v>
      </c>
      <c r="H36" s="32">
        <f t="shared" si="20"/>
        <v>1.3595996325333939E-2</v>
      </c>
      <c r="I36" s="32">
        <f t="shared" si="20"/>
        <v>1.3595996325333941E-2</v>
      </c>
      <c r="J36" s="32">
        <f t="shared" si="20"/>
        <v>1.3595996325333941E-2</v>
      </c>
      <c r="K36" s="32">
        <f t="shared" si="20"/>
        <v>1.3595996325333939E-2</v>
      </c>
      <c r="L36" s="32">
        <f t="shared" si="20"/>
        <v>1.3199996432363048E-2</v>
      </c>
      <c r="M36" s="32"/>
      <c r="N36" s="32"/>
      <c r="O36" s="32"/>
      <c r="P36" s="34"/>
      <c r="Q36" s="64"/>
      <c r="R36" s="54"/>
      <c r="S36" s="86"/>
      <c r="T36" s="86"/>
      <c r="U36" s="64"/>
      <c r="V36" s="64"/>
      <c r="W36" s="64"/>
      <c r="X36" s="64"/>
      <c r="Y36" s="64"/>
      <c r="Z36" s="54"/>
      <c r="AA36" s="54"/>
    </row>
    <row r="37" spans="2:27" s="61" customFormat="1" ht="5.25" x14ac:dyDescent="0.25">
      <c r="B37" s="41"/>
      <c r="C37" s="41"/>
      <c r="D37" s="42"/>
      <c r="E37" s="96"/>
      <c r="F37" s="96"/>
      <c r="G37" s="96"/>
      <c r="H37" s="42"/>
      <c r="I37" s="42"/>
      <c r="J37" s="42"/>
      <c r="K37" s="42"/>
      <c r="L37" s="42"/>
      <c r="M37" s="96"/>
      <c r="N37" s="42"/>
      <c r="O37" s="42"/>
      <c r="P37" s="42"/>
      <c r="Q37" s="60"/>
      <c r="R37" s="60"/>
      <c r="S37" s="60"/>
    </row>
    <row r="38" spans="2:27" s="55" customFormat="1" x14ac:dyDescent="0.25">
      <c r="B38" s="31"/>
      <c r="C38" s="31" t="s">
        <v>154</v>
      </c>
      <c r="D38" s="30"/>
      <c r="E38" s="30">
        <f>'3 statement'!B23</f>
        <v>170</v>
      </c>
      <c r="F38" s="30">
        <f>'3 statement'!C23</f>
        <v>175</v>
      </c>
      <c r="G38" s="30">
        <f>'3 statement'!D23</f>
        <v>184</v>
      </c>
      <c r="H38" s="30">
        <f>'3 statement'!E23</f>
        <v>184</v>
      </c>
      <c r="I38" s="30">
        <f>'3 statement'!F23</f>
        <v>184</v>
      </c>
      <c r="J38" s="30">
        <f>'3 statement'!G23</f>
        <v>184</v>
      </c>
      <c r="K38" s="30">
        <f>'3 statement'!H23</f>
        <v>184</v>
      </c>
      <c r="L38" s="30">
        <f>'3 statement'!I23</f>
        <v>184</v>
      </c>
      <c r="M38" s="30"/>
      <c r="N38" s="30"/>
      <c r="O38" s="30"/>
      <c r="P38" s="30"/>
      <c r="Q38" s="85"/>
      <c r="R38" s="54"/>
      <c r="S38" s="54"/>
      <c r="T38" s="54"/>
      <c r="U38" s="358"/>
      <c r="V38" s="358"/>
      <c r="W38" s="358"/>
      <c r="X38" s="358"/>
      <c r="Y38" s="358"/>
      <c r="Z38" s="54"/>
      <c r="AA38" s="54"/>
    </row>
    <row r="39" spans="2:27" s="61" customFormat="1" ht="5.25" x14ac:dyDescent="0.25">
      <c r="B39" s="41"/>
      <c r="C39" s="41"/>
      <c r="D39" s="42"/>
      <c r="E39" s="96"/>
      <c r="F39" s="96"/>
      <c r="G39" s="96"/>
      <c r="H39" s="42"/>
      <c r="I39" s="42"/>
      <c r="J39" s="42"/>
      <c r="K39" s="42"/>
      <c r="L39" s="42"/>
      <c r="M39" s="96"/>
      <c r="N39" s="42"/>
      <c r="O39" s="42"/>
      <c r="P39" s="42"/>
      <c r="Q39" s="60"/>
      <c r="R39" s="60"/>
      <c r="S39" s="60"/>
    </row>
    <row r="40" spans="2:27" s="55" customFormat="1" x14ac:dyDescent="0.25">
      <c r="B40" s="31"/>
      <c r="C40" s="31" t="s">
        <v>18</v>
      </c>
      <c r="D40" s="37"/>
      <c r="E40" s="30"/>
      <c r="F40" s="30" t="e">
        <f>'3 statement'!#REF!</f>
        <v>#REF!</v>
      </c>
      <c r="G40" s="30" t="e">
        <f>'3 statement'!#REF!</f>
        <v>#REF!</v>
      </c>
      <c r="H40" s="30">
        <f>'3 statement'!E117-'3 statement'!E108-'3 statement'!E106</f>
        <v>90.582388707732036</v>
      </c>
      <c r="I40" s="30">
        <f>'3 statement'!F117-'3 statement'!F108-'3 statement'!F106</f>
        <v>-81.147807403329864</v>
      </c>
      <c r="J40" s="30">
        <f>'3 statement'!G117-'3 statement'!G108-'3 statement'!G106</f>
        <v>-57.265642833576919</v>
      </c>
      <c r="K40" s="30">
        <f>'3 statement'!H117-'3 statement'!H108-'3 statement'!H106</f>
        <v>-35.402195327427933</v>
      </c>
      <c r="L40" s="30">
        <f>'3 statement'!I117-'3 statement'!I108-'3 statement'!I106</f>
        <v>-38.917627499220998</v>
      </c>
      <c r="M40" s="36"/>
      <c r="N40" s="36"/>
      <c r="O40" s="36"/>
      <c r="P40" s="36"/>
      <c r="Q40" s="54"/>
      <c r="R40" s="54"/>
      <c r="S40" s="26"/>
      <c r="T40" s="64"/>
      <c r="U40" s="85"/>
      <c r="V40" s="85"/>
      <c r="W40" s="85"/>
      <c r="X40" s="85"/>
      <c r="Y40" s="85"/>
      <c r="Z40" s="54"/>
      <c r="AA40" s="54"/>
    </row>
    <row r="41" spans="2:27" s="61" customFormat="1" ht="5.25" x14ac:dyDescent="0.25">
      <c r="B41" s="41"/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3"/>
      <c r="R41" s="60"/>
      <c r="S41" s="98"/>
      <c r="T41" s="68"/>
      <c r="U41" s="99"/>
      <c r="V41" s="99"/>
      <c r="W41" s="108"/>
      <c r="X41" s="99"/>
      <c r="Y41" s="99"/>
      <c r="Z41" s="60"/>
      <c r="AA41" s="60"/>
    </row>
    <row r="42" spans="2:27" s="55" customFormat="1" x14ac:dyDescent="0.25">
      <c r="B42" s="92"/>
      <c r="C42" s="92" t="s">
        <v>19</v>
      </c>
      <c r="D42" s="121"/>
      <c r="E42" s="121">
        <f t="shared" ref="E42:L42" si="21">E31+E33-E35-E38-E40</f>
        <v>429.20000000000005</v>
      </c>
      <c r="F42" s="121" t="e">
        <f t="shared" si="21"/>
        <v>#REF!</v>
      </c>
      <c r="G42" s="121" t="e">
        <f t="shared" si="21"/>
        <v>#REF!</v>
      </c>
      <c r="H42" s="121">
        <f t="shared" si="21"/>
        <v>351.30045692902837</v>
      </c>
      <c r="I42" s="121">
        <f t="shared" si="21"/>
        <v>559.48744350649145</v>
      </c>
      <c r="J42" s="121">
        <f t="shared" si="21"/>
        <v>563.46868307891805</v>
      </c>
      <c r="K42" s="121">
        <f t="shared" si="21"/>
        <v>559.15918018234424</v>
      </c>
      <c r="L42" s="121">
        <f t="shared" si="21"/>
        <v>592.38623886584855</v>
      </c>
      <c r="M42" s="121"/>
      <c r="N42" s="121"/>
      <c r="O42" s="121"/>
      <c r="P42" s="121"/>
      <c r="Q42" s="20"/>
      <c r="R42" s="54"/>
      <c r="S42" s="26"/>
      <c r="T42" s="64"/>
      <c r="U42" s="85"/>
      <c r="V42" s="85"/>
      <c r="W42" s="85"/>
      <c r="X42" s="85"/>
      <c r="Y42" s="85"/>
      <c r="Z42" s="54"/>
      <c r="AA42" s="54"/>
    </row>
    <row r="43" spans="2:27" s="61" customFormat="1" ht="5.25" outlineLevel="1" x14ac:dyDescent="0.25">
      <c r="B43" s="41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3"/>
      <c r="R43" s="60"/>
      <c r="S43" s="98"/>
      <c r="T43" s="68"/>
      <c r="U43" s="99"/>
      <c r="V43" s="99"/>
      <c r="W43" s="99"/>
      <c r="X43" s="99"/>
      <c r="Y43" s="99"/>
      <c r="Z43" s="60"/>
      <c r="AA43" s="60"/>
    </row>
    <row r="44" spans="2:27" s="55" customFormat="1" outlineLevel="1" x14ac:dyDescent="0.25">
      <c r="B44" s="31"/>
      <c r="C44" s="31" t="s">
        <v>2</v>
      </c>
      <c r="D44" s="38"/>
      <c r="E44" s="30"/>
      <c r="F44" s="30"/>
      <c r="G44" s="30"/>
      <c r="H44" s="35">
        <f>WACC</f>
        <v>8.7737599694546961E-2</v>
      </c>
      <c r="I44" s="35">
        <f>WACC</f>
        <v>8.7737599694546961E-2</v>
      </c>
      <c r="J44" s="35">
        <f>WACC</f>
        <v>8.7737599694546961E-2</v>
      </c>
      <c r="K44" s="35">
        <f>WACC</f>
        <v>8.7737599694546961E-2</v>
      </c>
      <c r="L44" s="35">
        <f>WACC</f>
        <v>8.7737599694546961E-2</v>
      </c>
      <c r="M44" s="30"/>
      <c r="N44" s="30"/>
      <c r="O44" s="30"/>
      <c r="P44" s="30"/>
      <c r="Q44" s="21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2:27" s="55" customFormat="1" outlineLevel="1" x14ac:dyDescent="0.25">
      <c r="B45" s="31"/>
      <c r="C45" s="31" t="s">
        <v>12</v>
      </c>
      <c r="D45" s="30"/>
      <c r="E45" s="30"/>
      <c r="F45" s="30"/>
      <c r="G45" s="30"/>
      <c r="H45" s="113">
        <v>1</v>
      </c>
      <c r="I45" s="39">
        <f>H45+1</f>
        <v>2</v>
      </c>
      <c r="J45" s="39">
        <f>I45+1</f>
        <v>3</v>
      </c>
      <c r="K45" s="39">
        <f>J45+1</f>
        <v>4</v>
      </c>
      <c r="L45" s="39">
        <f>K45+1</f>
        <v>5</v>
      </c>
      <c r="M45" s="30"/>
      <c r="N45" s="30"/>
      <c r="O45" s="30"/>
      <c r="P45" s="39"/>
      <c r="Q45" s="20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2:27" s="55" customFormat="1" outlineLevel="1" x14ac:dyDescent="0.25">
      <c r="B46" s="31"/>
      <c r="C46" s="31" t="s">
        <v>13</v>
      </c>
      <c r="D46" s="30"/>
      <c r="E46" s="30"/>
      <c r="F46" s="30"/>
      <c r="G46" s="30"/>
      <c r="H46" s="40">
        <f>1/((1+H44)^H45)</f>
        <v>0.91933937034153745</v>
      </c>
      <c r="I46" s="40">
        <f>1/((1+I44)^I45)</f>
        <v>0.84518487785997454</v>
      </c>
      <c r="J46" s="40">
        <f>1/((1+J44)^J45)</f>
        <v>0.77701173343397822</v>
      </c>
      <c r="K46" s="40">
        <f>1/((1+K44)^K45)</f>
        <v>0.71433747776318013</v>
      </c>
      <c r="L46" s="40">
        <f>1/((1+L44)^L45)</f>
        <v>0.656718567018164</v>
      </c>
      <c r="M46" s="30"/>
      <c r="N46" s="30"/>
      <c r="O46" s="30"/>
      <c r="P46" s="40"/>
      <c r="Q46" s="20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2:27" s="55" customFormat="1" ht="12.75" outlineLevel="1" thickBot="1" x14ac:dyDescent="0.3">
      <c r="B47" s="94"/>
      <c r="C47" s="94" t="s">
        <v>5</v>
      </c>
      <c r="D47" s="95"/>
      <c r="E47" s="95"/>
      <c r="F47" s="95"/>
      <c r="G47" s="95"/>
      <c r="H47" s="95">
        <f>H46*H42</f>
        <v>322.96434087382733</v>
      </c>
      <c r="I47" s="95">
        <f>I46*I42</f>
        <v>472.87032660422335</v>
      </c>
      <c r="J47" s="95">
        <f>J46*J42</f>
        <v>437.821778174911</v>
      </c>
      <c r="K47" s="95">
        <f>K46*K42</f>
        <v>399.42835843958335</v>
      </c>
      <c r="L47" s="95">
        <f>L46*L42</f>
        <v>389.0310419092599</v>
      </c>
      <c r="M47" s="95"/>
      <c r="N47" s="95"/>
      <c r="O47" s="95"/>
      <c r="P47" s="95"/>
      <c r="Q47" s="20"/>
      <c r="R47" s="54"/>
      <c r="S47" s="26"/>
      <c r="T47" s="64"/>
      <c r="U47" s="85"/>
      <c r="V47" s="85"/>
      <c r="W47" s="85"/>
      <c r="X47" s="85"/>
      <c r="Y47" s="85"/>
      <c r="Z47" s="54"/>
      <c r="AA47" s="54"/>
    </row>
    <row r="48" spans="2:27" s="55" customFormat="1" ht="12.75" thickTop="1" x14ac:dyDescent="0.25">
      <c r="B48" s="31"/>
      <c r="C48" s="31"/>
      <c r="D48" s="30"/>
      <c r="E48" s="30"/>
      <c r="F48" s="30"/>
      <c r="G48" s="30"/>
      <c r="H48" s="36"/>
      <c r="I48" s="36"/>
      <c r="J48" s="36"/>
      <c r="K48" s="36"/>
      <c r="L48" s="36"/>
      <c r="M48" s="30"/>
      <c r="N48" s="30"/>
      <c r="O48" s="30"/>
      <c r="P48" s="36"/>
      <c r="Q48" s="20"/>
      <c r="R48" s="54"/>
      <c r="Z48" s="54"/>
      <c r="AA48" s="54"/>
    </row>
    <row r="49" spans="1:27" s="55" customFormat="1" x14ac:dyDescent="0.25">
      <c r="A49" s="54"/>
      <c r="B49" s="141"/>
      <c r="C49" s="141"/>
      <c r="D49" s="141"/>
      <c r="E49" s="131"/>
      <c r="F49" s="142"/>
      <c r="G49" s="142"/>
      <c r="H49" s="142"/>
      <c r="I49" s="142"/>
      <c r="J49" s="142"/>
      <c r="K49" s="142"/>
      <c r="L49" s="142"/>
      <c r="M49" s="25"/>
      <c r="N49" s="20"/>
      <c r="O49" s="20"/>
      <c r="P49" s="25"/>
      <c r="Q49" s="20"/>
      <c r="R49" s="54"/>
    </row>
    <row r="50" spans="1:27" s="55" customFormat="1" x14ac:dyDescent="0.25">
      <c r="B50" s="143"/>
      <c r="C50" s="143" t="s">
        <v>52</v>
      </c>
      <c r="D50" s="143"/>
      <c r="E50" s="30"/>
      <c r="F50" s="128" t="s">
        <v>25</v>
      </c>
      <c r="G50" s="130"/>
      <c r="H50" s="133">
        <f>G3</f>
        <v>2019</v>
      </c>
      <c r="I50" s="132">
        <f>H3</f>
        <v>2020</v>
      </c>
      <c r="J50" s="132">
        <f>I3</f>
        <v>2021</v>
      </c>
      <c r="K50" s="132">
        <f>J3</f>
        <v>2022</v>
      </c>
      <c r="L50" s="132">
        <f>K3</f>
        <v>2023</v>
      </c>
      <c r="M50" s="30"/>
      <c r="N50" s="30"/>
      <c r="O50" s="30"/>
      <c r="P50" s="36"/>
      <c r="Q50" s="20"/>
      <c r="R50" s="54"/>
      <c r="Z50" s="54"/>
      <c r="AA50" s="54"/>
    </row>
    <row r="51" spans="1:27" s="55" customFormat="1" x14ac:dyDescent="0.25">
      <c r="B51" s="152"/>
      <c r="C51" s="219" t="s">
        <v>54</v>
      </c>
      <c r="D51" s="119">
        <f>SUM(DCF!H47:L47)+DCF!D73</f>
        <v>7638.9623324951899</v>
      </c>
      <c r="E51" s="30"/>
      <c r="F51" s="152" t="s">
        <v>176</v>
      </c>
      <c r="G51" s="152"/>
      <c r="H51" s="158">
        <f>EV/G5</f>
        <v>0.29449717924727975</v>
      </c>
      <c r="I51" s="158">
        <f>EV/H5</f>
        <v>0.30999703078661028</v>
      </c>
      <c r="J51" s="158">
        <f>EV/I5</f>
        <v>0.28971685120243951</v>
      </c>
      <c r="K51" s="158">
        <f>EV/J5</f>
        <v>0.27592081066898999</v>
      </c>
      <c r="L51" s="158">
        <f>EV/K5</f>
        <v>0.26788428220290289</v>
      </c>
      <c r="M51" s="30"/>
      <c r="N51" s="30"/>
      <c r="O51" s="30"/>
      <c r="P51" s="36"/>
      <c r="Q51" s="20"/>
      <c r="R51" s="54"/>
    </row>
    <row r="52" spans="1:27" s="55" customFormat="1" outlineLevel="1" x14ac:dyDescent="0.25">
      <c r="B52" s="154"/>
      <c r="C52" s="163" t="s">
        <v>24</v>
      </c>
      <c r="D52" s="155">
        <f>'3 statement'!D81+'3 statement'!D74</f>
        <v>4736</v>
      </c>
      <c r="E52" s="30"/>
      <c r="F52" s="152" t="s">
        <v>179</v>
      </c>
      <c r="G52" s="152"/>
      <c r="H52" s="158" t="e">
        <f>$D$57/G42</f>
        <v>#REF!</v>
      </c>
      <c r="I52" s="158">
        <f t="shared" ref="I52:L52" si="22">$D$57/H42</f>
        <v>3.8306896347931857E-2</v>
      </c>
      <c r="J52" s="158">
        <f t="shared" si="22"/>
        <v>2.4052783215688472E-2</v>
      </c>
      <c r="K52" s="158">
        <f t="shared" si="22"/>
        <v>2.3882836073565072E-2</v>
      </c>
      <c r="L52" s="158">
        <f t="shared" si="22"/>
        <v>2.4066903786097063E-2</v>
      </c>
      <c r="M52" s="30"/>
      <c r="N52" s="30"/>
      <c r="O52" s="30"/>
      <c r="P52" s="36"/>
      <c r="Q52" s="20"/>
      <c r="R52" s="54"/>
    </row>
    <row r="53" spans="1:27" s="55" customFormat="1" outlineLevel="1" x14ac:dyDescent="0.25">
      <c r="B53" s="154"/>
      <c r="C53" s="163" t="s">
        <v>23</v>
      </c>
      <c r="D53" s="155">
        <v>98</v>
      </c>
      <c r="E53" s="30"/>
      <c r="F53" s="152" t="s">
        <v>155</v>
      </c>
      <c r="G53" s="152"/>
      <c r="H53" s="158">
        <f>$D$57/'3 statement'!D35</f>
        <v>7.6199381338763192</v>
      </c>
      <c r="I53" s="158">
        <f>$D$57/'3 statement'!E35</f>
        <v>8.1135896215784467</v>
      </c>
      <c r="J53" s="158">
        <f>$D$57/'3 statement'!F35</f>
        <v>7.3843614439170073</v>
      </c>
      <c r="K53" s="158">
        <f>$D$57/'3 statement'!G35</f>
        <v>6.9097190403282305</v>
      </c>
      <c r="L53" s="158">
        <f>$D$57/'3 statement'!H35</f>
        <v>6.6408041740022021</v>
      </c>
      <c r="M53" s="30"/>
      <c r="N53" s="30"/>
      <c r="O53" s="30"/>
      <c r="P53" s="36"/>
      <c r="Q53" s="20"/>
      <c r="R53" s="54"/>
    </row>
    <row r="54" spans="1:27" s="55" customFormat="1" outlineLevel="1" x14ac:dyDescent="0.25">
      <c r="B54" s="152"/>
      <c r="C54" s="164" t="s">
        <v>53</v>
      </c>
      <c r="D54" s="115">
        <f>D52-D53</f>
        <v>4638</v>
      </c>
      <c r="E54" s="30"/>
      <c r="F54" s="152" t="s">
        <v>181</v>
      </c>
      <c r="G54" s="159"/>
      <c r="H54" s="158">
        <f>'3 statement'!D31/(('3 statement'!D70-'3 statement'!C70)/2)</f>
        <v>0.36631759595913749</v>
      </c>
      <c r="I54" s="158">
        <f>'3 statement'!E31/(('3 statement'!E70-'3 statement'!D70)/2)</f>
        <v>-4.1874360531620454</v>
      </c>
      <c r="J54" s="158">
        <f>'3 statement'!F31/(('3 statement'!F70-'3 statement'!E70)/2)</f>
        <v>0.81337131115790706</v>
      </c>
      <c r="K54" s="158">
        <f>'3 statement'!G31/(('3 statement'!G70-'3 statement'!F70)/2)</f>
        <v>0.97878580746861077</v>
      </c>
      <c r="L54" s="158">
        <f>'3 statement'!H31/(('3 statement'!H70-'3 statement'!G70)/2)</f>
        <v>1.2256946024062056</v>
      </c>
      <c r="M54" s="30"/>
      <c r="N54" s="30"/>
      <c r="O54" s="30"/>
      <c r="P54" s="36"/>
      <c r="Q54" s="20"/>
      <c r="R54" s="54"/>
    </row>
    <row r="55" spans="1:27" s="55" customFormat="1" x14ac:dyDescent="0.25">
      <c r="B55" s="152"/>
      <c r="C55" s="152" t="s">
        <v>55</v>
      </c>
      <c r="D55" s="153">
        <f>D51-D54</f>
        <v>3000.9623324951899</v>
      </c>
      <c r="E55" s="30"/>
      <c r="F55" s="152" t="s">
        <v>177</v>
      </c>
      <c r="G55" s="152"/>
      <c r="H55" s="158">
        <f>EV/G22</f>
        <v>6.3977908982371776</v>
      </c>
      <c r="I55" s="158">
        <f>EV/H22</f>
        <v>6.7935612602395929</v>
      </c>
      <c r="J55" s="158">
        <f>EV/I22</f>
        <v>6.3986360859147133</v>
      </c>
      <c r="K55" s="158">
        <f>EV/J22</f>
        <v>6.1264403761293966</v>
      </c>
      <c r="L55" s="158">
        <f>EV/K22</f>
        <v>5.9665373158763915</v>
      </c>
      <c r="M55" s="30"/>
      <c r="N55" s="30"/>
      <c r="O55" s="30"/>
      <c r="P55" s="36"/>
      <c r="Q55" s="20"/>
      <c r="R55" s="54"/>
    </row>
    <row r="56" spans="1:27" s="55" customFormat="1" outlineLevel="1" x14ac:dyDescent="0.25">
      <c r="B56" s="154"/>
      <c r="C56" s="163" t="s">
        <v>20</v>
      </c>
      <c r="D56" s="115">
        <v>223</v>
      </c>
      <c r="E56" s="30"/>
      <c r="F56" s="152" t="s">
        <v>180</v>
      </c>
      <c r="G56" s="159"/>
      <c r="H56" s="158">
        <f>'3 statement'!D31/'3 statement'!D93</f>
        <v>0.10380156376381774</v>
      </c>
      <c r="I56" s="158">
        <f>'3 statement'!E31/'3 statement'!E93</f>
        <v>8.8826655471608187E-2</v>
      </c>
      <c r="J56" s="158">
        <f>'3 statement'!F31/'3 statement'!F93</f>
        <v>8.8920085987885727E-2</v>
      </c>
      <c r="K56" s="158">
        <f>'3 statement'!G31/'3 statement'!G93</f>
        <v>8.6781496293952542E-2</v>
      </c>
      <c r="L56" s="158">
        <f>'3 statement'!H31/'3 statement'!H93</f>
        <v>8.2817586083258801E-2</v>
      </c>
      <c r="M56" s="30"/>
      <c r="N56" s="30"/>
      <c r="O56" s="30"/>
      <c r="P56" s="36"/>
      <c r="Q56" s="20"/>
      <c r="R56" s="54"/>
    </row>
    <row r="57" spans="1:27" s="55" customFormat="1" x14ac:dyDescent="0.25">
      <c r="B57" s="156"/>
      <c r="C57" s="156" t="s">
        <v>51</v>
      </c>
      <c r="D57" s="157">
        <f>(D55/D56)</f>
        <v>13.45723019056139</v>
      </c>
      <c r="E57" s="30"/>
      <c r="F57" s="152" t="s">
        <v>178</v>
      </c>
      <c r="G57" s="156"/>
      <c r="H57" s="160">
        <f>EV/G29</f>
        <v>9.1814451111721027</v>
      </c>
      <c r="I57" s="160">
        <f>EV/H29</f>
        <v>9.8099842200769878</v>
      </c>
      <c r="J57" s="160">
        <f>EV/I29</f>
        <v>9.2718122077636718</v>
      </c>
      <c r="K57" s="160">
        <f>EV/J29</f>
        <v>8.8987035879328822</v>
      </c>
      <c r="L57" s="160">
        <f>EV/K29</f>
        <v>8.6786821551820967</v>
      </c>
      <c r="M57" s="30"/>
      <c r="N57" s="30"/>
      <c r="O57" s="30"/>
      <c r="P57" s="36"/>
      <c r="Q57" s="20"/>
      <c r="R57" s="54"/>
    </row>
    <row r="58" spans="1:27" s="55" customFormat="1" x14ac:dyDescent="0.25">
      <c r="B58" s="156"/>
      <c r="D58" s="30"/>
      <c r="E58" s="30"/>
      <c r="F58" s="152"/>
      <c r="G58" s="156"/>
      <c r="H58" s="160"/>
      <c r="I58" s="160"/>
      <c r="J58" s="160"/>
      <c r="K58" s="160"/>
      <c r="L58" s="160"/>
      <c r="M58" s="30"/>
      <c r="N58" s="30"/>
      <c r="O58" s="30"/>
      <c r="P58" s="36"/>
      <c r="Q58" s="20"/>
      <c r="R58" s="54"/>
    </row>
    <row r="59" spans="1:27" s="55" customFormat="1" x14ac:dyDescent="0.25">
      <c r="B59" s="130"/>
      <c r="C59" s="130"/>
      <c r="D59" s="130"/>
      <c r="E59" s="125"/>
      <c r="F59" s="128"/>
      <c r="G59" s="130"/>
      <c r="H59" s="129"/>
      <c r="I59" s="130"/>
      <c r="J59" s="129"/>
      <c r="K59" s="129"/>
      <c r="L59" s="129"/>
      <c r="M59" s="125"/>
      <c r="N59" s="125"/>
      <c r="O59" s="125"/>
      <c r="P59" s="129"/>
      <c r="Q59" s="20"/>
      <c r="R59" s="54"/>
    </row>
    <row r="60" spans="1:27" s="55" customFormat="1" x14ac:dyDescent="0.25">
      <c r="B60" s="131"/>
      <c r="C60" s="131"/>
      <c r="D60" s="131"/>
      <c r="E60" s="30"/>
      <c r="F60" s="88"/>
      <c r="G60" s="131"/>
      <c r="H60" s="72"/>
      <c r="I60" s="131"/>
      <c r="J60" s="72"/>
      <c r="K60" s="72"/>
      <c r="L60" s="72"/>
      <c r="M60" s="30"/>
      <c r="N60" s="30"/>
      <c r="O60" s="30"/>
      <c r="P60" s="72"/>
      <c r="Q60" s="20"/>
      <c r="R60" s="54"/>
    </row>
    <row r="61" spans="1:27" s="55" customFormat="1" x14ac:dyDescent="0.25">
      <c r="A61" s="54"/>
      <c r="B61" s="126"/>
      <c r="C61" s="126"/>
      <c r="D61" s="12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20"/>
      <c r="Q61" s="20"/>
      <c r="R61" s="54"/>
      <c r="S61" s="54"/>
      <c r="T61" s="54"/>
      <c r="U61" s="54"/>
      <c r="V61" s="54"/>
      <c r="W61" s="54"/>
      <c r="X61" s="54"/>
      <c r="Y61" s="54"/>
      <c r="Z61" s="54"/>
    </row>
    <row r="62" spans="1:27" s="55" customFormat="1" x14ac:dyDescent="0.25">
      <c r="A62" s="54"/>
      <c r="B62" s="116"/>
      <c r="C62" s="116" t="s">
        <v>14</v>
      </c>
      <c r="D62" s="125"/>
      <c r="E62" s="36"/>
      <c r="O62" s="30"/>
      <c r="P62" s="22"/>
      <c r="Q62" s="20"/>
      <c r="R62" s="54"/>
      <c r="S62" s="54"/>
      <c r="T62" s="54"/>
      <c r="U62" s="54"/>
      <c r="V62" s="54"/>
      <c r="W62" s="54"/>
      <c r="X62" s="54"/>
      <c r="Y62" s="54"/>
      <c r="Z62" s="54"/>
    </row>
    <row r="63" spans="1:27" s="55" customFormat="1" x14ac:dyDescent="0.25">
      <c r="A63" s="54"/>
      <c r="B63" s="31"/>
      <c r="C63" s="31" t="s">
        <v>17</v>
      </c>
      <c r="D63" s="30">
        <f>L42</f>
        <v>592.38623886584855</v>
      </c>
      <c r="E63" s="35"/>
      <c r="O63" s="35"/>
      <c r="P63" s="24"/>
      <c r="Q63" s="20"/>
      <c r="R63" s="54"/>
      <c r="S63" s="54"/>
      <c r="T63" s="54"/>
      <c r="U63" s="54"/>
      <c r="V63" s="54"/>
      <c r="W63" s="54"/>
      <c r="X63" s="54"/>
      <c r="Y63" s="54"/>
      <c r="Z63" s="54"/>
    </row>
    <row r="64" spans="1:27" s="55" customFormat="1" x14ac:dyDescent="0.25">
      <c r="A64" s="54"/>
      <c r="B64" s="31"/>
      <c r="C64" s="31" t="s">
        <v>16</v>
      </c>
      <c r="D64" s="124">
        <v>0.02</v>
      </c>
      <c r="E64" s="30"/>
      <c r="O64" s="30"/>
      <c r="P64" s="20"/>
      <c r="Q64" s="20"/>
      <c r="R64" s="54"/>
      <c r="S64" s="360"/>
      <c r="T64" s="360"/>
      <c r="U64" s="360"/>
      <c r="V64" s="360"/>
      <c r="W64" s="360"/>
      <c r="X64" s="360"/>
      <c r="Y64" s="360"/>
      <c r="Z64" s="54"/>
    </row>
    <row r="65" spans="1:26" s="61" customFormat="1" ht="5.25" x14ac:dyDescent="0.25">
      <c r="A65" s="60"/>
      <c r="B65" s="41"/>
      <c r="C65" s="41"/>
      <c r="D65" s="214"/>
      <c r="E65" s="42"/>
      <c r="O65" s="42"/>
      <c r="P65" s="43"/>
      <c r="Q65" s="43"/>
      <c r="R65" s="60"/>
      <c r="S65" s="215"/>
      <c r="T65" s="215"/>
      <c r="U65" s="215"/>
      <c r="V65" s="215"/>
      <c r="W65" s="215"/>
      <c r="X65" s="215"/>
      <c r="Y65" s="215"/>
      <c r="Z65" s="60"/>
    </row>
    <row r="66" spans="1:26" s="55" customFormat="1" x14ac:dyDescent="0.25">
      <c r="A66" s="54"/>
      <c r="B66" s="31"/>
      <c r="C66" s="31" t="s">
        <v>15</v>
      </c>
      <c r="D66" s="30">
        <f>L22</f>
        <v>1314.7197363156042</v>
      </c>
      <c r="E66" s="30"/>
      <c r="O66" s="30"/>
      <c r="P66" s="20"/>
      <c r="Q66" s="23"/>
      <c r="R66" s="54"/>
      <c r="S66" s="54"/>
      <c r="T66" s="54"/>
      <c r="U66" s="360"/>
      <c r="V66" s="360"/>
      <c r="W66" s="360"/>
      <c r="X66" s="360"/>
      <c r="Y66" s="360"/>
      <c r="Z66" s="54"/>
    </row>
    <row r="67" spans="1:26" s="55" customFormat="1" x14ac:dyDescent="0.25">
      <c r="A67" s="54"/>
      <c r="B67" s="31"/>
      <c r="C67" s="31" t="s">
        <v>14</v>
      </c>
      <c r="D67" s="30">
        <f>D63*(1+D64)/(WACC-D64)</f>
        <v>8920.2151592006867</v>
      </c>
      <c r="E67" s="30"/>
      <c r="O67" s="30"/>
      <c r="P67" s="29"/>
      <c r="Q67" s="23"/>
      <c r="R67" s="54"/>
      <c r="S67" s="148"/>
      <c r="T67" s="149"/>
      <c r="U67" s="104"/>
      <c r="V67" s="104"/>
      <c r="W67" s="150"/>
      <c r="X67" s="104"/>
      <c r="Y67" s="104"/>
      <c r="Z67" s="54"/>
    </row>
    <row r="68" spans="1:26" s="55" customFormat="1" x14ac:dyDescent="0.25">
      <c r="A68" s="54"/>
      <c r="B68" s="110"/>
      <c r="C68" s="162" t="s">
        <v>48</v>
      </c>
      <c r="D68" s="161">
        <f>(D67*(1+WACC)^0.5)/D66</f>
        <v>7.0762671074116295</v>
      </c>
      <c r="E68" s="30"/>
      <c r="O68" s="30"/>
      <c r="P68" s="20"/>
      <c r="Q68" s="20"/>
      <c r="R68" s="54"/>
      <c r="S68" s="166"/>
      <c r="T68" s="104"/>
      <c r="U68" s="87"/>
      <c r="V68" s="87"/>
      <c r="W68" s="87"/>
      <c r="X68" s="87"/>
      <c r="Y68" s="87"/>
      <c r="Z68" s="54"/>
    </row>
    <row r="69" spans="1:26" s="61" customFormat="1" ht="5.25" x14ac:dyDescent="0.25">
      <c r="A69" s="60"/>
      <c r="B69" s="208"/>
      <c r="C69" s="209"/>
      <c r="D69" s="210"/>
      <c r="E69" s="42"/>
      <c r="O69" s="42"/>
      <c r="P69" s="43"/>
      <c r="Q69" s="43"/>
      <c r="R69" s="60"/>
      <c r="S69" s="211"/>
      <c r="T69" s="212"/>
      <c r="U69" s="213"/>
      <c r="V69" s="213"/>
      <c r="W69" s="213"/>
      <c r="X69" s="213"/>
      <c r="Y69" s="213"/>
      <c r="Z69" s="60"/>
    </row>
    <row r="70" spans="1:26" s="55" customFormat="1" x14ac:dyDescent="0.25">
      <c r="A70" s="54"/>
      <c r="B70" s="31"/>
      <c r="C70" s="31" t="s">
        <v>12</v>
      </c>
      <c r="D70" s="39">
        <f>L45+0.5</f>
        <v>5.5</v>
      </c>
      <c r="E70" s="36"/>
      <c r="O70" s="30"/>
      <c r="P70" s="22"/>
      <c r="Q70" s="20"/>
      <c r="R70" s="54"/>
      <c r="S70" s="166"/>
      <c r="T70" s="104"/>
      <c r="U70" s="87"/>
      <c r="V70" s="87"/>
      <c r="W70" s="87"/>
      <c r="X70" s="87"/>
      <c r="Y70" s="87"/>
      <c r="Z70" s="54"/>
    </row>
    <row r="71" spans="1:26" s="55" customFormat="1" x14ac:dyDescent="0.25">
      <c r="A71" s="54"/>
      <c r="B71" s="31"/>
      <c r="C71" s="31" t="s">
        <v>13</v>
      </c>
      <c r="D71" s="39">
        <f>1/((1+WACC)^D70)</f>
        <v>0.62967612173568843</v>
      </c>
      <c r="E71" s="35"/>
      <c r="O71" s="30"/>
      <c r="P71" s="24"/>
      <c r="Q71" s="20"/>
      <c r="R71" s="54"/>
      <c r="S71" s="166"/>
      <c r="T71" s="150"/>
      <c r="U71" s="87"/>
      <c r="V71" s="87"/>
      <c r="W71" s="84"/>
      <c r="X71" s="87"/>
      <c r="Y71" s="87"/>
      <c r="Z71" s="54"/>
    </row>
    <row r="72" spans="1:26" s="61" customFormat="1" ht="5.25" x14ac:dyDescent="0.25">
      <c r="A72" s="60"/>
      <c r="B72" s="41"/>
      <c r="C72" s="41"/>
      <c r="D72" s="123"/>
      <c r="E72" s="50"/>
      <c r="O72" s="42"/>
      <c r="P72" s="216"/>
      <c r="Q72" s="43"/>
      <c r="R72" s="60"/>
      <c r="S72" s="211"/>
      <c r="T72" s="217"/>
      <c r="U72" s="213"/>
      <c r="V72" s="213"/>
      <c r="W72" s="97"/>
      <c r="X72" s="213"/>
      <c r="Y72" s="213"/>
      <c r="Z72" s="60"/>
    </row>
    <row r="73" spans="1:26" s="55" customFormat="1" x14ac:dyDescent="0.25">
      <c r="A73" s="54"/>
      <c r="B73" s="218"/>
      <c r="C73" s="218" t="s">
        <v>32</v>
      </c>
      <c r="D73" s="121">
        <f>D67*D71</f>
        <v>5616.8464864933849</v>
      </c>
      <c r="E73" s="30"/>
      <c r="O73" s="30"/>
      <c r="P73" s="20"/>
      <c r="Q73" s="20"/>
      <c r="R73" s="54"/>
      <c r="S73" s="166"/>
      <c r="T73" s="104"/>
      <c r="U73" s="87"/>
      <c r="V73" s="87"/>
      <c r="W73" s="87"/>
      <c r="X73" s="87"/>
      <c r="Y73" s="87"/>
      <c r="Z73" s="54"/>
    </row>
    <row r="74" spans="1:26" s="55" customFormat="1" x14ac:dyDescent="0.25">
      <c r="A74" s="54"/>
      <c r="B74" s="45"/>
      <c r="C74" s="45" t="s">
        <v>22</v>
      </c>
      <c r="D74" s="33">
        <f>D73/DCF!D51</f>
        <v>0.73528919793203096</v>
      </c>
      <c r="E74" s="30"/>
      <c r="O74" s="30"/>
      <c r="P74" s="54"/>
      <c r="Q74" s="20"/>
      <c r="R74" s="54"/>
      <c r="S74" s="166"/>
      <c r="T74" s="104"/>
      <c r="U74" s="87"/>
      <c r="V74" s="87"/>
      <c r="W74" s="87"/>
      <c r="X74" s="87"/>
      <c r="Y74" s="87"/>
      <c r="Z74" s="54"/>
    </row>
    <row r="75" spans="1:26" x14ac:dyDescent="0.25">
      <c r="A75" s="54"/>
      <c r="B75" s="54"/>
      <c r="C75" s="62"/>
      <c r="D75" s="33"/>
      <c r="E75" s="30"/>
      <c r="N75" s="53"/>
      <c r="O75" s="30"/>
      <c r="P75" s="54"/>
      <c r="Q75" s="54"/>
      <c r="R75" s="54"/>
      <c r="S75" s="151"/>
      <c r="T75" s="54"/>
      <c r="U75" s="54"/>
      <c r="V75" s="54"/>
      <c r="W75" s="54"/>
      <c r="X75" s="54"/>
      <c r="Y75" s="54"/>
      <c r="Z75" s="54"/>
    </row>
    <row r="76" spans="1:26" x14ac:dyDescent="0.25">
      <c r="A76" s="54"/>
      <c r="B76" s="54"/>
      <c r="C76" s="31"/>
      <c r="D76" s="36"/>
      <c r="E76" s="27"/>
      <c r="N76" s="53"/>
      <c r="O76" s="30"/>
      <c r="P76" s="20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2.75" x14ac:dyDescent="0.25">
      <c r="A77" s="55"/>
      <c r="B77" s="55"/>
      <c r="D77" s="146"/>
      <c r="E77" s="28"/>
      <c r="N77" s="53"/>
      <c r="O77" s="173"/>
      <c r="P77" s="12"/>
      <c r="Q77" s="55"/>
    </row>
    <row r="78" spans="1:26" x14ac:dyDescent="0.25">
      <c r="A78" s="55"/>
      <c r="B78" s="55"/>
      <c r="E78" s="28"/>
      <c r="N78" s="53"/>
      <c r="O78" s="173"/>
      <c r="P78" s="12"/>
      <c r="Q78" s="55"/>
    </row>
    <row r="79" spans="1:26" x14ac:dyDescent="0.25">
      <c r="A79" s="55"/>
      <c r="B79" s="55"/>
      <c r="E79" s="28"/>
      <c r="N79" s="53"/>
      <c r="O79" s="175"/>
      <c r="P79" s="2"/>
      <c r="Q79" s="2"/>
    </row>
    <row r="80" spans="1:26" x14ac:dyDescent="0.25">
      <c r="A80" s="55"/>
      <c r="B80" s="55"/>
      <c r="E80" s="28"/>
      <c r="N80" s="53"/>
      <c r="O80" s="175"/>
      <c r="P80" s="2"/>
      <c r="Q80" s="2"/>
    </row>
    <row r="81" spans="2:25" x14ac:dyDescent="0.25">
      <c r="E81" s="28"/>
      <c r="N81" s="53"/>
      <c r="O81" s="175"/>
      <c r="P81" s="2"/>
      <c r="Q81" s="2"/>
    </row>
    <row r="82" spans="2:25" ht="12.75" x14ac:dyDescent="0.25">
      <c r="C82" s="165"/>
      <c r="D82" s="147"/>
      <c r="E82" s="28"/>
      <c r="N82" s="53"/>
      <c r="O82" s="175"/>
      <c r="P82" s="2"/>
      <c r="Q82" s="2"/>
    </row>
    <row r="83" spans="2:25" x14ac:dyDescent="0.25">
      <c r="E83" s="28"/>
      <c r="N83" s="53"/>
      <c r="O83" s="175"/>
      <c r="P83" s="2"/>
      <c r="Q83" s="2"/>
    </row>
    <row r="84" spans="2:25" x14ac:dyDescent="0.25">
      <c r="E84" s="28"/>
      <c r="N84" s="53"/>
      <c r="O84" s="175"/>
      <c r="P84" s="2"/>
      <c r="Q84" s="2"/>
    </row>
    <row r="85" spans="2:25" x14ac:dyDescent="0.25">
      <c r="E85" s="28"/>
      <c r="F85" s="174"/>
      <c r="G85" s="173"/>
      <c r="H85" s="173"/>
      <c r="I85" s="175"/>
      <c r="J85" s="175"/>
      <c r="K85" s="175"/>
      <c r="L85" s="175"/>
      <c r="M85" s="175"/>
      <c r="N85" s="175"/>
      <c r="O85" s="175"/>
      <c r="P85" s="2"/>
      <c r="Q85" s="2"/>
    </row>
    <row r="86" spans="2:25" x14ac:dyDescent="0.25">
      <c r="B86" s="4"/>
      <c r="E86" s="13"/>
      <c r="F86" s="176"/>
      <c r="G86" s="176"/>
      <c r="H86" s="177"/>
      <c r="I86" s="178"/>
      <c r="J86" s="178"/>
      <c r="K86" s="178"/>
      <c r="L86" s="178"/>
      <c r="M86" s="179"/>
      <c r="N86" s="179"/>
      <c r="O86" s="179"/>
      <c r="P86" s="89"/>
      <c r="Q86" s="2"/>
    </row>
    <row r="87" spans="2:25" x14ac:dyDescent="0.25">
      <c r="E87" s="55"/>
      <c r="F87" s="131"/>
      <c r="G87" s="131"/>
      <c r="H87" s="131"/>
      <c r="I87" s="180"/>
      <c r="J87" s="180"/>
      <c r="K87" s="180"/>
      <c r="L87" s="180"/>
      <c r="M87" s="180"/>
      <c r="N87" s="181"/>
      <c r="O87" s="181"/>
      <c r="Q87" s="2"/>
    </row>
    <row r="88" spans="2:25" x14ac:dyDescent="0.25">
      <c r="E88" s="55"/>
      <c r="F88" s="131"/>
      <c r="G88" s="131"/>
      <c r="H88" s="131"/>
      <c r="I88" s="180"/>
      <c r="J88" s="180"/>
      <c r="K88" s="180"/>
      <c r="L88" s="180"/>
      <c r="M88" s="180"/>
      <c r="N88" s="181"/>
      <c r="O88" s="181"/>
      <c r="Q88" s="2"/>
    </row>
    <row r="89" spans="2:25" x14ac:dyDescent="0.25">
      <c r="C89" s="47"/>
      <c r="D89" s="71"/>
      <c r="E89" s="55"/>
      <c r="F89" s="55"/>
      <c r="G89" s="55"/>
      <c r="H89" s="55"/>
      <c r="Q89" s="2"/>
    </row>
    <row r="90" spans="2:25" x14ac:dyDescent="0.25">
      <c r="Q90" s="2"/>
    </row>
    <row r="91" spans="2:25" x14ac:dyDescent="0.25">
      <c r="Q91" s="2"/>
    </row>
    <row r="92" spans="2:25" x14ac:dyDescent="0.25">
      <c r="Q92" s="2"/>
    </row>
    <row r="94" spans="2:25" x14ac:dyDescent="0.25">
      <c r="C94" s="47"/>
      <c r="D94" s="35"/>
      <c r="Q94" s="2"/>
    </row>
    <row r="95" spans="2:25" s="89" customFormat="1" x14ac:dyDescent="0.25">
      <c r="B95" s="53"/>
      <c r="E95" s="53"/>
      <c r="F95" s="53"/>
      <c r="G95" s="53"/>
      <c r="H95" s="53"/>
      <c r="I95" s="53"/>
      <c r="J95" s="53"/>
      <c r="K95" s="53"/>
      <c r="L95" s="53"/>
      <c r="M95" s="53"/>
      <c r="N95" s="100"/>
      <c r="O95" s="100"/>
      <c r="P95" s="53"/>
      <c r="S95" s="53"/>
      <c r="T95" s="53"/>
      <c r="U95" s="53"/>
      <c r="V95" s="53"/>
      <c r="W95" s="53"/>
      <c r="X95" s="53"/>
      <c r="Y95" s="53"/>
    </row>
    <row r="96" spans="2:25" s="89" customFormat="1" x14ac:dyDescent="0.25">
      <c r="B96" s="53"/>
      <c r="C96" s="48"/>
      <c r="D96" s="38"/>
      <c r="E96" s="53"/>
      <c r="F96" s="53"/>
      <c r="G96" s="53"/>
      <c r="H96" s="53"/>
      <c r="I96" s="53"/>
      <c r="J96" s="53"/>
      <c r="K96" s="53"/>
      <c r="L96" s="53"/>
      <c r="M96" s="53"/>
      <c r="N96" s="100"/>
      <c r="O96" s="100"/>
      <c r="P96" s="53"/>
    </row>
    <row r="97" spans="2:25" x14ac:dyDescent="0.25">
      <c r="D97" s="168"/>
      <c r="Q97" s="2"/>
      <c r="S97" s="89"/>
      <c r="T97" s="89"/>
      <c r="U97" s="89"/>
      <c r="V97" s="89"/>
      <c r="W97" s="89"/>
      <c r="X97" s="89"/>
      <c r="Y97" s="89"/>
    </row>
    <row r="98" spans="2:25" x14ac:dyDescent="0.25">
      <c r="B98" s="3"/>
      <c r="D98" s="38"/>
      <c r="E98" s="2"/>
      <c r="F98" s="2"/>
      <c r="G98" s="2"/>
      <c r="M98" s="2"/>
      <c r="Q98" s="2"/>
    </row>
    <row r="99" spans="2:25" x14ac:dyDescent="0.25">
      <c r="B99" s="3"/>
      <c r="D99" s="38"/>
      <c r="E99" s="2"/>
      <c r="F99" s="2"/>
      <c r="G99" s="2"/>
      <c r="M99" s="2"/>
      <c r="Q99" s="2"/>
    </row>
    <row r="100" spans="2:25" x14ac:dyDescent="0.25">
      <c r="B100" s="14"/>
      <c r="D100" s="38"/>
      <c r="E100" s="2"/>
      <c r="F100" s="2"/>
      <c r="G100" s="2"/>
      <c r="M100" s="2"/>
      <c r="N100" s="2"/>
      <c r="O100" s="2"/>
      <c r="Q100" s="2"/>
    </row>
    <row r="101" spans="2:25" x14ac:dyDescent="0.25">
      <c r="B101" s="5"/>
      <c r="D101" s="7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</row>
    <row r="102" spans="2:25" x14ac:dyDescent="0.25">
      <c r="B102" s="1"/>
      <c r="C102" s="1"/>
      <c r="D102" s="7"/>
      <c r="E102" s="7"/>
      <c r="F102" s="7"/>
      <c r="G102" s="7"/>
      <c r="M102" s="7"/>
      <c r="N102" s="7"/>
      <c r="O102" s="7"/>
      <c r="Q102" s="2"/>
    </row>
    <row r="103" spans="2:25" x14ac:dyDescent="0.25">
      <c r="B103" s="14"/>
      <c r="C103" s="359"/>
      <c r="D103" s="8"/>
      <c r="E103" s="8"/>
      <c r="F103" s="8"/>
      <c r="G103" s="8"/>
      <c r="M103" s="8"/>
      <c r="N103" s="8"/>
      <c r="O103" s="8"/>
      <c r="Q103" s="2"/>
    </row>
    <row r="104" spans="2:25" x14ac:dyDescent="0.25">
      <c r="B104" s="14"/>
      <c r="C104" s="359"/>
      <c r="D104" s="7"/>
      <c r="E104" s="7"/>
      <c r="F104" s="7"/>
      <c r="G104" s="7"/>
      <c r="M104" s="7"/>
      <c r="N104" s="7"/>
      <c r="O104" s="7"/>
      <c r="Q104" s="2"/>
    </row>
    <row r="105" spans="2:25" x14ac:dyDescent="0.25">
      <c r="B105" s="14"/>
      <c r="C105" s="14"/>
      <c r="D105" s="2"/>
      <c r="E105" s="2"/>
      <c r="F105" s="2"/>
      <c r="G105" s="2"/>
      <c r="M105" s="2"/>
      <c r="N105" s="2"/>
      <c r="O105" s="2"/>
      <c r="Q105" s="2"/>
    </row>
    <row r="106" spans="2:25" x14ac:dyDescent="0.25">
      <c r="B106" s="14"/>
      <c r="C106" s="14"/>
      <c r="D106" s="2"/>
      <c r="E106" s="2"/>
      <c r="F106" s="2"/>
      <c r="G106" s="2"/>
      <c r="M106" s="2"/>
      <c r="N106" s="2"/>
      <c r="O106" s="2"/>
      <c r="Q106" s="2"/>
    </row>
    <row r="107" spans="2:25" x14ac:dyDescent="0.25">
      <c r="B107" s="14"/>
      <c r="C107" s="14"/>
      <c r="D107" s="9"/>
      <c r="E107" s="9"/>
      <c r="F107" s="9"/>
      <c r="G107" s="9"/>
      <c r="M107" s="9"/>
      <c r="N107" s="9"/>
      <c r="O107" s="9"/>
      <c r="Q107" s="2"/>
    </row>
    <row r="108" spans="2:25" s="89" customFormat="1" x14ac:dyDescent="0.25">
      <c r="B108" s="14"/>
      <c r="C108" s="14"/>
      <c r="D108" s="2"/>
      <c r="E108" s="2"/>
      <c r="F108" s="2"/>
      <c r="G108" s="2"/>
      <c r="H108" s="53"/>
      <c r="I108" s="53"/>
      <c r="J108" s="53"/>
      <c r="K108" s="53"/>
      <c r="L108" s="53"/>
      <c r="M108" s="2"/>
      <c r="N108" s="2"/>
      <c r="O108" s="2"/>
      <c r="P108" s="53"/>
      <c r="S108" s="53"/>
      <c r="T108" s="53"/>
      <c r="U108" s="53"/>
      <c r="V108" s="53"/>
      <c r="W108" s="53"/>
      <c r="X108" s="53"/>
      <c r="Y108" s="53"/>
    </row>
    <row r="109" spans="2:25" x14ac:dyDescent="0.25">
      <c r="B109" s="14"/>
      <c r="C109" s="14"/>
      <c r="D109" s="2"/>
      <c r="E109" s="2"/>
      <c r="F109" s="2"/>
      <c r="G109" s="2"/>
      <c r="M109" s="2"/>
      <c r="N109" s="2"/>
      <c r="O109" s="2"/>
      <c r="S109" s="89"/>
      <c r="T109" s="89"/>
      <c r="U109" s="89"/>
      <c r="V109" s="89"/>
      <c r="W109" s="89"/>
      <c r="X109" s="89"/>
      <c r="Y109" s="89"/>
    </row>
    <row r="110" spans="2:25" x14ac:dyDescent="0.25">
      <c r="B110" s="14"/>
      <c r="C110" s="14"/>
      <c r="D110" s="2"/>
      <c r="E110" s="2"/>
      <c r="F110" s="2"/>
      <c r="G110" s="2"/>
      <c r="M110" s="2"/>
      <c r="N110" s="2"/>
      <c r="O110" s="2"/>
    </row>
    <row r="112" spans="2:25" x14ac:dyDescent="0.25">
      <c r="B112" s="5"/>
      <c r="C112" s="5"/>
      <c r="D112" s="10"/>
      <c r="E112" s="10"/>
      <c r="F112" s="10"/>
      <c r="G112" s="10"/>
      <c r="M112" s="10"/>
      <c r="N112" s="10"/>
      <c r="O112" s="10"/>
    </row>
    <row r="113" spans="2:17" x14ac:dyDescent="0.25">
      <c r="B113" s="1"/>
      <c r="C113" s="1"/>
      <c r="D113" s="7"/>
      <c r="E113" s="7"/>
      <c r="F113" s="7"/>
      <c r="G113" s="7"/>
      <c r="M113" s="7"/>
      <c r="N113" s="7"/>
      <c r="O113" s="7"/>
    </row>
    <row r="114" spans="2:17" x14ac:dyDescent="0.25">
      <c r="B114" s="14"/>
      <c r="C114" s="359"/>
      <c r="D114" s="8"/>
      <c r="E114" s="8"/>
      <c r="F114" s="8"/>
      <c r="G114" s="8"/>
      <c r="M114" s="8"/>
      <c r="N114" s="8"/>
      <c r="O114" s="8"/>
    </row>
    <row r="115" spans="2:17" x14ac:dyDescent="0.25">
      <c r="B115" s="14"/>
      <c r="C115" s="359"/>
      <c r="D115" s="7"/>
      <c r="E115" s="7"/>
      <c r="F115" s="7"/>
      <c r="G115" s="7"/>
      <c r="M115" s="7"/>
      <c r="N115" s="7"/>
      <c r="O115" s="7"/>
    </row>
    <row r="116" spans="2:17" x14ac:dyDescent="0.25">
      <c r="B116" s="14"/>
      <c r="C116" s="14"/>
      <c r="D116" s="2"/>
      <c r="E116" s="2"/>
      <c r="F116" s="2"/>
      <c r="G116" s="2"/>
      <c r="M116" s="2"/>
      <c r="N116" s="2"/>
      <c r="O116" s="2"/>
    </row>
    <row r="118" spans="2:17" x14ac:dyDescent="0.25">
      <c r="B118" s="14"/>
      <c r="C118" s="14"/>
      <c r="D118" s="2"/>
      <c r="E118" s="2"/>
      <c r="F118" s="2"/>
      <c r="G118" s="2"/>
      <c r="M118" s="2"/>
      <c r="N118" s="2"/>
      <c r="O118" s="2"/>
    </row>
    <row r="119" spans="2:17" x14ac:dyDescent="0.25">
      <c r="B119" s="14"/>
      <c r="C119" s="14"/>
      <c r="D119" s="2"/>
      <c r="E119" s="2"/>
      <c r="F119" s="2"/>
      <c r="G119" s="2"/>
      <c r="M119" s="2"/>
      <c r="N119" s="2"/>
      <c r="O119" s="2"/>
    </row>
    <row r="120" spans="2:17" x14ac:dyDescent="0.25">
      <c r="B120" s="14"/>
      <c r="C120" s="14"/>
      <c r="D120" s="2"/>
      <c r="E120" s="2"/>
      <c r="F120" s="2"/>
      <c r="G120" s="2"/>
      <c r="M120" s="2"/>
      <c r="N120" s="2"/>
      <c r="O120" s="2"/>
    </row>
    <row r="121" spans="2:17" x14ac:dyDescent="0.25">
      <c r="B121" s="14"/>
      <c r="C121" s="14"/>
      <c r="D121" s="2"/>
      <c r="E121" s="2"/>
      <c r="F121" s="2"/>
      <c r="G121" s="2"/>
      <c r="M121" s="2"/>
      <c r="N121" s="2"/>
      <c r="O121" s="2"/>
    </row>
    <row r="122" spans="2:17" x14ac:dyDescent="0.25">
      <c r="B122" s="14"/>
      <c r="C122" s="14"/>
      <c r="D122" s="2"/>
      <c r="E122" s="2"/>
      <c r="F122" s="2"/>
      <c r="G122" s="2"/>
      <c r="M122" s="2"/>
      <c r="N122" s="2"/>
      <c r="O122" s="2"/>
    </row>
    <row r="123" spans="2:17" x14ac:dyDescent="0.25">
      <c r="B123" s="14"/>
      <c r="C123" s="14"/>
      <c r="D123" s="2"/>
      <c r="E123" s="2"/>
      <c r="F123" s="2"/>
      <c r="G123" s="2"/>
      <c r="M123" s="2"/>
      <c r="N123" s="2"/>
      <c r="O123" s="2"/>
      <c r="Q123" s="6"/>
    </row>
    <row r="124" spans="2:17" x14ac:dyDescent="0.25">
      <c r="B124" s="14"/>
      <c r="C124" s="14"/>
      <c r="D124" s="2"/>
      <c r="E124" s="2"/>
      <c r="F124" s="2"/>
      <c r="G124" s="2"/>
      <c r="M124" s="2"/>
      <c r="N124" s="2"/>
      <c r="O124" s="2"/>
    </row>
    <row r="125" spans="2:17" x14ac:dyDescent="0.25">
      <c r="B125" s="11"/>
      <c r="C125" s="11"/>
      <c r="D125" s="8"/>
      <c r="E125" s="8"/>
      <c r="F125" s="8"/>
      <c r="G125" s="8"/>
      <c r="M125" s="8"/>
      <c r="N125" s="8"/>
      <c r="O125" s="8"/>
    </row>
    <row r="126" spans="2:17" x14ac:dyDescent="0.25">
      <c r="B126" s="5"/>
      <c r="C126" s="5"/>
      <c r="D126" s="10"/>
      <c r="E126" s="10"/>
      <c r="F126" s="10"/>
      <c r="G126" s="10"/>
      <c r="M126" s="10"/>
      <c r="N126" s="10"/>
      <c r="O126" s="10"/>
    </row>
    <row r="127" spans="2:17" x14ac:dyDescent="0.25">
      <c r="B127" s="1"/>
      <c r="C127" s="1"/>
      <c r="D127" s="7"/>
      <c r="E127" s="7"/>
      <c r="F127" s="7"/>
      <c r="G127" s="7"/>
      <c r="M127" s="7"/>
      <c r="N127" s="7"/>
      <c r="O127" s="7"/>
    </row>
    <row r="128" spans="2:17" x14ac:dyDescent="0.25">
      <c r="B128" s="14"/>
      <c r="C128" s="359"/>
      <c r="D128" s="8"/>
      <c r="E128" s="8"/>
      <c r="F128" s="8"/>
      <c r="G128" s="8"/>
      <c r="M128" s="8"/>
      <c r="N128" s="8"/>
      <c r="O128" s="8"/>
    </row>
    <row r="129" spans="2:15" x14ac:dyDescent="0.25">
      <c r="B129" s="14"/>
      <c r="C129" s="359"/>
      <c r="D129" s="7"/>
      <c r="E129" s="7"/>
      <c r="F129" s="7"/>
      <c r="G129" s="7"/>
      <c r="M129" s="7"/>
      <c r="N129" s="7"/>
      <c r="O129" s="7"/>
    </row>
    <row r="130" spans="2:15" x14ac:dyDescent="0.25">
      <c r="B130" s="14"/>
      <c r="C130" s="14"/>
      <c r="D130" s="8"/>
      <c r="E130" s="8"/>
      <c r="F130" s="8"/>
      <c r="G130" s="8"/>
      <c r="M130" s="8"/>
      <c r="N130" s="8"/>
      <c r="O130" s="8"/>
    </row>
    <row r="131" spans="2:15" x14ac:dyDescent="0.25">
      <c r="B131" s="14"/>
      <c r="C131" s="14"/>
      <c r="D131" s="8"/>
      <c r="E131" s="8"/>
      <c r="F131" s="8"/>
      <c r="G131" s="8"/>
      <c r="M131" s="8"/>
      <c r="N131" s="8"/>
      <c r="O131" s="8"/>
    </row>
    <row r="132" spans="2:15" x14ac:dyDescent="0.25">
      <c r="B132" s="14"/>
      <c r="C132" s="14"/>
      <c r="D132" s="8"/>
      <c r="E132" s="8"/>
      <c r="F132" s="8"/>
      <c r="G132" s="8"/>
      <c r="M132" s="8"/>
      <c r="N132" s="8"/>
      <c r="O132" s="8"/>
    </row>
    <row r="133" spans="2:15" x14ac:dyDescent="0.25">
      <c r="B133" s="14"/>
      <c r="C133" s="14"/>
      <c r="D133" s="8"/>
      <c r="E133" s="8"/>
      <c r="F133" s="8"/>
      <c r="G133" s="8"/>
      <c r="M133" s="8"/>
      <c r="N133" s="8"/>
      <c r="O133" s="8"/>
    </row>
    <row r="134" spans="2:15" x14ac:dyDescent="0.25">
      <c r="B134" s="14"/>
      <c r="C134" s="14"/>
      <c r="D134" s="8"/>
      <c r="E134" s="8"/>
      <c r="F134" s="8"/>
      <c r="G134" s="8"/>
      <c r="M134" s="8"/>
      <c r="N134" s="8"/>
      <c r="O134" s="8"/>
    </row>
    <row r="135" spans="2:15" x14ac:dyDescent="0.25">
      <c r="B135" s="14"/>
      <c r="C135" s="14"/>
      <c r="D135" s="8"/>
      <c r="E135" s="8"/>
      <c r="F135" s="8"/>
      <c r="G135" s="8"/>
      <c r="M135" s="8"/>
      <c r="N135" s="8"/>
      <c r="O135" s="8"/>
    </row>
    <row r="136" spans="2:15" x14ac:dyDescent="0.25">
      <c r="B136" s="14"/>
      <c r="C136" s="14"/>
      <c r="D136" s="8"/>
      <c r="E136" s="8"/>
      <c r="F136" s="8"/>
      <c r="G136" s="8"/>
      <c r="M136" s="8"/>
      <c r="N136" s="8"/>
      <c r="O136" s="8"/>
    </row>
    <row r="137" spans="2:15" x14ac:dyDescent="0.25">
      <c r="B137" s="14"/>
      <c r="C137" s="14"/>
      <c r="D137" s="8"/>
      <c r="E137" s="8"/>
      <c r="F137" s="8"/>
      <c r="G137" s="8"/>
      <c r="M137" s="8"/>
      <c r="N137" s="8"/>
      <c r="O137" s="8"/>
    </row>
    <row r="138" spans="2:15" x14ac:dyDescent="0.25">
      <c r="B138" s="14"/>
      <c r="C138" s="14"/>
      <c r="D138" s="8"/>
      <c r="E138" s="8"/>
      <c r="F138" s="8"/>
      <c r="G138" s="8"/>
      <c r="M138" s="8"/>
      <c r="N138" s="8"/>
      <c r="O138" s="8"/>
    </row>
    <row r="139" spans="2:15" x14ac:dyDescent="0.25">
      <c r="B139" s="14"/>
      <c r="C139" s="14"/>
      <c r="D139" s="8"/>
      <c r="E139" s="8"/>
      <c r="F139" s="8"/>
      <c r="G139" s="8"/>
      <c r="M139" s="8"/>
      <c r="N139" s="8"/>
      <c r="O139" s="8"/>
    </row>
    <row r="140" spans="2:15" x14ac:dyDescent="0.25">
      <c r="B140" s="14"/>
      <c r="C140" s="14"/>
      <c r="D140" s="8"/>
      <c r="E140" s="8"/>
      <c r="F140" s="8"/>
      <c r="G140" s="8"/>
      <c r="M140" s="8"/>
      <c r="N140" s="8"/>
      <c r="O140" s="8"/>
    </row>
    <row r="141" spans="2:15" x14ac:dyDescent="0.25">
      <c r="B141" s="14"/>
      <c r="C141" s="14"/>
      <c r="D141" s="8"/>
      <c r="E141" s="8"/>
      <c r="F141" s="8"/>
      <c r="G141" s="8"/>
      <c r="M141" s="8"/>
      <c r="N141" s="8"/>
      <c r="O141" s="8"/>
    </row>
    <row r="142" spans="2:15" x14ac:dyDescent="0.25">
      <c r="B142" s="14"/>
      <c r="C142" s="14"/>
      <c r="D142" s="8"/>
      <c r="E142" s="8"/>
      <c r="F142" s="8"/>
      <c r="G142" s="8"/>
      <c r="M142" s="8"/>
      <c r="N142" s="8"/>
      <c r="O142" s="8"/>
    </row>
    <row r="143" spans="2:15" x14ac:dyDescent="0.25">
      <c r="B143" s="14"/>
      <c r="C143" s="14"/>
      <c r="D143" s="8"/>
      <c r="E143" s="8"/>
      <c r="F143" s="8"/>
      <c r="G143" s="8"/>
      <c r="M143" s="8"/>
      <c r="N143" s="8"/>
      <c r="O143" s="8"/>
    </row>
    <row r="144" spans="2:15" x14ac:dyDescent="0.25">
      <c r="B144" s="14"/>
      <c r="C144" s="14"/>
      <c r="D144" s="8"/>
      <c r="E144" s="8"/>
      <c r="F144" s="8"/>
      <c r="G144" s="8"/>
      <c r="M144" s="8"/>
      <c r="N144" s="8"/>
      <c r="O144" s="8"/>
    </row>
    <row r="145" spans="2:15" x14ac:dyDescent="0.25">
      <c r="B145" s="14"/>
      <c r="C145" s="14"/>
      <c r="D145" s="8"/>
      <c r="E145" s="8"/>
      <c r="F145" s="8"/>
      <c r="G145" s="8"/>
      <c r="M145" s="8"/>
      <c r="N145" s="8"/>
      <c r="O145" s="8"/>
    </row>
  </sheetData>
  <mergeCells count="7">
    <mergeCell ref="U35:Y35"/>
    <mergeCell ref="C114:C115"/>
    <mergeCell ref="C128:C129"/>
    <mergeCell ref="C103:C104"/>
    <mergeCell ref="U66:Y66"/>
    <mergeCell ref="S64:Y64"/>
    <mergeCell ref="U38:Y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48EB0"/>
  </sheetPr>
  <dimension ref="B2:O27"/>
  <sheetViews>
    <sheetView showGridLines="0" workbookViewId="0">
      <selection activeCell="J14" sqref="J14"/>
    </sheetView>
  </sheetViews>
  <sheetFormatPr defaultColWidth="24.85546875" defaultRowHeight="12.75" x14ac:dyDescent="0.25"/>
  <cols>
    <col min="1" max="1" width="3" style="144" customWidth="1"/>
    <col min="2" max="2" width="1.140625" style="144" customWidth="1"/>
    <col min="3" max="3" width="24.85546875" style="144"/>
    <col min="4" max="4" width="24.85546875" style="186"/>
    <col min="5" max="5" width="2.28515625" style="186" customWidth="1"/>
    <col min="6" max="6" width="60" style="144" customWidth="1"/>
    <col min="7" max="7" width="2.28515625" style="144" customWidth="1"/>
    <col min="8" max="16384" width="24.85546875" style="144"/>
  </cols>
  <sheetData>
    <row r="2" spans="2:15" ht="23.25" x14ac:dyDescent="0.25">
      <c r="B2" s="185"/>
      <c r="C2" s="185" t="s">
        <v>11</v>
      </c>
      <c r="G2" s="145"/>
      <c r="H2" s="185" t="s">
        <v>137</v>
      </c>
    </row>
    <row r="3" spans="2:15" x14ac:dyDescent="0.25">
      <c r="D3" s="187"/>
      <c r="E3" s="187"/>
      <c r="F3" s="169"/>
      <c r="G3" s="169"/>
      <c r="H3" s="169"/>
      <c r="J3" s="36"/>
      <c r="K3" s="30"/>
    </row>
    <row r="4" spans="2:15" x14ac:dyDescent="0.25">
      <c r="B4" s="183"/>
      <c r="C4" s="183"/>
      <c r="D4" s="188"/>
      <c r="E4" s="188"/>
      <c r="F4" s="184"/>
      <c r="G4" s="169"/>
      <c r="H4" s="204"/>
      <c r="I4" s="204"/>
      <c r="J4" s="204"/>
      <c r="K4" s="204"/>
      <c r="L4" s="204"/>
      <c r="M4" s="204"/>
      <c r="N4" s="204"/>
      <c r="O4" s="204"/>
    </row>
    <row r="5" spans="2:15" x14ac:dyDescent="0.25">
      <c r="B5" s="182"/>
      <c r="C5" s="182"/>
      <c r="D5" s="189"/>
      <c r="E5" s="189"/>
      <c r="F5" s="117" t="s">
        <v>56</v>
      </c>
      <c r="G5" s="170"/>
      <c r="H5" s="117" t="s">
        <v>31</v>
      </c>
      <c r="I5" s="201" t="s">
        <v>33</v>
      </c>
      <c r="J5" s="201" t="s">
        <v>34</v>
      </c>
      <c r="K5" s="201" t="s">
        <v>35</v>
      </c>
      <c r="L5" s="201" t="s">
        <v>37</v>
      </c>
      <c r="M5" s="201" t="s">
        <v>38</v>
      </c>
      <c r="N5" s="201" t="s">
        <v>40</v>
      </c>
      <c r="O5" s="201" t="s">
        <v>36</v>
      </c>
    </row>
    <row r="6" spans="2:15" x14ac:dyDescent="0.25">
      <c r="B6" s="48"/>
      <c r="C6" s="48" t="s">
        <v>60</v>
      </c>
      <c r="D6" s="190"/>
      <c r="E6" s="190"/>
      <c r="G6" s="167"/>
      <c r="H6" s="178"/>
      <c r="I6" s="206"/>
      <c r="J6" s="284"/>
      <c r="K6" s="284"/>
      <c r="L6" s="202"/>
      <c r="M6" s="202"/>
      <c r="N6" s="205"/>
      <c r="O6" s="203"/>
    </row>
    <row r="7" spans="2:15" x14ac:dyDescent="0.25">
      <c r="B7" s="47"/>
      <c r="C7" s="47" t="s">
        <v>9</v>
      </c>
      <c r="D7" s="191">
        <f>1-D8</f>
        <v>9.3255571192463194E-4</v>
      </c>
      <c r="E7" s="191"/>
      <c r="K7" s="30"/>
    </row>
    <row r="8" spans="2:15" x14ac:dyDescent="0.25">
      <c r="B8" s="47"/>
      <c r="C8" s="47" t="s">
        <v>10</v>
      </c>
      <c r="D8" s="191">
        <f>D26/E26</f>
        <v>0.99906744428807537</v>
      </c>
      <c r="E8" s="192"/>
      <c r="F8" s="47" t="s">
        <v>58</v>
      </c>
      <c r="K8" s="30"/>
    </row>
    <row r="9" spans="2:15" x14ac:dyDescent="0.25">
      <c r="B9" s="47"/>
      <c r="C9" s="47" t="s">
        <v>39</v>
      </c>
      <c r="D9" s="191">
        <f>C26/D26</f>
        <v>9.3342618384401109E-4</v>
      </c>
      <c r="E9" s="192"/>
      <c r="F9" s="47" t="s">
        <v>58</v>
      </c>
      <c r="H9" s="171"/>
      <c r="J9" s="30"/>
      <c r="K9" s="30"/>
    </row>
    <row r="10" spans="2:15" x14ac:dyDescent="0.25">
      <c r="B10" s="172"/>
      <c r="C10" s="172"/>
      <c r="D10" s="192"/>
      <c r="E10" s="192"/>
      <c r="G10" s="171"/>
      <c r="H10" s="171"/>
      <c r="I10" s="171"/>
      <c r="J10" s="36"/>
      <c r="K10" s="30"/>
    </row>
    <row r="11" spans="2:15" x14ac:dyDescent="0.25">
      <c r="B11" s="48"/>
      <c r="C11" s="48" t="s">
        <v>3</v>
      </c>
      <c r="D11" s="35"/>
      <c r="E11" s="35"/>
      <c r="G11" s="38"/>
      <c r="H11" s="38"/>
      <c r="I11" s="38"/>
      <c r="J11" s="35"/>
      <c r="K11" s="30"/>
    </row>
    <row r="12" spans="2:15" x14ac:dyDescent="0.25">
      <c r="B12" s="47"/>
      <c r="C12" s="47" t="s">
        <v>27</v>
      </c>
      <c r="D12" s="124">
        <v>7.2899999999999996E-3</v>
      </c>
      <c r="E12" s="38"/>
      <c r="F12" s="47" t="s">
        <v>61</v>
      </c>
      <c r="G12" s="30"/>
      <c r="H12" s="30"/>
      <c r="I12" s="30"/>
      <c r="J12" s="30"/>
      <c r="K12" s="30"/>
    </row>
    <row r="13" spans="2:15" x14ac:dyDescent="0.25">
      <c r="B13" s="47"/>
      <c r="C13" s="47" t="s">
        <v>28</v>
      </c>
      <c r="D13" s="124">
        <v>5.7500000000000002E-2</v>
      </c>
      <c r="E13" s="38"/>
      <c r="F13" s="47" t="s">
        <v>136</v>
      </c>
      <c r="G13" s="72"/>
      <c r="H13" s="72"/>
      <c r="I13" s="72"/>
      <c r="J13" s="30"/>
      <c r="K13" s="30"/>
    </row>
    <row r="14" spans="2:15" x14ac:dyDescent="0.25">
      <c r="B14" s="47"/>
      <c r="C14" s="47" t="s">
        <v>29</v>
      </c>
      <c r="D14" s="40">
        <v>1.4</v>
      </c>
      <c r="E14" s="122"/>
      <c r="F14" s="47" t="s">
        <v>58</v>
      </c>
      <c r="G14" s="72"/>
      <c r="H14" s="72"/>
      <c r="I14" s="72"/>
      <c r="J14" s="30"/>
      <c r="K14" s="30"/>
    </row>
    <row r="15" spans="2:15" x14ac:dyDescent="0.25">
      <c r="B15" s="47"/>
      <c r="C15" s="47" t="s">
        <v>30</v>
      </c>
      <c r="D15" s="124">
        <v>0</v>
      </c>
      <c r="E15" s="38"/>
      <c r="F15" s="47" t="s">
        <v>62</v>
      </c>
      <c r="G15" s="30"/>
      <c r="H15" s="30"/>
      <c r="I15" s="30"/>
      <c r="J15" s="30"/>
      <c r="K15" s="30"/>
    </row>
    <row r="16" spans="2:15" x14ac:dyDescent="0.25">
      <c r="B16" s="111"/>
      <c r="C16" s="111" t="s">
        <v>3</v>
      </c>
      <c r="D16" s="195">
        <f>D12+(D14*D13)+D15</f>
        <v>8.7790000000000007E-2</v>
      </c>
      <c r="E16" s="195"/>
      <c r="F16" s="194"/>
      <c r="G16" s="194"/>
      <c r="H16" s="173"/>
      <c r="I16" s="173"/>
      <c r="J16" s="173"/>
      <c r="K16" s="173"/>
    </row>
    <row r="17" spans="2:11" x14ac:dyDescent="0.25">
      <c r="B17" s="174"/>
      <c r="C17" s="174"/>
      <c r="D17" s="173"/>
      <c r="E17" s="173"/>
      <c r="F17" s="173"/>
      <c r="G17" s="173"/>
      <c r="H17" s="173"/>
      <c r="I17" s="173"/>
      <c r="J17" s="173"/>
      <c r="K17" s="173"/>
    </row>
    <row r="18" spans="2:11" x14ac:dyDescent="0.25">
      <c r="B18" s="48"/>
      <c r="C18" s="48" t="s">
        <v>8</v>
      </c>
      <c r="D18" s="193"/>
      <c r="E18" s="193"/>
      <c r="F18" s="175"/>
      <c r="G18" s="175"/>
      <c r="H18" s="175"/>
      <c r="I18" s="175"/>
      <c r="J18" s="175"/>
      <c r="K18" s="175"/>
    </row>
    <row r="19" spans="2:11" x14ac:dyDescent="0.25">
      <c r="B19" s="47"/>
      <c r="C19" s="47" t="s">
        <v>8</v>
      </c>
      <c r="D19" s="283">
        <v>0.04</v>
      </c>
      <c r="E19" s="38"/>
      <c r="G19" s="175"/>
      <c r="H19" s="175"/>
      <c r="I19" s="175"/>
      <c r="J19" s="175"/>
      <c r="K19" s="175"/>
    </row>
    <row r="20" spans="2:11" x14ac:dyDescent="0.25">
      <c r="B20" s="47"/>
      <c r="C20" s="47" t="s">
        <v>49</v>
      </c>
      <c r="D20" s="35">
        <f>Input!C5</f>
        <v>0.21</v>
      </c>
      <c r="E20" s="38"/>
      <c r="F20" s="47" t="s">
        <v>59</v>
      </c>
      <c r="G20" s="175"/>
      <c r="H20" s="175"/>
      <c r="I20" s="175"/>
      <c r="J20" s="175"/>
      <c r="K20" s="175"/>
    </row>
    <row r="21" spans="2:11" x14ac:dyDescent="0.25">
      <c r="B21" s="111"/>
      <c r="C21" s="111" t="s">
        <v>57</v>
      </c>
      <c r="D21" s="112">
        <f>D19*(1-D20)</f>
        <v>3.1600000000000003E-2</v>
      </c>
      <c r="E21" s="112"/>
      <c r="F21" s="194"/>
      <c r="G21" s="194"/>
      <c r="H21" s="175"/>
      <c r="I21" s="175"/>
      <c r="J21" s="175"/>
      <c r="K21" s="175"/>
    </row>
    <row r="22" spans="2:11" x14ac:dyDescent="0.25">
      <c r="B22" s="174"/>
      <c r="C22" s="174"/>
      <c r="D22" s="173"/>
      <c r="E22" s="173"/>
      <c r="F22" s="173"/>
      <c r="G22" s="175"/>
      <c r="H22" s="175"/>
      <c r="I22" s="175"/>
      <c r="J22" s="175"/>
      <c r="K22" s="175"/>
    </row>
    <row r="23" spans="2:11" ht="13.5" thickBot="1" x14ac:dyDescent="0.3">
      <c r="B23" s="196"/>
      <c r="C23" s="199" t="s">
        <v>2</v>
      </c>
      <c r="D23" s="200">
        <f>(D21*D7)+(D16*D8)</f>
        <v>8.7737599694546961E-2</v>
      </c>
      <c r="E23" s="197"/>
      <c r="F23" s="198"/>
      <c r="G23" s="198"/>
      <c r="H23" s="175"/>
      <c r="I23" s="175"/>
      <c r="J23" s="175"/>
      <c r="K23" s="175"/>
    </row>
    <row r="24" spans="2:11" ht="13.5" thickTop="1" x14ac:dyDescent="0.25"/>
    <row r="25" spans="2:11" x14ac:dyDescent="0.25">
      <c r="C25" s="171" t="s">
        <v>134</v>
      </c>
      <c r="D25" s="144" t="s">
        <v>135</v>
      </c>
      <c r="E25" s="30"/>
    </row>
    <row r="26" spans="2:11" x14ac:dyDescent="0.25">
      <c r="C26" s="171">
        <f>'3 statement'!C81</f>
        <v>3351</v>
      </c>
      <c r="D26" s="171">
        <v>3590000</v>
      </c>
      <c r="E26" s="30">
        <f>C26+D26</f>
        <v>3593351</v>
      </c>
    </row>
    <row r="27" spans="2:11" x14ac:dyDescent="0.25">
      <c r="B27" s="171"/>
      <c r="D27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Input</vt:lpstr>
      <vt:lpstr>3 statement</vt:lpstr>
      <vt:lpstr>3 Statement Details</vt:lpstr>
      <vt:lpstr>DCF</vt:lpstr>
      <vt:lpstr>WACC</vt:lpstr>
      <vt:lpstr>EV</vt:lpstr>
      <vt:lpstr>'3 statement'!Print_Area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2018-03-19T10:29:42Z</dcterms:created>
  <dcterms:modified xsi:type="dcterms:W3CDTF">2020-05-08T00:02:53Z</dcterms:modified>
  <cp:category/>
</cp:coreProperties>
</file>