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650"/>
  </bookViews>
  <sheets>
    <sheet name="Date" sheetId="2" r:id="rId1"/>
    <sheet name="Data" sheetId="3" r:id="rId2"/>
    <sheet name="Increase" sheetId="4" r:id="rId3"/>
    <sheet name="Account" sheetId="6" r:id="rId4"/>
    <sheet name="Signature" sheetId="7" r:id="rId5"/>
    <sheet name="Capital" sheetId="8" r:id="rId6"/>
    <sheet name="Rate" sheetId="9" r:id="rId7"/>
    <sheet name="POS" sheetId="5" r:id="rId8"/>
  </sheets>
  <calcPr calcId="144525"/>
</workbook>
</file>

<file path=xl/comments1.xml><?xml version="1.0" encoding="utf-8"?>
<comments xmlns="http://schemas.openxmlformats.org/spreadsheetml/2006/main">
  <authors>
    <author>YWD</author>
  </authors>
  <commentList>
    <comment ref="C5" authorId="0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
A.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
B.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
C.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>
  <authors>
    <author>YWD</author>
    <author>1055T</author>
    <author>Administrator</author>
  </authors>
  <commentList>
    <comment ref="D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B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C24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B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C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D25" authorId="0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B26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B28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B29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B30" authorId="1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  <comment ref="B32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5411 0.38 无积分
娱乐会所超1万跳码
</t>
        </r>
      </text>
    </comment>
  </commentList>
</comments>
</file>

<file path=xl/sharedStrings.xml><?xml version="1.0" encoding="utf-8"?>
<sst xmlns="http://schemas.openxmlformats.org/spreadsheetml/2006/main" count="502">
  <si>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</si>
  <si>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</si>
  <si>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</si>
  <si>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</si>
  <si>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</si>
  <si>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</si>
  <si>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</si>
  <si>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</si>
  <si>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</si>
  <si>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平安银行</t>
  </si>
  <si>
    <t>7-&gt;2</t>
  </si>
  <si>
    <t>免息74天</t>
  </si>
  <si>
    <t>临时加粗</t>
  </si>
  <si>
    <t>1日</t>
  </si>
  <si>
    <t>2日</t>
  </si>
  <si>
    <t>工商银行</t>
  </si>
  <si>
    <t>广发银行</t>
  </si>
  <si>
    <t>3日</t>
  </si>
  <si>
    <t>4日</t>
  </si>
  <si>
    <t>浙商银行</t>
  </si>
  <si>
    <t>5日</t>
  </si>
  <si>
    <t>6日</t>
  </si>
  <si>
    <t>光大银行</t>
  </si>
  <si>
    <t>东亚银行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</si>
  <si>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</si>
  <si>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</si>
  <si>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</si>
  <si>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</si>
  <si>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中国银行</t>
  </si>
  <si>
    <t>农业银行</t>
  </si>
  <si>
    <t>8日</t>
  </si>
  <si>
    <t>中信银行</t>
  </si>
  <si>
    <t>9日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</si>
  <si>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</si>
  <si>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</si>
  <si>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</si>
  <si>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</si>
  <si>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</si>
  <si>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</si>
  <si>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</si>
  <si>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</si>
  <si>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</si>
  <si>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</si>
  <si>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</si>
  <si>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</si>
  <si>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</si>
  <si>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</si>
  <si>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</si>
  <si>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借呗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</si>
  <si>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</si>
  <si>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</si>
  <si>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</si>
  <si>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</si>
  <si>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</si>
  <si>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</si>
  <si>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</si>
  <si>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</si>
  <si>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</si>
  <si>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</si>
  <si>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</si>
  <si>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</si>
  <si>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</si>
  <si>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</si>
  <si>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</si>
  <si>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</si>
  <si>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</si>
  <si>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</si>
  <si>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</si>
  <si>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</si>
  <si>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</si>
  <si>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</si>
  <si>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</si>
  <si>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</si>
  <si>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</si>
  <si>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原始额度</t>
  </si>
  <si>
    <t>卡号</t>
  </si>
  <si>
    <t>销卡日期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</si>
  <si>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</si>
  <si>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</si>
  <si>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</si>
  <si>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</si>
  <si>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</si>
  <si>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</si>
  <si>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</si>
  <si>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</si>
  <si>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</si>
  <si>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</si>
  <si>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</si>
  <si>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</si>
  <si>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2015总结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</si>
  <si>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</si>
  <si>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</si>
  <si>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</si>
  <si>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</si>
  <si>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</si>
  <si>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</si>
  <si>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</si>
  <si>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</si>
  <si>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</si>
  <si>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</si>
  <si>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</si>
  <si>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</si>
  <si>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</si>
  <si>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</si>
  <si>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</si>
  <si>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</si>
  <si>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</si>
  <si>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</si>
  <si>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</si>
  <si>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</si>
  <si>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</si>
  <si>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</si>
  <si>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</si>
  <si>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</si>
  <si>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</si>
  <si>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</si>
  <si>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</si>
  <si>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</si>
  <si>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2017总结</t>
  </si>
  <si>
    <t>15/19</t>
  </si>
  <si>
    <t>25/29</t>
  </si>
  <si>
    <t>标准白（麒麟白）</t>
  </si>
  <si>
    <t>网点/失败</t>
  </si>
  <si>
    <t>2018/1</t>
  </si>
  <si>
    <t>0/1</t>
  </si>
  <si>
    <t>IN卡/金卡</t>
  </si>
  <si>
    <t>无（柜员提供的二维码，5分钟出额度）</t>
  </si>
  <si>
    <t>2018/2</t>
  </si>
  <si>
    <t>标准白金卡</t>
  </si>
  <si>
    <t>OO51</t>
  </si>
  <si>
    <t>2018/3</t>
  </si>
  <si>
    <t>3/4</t>
  </si>
  <si>
    <t>龙卡全球支付白金卡</t>
  </si>
  <si>
    <t>网点/成功</t>
  </si>
  <si>
    <t>双证（办了ETC）</t>
  </si>
  <si>
    <t>2018/4</t>
  </si>
  <si>
    <t>0/2</t>
  </si>
  <si>
    <t>0/5</t>
  </si>
  <si>
    <t>龙卡全球热购卡（Master）</t>
  </si>
  <si>
    <t>2018/5</t>
  </si>
  <si>
    <t>变形金刚5白金卡</t>
  </si>
  <si>
    <t>2018/6</t>
  </si>
  <si>
    <t>变形金刚5白金卡（JCB）</t>
  </si>
  <si>
    <t>2018/7</t>
  </si>
  <si>
    <t>金穗QQ联名IC卡/金卡</t>
  </si>
  <si>
    <t>双证+收入证明</t>
  </si>
  <si>
    <t>2018/8</t>
  </si>
  <si>
    <t>i白金</t>
  </si>
  <si>
    <t>双证+收入证明（慢的一比，办了ETC）</t>
  </si>
  <si>
    <t>2018/9</t>
  </si>
  <si>
    <t>易卡-白金卡</t>
  </si>
  <si>
    <t>2018/10</t>
  </si>
  <si>
    <t>龙腾出行白金卡</t>
  </si>
  <si>
    <t>公积金（芝麻信用781，先面签，后下卡）</t>
  </si>
  <si>
    <t>2018/11</t>
  </si>
  <si>
    <t>行卡/白金卡（悠系列）</t>
  </si>
  <si>
    <t>双证+收入证明（巨慢）</t>
  </si>
  <si>
    <t>2018/12</t>
  </si>
  <si>
    <t>上海银行</t>
  </si>
  <si>
    <t>精致白金卡降级标准普卡</t>
  </si>
  <si>
    <t>网点/降级</t>
  </si>
  <si>
    <t>行驶证+收入证明+农行信用卡（联系人电话）</t>
  </si>
  <si>
    <t>2018总结</t>
  </si>
  <si>
    <t>柯南白金卡</t>
  </si>
  <si>
    <t>网申/失败</t>
  </si>
  <si>
    <t>销户</t>
  </si>
  <si>
    <t>保险金卡</t>
  </si>
  <si>
    <t>无（行驶证，大堂经理手机操作）（5个问题）</t>
  </si>
  <si>
    <t>车主白金卡</t>
  </si>
  <si>
    <t>无（换了工作）</t>
  </si>
  <si>
    <t>鼎雅白金卡-银联</t>
  </si>
  <si>
    <t>双证+公积金+工牌</t>
  </si>
  <si>
    <t>鼎雅白金卡-万事达</t>
  </si>
  <si>
    <t>标准金卡</t>
  </si>
  <si>
    <t>双证+公积金+收入证明+光大信用卡（一大堆问题）</t>
  </si>
  <si>
    <t>汇德隆卡</t>
  </si>
  <si>
    <t>京东小白卡</t>
  </si>
  <si>
    <t>无（小白信用98.9，白条15k，金条20k）（公司名称）</t>
  </si>
  <si>
    <t>O215</t>
  </si>
  <si>
    <t>尊尚白</t>
  </si>
  <si>
    <t>花旗银行</t>
  </si>
  <si>
    <t>礼程卡</t>
  </si>
  <si>
    <t>收入证明+工资流水</t>
  </si>
  <si>
    <t>汇丰银行</t>
  </si>
  <si>
    <t>旅行卡</t>
  </si>
  <si>
    <t>收入证明（一大堆问题）</t>
  </si>
  <si>
    <t>众创空间前台电话</t>
  </si>
  <si>
    <t>生活卡</t>
  </si>
  <si>
    <t>同上</t>
  </si>
  <si>
    <t>杭州银行</t>
  </si>
  <si>
    <t>不让填卡种-</t>
  </si>
  <si>
    <t>房本+收入证明（顺便公鸡贷被拒，原因是查询次数）</t>
  </si>
  <si>
    <t>北京银行</t>
  </si>
  <si>
    <t>爱驾卡</t>
  </si>
  <si>
    <t>双证+公积金+收入证明</t>
  </si>
  <si>
    <t>无（小白信用99.0，白条17k，金条32k）</t>
  </si>
  <si>
    <t>南航明珠金卡</t>
  </si>
  <si>
    <t>五星</t>
  </si>
  <si>
    <t>南航明珠金卡(VISA)</t>
  </si>
  <si>
    <t>军魂卡-空军</t>
  </si>
  <si>
    <t>携程白金卡</t>
  </si>
  <si>
    <t>新公司没座机</t>
  </si>
  <si>
    <t>恒丰银行</t>
  </si>
  <si>
    <t>恒星卡</t>
  </si>
  <si>
    <t>网点/</t>
  </si>
  <si>
    <t>名片+房本+车本（劳动合同未满2年不提交为佳）</t>
  </si>
  <si>
    <t>渣打银行</t>
  </si>
  <si>
    <t>臻程卡</t>
  </si>
  <si>
    <t>网申/</t>
  </si>
  <si>
    <t>农行QQ卡+社保截图</t>
  </si>
  <si>
    <t>温州银行</t>
  </si>
  <si>
    <t>白金卡</t>
  </si>
  <si>
    <t>台州银行</t>
  </si>
  <si>
    <t>大唐（白）金卡</t>
  </si>
  <si>
    <t>宁波银行</t>
  </si>
  <si>
    <t>汇通金卡</t>
  </si>
  <si>
    <t>渤海银行</t>
  </si>
  <si>
    <t>（白）金卡</t>
  </si>
  <si>
    <t>南京银行</t>
  </si>
  <si>
    <t>银联（白）金卡</t>
  </si>
  <si>
    <t>江苏银行</t>
  </si>
  <si>
    <t>聚宝金卡</t>
  </si>
  <si>
    <t>杭联银行</t>
  </si>
  <si>
    <t>信用卡</t>
  </si>
  <si>
    <t>浦发银行</t>
  </si>
  <si>
    <t>AE白</t>
  </si>
  <si>
    <t>上海农商</t>
  </si>
  <si>
    <t>郑州银行</t>
  </si>
  <si>
    <t>深发银行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</si>
  <si>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</si>
  <si>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</si>
  <si>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</si>
  <si>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</si>
  <si>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</si>
  <si>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</si>
  <si>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</si>
  <si>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12/2/2017</t>
  </si>
  <si>
    <t>车白曲线</t>
  </si>
  <si>
    <t>提了固额，临额消失</t>
  </si>
  <si>
    <t>第一次25个月正常首提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</si>
  <si>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</si>
  <si>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</si>
  <si>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</si>
  <si>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</si>
  <si>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</si>
  <si>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/9/2018</t>
    </r>
  </si>
  <si>
    <t>用了E招贷就是这样，两个月后临额消失，显示汇总过高，黑屋了</t>
  </si>
  <si>
    <t>4期账单，无意中看到</t>
  </si>
  <si>
    <t>3/16/2018</t>
  </si>
  <si>
    <t>推荐，不能用</t>
  </si>
  <si>
    <t>推荐，不能用(1元活动分期了)</t>
  </si>
  <si>
    <t>6个月首提，7号更新</t>
  </si>
  <si>
    <t>同时更新</t>
  </si>
  <si>
    <t>6个月首提，电话自助</t>
  </si>
  <si>
    <t>6个月首提，APP</t>
  </si>
  <si>
    <t>同时临时，加上圆梦金和新快线，超12万，可以可以</t>
  </si>
  <si>
    <t>电话提额</t>
  </si>
  <si>
    <t>普提临额</t>
  </si>
  <si>
    <t>7个月首提</t>
  </si>
  <si>
    <t>刷满给了</t>
  </si>
  <si>
    <t>三个账单日后提的（据说一个账单日后就能提）18年2月份续期失败</t>
  </si>
  <si>
    <t>自动给的</t>
  </si>
  <si>
    <t>刷了美元，给了外币卡的临额</t>
  </si>
  <si>
    <t>ICBC</t>
  </si>
  <si>
    <t>CGB</t>
  </si>
  <si>
    <t>CEB</t>
  </si>
  <si>
    <t>HXB</t>
  </si>
  <si>
    <t>PAB</t>
  </si>
  <si>
    <t>BEA</t>
  </si>
  <si>
    <t>ECITIC</t>
  </si>
  <si>
    <t>CZB</t>
  </si>
  <si>
    <t>ABC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</si>
  <si>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</si>
  <si>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</si>
  <si>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</si>
  <si>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</si>
  <si>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</si>
  <si>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</si>
  <si>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</si>
  <si>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</si>
  <si>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</si>
  <si>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</si>
  <si>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Usage Ratio</t>
  </si>
  <si>
    <t>D-IPer</t>
  </si>
  <si>
    <t>L-IPer</t>
  </si>
  <si>
    <t>LT-IPer</t>
  </si>
  <si>
    <t>UR-IPer</t>
  </si>
  <si>
    <t>灰色为降负债</t>
  </si>
  <si>
    <t>BOSH</t>
  </si>
  <si>
    <t>笔数</t>
  </si>
  <si>
    <t>线下</t>
  </si>
  <si>
    <t>加粗为超80%</t>
  </si>
  <si>
    <t>红色为提固额</t>
  </si>
  <si>
    <t>修改账单日</t>
  </si>
  <si>
    <t>Bank</t>
  </si>
  <si>
    <t>Rank</t>
  </si>
  <si>
    <t>卡种</t>
  </si>
  <si>
    <t>临时</t>
  </si>
  <si>
    <t>固定</t>
  </si>
  <si>
    <t>下卡顺序</t>
  </si>
  <si>
    <t>鼎雅白</t>
  </si>
  <si>
    <t>K</t>
  </si>
  <si>
    <t>i白</t>
  </si>
  <si>
    <t>BOBJ</t>
  </si>
  <si>
    <t>乐驾</t>
  </si>
  <si>
    <t>拒</t>
  </si>
  <si>
    <t>2次</t>
  </si>
  <si>
    <t>黑羊</t>
  </si>
  <si>
    <t>标准金</t>
  </si>
  <si>
    <t>不让选</t>
  </si>
  <si>
    <t>1次</t>
  </si>
  <si>
    <t>行悠白</t>
  </si>
  <si>
    <t>标准白</t>
  </si>
  <si>
    <t>EGK</t>
  </si>
  <si>
    <t>恒星蓝</t>
  </si>
  <si>
    <t>DIY金</t>
  </si>
  <si>
    <t>QQ金</t>
  </si>
  <si>
    <t>全球支付白</t>
  </si>
  <si>
    <t>WZCB</t>
  </si>
  <si>
    <t>可能会办</t>
  </si>
  <si>
    <t>爱驾</t>
  </si>
  <si>
    <t>车白</t>
  </si>
  <si>
    <t>龙腾白</t>
  </si>
  <si>
    <t>TZB</t>
  </si>
  <si>
    <t>南航金</t>
  </si>
  <si>
    <t>NBCB</t>
  </si>
  <si>
    <t>CBHB</t>
  </si>
  <si>
    <t>携程</t>
  </si>
  <si>
    <t>降级普卡</t>
  </si>
  <si>
    <t>NJCB</t>
  </si>
  <si>
    <t>臻程</t>
  </si>
  <si>
    <t>ing</t>
  </si>
  <si>
    <t>CITI</t>
  </si>
  <si>
    <t>礼程</t>
  </si>
  <si>
    <t>JSB</t>
  </si>
  <si>
    <t>小白</t>
  </si>
  <si>
    <t>BOHZ</t>
  </si>
  <si>
    <t>旅行</t>
  </si>
  <si>
    <t>4次</t>
  </si>
  <si>
    <t>URCB</t>
  </si>
  <si>
    <t>SPDB</t>
  </si>
  <si>
    <t>Capital</t>
  </si>
  <si>
    <t>Month</t>
  </si>
  <si>
    <t>Day</t>
  </si>
  <si>
    <t>网商贷</t>
  </si>
  <si>
    <t>车贷（5000服务费）</t>
  </si>
  <si>
    <t>招商E招贷</t>
  </si>
  <si>
    <t>中信新快线</t>
  </si>
  <si>
    <t>房贷4.9</t>
  </si>
  <si>
    <t>融E借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</si>
  <si>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</si>
  <si>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</si>
  <si>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</si>
  <si>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</si>
  <si>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</si>
  <si>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</si>
  <si>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</si>
  <si>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</si>
  <si>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</si>
  <si>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</si>
  <si>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</si>
  <si>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</si>
  <si>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</si>
  <si>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</si>
  <si>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</si>
  <si>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</si>
  <si>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</si>
  <si>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</si>
  <si>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</si>
  <si>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</si>
  <si>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</si>
  <si>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</si>
  <si>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</si>
  <si>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</si>
  <si>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</si>
  <si>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</si>
  <si>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</si>
  <si>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</si>
  <si>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</si>
  <si>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</si>
  <si>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</si>
  <si>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</si>
  <si>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</si>
  <si>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</si>
  <si>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</si>
  <si>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</si>
  <si>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</si>
  <si>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</si>
  <si>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</si>
  <si>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</si>
  <si>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</si>
  <si>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</si>
  <si>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</si>
  <si>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</si>
  <si>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</si>
  <si>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</si>
  <si>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</si>
  <si>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</si>
  <si>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</si>
  <si>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</si>
  <si>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</si>
  <si>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</si>
  <si>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</si>
  <si>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</si>
  <si>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</si>
  <si>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</si>
  <si>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</si>
  <si>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</si>
  <si>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</si>
  <si>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</si>
  <si>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</si>
  <si>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</si>
  <si>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</si>
  <si>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</si>
  <si>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</si>
  <si>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</si>
  <si>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</si>
  <si>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</si>
  <si>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</si>
  <si>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</si>
  <si>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</si>
  <si>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</si>
  <si>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</si>
  <si>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</si>
  <si>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</si>
  <si>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</si>
  <si>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</si>
  <si>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星驿付</t>
  </si>
  <si>
    <t>建德市大洋镇三河平价超市</t>
  </si>
  <si>
    <t>火车票</t>
  </si>
  <si>
    <t>铁路客运</t>
  </si>
  <si>
    <t>中行 民生 招商 平安</t>
  </si>
  <si>
    <t>无积分</t>
  </si>
  <si>
    <t>机票</t>
  </si>
  <si>
    <t xml:space="preserve">工商 中国 民生 招商 </t>
  </si>
  <si>
    <t>电脑电视电话</t>
  </si>
  <si>
    <t>通讯设备和电话销售</t>
  </si>
  <si>
    <t>平安</t>
  </si>
  <si>
    <t>珠宝首饰钟表</t>
  </si>
  <si>
    <t>生意批发</t>
  </si>
  <si>
    <t>男女儿童服装批发</t>
  </si>
  <si>
    <t>日用百货</t>
  </si>
  <si>
    <t>木材和各类建材卖场</t>
  </si>
  <si>
    <t>百货商店</t>
  </si>
  <si>
    <t>其他</t>
  </si>
  <si>
    <t>大型超级市场</t>
  </si>
  <si>
    <t>工行 中行</t>
  </si>
  <si>
    <t>无积分（中信有）</t>
  </si>
  <si>
    <t>甜点饮品</t>
  </si>
  <si>
    <t>冷饮店</t>
  </si>
  <si>
    <t>房产汽车</t>
  </si>
  <si>
    <t>汽车</t>
  </si>
  <si>
    <t>专业服务</t>
  </si>
  <si>
    <t>汽车轮胎经销商</t>
  </si>
  <si>
    <t>一般服务</t>
  </si>
  <si>
    <t>汽车零件配件商店</t>
  </si>
  <si>
    <t>交通-加油</t>
  </si>
  <si>
    <t>加油站</t>
  </si>
  <si>
    <t>工商,中国,民生,招商,上海,平安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</si>
  <si>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</si>
  <si>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</si>
  <si>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</si>
  <si>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</si>
  <si>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</si>
  <si>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</si>
  <si>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</si>
  <si>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</si>
  <si>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</si>
  <si>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</si>
  <si>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</si>
  <si>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饮酒场所</t>
  </si>
  <si>
    <t>食品药品</t>
  </si>
  <si>
    <t>瓶装酒零售</t>
  </si>
  <si>
    <t>自行车</t>
  </si>
  <si>
    <t>体育用品店</t>
  </si>
  <si>
    <t>文具办公用品</t>
  </si>
  <si>
    <t>礼品装饰品纪念品</t>
  </si>
  <si>
    <t>工艺美术</t>
  </si>
  <si>
    <t>化妆品商店</t>
  </si>
  <si>
    <t>花店</t>
  </si>
  <si>
    <t>宠物</t>
  </si>
  <si>
    <t>宾馆住宿</t>
  </si>
  <si>
    <t>娱乐-宾馆住宿</t>
  </si>
  <si>
    <t>摄影工作室</t>
  </si>
  <si>
    <t>美容理发店</t>
  </si>
  <si>
    <t>运动保健</t>
  </si>
  <si>
    <t>洗浴按摩</t>
  </si>
  <si>
    <t>保健美容SPA</t>
  </si>
  <si>
    <t>服务</t>
  </si>
  <si>
    <t>电影演出</t>
  </si>
  <si>
    <t>游乐场所</t>
  </si>
  <si>
    <t>体育会员俱乐部</t>
  </si>
  <si>
    <t>学校教育</t>
  </si>
  <si>
    <t>民生、平安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</si>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</sst>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d\-mmm\-yyyy;@"/>
    <numFmt numFmtId="178" formatCode="[$-409]dd\-mmm\-yy;@"/>
    <numFmt numFmtId="179" formatCode="0.0_ "/>
    <numFmt numFmtId="180" formatCode="m/d/yyyy;@"/>
    <numFmt numFmtId="181" formatCode="0_ "/>
  </numFmts>
  <fonts count="44">
    <font>
      <sz val="11"/>
      <color theme="1"/>
      <name val="宋体"/>
      <charset val="134"/>
      <scheme val="minor"/>
    </font>
    <font>
      <sz val="11"/>
      <color theme="1" tint="0.499984740745262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theme="0" tint="-0.349986266670736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b/>
      <i/>
      <sz val="11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b/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6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6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6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16" borderId="6" applyNumberFormat="0" applyAlignment="0" applyProtection="0">
      <alignment vertical="center"/>
    </xf>
    <xf numFmtId="0" fontId="37" fillId="16" borderId="8" applyNumberFormat="0" applyAlignment="0" applyProtection="0">
      <alignment vertical="center"/>
    </xf>
    <xf numFmtId="0" fontId="29" fillId="11" borderId="4" applyNumberFormat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4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7" fillId="2" borderId="1" xfId="0" applyFont="1" applyFill="1" applyBorder="1">
      <alignment vertical="center"/>
    </xf>
    <xf numFmtId="0" fontId="0" fillId="3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0" xfId="0" applyFont="1" applyFill="1">
      <alignment vertical="center"/>
    </xf>
    <xf numFmtId="0" fontId="10" fillId="0" borderId="0" xfId="0" applyFont="1">
      <alignment vertical="center"/>
    </xf>
    <xf numFmtId="0" fontId="11" fillId="2" borderId="0" xfId="0" applyFont="1" applyFill="1">
      <alignment vertical="center"/>
    </xf>
    <xf numFmtId="0" fontId="8" fillId="0" borderId="0" xfId="0" applyFont="1" applyFill="1">
      <alignment vertical="center"/>
    </xf>
    <xf numFmtId="0" fontId="7" fillId="2" borderId="0" xfId="0" applyFont="1" applyFill="1">
      <alignment vertical="center"/>
    </xf>
    <xf numFmtId="0" fontId="12" fillId="0" borderId="0" xfId="0" applyFont="1">
      <alignment vertical="center"/>
    </xf>
    <xf numFmtId="0" fontId="11" fillId="0" borderId="0" xfId="0" applyFont="1" applyFill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49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9" fontId="0" fillId="0" borderId="2" xfId="0" applyNumberFormat="1" applyBorder="1">
      <alignment vertical="center"/>
    </xf>
    <xf numFmtId="9" fontId="7" fillId="0" borderId="2" xfId="0" applyNumberFormat="1" applyFont="1" applyBorder="1">
      <alignment vertical="center"/>
    </xf>
    <xf numFmtId="9" fontId="14" fillId="0" borderId="2" xfId="0" applyNumberFormat="1" applyFont="1" applyBorder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 applyBorder="1">
      <alignment vertical="center"/>
    </xf>
    <xf numFmtId="9" fontId="14" fillId="0" borderId="0" xfId="0" applyNumberFormat="1" applyFont="1" applyBorder="1">
      <alignment vertical="center"/>
    </xf>
    <xf numFmtId="49" fontId="14" fillId="0" borderId="2" xfId="0" applyNumberFormat="1" applyFont="1" applyBorder="1">
      <alignment vertical="center"/>
    </xf>
    <xf numFmtId="9" fontId="15" fillId="0" borderId="2" xfId="0" applyNumberFormat="1" applyFont="1" applyBorder="1">
      <alignment vertical="center"/>
    </xf>
    <xf numFmtId="9" fontId="16" fillId="0" borderId="2" xfId="0" applyNumberFormat="1" applyFont="1" applyBorder="1">
      <alignment vertical="center"/>
    </xf>
    <xf numFmtId="9" fontId="9" fillId="0" borderId="2" xfId="0" applyNumberFormat="1" applyFont="1" applyBorder="1">
      <alignment vertical="center"/>
    </xf>
    <xf numFmtId="9" fontId="12" fillId="0" borderId="2" xfId="0" applyNumberFormat="1" applyFont="1" applyBorder="1">
      <alignment vertical="center"/>
    </xf>
    <xf numFmtId="179" fontId="0" fillId="0" borderId="0" xfId="0" applyNumberFormat="1">
      <alignment vertical="center"/>
    </xf>
    <xf numFmtId="179" fontId="14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7" fillId="0" borderId="0" xfId="0" applyNumberFormat="1" applyFont="1">
      <alignment vertical="center"/>
    </xf>
    <xf numFmtId="180" fontId="7" fillId="0" borderId="0" xfId="0" applyNumberFormat="1" applyFont="1" applyAlignment="1">
      <alignment horizontal="right" vertical="center"/>
    </xf>
    <xf numFmtId="18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0" fontId="0" fillId="0" borderId="0" xfId="0" applyNumberForma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horizontal="right" vertical="center"/>
    </xf>
    <xf numFmtId="0" fontId="17" fillId="0" borderId="0" xfId="0" applyFont="1">
      <alignment vertical="center"/>
    </xf>
    <xf numFmtId="177" fontId="0" fillId="0" borderId="0" xfId="0" applyNumberFormat="1">
      <alignment vertical="center"/>
    </xf>
    <xf numFmtId="0" fontId="18" fillId="0" borderId="0" xfId="0" applyFont="1">
      <alignment vertical="center"/>
    </xf>
    <xf numFmtId="180" fontId="17" fillId="0" borderId="0" xfId="0" applyNumberFormat="1" applyFont="1" applyAlignment="1">
      <alignment horizontal="right" vertical="center"/>
    </xf>
    <xf numFmtId="177" fontId="17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177" fontId="0" fillId="0" borderId="0" xfId="0" applyNumberFormat="1" applyFont="1">
      <alignment vertical="center"/>
    </xf>
    <xf numFmtId="0" fontId="19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181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180" fontId="17" fillId="0" borderId="0" xfId="0" applyNumberFormat="1" applyFont="1">
      <alignment vertical="center"/>
    </xf>
    <xf numFmtId="181" fontId="17" fillId="0" borderId="0" xfId="0" applyNumberFormat="1" applyFont="1">
      <alignment vertical="center"/>
    </xf>
    <xf numFmtId="0" fontId="17" fillId="0" borderId="0" xfId="0" applyFont="1" applyAlignment="1">
      <alignment horizontal="right" vertical="center"/>
    </xf>
    <xf numFmtId="49" fontId="0" fillId="0" borderId="0" xfId="0" applyNumberFormat="1" applyFont="1">
      <alignment vertical="center"/>
    </xf>
    <xf numFmtId="181" fontId="0" fillId="0" borderId="0" xfId="0" applyNumberFormat="1" applyFont="1">
      <alignment vertical="center"/>
    </xf>
    <xf numFmtId="49" fontId="17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20" fillId="3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0" borderId="0" xfId="0" applyFont="1">
      <alignment vertical="center"/>
    </xf>
    <xf numFmtId="0" fontId="22" fillId="2" borderId="0" xfId="0" applyFont="1" applyFill="1">
      <alignment vertical="center"/>
    </xf>
    <xf numFmtId="0" fontId="20" fillId="0" borderId="0" xfId="0" applyFont="1" applyFill="1">
      <alignment vertical="center"/>
    </xf>
    <xf numFmtId="0" fontId="10" fillId="2" borderId="0" xfId="0" applyFont="1" applyFill="1">
      <alignment vertical="center"/>
    </xf>
    <xf numFmtId="0" fontId="7" fillId="0" borderId="0" xfId="0" applyFont="1" applyAlignment="1">
      <alignment horizontal="center" vertical="center" wrapText="1"/>
    </xf>
    <xf numFmtId="0" fontId="2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workbookViewId="0">
      <selection activeCell="M14" sqref="M14"/>
    </sheetView>
  </sheetViews>
  <sheetFormatPr defaultColWidth="9" defaultRowHeight="13.5"/>
  <cols>
    <col min="1" max="1" width="10.875" style="87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  <col min="13" max="14" width="9.375"/>
  </cols>
  <sheetData>
    <row r="1" spans="1:15">
      <c r="A1" s="87" t="s">
        <v>0</v>
      </c>
      <c r="B1" s="67" t="s">
        <v>1</v>
      </c>
      <c r="C1" t="s">
        <v>2</v>
      </c>
      <c r="D1" t="s">
        <v>3</v>
      </c>
      <c r="E1" s="88"/>
      <c r="F1" s="41" t="s">
        <v>4</v>
      </c>
      <c r="G1" s="41"/>
      <c r="H1" s="41"/>
      <c r="I1" s="41" t="s">
        <v>5</v>
      </c>
      <c r="J1" s="41"/>
      <c r="K1" s="41"/>
      <c r="L1" s="95"/>
      <c r="N1" s="29"/>
      <c r="O1" s="29"/>
    </row>
    <row r="2" spans="1:15">
      <c r="A2" s="87">
        <v>43026</v>
      </c>
      <c r="B2" s="67" t="s">
        <v>6</v>
      </c>
      <c r="C2" t="s">
        <v>7</v>
      </c>
      <c r="D2" t="s">
        <v>8</v>
      </c>
      <c r="E2" s="41"/>
      <c r="F2" s="41"/>
      <c r="G2" s="41"/>
      <c r="H2" s="41"/>
      <c r="I2" s="41"/>
      <c r="J2" s="41"/>
      <c r="K2" s="41"/>
      <c r="L2" s="95"/>
      <c r="N2" s="29"/>
      <c r="O2" s="29"/>
    </row>
    <row r="3" spans="1:17">
      <c r="A3" s="87">
        <v>43220</v>
      </c>
      <c r="B3" t="s">
        <v>9</v>
      </c>
      <c r="C3" t="s">
        <v>10</v>
      </c>
      <c r="D3" t="s">
        <v>11</v>
      </c>
      <c r="E3" s="41"/>
      <c r="F3" s="41"/>
      <c r="G3" s="41"/>
      <c r="H3" s="41"/>
      <c r="I3" s="41"/>
      <c r="J3" s="41"/>
      <c r="K3" s="41"/>
      <c r="L3" s="95"/>
      <c r="N3" s="29"/>
      <c r="O3" s="31" t="s">
        <v>12</v>
      </c>
      <c r="Q3" s="3"/>
    </row>
    <row r="4" spans="5:12">
      <c r="E4" t="s">
        <v>13</v>
      </c>
      <c r="L4" s="8" t="s">
        <v>13</v>
      </c>
    </row>
    <row r="5" spans="5:12">
      <c r="E5" t="s">
        <v>14</v>
      </c>
      <c r="F5" s="89" t="s">
        <v>15</v>
      </c>
      <c r="G5" s="23" t="s">
        <v>16</v>
      </c>
      <c r="L5" t="s">
        <v>14</v>
      </c>
    </row>
    <row r="6" spans="5:12">
      <c r="E6" t="s">
        <v>17</v>
      </c>
      <c r="G6" t="s">
        <v>9</v>
      </c>
      <c r="L6" t="s">
        <v>17</v>
      </c>
    </row>
    <row r="7" spans="5:15">
      <c r="E7" t="s">
        <v>18</v>
      </c>
      <c r="F7" s="15"/>
      <c r="J7" s="3"/>
      <c r="K7" s="16" t="s">
        <v>19</v>
      </c>
      <c r="L7" t="s">
        <v>18</v>
      </c>
      <c r="M7">
        <v>0</v>
      </c>
      <c r="O7">
        <v>49</v>
      </c>
    </row>
    <row r="8" spans="5:15">
      <c r="E8" t="s">
        <v>20</v>
      </c>
      <c r="F8" s="15"/>
      <c r="K8" s="96" t="s">
        <v>15</v>
      </c>
      <c r="L8" t="s">
        <v>20</v>
      </c>
      <c r="O8">
        <v>10</v>
      </c>
    </row>
    <row r="9" spans="5:16">
      <c r="E9" t="s">
        <v>21</v>
      </c>
      <c r="F9" s="17" t="s">
        <v>22</v>
      </c>
      <c r="G9" t="s">
        <v>23</v>
      </c>
      <c r="J9" t="s">
        <v>24</v>
      </c>
      <c r="K9" s="3" t="s">
        <v>25</v>
      </c>
      <c r="L9" t="s">
        <v>21</v>
      </c>
      <c r="M9">
        <v>0</v>
      </c>
      <c r="N9">
        <v>0</v>
      </c>
      <c r="O9" s="3">
        <v>44</v>
      </c>
      <c r="P9" s="8">
        <v>60</v>
      </c>
    </row>
    <row r="10" spans="5:16">
      <c r="E10" t="s">
        <v>26</v>
      </c>
      <c r="F10" s="17" t="s">
        <v>27</v>
      </c>
      <c r="J10" t="s">
        <v>28</v>
      </c>
      <c r="K10" s="18" t="s">
        <v>29</v>
      </c>
      <c r="L10" t="s">
        <v>26</v>
      </c>
      <c r="M10">
        <v>0</v>
      </c>
      <c r="N10">
        <v>0</v>
      </c>
      <c r="O10">
        <v>60</v>
      </c>
      <c r="P10" s="8">
        <v>15</v>
      </c>
    </row>
    <row r="11" spans="4:12">
      <c r="D11" s="67"/>
      <c r="E11" t="s">
        <v>30</v>
      </c>
      <c r="F11" s="17" t="s">
        <v>31</v>
      </c>
      <c r="L11" s="8" t="s">
        <v>30</v>
      </c>
    </row>
    <row r="12" spans="2:12">
      <c r="B12" s="67"/>
      <c r="C12" s="67"/>
      <c r="D12" s="67"/>
      <c r="E12" t="s">
        <v>32</v>
      </c>
      <c r="F12" s="15"/>
      <c r="K12" s="16"/>
      <c r="L12" t="s">
        <v>32</v>
      </c>
    </row>
    <row r="13" spans="2:12">
      <c r="B13" s="67"/>
      <c r="C13" s="67"/>
      <c r="D13" s="67"/>
      <c r="E13" t="s">
        <v>33</v>
      </c>
      <c r="K13" s="3"/>
      <c r="L13" t="s">
        <v>33</v>
      </c>
    </row>
    <row r="14" spans="2:13">
      <c r="B14" s="67"/>
      <c r="C14" s="67"/>
      <c r="D14" s="67"/>
      <c r="E14" t="s">
        <v>34</v>
      </c>
      <c r="F14" s="90" t="s">
        <v>19</v>
      </c>
      <c r="K14" t="s">
        <v>35</v>
      </c>
      <c r="L14" s="3" t="s">
        <v>34</v>
      </c>
      <c r="M14">
        <v>15000</v>
      </c>
    </row>
    <row r="15" spans="2:12">
      <c r="B15" s="67"/>
      <c r="C15" s="67"/>
      <c r="D15" s="67"/>
      <c r="E15" t="s">
        <v>36</v>
      </c>
      <c r="F15" s="15"/>
      <c r="L15" s="3" t="s">
        <v>36</v>
      </c>
    </row>
    <row r="16" spans="2:15">
      <c r="B16" s="67"/>
      <c r="C16" s="67"/>
      <c r="D16" s="67"/>
      <c r="E16" t="s">
        <v>37</v>
      </c>
      <c r="G16" s="91"/>
      <c r="K16" t="s">
        <v>38</v>
      </c>
      <c r="L16" t="s">
        <v>37</v>
      </c>
      <c r="M16">
        <v>19000</v>
      </c>
      <c r="O16" s="8">
        <v>23</v>
      </c>
    </row>
    <row r="17" spans="2:15">
      <c r="B17" s="67"/>
      <c r="C17" s="67"/>
      <c r="D17" s="67"/>
      <c r="E17" t="s">
        <v>39</v>
      </c>
      <c r="F17" s="92" t="s">
        <v>29</v>
      </c>
      <c r="K17" t="s">
        <v>6</v>
      </c>
      <c r="L17" t="s">
        <v>39</v>
      </c>
      <c r="M17">
        <v>8000</v>
      </c>
      <c r="O17" s="8">
        <v>16</v>
      </c>
    </row>
    <row r="18" spans="2:12">
      <c r="B18" s="67"/>
      <c r="C18" s="67"/>
      <c r="D18" s="67"/>
      <c r="E18" t="s">
        <v>40</v>
      </c>
      <c r="F18" s="93"/>
      <c r="L18" t="s">
        <v>40</v>
      </c>
    </row>
    <row r="19" spans="2:15">
      <c r="B19" s="67"/>
      <c r="C19" s="67"/>
      <c r="D19" s="67"/>
      <c r="E19" t="s">
        <v>41</v>
      </c>
      <c r="K19" s="18" t="s">
        <v>42</v>
      </c>
      <c r="L19" t="s">
        <v>41</v>
      </c>
      <c r="M19">
        <v>0</v>
      </c>
      <c r="O19">
        <v>10</v>
      </c>
    </row>
    <row r="20" spans="2:12">
      <c r="B20" s="67"/>
      <c r="C20" s="67"/>
      <c r="D20" s="67"/>
      <c r="E20" t="s">
        <v>43</v>
      </c>
      <c r="G20" s="15" t="s">
        <v>24</v>
      </c>
      <c r="L20" t="s">
        <v>43</v>
      </c>
    </row>
    <row r="21" spans="2:12">
      <c r="B21" s="67"/>
      <c r="C21" s="67"/>
      <c r="D21" s="67"/>
      <c r="E21" t="s">
        <v>44</v>
      </c>
      <c r="G21" s="3" t="s">
        <v>45</v>
      </c>
      <c r="H21" s="3" t="s">
        <v>28</v>
      </c>
      <c r="L21" t="s">
        <v>44</v>
      </c>
    </row>
    <row r="22" spans="2:12">
      <c r="B22" s="67"/>
      <c r="C22" s="67"/>
      <c r="D22" s="67"/>
      <c r="E22" t="s">
        <v>46</v>
      </c>
      <c r="F22" s="3"/>
      <c r="G22" s="3"/>
      <c r="K22" s="3"/>
      <c r="L22" t="s">
        <v>46</v>
      </c>
    </row>
    <row r="23" spans="2:14">
      <c r="B23" s="67"/>
      <c r="C23" s="67"/>
      <c r="D23" s="67"/>
      <c r="E23" t="s">
        <v>47</v>
      </c>
      <c r="F23" s="3"/>
      <c r="G23" s="3"/>
      <c r="J23" t="s">
        <v>48</v>
      </c>
      <c r="L23" s="8" t="s">
        <v>47</v>
      </c>
      <c r="N23">
        <v>3000</v>
      </c>
    </row>
    <row r="24" spans="2:16">
      <c r="B24" s="67"/>
      <c r="C24" s="67"/>
      <c r="D24" s="67"/>
      <c r="E24" t="s">
        <v>49</v>
      </c>
      <c r="F24" s="3"/>
      <c r="G24" s="3"/>
      <c r="J24" t="s">
        <v>9</v>
      </c>
      <c r="K24" s="8" t="s">
        <v>16</v>
      </c>
      <c r="L24" s="3" t="s">
        <v>49</v>
      </c>
      <c r="M24" s="3">
        <v>15377.55</v>
      </c>
      <c r="N24">
        <v>43365.46</v>
      </c>
      <c r="O24">
        <v>40</v>
      </c>
      <c r="P24">
        <v>40</v>
      </c>
    </row>
    <row r="25" spans="2:12">
      <c r="B25" s="67"/>
      <c r="C25" s="67"/>
      <c r="D25" s="67"/>
      <c r="E25" t="s">
        <v>50</v>
      </c>
      <c r="F25" s="94" t="s">
        <v>42</v>
      </c>
      <c r="G25" s="3"/>
      <c r="L25" t="s">
        <v>50</v>
      </c>
    </row>
    <row r="26" spans="2:15">
      <c r="B26" s="67"/>
      <c r="C26" s="67"/>
      <c r="D26" s="67"/>
      <c r="E26" t="s">
        <v>51</v>
      </c>
      <c r="F26" s="17" t="s">
        <v>35</v>
      </c>
      <c r="L26" t="s">
        <v>51</v>
      </c>
      <c r="O26">
        <v>70</v>
      </c>
    </row>
    <row r="27" spans="2:15">
      <c r="B27" s="67"/>
      <c r="C27" s="67"/>
      <c r="D27" s="67"/>
      <c r="E27" t="s">
        <v>52</v>
      </c>
      <c r="J27" s="16" t="s">
        <v>15</v>
      </c>
      <c r="K27" t="s">
        <v>22</v>
      </c>
      <c r="L27" t="s">
        <v>52</v>
      </c>
      <c r="M27">
        <v>24197.8</v>
      </c>
      <c r="N27">
        <v>300</v>
      </c>
      <c r="O27">
        <v>57</v>
      </c>
    </row>
    <row r="28" spans="2:15">
      <c r="B28" s="67"/>
      <c r="C28" s="67"/>
      <c r="D28" s="67"/>
      <c r="E28" t="s">
        <v>53</v>
      </c>
      <c r="G28" s="15" t="s">
        <v>38</v>
      </c>
      <c r="K28" t="s">
        <v>27</v>
      </c>
      <c r="L28" t="s">
        <v>53</v>
      </c>
      <c r="M28">
        <v>11898.34</v>
      </c>
      <c r="O28" s="8">
        <v>33</v>
      </c>
    </row>
    <row r="29" spans="2:16">
      <c r="B29" s="67"/>
      <c r="C29" s="67"/>
      <c r="D29" s="67"/>
      <c r="E29" t="s">
        <v>54</v>
      </c>
      <c r="G29" s="15" t="s">
        <v>6</v>
      </c>
      <c r="J29" t="s">
        <v>23</v>
      </c>
      <c r="K29" s="3" t="s">
        <v>55</v>
      </c>
      <c r="L29" t="s">
        <v>54</v>
      </c>
      <c r="M29">
        <v>0</v>
      </c>
      <c r="N29">
        <v>0</v>
      </c>
      <c r="O29" s="3">
        <v>22</v>
      </c>
      <c r="P29">
        <v>25</v>
      </c>
    </row>
    <row r="30" spans="2:13">
      <c r="B30" s="67"/>
      <c r="C30" s="67"/>
      <c r="D30" s="67"/>
      <c r="E30" t="s">
        <v>56</v>
      </c>
      <c r="K30" s="22" t="s">
        <v>28</v>
      </c>
      <c r="L30" t="s">
        <v>56</v>
      </c>
      <c r="M30">
        <v>1204</v>
      </c>
    </row>
    <row r="31" spans="2:13">
      <c r="B31" s="67"/>
      <c r="C31" s="67"/>
      <c r="D31" s="67"/>
      <c r="E31" t="s">
        <v>57</v>
      </c>
      <c r="K31" s="22" t="s">
        <v>29</v>
      </c>
      <c r="L31" t="s">
        <v>57</v>
      </c>
      <c r="M31">
        <v>7516</v>
      </c>
    </row>
    <row r="32" spans="2:12">
      <c r="B32" s="67"/>
      <c r="C32" s="67"/>
      <c r="D32" s="67"/>
      <c r="E32" t="s">
        <v>58</v>
      </c>
      <c r="L32" t="s">
        <v>58</v>
      </c>
    </row>
    <row r="33" spans="2:12">
      <c r="B33" s="67"/>
      <c r="C33" s="67"/>
      <c r="D33" s="67"/>
      <c r="E33" t="s">
        <v>59</v>
      </c>
      <c r="L33" t="s">
        <v>59</v>
      </c>
    </row>
    <row r="34" spans="2:5">
      <c r="B34" s="67"/>
      <c r="C34" s="67"/>
      <c r="D34" s="67"/>
      <c r="E34" s="67" t="s">
        <v>60</v>
      </c>
    </row>
    <row r="35" spans="2:5">
      <c r="B35" s="67"/>
      <c r="C35" s="67"/>
      <c r="D35" s="67"/>
      <c r="E35" s="67" t="s">
        <v>61</v>
      </c>
    </row>
    <row r="36" spans="2:5">
      <c r="B36" s="67"/>
      <c r="C36" s="67"/>
      <c r="D36" s="67"/>
      <c r="E36" s="67" t="s">
        <v>62</v>
      </c>
    </row>
    <row r="37" spans="2:5">
      <c r="B37" s="67"/>
      <c r="C37" s="67"/>
      <c r="D37" s="67"/>
      <c r="E37" s="67" t="s">
        <v>63</v>
      </c>
    </row>
    <row r="38" spans="3:5">
      <c r="C38" s="67"/>
      <c r="D38" s="67"/>
      <c r="E38" s="67"/>
    </row>
    <row r="39" spans="3:5">
      <c r="C39" s="67"/>
      <c r="D39" s="67"/>
      <c r="E39" s="67"/>
    </row>
    <row r="40" spans="2:5">
      <c r="B40" s="67"/>
      <c r="C40" s="67"/>
      <c r="D40" s="67"/>
      <c r="E40" s="67"/>
    </row>
  </sheetData>
  <mergeCells count="4">
    <mergeCell ref="E1:E3"/>
    <mergeCell ref="L1:L3"/>
    <mergeCell ref="F1:H3"/>
    <mergeCell ref="I1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"/>
  <sheetViews>
    <sheetView topLeftCell="A19" workbookViewId="0">
      <selection activeCell="B46" sqref="B46"/>
    </sheetView>
  </sheetViews>
  <sheetFormatPr defaultColWidth="9" defaultRowHeight="13.5"/>
  <cols>
    <col min="1" max="1" width="3.75" customWidth="1"/>
    <col min="2" max="2" width="10" customWidth="1"/>
    <col min="3" max="3" width="26.75" customWidth="1"/>
    <col min="4" max="4" width="5.375" style="3" customWidth="1"/>
    <col min="5" max="5" width="9.5" style="3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8" customWidth="1"/>
    <col min="12" max="12" width="8" customWidth="1"/>
    <col min="13" max="13" width="6" style="32" customWidth="1"/>
    <col min="14" max="14" width="11.375" style="63" customWidth="1"/>
    <col min="15" max="15" width="10.625" style="58" customWidth="1"/>
    <col min="16" max="17" width="6.625" style="9" customWidth="1"/>
    <col min="18" max="18" width="8.375" customWidth="1"/>
    <col min="19" max="19" width="10.625" style="58" customWidth="1"/>
    <col min="20" max="20" width="11.625" customWidth="1"/>
  </cols>
  <sheetData>
    <row r="1" spans="2:17">
      <c r="B1" s="3" t="s">
        <v>64</v>
      </c>
      <c r="C1" s="3" t="s">
        <v>65</v>
      </c>
      <c r="D1" s="3" t="s">
        <v>66</v>
      </c>
      <c r="E1" s="3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s="31" t="s">
        <v>73</v>
      </c>
      <c r="L1" t="s">
        <v>74</v>
      </c>
      <c r="M1" s="32" t="s">
        <v>75</v>
      </c>
      <c r="N1" s="63" t="s">
        <v>76</v>
      </c>
      <c r="P1" s="9" t="s">
        <v>77</v>
      </c>
      <c r="Q1" s="9" t="s">
        <v>78</v>
      </c>
    </row>
    <row r="2" spans="1:17">
      <c r="A2">
        <v>1</v>
      </c>
      <c r="B2" s="8" t="s">
        <v>45</v>
      </c>
      <c r="C2" s="8" t="s">
        <v>79</v>
      </c>
      <c r="D2" s="3" t="s">
        <v>80</v>
      </c>
      <c r="E2" s="3" t="s">
        <v>81</v>
      </c>
      <c r="F2" s="63">
        <v>42227</v>
      </c>
      <c r="G2" s="67" t="s">
        <v>82</v>
      </c>
      <c r="H2" s="67" t="s">
        <v>83</v>
      </c>
      <c r="I2" s="58">
        <v>42241</v>
      </c>
      <c r="J2" s="78">
        <f>DATEDIF(F2,I2,"d")</f>
        <v>14</v>
      </c>
      <c r="K2" s="8">
        <v>44</v>
      </c>
      <c r="L2">
        <v>25</v>
      </c>
      <c r="M2" s="32">
        <v>7427</v>
      </c>
      <c r="O2" t="s">
        <v>84</v>
      </c>
      <c r="P2" s="9" t="s">
        <v>85</v>
      </c>
      <c r="Q2" s="9" t="s">
        <v>85</v>
      </c>
    </row>
    <row r="3" spans="2:17">
      <c r="B3" s="8"/>
      <c r="C3" s="8" t="s">
        <v>86</v>
      </c>
      <c r="D3" s="3" t="s">
        <v>87</v>
      </c>
      <c r="E3" s="3" t="s">
        <v>87</v>
      </c>
      <c r="F3" s="63">
        <v>42948</v>
      </c>
      <c r="G3" s="67" t="s">
        <v>88</v>
      </c>
      <c r="H3" t="s">
        <v>87</v>
      </c>
      <c r="I3" s="58">
        <v>42956</v>
      </c>
      <c r="J3" s="78">
        <f>DATEDIF(F3,I3,"d")</f>
        <v>8</v>
      </c>
      <c r="M3" s="32">
        <v>1425</v>
      </c>
      <c r="O3" s="79" t="s">
        <v>89</v>
      </c>
      <c r="P3" s="80" t="s">
        <v>85</v>
      </c>
      <c r="Q3" s="80" t="s">
        <v>85</v>
      </c>
    </row>
    <row r="4" spans="1:20">
      <c r="A4">
        <v>2</v>
      </c>
      <c r="B4" s="3" t="s">
        <v>16</v>
      </c>
      <c r="C4" s="68" t="s">
        <v>90</v>
      </c>
      <c r="D4" s="3" t="s">
        <v>80</v>
      </c>
      <c r="E4" s="3" t="s">
        <v>81</v>
      </c>
      <c r="F4" s="63">
        <v>42951</v>
      </c>
      <c r="G4" s="67" t="s">
        <v>88</v>
      </c>
      <c r="H4" s="67" t="s">
        <v>87</v>
      </c>
      <c r="I4" s="58">
        <v>42961</v>
      </c>
      <c r="J4" s="78">
        <f>DATEDIF(F4,I4,"d")</f>
        <v>10</v>
      </c>
      <c r="K4" s="8">
        <v>40</v>
      </c>
      <c r="L4">
        <v>40</v>
      </c>
      <c r="M4" s="32">
        <v>9862</v>
      </c>
      <c r="N4" s="63">
        <v>43225</v>
      </c>
      <c r="O4" t="s">
        <v>91</v>
      </c>
      <c r="P4" s="9" t="s">
        <v>92</v>
      </c>
      <c r="Q4" s="9" t="s">
        <v>93</v>
      </c>
      <c r="T4" s="67"/>
    </row>
    <row r="5" spans="2:20">
      <c r="B5" s="3"/>
      <c r="C5" s="8" t="s">
        <v>94</v>
      </c>
      <c r="D5" s="3" t="s">
        <v>87</v>
      </c>
      <c r="E5" s="3" t="s">
        <v>87</v>
      </c>
      <c r="F5" s="63">
        <v>43041</v>
      </c>
      <c r="G5" s="67" t="s">
        <v>88</v>
      </c>
      <c r="H5" s="67" t="s">
        <v>95</v>
      </c>
      <c r="I5" s="58">
        <v>43049</v>
      </c>
      <c r="J5" s="78">
        <f>DATEDIF(F5,I5,"d")</f>
        <v>8</v>
      </c>
      <c r="M5" s="32">
        <v>7012</v>
      </c>
      <c r="O5" t="s">
        <v>96</v>
      </c>
      <c r="P5" s="9" t="s">
        <v>97</v>
      </c>
      <c r="Q5" s="9" t="s">
        <v>98</v>
      </c>
      <c r="T5" s="67"/>
    </row>
    <row r="6" spans="2:20">
      <c r="B6" s="3"/>
      <c r="C6" s="8" t="s">
        <v>99</v>
      </c>
      <c r="D6" s="3" t="s">
        <v>100</v>
      </c>
      <c r="E6" s="3" t="s">
        <v>100</v>
      </c>
      <c r="F6" s="3" t="s">
        <v>100</v>
      </c>
      <c r="G6" s="3" t="s">
        <v>100</v>
      </c>
      <c r="H6" s="67"/>
      <c r="I6" s="58"/>
      <c r="J6" s="78"/>
      <c r="M6" s="32" t="s">
        <v>101</v>
      </c>
      <c r="O6" t="s">
        <v>102</v>
      </c>
      <c r="P6" s="9" t="s">
        <v>103</v>
      </c>
      <c r="Q6" s="9" t="s">
        <v>104</v>
      </c>
      <c r="T6" s="67"/>
    </row>
    <row r="7" spans="1:17">
      <c r="A7">
        <v>3</v>
      </c>
      <c r="B7" s="8" t="s">
        <v>28</v>
      </c>
      <c r="C7" s="8" t="s">
        <v>105</v>
      </c>
      <c r="D7" s="3" t="s">
        <v>80</v>
      </c>
      <c r="E7" s="3" t="s">
        <v>87</v>
      </c>
      <c r="F7" s="63">
        <v>42951</v>
      </c>
      <c r="G7" s="67" t="s">
        <v>88</v>
      </c>
      <c r="H7" s="67" t="s">
        <v>106</v>
      </c>
      <c r="I7" s="58">
        <v>42965</v>
      </c>
      <c r="J7" s="78">
        <f>DATEDIF(F7,I7,"d")</f>
        <v>14</v>
      </c>
      <c r="K7" s="8">
        <v>13</v>
      </c>
      <c r="L7">
        <v>9.7</v>
      </c>
      <c r="M7" s="32">
        <v>2344</v>
      </c>
      <c r="O7" t="s">
        <v>107</v>
      </c>
      <c r="P7" s="9" t="s">
        <v>108</v>
      </c>
      <c r="Q7" s="9" t="s">
        <v>109</v>
      </c>
    </row>
    <row r="8" spans="2:17">
      <c r="B8" s="8"/>
      <c r="C8" s="8" t="s">
        <v>110</v>
      </c>
      <c r="D8" s="3" t="s">
        <v>87</v>
      </c>
      <c r="E8" s="3" t="s">
        <v>87</v>
      </c>
      <c r="F8" s="63">
        <v>43035</v>
      </c>
      <c r="G8" s="67" t="s">
        <v>111</v>
      </c>
      <c r="H8" s="67" t="s">
        <v>112</v>
      </c>
      <c r="I8" s="58"/>
      <c r="J8" s="78"/>
      <c r="M8" s="32">
        <v>7119</v>
      </c>
      <c r="O8" t="s">
        <v>113</v>
      </c>
      <c r="P8" s="9" t="s">
        <v>114</v>
      </c>
      <c r="Q8" s="9" t="s">
        <v>114</v>
      </c>
    </row>
    <row r="9" spans="1:20">
      <c r="A9">
        <v>4</v>
      </c>
      <c r="B9" s="8" t="s">
        <v>42</v>
      </c>
      <c r="C9" s="8" t="s">
        <v>115</v>
      </c>
      <c r="D9" s="3" t="s">
        <v>80</v>
      </c>
      <c r="E9" s="3" t="s">
        <v>116</v>
      </c>
      <c r="F9" s="63">
        <v>42957</v>
      </c>
      <c r="G9" s="67" t="s">
        <v>88</v>
      </c>
      <c r="H9" s="67" t="s">
        <v>117</v>
      </c>
      <c r="I9" s="58">
        <v>42982</v>
      </c>
      <c r="J9" s="78">
        <f>DATEDIF(F9,I9,"d")</f>
        <v>25</v>
      </c>
      <c r="K9" s="8">
        <v>10</v>
      </c>
      <c r="L9">
        <v>10</v>
      </c>
      <c r="M9" s="32">
        <v>4774</v>
      </c>
      <c r="O9" s="79" t="s">
        <v>118</v>
      </c>
      <c r="P9" s="80" t="s">
        <v>119</v>
      </c>
      <c r="Q9" s="80" t="s">
        <v>120</v>
      </c>
      <c r="T9" s="67"/>
    </row>
    <row r="10" s="66" customFormat="1" spans="3:20">
      <c r="C10" s="66" t="s">
        <v>121</v>
      </c>
      <c r="D10" s="66" t="s">
        <v>80</v>
      </c>
      <c r="E10" s="66" t="s">
        <v>116</v>
      </c>
      <c r="F10" s="69">
        <v>43213</v>
      </c>
      <c r="G10" s="70" t="s">
        <v>122</v>
      </c>
      <c r="H10" s="70"/>
      <c r="I10" s="81">
        <v>43230</v>
      </c>
      <c r="J10" s="82">
        <f>DATEDIF(F10,I10,"d")</f>
        <v>17</v>
      </c>
      <c r="M10" s="83"/>
      <c r="N10" s="63"/>
      <c r="O10" s="61" t="s">
        <v>123</v>
      </c>
      <c r="P10" s="84" t="s">
        <v>124</v>
      </c>
      <c r="Q10" s="84" t="s">
        <v>108</v>
      </c>
      <c r="S10" s="81"/>
      <c r="T10" s="70"/>
    </row>
    <row r="11" spans="1:20">
      <c r="A11">
        <v>5</v>
      </c>
      <c r="B11" s="8" t="s">
        <v>38</v>
      </c>
      <c r="C11" s="68" t="s">
        <v>125</v>
      </c>
      <c r="D11" s="3" t="s">
        <v>80</v>
      </c>
      <c r="E11" s="3" t="s">
        <v>87</v>
      </c>
      <c r="F11" s="63">
        <v>42965</v>
      </c>
      <c r="G11" s="67" t="s">
        <v>88</v>
      </c>
      <c r="H11" s="67" t="s">
        <v>126</v>
      </c>
      <c r="I11" s="58">
        <v>42980</v>
      </c>
      <c r="J11" s="78">
        <f>DATEDIF(F11,I11,"d")</f>
        <v>15</v>
      </c>
      <c r="K11" s="8">
        <v>23</v>
      </c>
      <c r="L11">
        <v>15</v>
      </c>
      <c r="M11" s="32">
        <v>4481</v>
      </c>
      <c r="N11" s="63">
        <v>43232</v>
      </c>
      <c r="O11" s="58" t="s">
        <v>127</v>
      </c>
      <c r="P11" s="9" t="s">
        <v>114</v>
      </c>
      <c r="Q11" s="9" t="s">
        <v>114</v>
      </c>
      <c r="T11" s="67"/>
    </row>
    <row r="12" spans="2:20">
      <c r="B12" s="8"/>
      <c r="C12" s="8" t="s">
        <v>128</v>
      </c>
      <c r="D12" s="3" t="s">
        <v>87</v>
      </c>
      <c r="E12" s="3" t="s">
        <v>87</v>
      </c>
      <c r="F12" s="63">
        <v>43038</v>
      </c>
      <c r="G12" s="67" t="s">
        <v>88</v>
      </c>
      <c r="H12" s="67"/>
      <c r="I12" s="58"/>
      <c r="J12" s="78"/>
      <c r="M12" s="32" t="s">
        <v>129</v>
      </c>
      <c r="O12" s="58" t="s">
        <v>130</v>
      </c>
      <c r="P12" s="9" t="s">
        <v>108</v>
      </c>
      <c r="Q12" s="9" t="s">
        <v>131</v>
      </c>
      <c r="T12" s="67"/>
    </row>
    <row r="13" spans="1:20">
      <c r="A13">
        <v>6</v>
      </c>
      <c r="B13" s="8" t="s">
        <v>6</v>
      </c>
      <c r="C13" s="8" t="s">
        <v>132</v>
      </c>
      <c r="D13" s="3" t="s">
        <v>80</v>
      </c>
      <c r="E13" s="3" t="s">
        <v>87</v>
      </c>
      <c r="F13" s="63">
        <v>42984</v>
      </c>
      <c r="G13" s="67" t="s">
        <v>133</v>
      </c>
      <c r="H13" s="67" t="s">
        <v>134</v>
      </c>
      <c r="I13" s="58">
        <v>42996</v>
      </c>
      <c r="J13" s="78">
        <f>DATEDIF(F13,I13,"d")</f>
        <v>12</v>
      </c>
      <c r="K13" s="8">
        <v>16</v>
      </c>
      <c r="L13">
        <v>10</v>
      </c>
      <c r="M13" s="32">
        <v>3523</v>
      </c>
      <c r="O13" s="58" t="s">
        <v>135</v>
      </c>
      <c r="P13" s="9" t="s">
        <v>136</v>
      </c>
      <c r="Q13" s="9" t="s">
        <v>137</v>
      </c>
      <c r="T13" s="67"/>
    </row>
    <row r="14" spans="2:20">
      <c r="B14" s="8"/>
      <c r="C14" s="8" t="s">
        <v>138</v>
      </c>
      <c r="D14" s="3" t="s">
        <v>100</v>
      </c>
      <c r="E14" s="3" t="s">
        <v>100</v>
      </c>
      <c r="F14" s="3" t="s">
        <v>100</v>
      </c>
      <c r="G14" s="3" t="s">
        <v>100</v>
      </c>
      <c r="H14" s="67"/>
      <c r="I14" s="58"/>
      <c r="J14" s="78"/>
      <c r="M14" s="32">
        <v>3527</v>
      </c>
      <c r="O14" s="58" t="s">
        <v>139</v>
      </c>
      <c r="P14" s="9" t="s">
        <v>124</v>
      </c>
      <c r="Q14" s="9" t="s">
        <v>124</v>
      </c>
      <c r="T14" s="67"/>
    </row>
    <row r="15" s="3" customFormat="1" spans="3:20">
      <c r="C15" s="8" t="s">
        <v>140</v>
      </c>
      <c r="D15" s="3" t="s">
        <v>80</v>
      </c>
      <c r="E15" s="3" t="s">
        <v>87</v>
      </c>
      <c r="F15" s="71">
        <v>43161</v>
      </c>
      <c r="G15" s="3" t="s">
        <v>88</v>
      </c>
      <c r="H15" s="72"/>
      <c r="I15" s="71">
        <v>43166</v>
      </c>
      <c r="J15" s="78">
        <f>DATEDIF(F15,I15,"d")</f>
        <v>5</v>
      </c>
      <c r="M15" s="30"/>
      <c r="N15" s="63"/>
      <c r="O15" s="58" t="s">
        <v>141</v>
      </c>
      <c r="P15" s="9"/>
      <c r="Q15" s="9"/>
      <c r="S15" s="61"/>
      <c r="T15" s="72"/>
    </row>
    <row r="16" s="3" customFormat="1" spans="3:20">
      <c r="C16" s="8" t="s">
        <v>142</v>
      </c>
      <c r="D16" s="3" t="s">
        <v>100</v>
      </c>
      <c r="E16" s="3" t="s">
        <v>100</v>
      </c>
      <c r="F16" s="3" t="s">
        <v>100</v>
      </c>
      <c r="G16" s="3" t="s">
        <v>100</v>
      </c>
      <c r="H16" s="72"/>
      <c r="I16" s="71"/>
      <c r="J16" s="78"/>
      <c r="M16" s="30"/>
      <c r="N16" s="63"/>
      <c r="O16" s="58" t="s">
        <v>143</v>
      </c>
      <c r="P16" s="84"/>
      <c r="Q16" s="84"/>
      <c r="S16" s="61"/>
      <c r="T16" s="72"/>
    </row>
    <row r="17" spans="1:20">
      <c r="A17">
        <v>7</v>
      </c>
      <c r="B17" s="8" t="s">
        <v>29</v>
      </c>
      <c r="C17" s="8" t="s">
        <v>144</v>
      </c>
      <c r="D17" s="3" t="s">
        <v>80</v>
      </c>
      <c r="E17" s="3" t="s">
        <v>87</v>
      </c>
      <c r="F17" s="63">
        <v>42984</v>
      </c>
      <c r="G17" s="67" t="s">
        <v>133</v>
      </c>
      <c r="H17" s="67" t="s">
        <v>145</v>
      </c>
      <c r="I17" s="58">
        <v>42999</v>
      </c>
      <c r="J17" s="78">
        <f>DATEDIF(F17,I17,"d")</f>
        <v>15</v>
      </c>
      <c r="K17" s="8">
        <v>60</v>
      </c>
      <c r="L17">
        <v>40</v>
      </c>
      <c r="M17" s="32">
        <v>6804</v>
      </c>
      <c r="O17" s="58" t="s">
        <v>146</v>
      </c>
      <c r="T17" s="67"/>
    </row>
    <row r="18" spans="1:20">
      <c r="A18">
        <v>8</v>
      </c>
      <c r="B18" s="8" t="s">
        <v>31</v>
      </c>
      <c r="C18" s="8" t="s">
        <v>147</v>
      </c>
      <c r="D18" s="3" t="s">
        <v>80</v>
      </c>
      <c r="E18" s="3" t="s">
        <v>87</v>
      </c>
      <c r="F18" s="63">
        <v>42986</v>
      </c>
      <c r="G18" s="67" t="s">
        <v>133</v>
      </c>
      <c r="H18" s="67" t="s">
        <v>148</v>
      </c>
      <c r="I18" s="58">
        <v>43014</v>
      </c>
      <c r="J18" s="78">
        <f>DATEDIF(F18,I18,"d")</f>
        <v>28</v>
      </c>
      <c r="K18" s="8">
        <v>34</v>
      </c>
      <c r="L18">
        <v>20</v>
      </c>
      <c r="M18" s="32">
        <v>1259</v>
      </c>
      <c r="O18" s="58" t="s">
        <v>149</v>
      </c>
      <c r="T18" s="67"/>
    </row>
    <row r="19" s="3" customFormat="1" spans="3:20">
      <c r="C19" s="2" t="s">
        <v>150</v>
      </c>
      <c r="F19" s="64"/>
      <c r="G19" s="72"/>
      <c r="H19" s="72"/>
      <c r="I19" s="61"/>
      <c r="J19" s="85"/>
      <c r="M19" s="30"/>
      <c r="N19" s="63"/>
      <c r="O19" s="58" t="s">
        <v>151</v>
      </c>
      <c r="P19" s="9"/>
      <c r="Q19" s="9"/>
      <c r="S19" s="61"/>
      <c r="T19" s="72"/>
    </row>
    <row r="20" spans="1:20">
      <c r="A20">
        <v>9</v>
      </c>
      <c r="B20" s="8" t="s">
        <v>22</v>
      </c>
      <c r="C20" s="8" t="s">
        <v>152</v>
      </c>
      <c r="D20" s="3" t="s">
        <v>80</v>
      </c>
      <c r="E20" s="3" t="s">
        <v>81</v>
      </c>
      <c r="F20" s="63">
        <v>42990</v>
      </c>
      <c r="G20" s="67" t="s">
        <v>88</v>
      </c>
      <c r="H20" s="67" t="s">
        <v>153</v>
      </c>
      <c r="I20" s="58">
        <v>43000</v>
      </c>
      <c r="J20" s="78">
        <f>DATEDIF(F20,I20,"d")</f>
        <v>10</v>
      </c>
      <c r="K20" s="8">
        <v>57.5</v>
      </c>
      <c r="L20">
        <v>50</v>
      </c>
      <c r="M20" s="32">
        <v>3190</v>
      </c>
      <c r="O20" s="58" t="s">
        <v>154</v>
      </c>
      <c r="P20" s="84"/>
      <c r="Q20" s="84"/>
      <c r="T20" s="67"/>
    </row>
    <row r="21" spans="1:17">
      <c r="A21">
        <v>10</v>
      </c>
      <c r="B21" s="8" t="s">
        <v>24</v>
      </c>
      <c r="C21" s="8" t="s">
        <v>155</v>
      </c>
      <c r="D21" s="3" t="s">
        <v>80</v>
      </c>
      <c r="E21" s="3" t="s">
        <v>87</v>
      </c>
      <c r="F21" s="63">
        <v>43000</v>
      </c>
      <c r="G21" s="67" t="s">
        <v>133</v>
      </c>
      <c r="H21" s="72" t="s">
        <v>156</v>
      </c>
      <c r="I21" s="58">
        <v>43035</v>
      </c>
      <c r="J21" s="78">
        <f>DATEDIF(F21,I21,"d")</f>
        <v>35</v>
      </c>
      <c r="K21" s="8">
        <v>60.5</v>
      </c>
      <c r="L21">
        <v>41</v>
      </c>
      <c r="M21" s="32">
        <v>8109</v>
      </c>
      <c r="O21" s="58" t="s">
        <v>157</v>
      </c>
      <c r="P21" s="84"/>
      <c r="Q21" s="84"/>
    </row>
    <row r="22" spans="1:15">
      <c r="A22">
        <v>11</v>
      </c>
      <c r="B22" s="8" t="s">
        <v>158</v>
      </c>
      <c r="C22" s="3" t="s">
        <v>159</v>
      </c>
      <c r="D22" s="3" t="s">
        <v>80</v>
      </c>
      <c r="E22" s="3" t="s">
        <v>116</v>
      </c>
      <c r="F22" s="63">
        <v>43003</v>
      </c>
      <c r="G22" s="67" t="s">
        <v>160</v>
      </c>
      <c r="H22" s="67" t="s">
        <v>161</v>
      </c>
      <c r="I22" s="58">
        <v>43024</v>
      </c>
      <c r="J22" s="78">
        <f>DATEDIF(F22,I22,"d")</f>
        <v>21</v>
      </c>
      <c r="K22" s="8">
        <v>3</v>
      </c>
      <c r="L22">
        <v>3</v>
      </c>
      <c r="M22" s="32">
        <v>7693</v>
      </c>
      <c r="N22" s="63">
        <v>43232</v>
      </c>
      <c r="O22" s="79" t="s">
        <v>162</v>
      </c>
    </row>
    <row r="23" s="3" customFormat="1" spans="3:19">
      <c r="C23" s="66" t="s">
        <v>163</v>
      </c>
      <c r="D23" s="66" t="s">
        <v>80</v>
      </c>
      <c r="E23" s="66" t="s">
        <v>87</v>
      </c>
      <c r="F23" s="69">
        <v>43194</v>
      </c>
      <c r="G23" s="66" t="s">
        <v>164</v>
      </c>
      <c r="H23" s="72"/>
      <c r="I23" s="61"/>
      <c r="J23" s="85"/>
      <c r="M23" s="30"/>
      <c r="N23" s="63"/>
      <c r="P23" s="3">
        <v>16</v>
      </c>
      <c r="Q23" s="3">
        <v>27</v>
      </c>
      <c r="S23" s="61"/>
    </row>
    <row r="24" s="3" customFormat="1" spans="3:19">
      <c r="C24" s="66" t="s">
        <v>163</v>
      </c>
      <c r="D24" s="66" t="s">
        <v>80</v>
      </c>
      <c r="E24" s="66" t="s">
        <v>87</v>
      </c>
      <c r="F24" s="69">
        <v>43209</v>
      </c>
      <c r="G24" s="66" t="s">
        <v>164</v>
      </c>
      <c r="H24" s="72"/>
      <c r="I24" s="61"/>
      <c r="J24" s="85"/>
      <c r="M24" s="30"/>
      <c r="N24" s="63"/>
      <c r="S24" s="61"/>
    </row>
    <row r="25" s="3" customFormat="1" spans="3:19">
      <c r="C25" s="3" t="s">
        <v>165</v>
      </c>
      <c r="F25" s="64">
        <v>43232</v>
      </c>
      <c r="H25" s="72"/>
      <c r="I25" s="61"/>
      <c r="J25" s="85"/>
      <c r="M25" s="30"/>
      <c r="N25" s="63"/>
      <c r="O25" s="61"/>
      <c r="P25" s="84"/>
      <c r="Q25" s="84"/>
      <c r="S25" s="61"/>
    </row>
    <row r="26" spans="1:13">
      <c r="A26">
        <v>12</v>
      </c>
      <c r="B26" t="s">
        <v>9</v>
      </c>
      <c r="C26" s="8" t="s">
        <v>166</v>
      </c>
      <c r="D26" s="3" t="s">
        <v>80</v>
      </c>
      <c r="E26" s="3" t="s">
        <v>116</v>
      </c>
      <c r="F26" s="63">
        <v>43005</v>
      </c>
      <c r="G26" s="67" t="s">
        <v>88</v>
      </c>
      <c r="H26" s="72" t="s">
        <v>167</v>
      </c>
      <c r="I26" s="58">
        <v>43042</v>
      </c>
      <c r="J26" s="78">
        <f>DATEDIF(F26,I26,"d")</f>
        <v>37</v>
      </c>
      <c r="K26" s="8">
        <v>40</v>
      </c>
      <c r="L26">
        <v>20</v>
      </c>
      <c r="M26" s="32">
        <v>4022</v>
      </c>
    </row>
    <row r="27" spans="3:13">
      <c r="C27" s="8" t="s">
        <v>168</v>
      </c>
      <c r="D27" s="3" t="s">
        <v>87</v>
      </c>
      <c r="E27" s="3" t="s">
        <v>87</v>
      </c>
      <c r="F27" s="63">
        <v>43104</v>
      </c>
      <c r="G27" s="67" t="s">
        <v>88</v>
      </c>
      <c r="H27" s="72" t="s">
        <v>169</v>
      </c>
      <c r="I27" s="64">
        <v>43110</v>
      </c>
      <c r="J27" s="78">
        <f>DATEDIF(F27,I27,"d")</f>
        <v>6</v>
      </c>
      <c r="L27">
        <v>40</v>
      </c>
      <c r="M27" s="32">
        <v>1092</v>
      </c>
    </row>
    <row r="28" spans="1:13">
      <c r="A28">
        <v>13</v>
      </c>
      <c r="B28" t="s">
        <v>35</v>
      </c>
      <c r="C28" s="8" t="s">
        <v>170</v>
      </c>
      <c r="D28" s="3" t="s">
        <v>80</v>
      </c>
      <c r="E28" s="3" t="s">
        <v>87</v>
      </c>
      <c r="F28" s="63">
        <v>43017</v>
      </c>
      <c r="G28" t="s">
        <v>82</v>
      </c>
      <c r="H28" s="3" t="s">
        <v>171</v>
      </c>
      <c r="I28" s="58">
        <v>43044</v>
      </c>
      <c r="J28" s="78">
        <f>DATEDIF(F28,I28,"d")</f>
        <v>27</v>
      </c>
      <c r="K28" s="8">
        <v>70</v>
      </c>
      <c r="L28">
        <v>70</v>
      </c>
      <c r="M28" s="32">
        <v>9290</v>
      </c>
    </row>
    <row r="29" spans="3:13">
      <c r="C29" s="8" t="s">
        <v>172</v>
      </c>
      <c r="D29" s="3" t="s">
        <v>100</v>
      </c>
      <c r="E29" s="3" t="s">
        <v>100</v>
      </c>
      <c r="F29" s="3" t="s">
        <v>100</v>
      </c>
      <c r="G29" s="3" t="s">
        <v>100</v>
      </c>
      <c r="H29" s="67"/>
      <c r="I29" s="58"/>
      <c r="J29" s="78"/>
      <c r="M29" s="32">
        <v>1867</v>
      </c>
    </row>
    <row r="30" spans="1:17">
      <c r="A30">
        <v>14</v>
      </c>
      <c r="B30" s="8" t="s">
        <v>19</v>
      </c>
      <c r="C30" s="8" t="s">
        <v>173</v>
      </c>
      <c r="D30" s="3" t="s">
        <v>80</v>
      </c>
      <c r="E30" s="3" t="s">
        <v>116</v>
      </c>
      <c r="F30" s="63">
        <v>43018</v>
      </c>
      <c r="G30" s="3" t="s">
        <v>82</v>
      </c>
      <c r="H30" s="3" t="s">
        <v>174</v>
      </c>
      <c r="I30" s="58">
        <v>43029</v>
      </c>
      <c r="J30" s="78">
        <f>DATEDIF(F30,I30,"d")</f>
        <v>11</v>
      </c>
      <c r="K30" s="8">
        <v>49</v>
      </c>
      <c r="L30">
        <v>35</v>
      </c>
      <c r="M30" s="32">
        <v>2339</v>
      </c>
      <c r="P30" s="80"/>
      <c r="Q30" s="80"/>
    </row>
    <row r="31" spans="3:13">
      <c r="C31" s="8" t="s">
        <v>175</v>
      </c>
      <c r="D31" s="3" t="s">
        <v>100</v>
      </c>
      <c r="E31" s="3" t="s">
        <v>100</v>
      </c>
      <c r="F31" s="3" t="s">
        <v>100</v>
      </c>
      <c r="G31" s="3" t="s">
        <v>100</v>
      </c>
      <c r="H31" s="67"/>
      <c r="I31" s="58"/>
      <c r="J31" s="78"/>
      <c r="M31" s="32">
        <v>7563</v>
      </c>
    </row>
    <row r="32" spans="1:13">
      <c r="A32">
        <v>15</v>
      </c>
      <c r="B32" s="8" t="s">
        <v>27</v>
      </c>
      <c r="C32" s="8" t="s">
        <v>176</v>
      </c>
      <c r="D32" s="3" t="s">
        <v>80</v>
      </c>
      <c r="E32" s="3" t="s">
        <v>116</v>
      </c>
      <c r="F32" s="63">
        <v>43018</v>
      </c>
      <c r="G32" t="s">
        <v>88</v>
      </c>
      <c r="H32" s="3" t="s">
        <v>177</v>
      </c>
      <c r="I32" s="58">
        <v>43026</v>
      </c>
      <c r="J32" s="78">
        <f>DATEDIF(F32,I32,"d")</f>
        <v>8</v>
      </c>
      <c r="K32" s="8">
        <v>33</v>
      </c>
      <c r="L32">
        <v>30</v>
      </c>
      <c r="M32" s="32" t="s">
        <v>178</v>
      </c>
    </row>
    <row r="33" s="3" customFormat="1" spans="3:19">
      <c r="C33" s="2" t="s">
        <v>179</v>
      </c>
      <c r="F33" s="64"/>
      <c r="I33" s="61"/>
      <c r="J33" s="85"/>
      <c r="M33" s="30"/>
      <c r="N33" s="63"/>
      <c r="O33" s="61"/>
      <c r="P33" s="84"/>
      <c r="Q33" s="84"/>
      <c r="S33" s="61"/>
    </row>
    <row r="34" spans="1:10">
      <c r="A34">
        <v>16</v>
      </c>
      <c r="B34" t="s">
        <v>180</v>
      </c>
      <c r="C34" s="66" t="s">
        <v>181</v>
      </c>
      <c r="D34" s="66" t="s">
        <v>80</v>
      </c>
      <c r="E34" s="66" t="s">
        <v>87</v>
      </c>
      <c r="F34" s="69">
        <v>43031</v>
      </c>
      <c r="G34" s="70" t="s">
        <v>122</v>
      </c>
      <c r="H34" s="66" t="s">
        <v>182</v>
      </c>
      <c r="I34" s="81">
        <v>43039</v>
      </c>
      <c r="J34" s="82">
        <f t="shared" ref="J34:J41" si="0">DATEDIF(F34,I34,"d")</f>
        <v>8</v>
      </c>
    </row>
    <row r="35" spans="1:10">
      <c r="A35">
        <v>17</v>
      </c>
      <c r="B35" t="s">
        <v>183</v>
      </c>
      <c r="C35" s="66" t="s">
        <v>184</v>
      </c>
      <c r="D35" s="66" t="s">
        <v>80</v>
      </c>
      <c r="E35" s="66" t="s">
        <v>116</v>
      </c>
      <c r="F35" s="69">
        <v>43033</v>
      </c>
      <c r="G35" s="70" t="s">
        <v>122</v>
      </c>
      <c r="H35" s="66" t="s">
        <v>185</v>
      </c>
      <c r="I35" s="81">
        <v>43037</v>
      </c>
      <c r="J35" s="82">
        <f t="shared" si="0"/>
        <v>4</v>
      </c>
    </row>
    <row r="36" s="66" customFormat="1" spans="3:19">
      <c r="C36" s="66" t="s">
        <v>184</v>
      </c>
      <c r="D36" s="66" t="s">
        <v>80</v>
      </c>
      <c r="E36" s="66" t="s">
        <v>116</v>
      </c>
      <c r="F36" s="69">
        <v>43164</v>
      </c>
      <c r="G36" s="66" t="s">
        <v>164</v>
      </c>
      <c r="H36" s="66" t="s">
        <v>186</v>
      </c>
      <c r="I36" s="81">
        <v>43167</v>
      </c>
      <c r="J36" s="82">
        <f t="shared" si="0"/>
        <v>3</v>
      </c>
      <c r="K36" s="68"/>
      <c r="M36" s="83"/>
      <c r="N36" s="63"/>
      <c r="O36" s="58"/>
      <c r="P36" s="86"/>
      <c r="Q36" s="86"/>
      <c r="S36" s="81"/>
    </row>
    <row r="37" s="66" customFormat="1" spans="3:19">
      <c r="C37" s="66" t="s">
        <v>187</v>
      </c>
      <c r="D37" s="66" t="s">
        <v>80</v>
      </c>
      <c r="F37" s="69">
        <v>43217</v>
      </c>
      <c r="G37" s="66" t="s">
        <v>164</v>
      </c>
      <c r="H37" s="66" t="s">
        <v>188</v>
      </c>
      <c r="I37" s="81">
        <v>43225</v>
      </c>
      <c r="J37" s="82">
        <f t="shared" si="0"/>
        <v>8</v>
      </c>
      <c r="K37" s="68"/>
      <c r="M37" s="83"/>
      <c r="N37" s="63"/>
      <c r="O37" s="81"/>
      <c r="P37" s="86"/>
      <c r="Q37" s="86"/>
      <c r="S37" s="81"/>
    </row>
    <row r="38" spans="1:10">
      <c r="A38">
        <v>18</v>
      </c>
      <c r="B38" s="8" t="s">
        <v>189</v>
      </c>
      <c r="C38" s="66" t="s">
        <v>190</v>
      </c>
      <c r="D38" s="66" t="s">
        <v>80</v>
      </c>
      <c r="E38" s="66" t="s">
        <v>87</v>
      </c>
      <c r="F38" s="69">
        <v>43033</v>
      </c>
      <c r="G38" s="66" t="s">
        <v>122</v>
      </c>
      <c r="H38" s="66" t="s">
        <v>191</v>
      </c>
      <c r="I38" s="81">
        <v>43043</v>
      </c>
      <c r="J38" s="82">
        <f t="shared" si="0"/>
        <v>10</v>
      </c>
    </row>
    <row r="39" spans="1:10">
      <c r="A39">
        <v>19</v>
      </c>
      <c r="B39" t="s">
        <v>192</v>
      </c>
      <c r="C39" s="66" t="s">
        <v>193</v>
      </c>
      <c r="D39" s="66" t="s">
        <v>80</v>
      </c>
      <c r="E39" s="66" t="s">
        <v>87</v>
      </c>
      <c r="F39" s="69">
        <v>43042</v>
      </c>
      <c r="G39" s="66" t="s">
        <v>122</v>
      </c>
      <c r="H39" s="66" t="s">
        <v>194</v>
      </c>
      <c r="I39" s="81">
        <v>43063</v>
      </c>
      <c r="J39" s="82">
        <f t="shared" si="0"/>
        <v>21</v>
      </c>
    </row>
    <row r="40" s="66" customFormat="1" spans="3:19">
      <c r="C40" s="66" t="s">
        <v>176</v>
      </c>
      <c r="D40" s="66" t="s">
        <v>80</v>
      </c>
      <c r="F40" s="69">
        <v>43217</v>
      </c>
      <c r="G40" s="66" t="s">
        <v>164</v>
      </c>
      <c r="H40" s="66" t="s">
        <v>195</v>
      </c>
      <c r="I40" s="81">
        <v>43219</v>
      </c>
      <c r="J40" s="82">
        <f t="shared" si="0"/>
        <v>2</v>
      </c>
      <c r="M40" s="83"/>
      <c r="N40" s="63"/>
      <c r="O40" s="58"/>
      <c r="P40" s="86"/>
      <c r="Q40" s="86"/>
      <c r="S40" s="81"/>
    </row>
    <row r="41" spans="1:15">
      <c r="A41">
        <v>20</v>
      </c>
      <c r="B41" s="8" t="s">
        <v>15</v>
      </c>
      <c r="C41" s="27" t="s">
        <v>196</v>
      </c>
      <c r="D41" s="3" t="s">
        <v>80</v>
      </c>
      <c r="E41" s="3" t="s">
        <v>87</v>
      </c>
      <c r="F41" s="63">
        <v>43059</v>
      </c>
      <c r="G41" t="s">
        <v>133</v>
      </c>
      <c r="H41" t="s">
        <v>197</v>
      </c>
      <c r="I41" s="63">
        <v>43078</v>
      </c>
      <c r="J41" s="78">
        <f t="shared" si="0"/>
        <v>19</v>
      </c>
      <c r="M41" s="32">
        <v>2800</v>
      </c>
      <c r="O41" s="79"/>
    </row>
    <row r="42" spans="2:13">
      <c r="B42" s="8"/>
      <c r="C42" s="27" t="s">
        <v>198</v>
      </c>
      <c r="D42" s="3" t="s">
        <v>100</v>
      </c>
      <c r="E42" s="3" t="s">
        <v>100</v>
      </c>
      <c r="F42" s="3" t="s">
        <v>100</v>
      </c>
      <c r="G42" s="3" t="s">
        <v>100</v>
      </c>
      <c r="M42" s="32">
        <v>3159</v>
      </c>
    </row>
    <row r="43" spans="2:13">
      <c r="B43" s="8"/>
      <c r="C43" s="27" t="s">
        <v>199</v>
      </c>
      <c r="D43" s="3" t="s">
        <v>80</v>
      </c>
      <c r="E43" s="3" t="s">
        <v>87</v>
      </c>
      <c r="F43" s="63">
        <v>43060</v>
      </c>
      <c r="G43" s="3" t="s">
        <v>88</v>
      </c>
      <c r="H43" t="s">
        <v>197</v>
      </c>
      <c r="I43" s="63">
        <v>43071</v>
      </c>
      <c r="J43" s="78">
        <f>DATEDIF(F43,I43,"d")</f>
        <v>11</v>
      </c>
      <c r="K43" s="8">
        <v>10</v>
      </c>
      <c r="L43">
        <v>10</v>
      </c>
      <c r="M43" s="32">
        <v>7341</v>
      </c>
    </row>
    <row r="44" spans="1:17">
      <c r="A44">
        <v>21</v>
      </c>
      <c r="B44" t="s">
        <v>23</v>
      </c>
      <c r="C44" s="73" t="s">
        <v>200</v>
      </c>
      <c r="D44" s="66" t="s">
        <v>80</v>
      </c>
      <c r="E44" s="66" t="s">
        <v>87</v>
      </c>
      <c r="F44" s="69">
        <v>43112</v>
      </c>
      <c r="G44" s="66" t="s">
        <v>164</v>
      </c>
      <c r="H44" s="66" t="s">
        <v>201</v>
      </c>
      <c r="I44" s="69">
        <v>43114</v>
      </c>
      <c r="J44" s="82">
        <f>DATEDIF(F44,I44,"d")</f>
        <v>2</v>
      </c>
      <c r="P44" s="80"/>
      <c r="Q44" s="80"/>
    </row>
    <row r="45" s="3" customFormat="1" spans="3:19">
      <c r="C45" s="74" t="s">
        <v>200</v>
      </c>
      <c r="D45" s="3" t="s">
        <v>80</v>
      </c>
      <c r="E45" s="3" t="s">
        <v>87</v>
      </c>
      <c r="F45" s="64">
        <v>43164</v>
      </c>
      <c r="G45" s="3" t="s">
        <v>88</v>
      </c>
      <c r="H45" s="3" t="s">
        <v>186</v>
      </c>
      <c r="I45" s="64">
        <v>43176</v>
      </c>
      <c r="J45" s="85">
        <f>DATEDIF(F45,I45,"d")</f>
        <v>12</v>
      </c>
      <c r="K45" s="8">
        <v>25</v>
      </c>
      <c r="L45" s="3">
        <v>25</v>
      </c>
      <c r="M45" s="30">
        <v>6861</v>
      </c>
      <c r="N45" s="63"/>
      <c r="O45" s="58"/>
      <c r="P45" s="80"/>
      <c r="Q45" s="80"/>
      <c r="S45" s="61"/>
    </row>
    <row r="46" spans="1:10">
      <c r="A46">
        <v>22</v>
      </c>
      <c r="B46" s="8" t="s">
        <v>202</v>
      </c>
      <c r="C46" s="75" t="s">
        <v>203</v>
      </c>
      <c r="D46" s="66" t="s">
        <v>80</v>
      </c>
      <c r="E46" s="66" t="s">
        <v>80</v>
      </c>
      <c r="F46" s="69">
        <v>43223</v>
      </c>
      <c r="G46" s="66" t="s">
        <v>204</v>
      </c>
      <c r="H46" s="66" t="s">
        <v>205</v>
      </c>
      <c r="I46" s="69">
        <v>43248</v>
      </c>
      <c r="J46" s="82">
        <f>DATEDIF(F46,I46,"d")</f>
        <v>25</v>
      </c>
    </row>
    <row r="47" spans="1:8">
      <c r="A47">
        <v>23</v>
      </c>
      <c r="B47" t="s">
        <v>206</v>
      </c>
      <c r="C47" s="76" t="s">
        <v>207</v>
      </c>
      <c r="D47" s="3" t="s">
        <v>80</v>
      </c>
      <c r="F47" s="64">
        <v>43255</v>
      </c>
      <c r="G47" t="s">
        <v>208</v>
      </c>
      <c r="H47" t="s">
        <v>209</v>
      </c>
    </row>
    <row r="48" spans="1:7">
      <c r="A48">
        <v>24</v>
      </c>
      <c r="B48" t="s">
        <v>210</v>
      </c>
      <c r="C48" s="77" t="s">
        <v>211</v>
      </c>
      <c r="F48">
        <v>2018</v>
      </c>
      <c r="G48" t="s">
        <v>204</v>
      </c>
    </row>
    <row r="49" spans="1:7">
      <c r="A49">
        <v>25</v>
      </c>
      <c r="B49" t="s">
        <v>212</v>
      </c>
      <c r="C49" s="77" t="s">
        <v>213</v>
      </c>
      <c r="F49">
        <v>2018</v>
      </c>
      <c r="G49" t="s">
        <v>204</v>
      </c>
    </row>
    <row r="50" spans="1:7">
      <c r="A50">
        <v>26</v>
      </c>
      <c r="B50" t="s">
        <v>214</v>
      </c>
      <c r="C50" s="77" t="s">
        <v>215</v>
      </c>
      <c r="F50">
        <v>2018</v>
      </c>
      <c r="G50" t="s">
        <v>204</v>
      </c>
    </row>
    <row r="51" spans="1:7">
      <c r="A51">
        <v>27</v>
      </c>
      <c r="B51" t="s">
        <v>216</v>
      </c>
      <c r="C51" s="77" t="s">
        <v>217</v>
      </c>
      <c r="F51">
        <v>2018</v>
      </c>
      <c r="G51" t="s">
        <v>204</v>
      </c>
    </row>
    <row r="52" spans="1:7">
      <c r="A52">
        <v>28</v>
      </c>
      <c r="B52" t="s">
        <v>218</v>
      </c>
      <c r="C52" s="77" t="s">
        <v>219</v>
      </c>
      <c r="F52">
        <v>2018</v>
      </c>
      <c r="G52" t="s">
        <v>204</v>
      </c>
    </row>
    <row r="53" spans="1:7">
      <c r="A53">
        <v>29</v>
      </c>
      <c r="B53" t="s">
        <v>220</v>
      </c>
      <c r="C53" s="77" t="s">
        <v>221</v>
      </c>
      <c r="F53">
        <v>2018</v>
      </c>
      <c r="G53" t="s">
        <v>204</v>
      </c>
    </row>
    <row r="54" spans="1:15">
      <c r="A54">
        <v>30</v>
      </c>
      <c r="B54" s="8" t="s">
        <v>222</v>
      </c>
      <c r="C54" s="77" t="s">
        <v>223</v>
      </c>
      <c r="F54">
        <v>2019</v>
      </c>
      <c r="G54" t="s">
        <v>204</v>
      </c>
      <c r="O54" s="79"/>
    </row>
    <row r="55" spans="1:6">
      <c r="A55">
        <v>31</v>
      </c>
      <c r="B55" t="s">
        <v>224</v>
      </c>
      <c r="C55" s="77" t="s">
        <v>225</v>
      </c>
      <c r="F55">
        <v>2019</v>
      </c>
    </row>
    <row r="56" spans="1:6">
      <c r="A56">
        <v>32</v>
      </c>
      <c r="B56" t="s">
        <v>226</v>
      </c>
      <c r="C56" s="77"/>
      <c r="F56">
        <v>2019</v>
      </c>
    </row>
    <row r="57" spans="1:6">
      <c r="A57">
        <v>33</v>
      </c>
      <c r="B57" t="s">
        <v>227</v>
      </c>
      <c r="F57">
        <v>2019</v>
      </c>
    </row>
    <row r="58" spans="1:6">
      <c r="A58">
        <v>34</v>
      </c>
      <c r="B58" t="s">
        <v>228</v>
      </c>
      <c r="F58">
        <v>2019</v>
      </c>
    </row>
    <row r="61" spans="16:17">
      <c r="P61" s="80"/>
      <c r="Q61" s="80"/>
    </row>
    <row r="73" spans="6:6">
      <c r="F73" s="5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5"/>
  <sheetViews>
    <sheetView workbookViewId="0">
      <selection activeCell="B74" sqref="B74"/>
    </sheetView>
  </sheetViews>
  <sheetFormatPr defaultColWidth="9" defaultRowHeight="13.5" outlineLevelCol="7"/>
  <cols>
    <col min="1" max="1" width="9" style="3"/>
    <col min="2" max="2" width="19.375" customWidth="1"/>
    <col min="3" max="4" width="4.625" customWidth="1"/>
    <col min="5" max="5" width="19.375" customWidth="1"/>
    <col min="6" max="7" width="4.625" customWidth="1"/>
    <col min="8" max="8" width="55.375" customWidth="1"/>
  </cols>
  <sheetData>
    <row r="1" spans="2:8">
      <c r="B1" s="58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</row>
    <row r="2" spans="1:3">
      <c r="A2" s="3" t="s">
        <v>16</v>
      </c>
      <c r="B2" s="59">
        <v>42965</v>
      </c>
      <c r="C2" s="8">
        <v>40</v>
      </c>
    </row>
    <row r="3" spans="1:3">
      <c r="A3" s="3" t="s">
        <v>42</v>
      </c>
      <c r="B3" s="59">
        <v>42982</v>
      </c>
      <c r="C3" s="8">
        <v>10</v>
      </c>
    </row>
    <row r="4" spans="1:3">
      <c r="A4" s="3" t="s">
        <v>35</v>
      </c>
      <c r="B4" s="59">
        <v>43044</v>
      </c>
      <c r="C4" s="8">
        <v>70</v>
      </c>
    </row>
    <row r="5" spans="1:3">
      <c r="A5" s="3" t="s">
        <v>15</v>
      </c>
      <c r="B5" s="60" t="s">
        <v>236</v>
      </c>
      <c r="C5" s="8">
        <v>10</v>
      </c>
    </row>
    <row r="6" spans="1:3">
      <c r="A6" s="3" t="s">
        <v>9</v>
      </c>
      <c r="B6" s="59">
        <v>43042</v>
      </c>
      <c r="C6" s="8">
        <v>20</v>
      </c>
    </row>
    <row r="7" s="3" customFormat="1" spans="2:5">
      <c r="B7" s="61">
        <v>43110</v>
      </c>
      <c r="C7" s="3">
        <v>40</v>
      </c>
      <c r="D7" s="62">
        <v>1</v>
      </c>
      <c r="E7" s="3" t="s">
        <v>237</v>
      </c>
    </row>
    <row r="8" spans="1:3">
      <c r="A8" s="3" t="s">
        <v>45</v>
      </c>
      <c r="B8" s="59">
        <v>42241</v>
      </c>
      <c r="C8" s="8">
        <v>25</v>
      </c>
    </row>
    <row r="9" spans="2:7">
      <c r="B9" s="58">
        <v>42956</v>
      </c>
      <c r="D9" s="39"/>
      <c r="F9">
        <v>30</v>
      </c>
      <c r="G9">
        <v>1.2</v>
      </c>
    </row>
    <row r="10" spans="2:8">
      <c r="B10" s="58">
        <v>42998</v>
      </c>
      <c r="D10" s="39"/>
      <c r="F10">
        <v>62</v>
      </c>
      <c r="G10">
        <v>2.5</v>
      </c>
      <c r="H10" t="s">
        <v>238</v>
      </c>
    </row>
    <row r="11" spans="2:5">
      <c r="B11" s="58">
        <v>42998</v>
      </c>
      <c r="C11">
        <v>35</v>
      </c>
      <c r="D11" s="39">
        <v>0.4</v>
      </c>
      <c r="E11" t="s">
        <v>239</v>
      </c>
    </row>
    <row r="12" spans="2:8">
      <c r="B12" s="58">
        <v>43032</v>
      </c>
      <c r="D12" s="39"/>
      <c r="F12">
        <v>82</v>
      </c>
      <c r="G12">
        <v>2.3</v>
      </c>
      <c r="H12" t="s">
        <v>240</v>
      </c>
    </row>
    <row r="13" spans="2:8">
      <c r="B13" s="58">
        <v>43058</v>
      </c>
      <c r="D13" s="39"/>
      <c r="F13">
        <v>83</v>
      </c>
      <c r="G13">
        <v>2.4</v>
      </c>
      <c r="H13" t="s">
        <v>241</v>
      </c>
    </row>
    <row r="14" spans="2:8">
      <c r="B14" s="58">
        <v>43066</v>
      </c>
      <c r="D14" s="39"/>
      <c r="F14">
        <v>87</v>
      </c>
      <c r="G14">
        <v>2.5</v>
      </c>
      <c r="H14" t="s">
        <v>242</v>
      </c>
    </row>
    <row r="15" spans="2:5">
      <c r="B15" s="63" t="s">
        <v>243</v>
      </c>
      <c r="C15">
        <v>44</v>
      </c>
      <c r="D15" s="39">
        <v>0.26</v>
      </c>
      <c r="E15" s="3" t="s">
        <v>244</v>
      </c>
    </row>
    <row r="16" spans="2:8">
      <c r="B16" s="64" t="s">
        <v>245</v>
      </c>
      <c r="D16" s="39"/>
      <c r="E16" s="3"/>
      <c r="F16">
        <v>49</v>
      </c>
      <c r="G16">
        <v>1.1</v>
      </c>
      <c r="H16" s="3" t="s">
        <v>246</v>
      </c>
    </row>
    <row r="17" spans="1:3">
      <c r="A17" t="s">
        <v>27</v>
      </c>
      <c r="B17" s="59">
        <v>43026</v>
      </c>
      <c r="C17" s="8">
        <v>30</v>
      </c>
    </row>
    <row r="18" s="3" customFormat="1" spans="2:8">
      <c r="B18" s="61">
        <v>43159</v>
      </c>
      <c r="F18" s="3">
        <v>33</v>
      </c>
      <c r="G18" s="3">
        <v>1.1</v>
      </c>
      <c r="H18" s="3" t="s">
        <v>247</v>
      </c>
    </row>
    <row r="19" spans="1:3">
      <c r="A19" s="3" t="s">
        <v>23</v>
      </c>
      <c r="B19" s="65" t="s">
        <v>248</v>
      </c>
      <c r="C19" s="8">
        <v>25</v>
      </c>
    </row>
    <row r="20" spans="1:3">
      <c r="A20" s="3" t="s">
        <v>29</v>
      </c>
      <c r="B20" s="59">
        <v>42999</v>
      </c>
      <c r="C20" s="8">
        <v>40</v>
      </c>
    </row>
    <row r="21" spans="2:8">
      <c r="B21" s="58">
        <v>43066</v>
      </c>
      <c r="C21" s="8"/>
      <c r="F21">
        <v>65</v>
      </c>
      <c r="G21">
        <v>1.6</v>
      </c>
      <c r="H21" t="s">
        <v>249</v>
      </c>
    </row>
    <row r="22" spans="2:8">
      <c r="B22" s="58">
        <v>42736</v>
      </c>
      <c r="C22" s="8"/>
      <c r="F22">
        <v>80</v>
      </c>
      <c r="G22">
        <v>2</v>
      </c>
      <c r="H22" t="s">
        <v>249</v>
      </c>
    </row>
    <row r="23" spans="2:8">
      <c r="B23" s="58">
        <v>42767</v>
      </c>
      <c r="C23" s="8"/>
      <c r="F23">
        <v>70</v>
      </c>
      <c r="G23">
        <v>1.8</v>
      </c>
      <c r="H23" t="s">
        <v>250</v>
      </c>
    </row>
    <row r="24" spans="2:8">
      <c r="B24" s="58">
        <v>43198</v>
      </c>
      <c r="C24" s="3">
        <v>60</v>
      </c>
      <c r="D24" s="39">
        <v>0.5</v>
      </c>
      <c r="E24" t="s">
        <v>251</v>
      </c>
      <c r="F24">
        <v>75</v>
      </c>
      <c r="G24">
        <v>1.3</v>
      </c>
      <c r="H24" t="s">
        <v>252</v>
      </c>
    </row>
    <row r="25" spans="1:3">
      <c r="A25" s="3" t="s">
        <v>22</v>
      </c>
      <c r="B25" s="59">
        <v>43000</v>
      </c>
      <c r="C25" s="8">
        <v>50</v>
      </c>
    </row>
    <row r="26" s="3" customFormat="1" spans="2:5">
      <c r="B26" s="61">
        <v>43199</v>
      </c>
      <c r="C26" s="3">
        <v>57.5</v>
      </c>
      <c r="D26" s="62">
        <v>0.15</v>
      </c>
      <c r="E26" s="3" t="s">
        <v>253</v>
      </c>
    </row>
    <row r="27" spans="1:3">
      <c r="A27" s="3" t="s">
        <v>31</v>
      </c>
      <c r="B27" s="59">
        <v>43014</v>
      </c>
      <c r="C27" s="8">
        <v>20</v>
      </c>
    </row>
    <row r="28" s="3" customFormat="1" spans="2:8">
      <c r="B28" s="61">
        <v>43200</v>
      </c>
      <c r="C28" s="3">
        <v>22</v>
      </c>
      <c r="D28" s="62">
        <v>0.1</v>
      </c>
      <c r="E28" s="3" t="s">
        <v>254</v>
      </c>
      <c r="F28" s="3">
        <v>34</v>
      </c>
      <c r="G28" s="3">
        <v>1.6</v>
      </c>
      <c r="H28" s="3" t="s">
        <v>255</v>
      </c>
    </row>
    <row r="29" spans="1:3">
      <c r="A29" t="s">
        <v>19</v>
      </c>
      <c r="B29" s="59">
        <v>43029</v>
      </c>
      <c r="C29" s="8">
        <v>35</v>
      </c>
    </row>
    <row r="30" s="3" customFormat="1" spans="2:5">
      <c r="B30" s="61">
        <v>43210</v>
      </c>
      <c r="C30" s="3">
        <v>49</v>
      </c>
      <c r="D30" s="62">
        <v>0.4</v>
      </c>
      <c r="E30" s="3" t="s">
        <v>254</v>
      </c>
    </row>
    <row r="31" spans="1:3">
      <c r="A31" s="3" t="s">
        <v>24</v>
      </c>
      <c r="B31" s="59">
        <v>43035</v>
      </c>
      <c r="C31" s="8">
        <v>41</v>
      </c>
    </row>
    <row r="32" s="3" customFormat="1" spans="2:8">
      <c r="B32" s="61">
        <v>43213</v>
      </c>
      <c r="F32" s="3">
        <v>60.5</v>
      </c>
      <c r="G32" s="3">
        <v>1.5</v>
      </c>
      <c r="H32" s="3" t="s">
        <v>256</v>
      </c>
    </row>
    <row r="33" spans="1:3">
      <c r="A33" s="3" t="s">
        <v>6</v>
      </c>
      <c r="B33" s="59">
        <v>42996</v>
      </c>
      <c r="C33" s="8">
        <v>10</v>
      </c>
    </row>
    <row r="34" s="3" customFormat="1" spans="2:8">
      <c r="B34" s="61">
        <v>43213</v>
      </c>
      <c r="F34" s="3">
        <v>16</v>
      </c>
      <c r="G34" s="3">
        <v>1.6</v>
      </c>
      <c r="H34" s="3" t="s">
        <v>257</v>
      </c>
    </row>
    <row r="35" spans="1:3">
      <c r="A35" s="3" t="s">
        <v>38</v>
      </c>
      <c r="B35" s="59">
        <v>42980</v>
      </c>
      <c r="C35" s="8">
        <v>15</v>
      </c>
    </row>
    <row r="36" s="3" customFormat="1" spans="2:5">
      <c r="B36" s="61">
        <v>43193</v>
      </c>
      <c r="C36" s="3">
        <v>18</v>
      </c>
      <c r="D36" s="62">
        <v>0.2</v>
      </c>
      <c r="E36" s="3" t="s">
        <v>258</v>
      </c>
    </row>
    <row r="37" s="3" customFormat="1" spans="2:8">
      <c r="B37" s="61">
        <v>43224</v>
      </c>
      <c r="D37" s="62"/>
      <c r="F37" s="3">
        <v>23</v>
      </c>
      <c r="G37" s="3">
        <v>1.3</v>
      </c>
      <c r="H37" s="3" t="s">
        <v>259</v>
      </c>
    </row>
    <row r="38" spans="1:3">
      <c r="A38" s="66" t="s">
        <v>158</v>
      </c>
      <c r="B38" s="59">
        <v>43024</v>
      </c>
      <c r="C38" s="8">
        <v>3</v>
      </c>
    </row>
    <row r="39" s="3" customFormat="1" spans="2:3">
      <c r="B39" s="61">
        <v>43232</v>
      </c>
      <c r="C39" s="3" t="s">
        <v>165</v>
      </c>
    </row>
    <row r="40" spans="1:3">
      <c r="A40" s="3" t="s">
        <v>28</v>
      </c>
      <c r="B40" s="59">
        <v>42965</v>
      </c>
      <c r="C40" s="8">
        <v>9.7</v>
      </c>
    </row>
    <row r="41" spans="2:8">
      <c r="B41" s="58">
        <v>43064</v>
      </c>
      <c r="C41" s="8"/>
      <c r="F41">
        <v>13.67</v>
      </c>
      <c r="G41">
        <v>1.4</v>
      </c>
      <c r="H41" s="3" t="s">
        <v>260</v>
      </c>
    </row>
    <row r="42" spans="2:8">
      <c r="B42" s="58">
        <v>43238</v>
      </c>
      <c r="C42" s="8"/>
      <c r="F42">
        <v>13</v>
      </c>
      <c r="G42">
        <v>1.3</v>
      </c>
      <c r="H42" s="3" t="s">
        <v>261</v>
      </c>
    </row>
    <row r="43" spans="2:8">
      <c r="B43" s="58">
        <v>43255</v>
      </c>
      <c r="F43">
        <v>14.5</v>
      </c>
      <c r="G43">
        <v>1.5</v>
      </c>
      <c r="H43" t="s">
        <v>262</v>
      </c>
    </row>
    <row r="44" spans="2:2">
      <c r="B44" s="58"/>
    </row>
    <row r="45" spans="2:2">
      <c r="B45" s="58"/>
    </row>
    <row r="46" spans="2:2">
      <c r="B46" s="58"/>
    </row>
    <row r="47" spans="2:2">
      <c r="B47" s="58"/>
    </row>
    <row r="48" spans="2:2">
      <c r="B48" s="58"/>
    </row>
    <row r="49" spans="2:2">
      <c r="B49" s="58"/>
    </row>
    <row r="50" spans="2:2">
      <c r="B50" s="58"/>
    </row>
    <row r="51" spans="2:2">
      <c r="B51" s="58"/>
    </row>
    <row r="52" spans="2:2">
      <c r="B52" s="58"/>
    </row>
    <row r="53" spans="2:2">
      <c r="B53" s="58"/>
    </row>
    <row r="54" spans="2:2">
      <c r="B54" s="58"/>
    </row>
    <row r="55" spans="2:2">
      <c r="B55" s="58"/>
    </row>
    <row r="56" spans="2:2">
      <c r="B56" s="58"/>
    </row>
    <row r="57" spans="2:2">
      <c r="B57" s="58"/>
    </row>
    <row r="58" spans="2:2">
      <c r="B58" s="58"/>
    </row>
    <row r="59" spans="2:2">
      <c r="B59" s="58"/>
    </row>
    <row r="60" spans="2:2">
      <c r="B60" s="58"/>
    </row>
    <row r="61" spans="2:2">
      <c r="B61" s="58"/>
    </row>
    <row r="62" spans="2:2">
      <c r="B62" s="58"/>
    </row>
    <row r="63" spans="2:2">
      <c r="B63" s="58"/>
    </row>
    <row r="64" spans="2:2">
      <c r="B64" s="58"/>
    </row>
    <row r="65" spans="2:2">
      <c r="B65" s="58"/>
    </row>
    <row r="66" spans="2:2">
      <c r="B66" s="58"/>
    </row>
    <row r="67" spans="2:2">
      <c r="B67" s="58"/>
    </row>
    <row r="68" spans="2:2">
      <c r="B68" s="58"/>
    </row>
    <row r="69" spans="2:2">
      <c r="B69" s="58"/>
    </row>
    <row r="70" spans="2:2">
      <c r="B70" s="58"/>
    </row>
    <row r="71" spans="2:2">
      <c r="B71" s="58"/>
    </row>
    <row r="72" spans="2:2">
      <c r="B72" s="58"/>
    </row>
    <row r="73" spans="2:2">
      <c r="B73" s="58"/>
    </row>
    <row r="74" spans="2:2">
      <c r="B74" s="58"/>
    </row>
    <row r="75" spans="2:2">
      <c r="B75" s="58"/>
    </row>
    <row r="76" spans="2:2">
      <c r="B76" s="58"/>
    </row>
    <row r="77" spans="2:2">
      <c r="B77" s="58"/>
    </row>
    <row r="78" spans="2:2">
      <c r="B78" s="58"/>
    </row>
    <row r="79" spans="2:2">
      <c r="B79" s="58"/>
    </row>
    <row r="80" spans="2:2">
      <c r="B80" s="58"/>
    </row>
    <row r="81" spans="2:2">
      <c r="B81" s="58"/>
    </row>
    <row r="82" spans="2:2">
      <c r="B82" s="58"/>
    </row>
    <row r="83" spans="2:2">
      <c r="B83" s="58"/>
    </row>
    <row r="84" spans="2:2">
      <c r="B84" s="58"/>
    </row>
    <row r="85" spans="2:2">
      <c r="B85" s="58"/>
    </row>
    <row r="86" spans="2:2">
      <c r="B86" s="58"/>
    </row>
    <row r="87" spans="2:2">
      <c r="B87" s="58"/>
    </row>
    <row r="88" spans="2:2">
      <c r="B88" s="58"/>
    </row>
    <row r="89" spans="2:2">
      <c r="B89" s="58"/>
    </row>
    <row r="90" spans="2:2">
      <c r="B90" s="58"/>
    </row>
    <row r="91" spans="2:2">
      <c r="B91" s="58"/>
    </row>
    <row r="92" spans="2:2">
      <c r="B92" s="58"/>
    </row>
    <row r="93" spans="2:2">
      <c r="B93" s="58"/>
    </row>
    <row r="94" spans="2:2">
      <c r="B94" s="58"/>
    </row>
    <row r="95" spans="2:2">
      <c r="B95" s="58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P13" sqref="P13"/>
    </sheetView>
  </sheetViews>
  <sheetFormatPr defaultColWidth="9" defaultRowHeight="13.5"/>
  <cols>
    <col min="1" max="1" width="7.125" customWidth="1"/>
    <col min="2" max="3" width="4.625" customWidth="1"/>
    <col min="4" max="4" width="4.625" style="34" customWidth="1"/>
    <col min="5" max="5" width="4.625" style="35" customWidth="1"/>
    <col min="6" max="6" width="4.625" customWidth="1"/>
    <col min="7" max="7" width="4.625" style="34" customWidth="1"/>
    <col min="8" max="9" width="4.625" customWidth="1"/>
    <col min="10" max="10" width="4.625" style="34" customWidth="1"/>
    <col min="11" max="12" width="4.625" customWidth="1"/>
    <col min="13" max="13" width="4.625" style="34" customWidth="1"/>
    <col min="14" max="15" width="4.625" customWidth="1"/>
    <col min="16" max="16" width="4.625" style="34" customWidth="1"/>
    <col min="17" max="18" width="4.625" style="36" customWidth="1"/>
    <col min="19" max="19" width="4.625" style="37" customWidth="1"/>
    <col min="20" max="21" width="4.625" customWidth="1"/>
    <col min="22" max="22" width="4.625" style="34" customWidth="1"/>
    <col min="23" max="24" width="4.625" customWidth="1"/>
    <col min="25" max="25" width="4.625" style="34" customWidth="1"/>
    <col min="26" max="27" width="4.625" customWidth="1"/>
    <col min="28" max="28" width="4.625" style="34" customWidth="1"/>
    <col min="29" max="30" width="4.625" customWidth="1"/>
    <col min="31" max="31" width="4.625" style="34" customWidth="1"/>
    <col min="32" max="33" width="4.625" customWidth="1"/>
    <col min="34" max="34" width="5.625" style="34" customWidth="1"/>
    <col min="35" max="36" width="4.625" customWidth="1"/>
    <col min="37" max="37" width="5.5" style="34" customWidth="1"/>
    <col min="38" max="39" width="4.625" customWidth="1"/>
    <col min="40" max="40" width="4.625" style="34" customWidth="1"/>
    <col min="41" max="42" width="4.625" customWidth="1"/>
    <col min="43" max="43" width="4.625" style="34" customWidth="1"/>
    <col min="44" max="45" width="4.625" customWidth="1"/>
    <col min="46" max="46" width="5.375" style="34" customWidth="1"/>
    <col min="47" max="48" width="4.625" customWidth="1"/>
    <col min="49" max="49" width="4.625" style="34" customWidth="1"/>
    <col min="50" max="50" width="10.375"/>
    <col min="51" max="53" width="9.625" style="38" customWidth="1"/>
    <col min="54" max="54" width="9.625" style="39" customWidth="1"/>
    <col min="55" max="58" width="9.625" customWidth="1"/>
    <col min="59" max="59" width="12" customWidth="1"/>
    <col min="60" max="61" width="4.625" customWidth="1"/>
    <col min="62" max="62" width="4.625" style="34" customWidth="1"/>
    <col min="63" max="75" width="4.625" customWidth="1"/>
  </cols>
  <sheetData>
    <row r="1" spans="1:62">
      <c r="A1" s="3"/>
      <c r="B1" s="40" t="s">
        <v>263</v>
      </c>
      <c r="C1" s="41"/>
      <c r="D1" s="42"/>
      <c r="E1" s="43" t="s">
        <v>264</v>
      </c>
      <c r="F1" s="41"/>
      <c r="G1" s="42"/>
      <c r="H1" s="40" t="s">
        <v>265</v>
      </c>
      <c r="I1" s="41"/>
      <c r="J1" s="42"/>
      <c r="K1" s="40" t="s">
        <v>266</v>
      </c>
      <c r="L1" s="41"/>
      <c r="M1" s="42"/>
      <c r="N1" s="40" t="s">
        <v>267</v>
      </c>
      <c r="O1" s="41"/>
      <c r="P1" s="42"/>
      <c r="Q1" s="47" t="s">
        <v>268</v>
      </c>
      <c r="R1" s="48"/>
      <c r="S1" s="42"/>
      <c r="T1" s="40" t="s">
        <v>269</v>
      </c>
      <c r="U1" s="41"/>
      <c r="V1" s="42"/>
      <c r="W1" s="40" t="s">
        <v>270</v>
      </c>
      <c r="X1" s="41"/>
      <c r="Y1" s="42"/>
      <c r="Z1" s="40" t="s">
        <v>271</v>
      </c>
      <c r="AA1" s="41"/>
      <c r="AB1" s="42"/>
      <c r="AC1" s="40" t="s">
        <v>272</v>
      </c>
      <c r="AD1" s="41"/>
      <c r="AE1" s="42"/>
      <c r="AF1" s="40" t="s">
        <v>273</v>
      </c>
      <c r="AG1" s="41"/>
      <c r="AH1" s="42"/>
      <c r="AI1" s="40" t="s">
        <v>274</v>
      </c>
      <c r="AJ1" s="41"/>
      <c r="AK1" s="42"/>
      <c r="AL1" s="40" t="s">
        <v>275</v>
      </c>
      <c r="AM1" s="41"/>
      <c r="AN1" s="42"/>
      <c r="AO1" s="40" t="s">
        <v>276</v>
      </c>
      <c r="AP1" s="41"/>
      <c r="AQ1" s="42"/>
      <c r="AR1" s="40" t="s">
        <v>277</v>
      </c>
      <c r="AS1" s="41"/>
      <c r="AT1" s="42"/>
      <c r="AU1" s="40" t="s">
        <v>278</v>
      </c>
      <c r="AV1" s="41"/>
      <c r="AW1" s="42"/>
      <c r="AX1" s="3"/>
      <c r="AY1" s="38" t="s">
        <v>279</v>
      </c>
      <c r="AZ1" s="38" t="s">
        <v>280</v>
      </c>
      <c r="BA1" s="38" t="s">
        <v>281</v>
      </c>
      <c r="BB1" s="39" t="s">
        <v>282</v>
      </c>
      <c r="BC1" t="s">
        <v>283</v>
      </c>
      <c r="BD1" t="s">
        <v>284</v>
      </c>
      <c r="BE1" t="s">
        <v>285</v>
      </c>
      <c r="BF1" t="s">
        <v>286</v>
      </c>
      <c r="BG1" t="s">
        <v>287</v>
      </c>
      <c r="BH1" s="40" t="s">
        <v>288</v>
      </c>
      <c r="BI1" s="41"/>
      <c r="BJ1" s="42"/>
    </row>
    <row r="2" spans="1:62">
      <c r="A2" s="3"/>
      <c r="B2" s="40" t="s">
        <v>289</v>
      </c>
      <c r="C2" s="41" t="s">
        <v>290</v>
      </c>
      <c r="D2" s="42" t="s">
        <v>230</v>
      </c>
      <c r="E2" s="43" t="s">
        <v>289</v>
      </c>
      <c r="F2" s="41" t="s">
        <v>290</v>
      </c>
      <c r="G2" s="42" t="s">
        <v>230</v>
      </c>
      <c r="H2" s="40" t="s">
        <v>289</v>
      </c>
      <c r="I2" s="41" t="s">
        <v>290</v>
      </c>
      <c r="J2" s="42" t="s">
        <v>230</v>
      </c>
      <c r="K2" s="40" t="s">
        <v>289</v>
      </c>
      <c r="L2" s="41" t="s">
        <v>290</v>
      </c>
      <c r="M2" s="42" t="s">
        <v>230</v>
      </c>
      <c r="N2" s="40" t="s">
        <v>289</v>
      </c>
      <c r="O2" s="41" t="s">
        <v>290</v>
      </c>
      <c r="P2" s="42" t="s">
        <v>230</v>
      </c>
      <c r="Q2" s="40" t="s">
        <v>289</v>
      </c>
      <c r="R2" s="41" t="s">
        <v>290</v>
      </c>
      <c r="S2" s="42" t="s">
        <v>230</v>
      </c>
      <c r="T2" s="40" t="s">
        <v>289</v>
      </c>
      <c r="U2" s="41" t="s">
        <v>290</v>
      </c>
      <c r="V2" s="42" t="s">
        <v>230</v>
      </c>
      <c r="W2" s="40" t="s">
        <v>289</v>
      </c>
      <c r="X2" s="41" t="s">
        <v>290</v>
      </c>
      <c r="Y2" s="42" t="s">
        <v>230</v>
      </c>
      <c r="Z2" s="40" t="s">
        <v>289</v>
      </c>
      <c r="AA2" s="41" t="s">
        <v>290</v>
      </c>
      <c r="AB2" s="42" t="s">
        <v>230</v>
      </c>
      <c r="AC2" s="40" t="s">
        <v>289</v>
      </c>
      <c r="AD2" s="41" t="s">
        <v>290</v>
      </c>
      <c r="AE2" s="42" t="s">
        <v>230</v>
      </c>
      <c r="AF2" s="40" t="s">
        <v>289</v>
      </c>
      <c r="AG2" s="41" t="s">
        <v>290</v>
      </c>
      <c r="AH2" s="42" t="s">
        <v>230</v>
      </c>
      <c r="AI2" s="40" t="s">
        <v>289</v>
      </c>
      <c r="AJ2" s="41" t="s">
        <v>290</v>
      </c>
      <c r="AK2" s="42" t="s">
        <v>230</v>
      </c>
      <c r="AL2" s="40" t="s">
        <v>289</v>
      </c>
      <c r="AM2" s="41" t="s">
        <v>290</v>
      </c>
      <c r="AN2" s="42" t="s">
        <v>230</v>
      </c>
      <c r="AO2" s="40" t="s">
        <v>289</v>
      </c>
      <c r="AP2" s="41" t="s">
        <v>290</v>
      </c>
      <c r="AQ2" s="42" t="s">
        <v>230</v>
      </c>
      <c r="AR2" s="40" t="s">
        <v>289</v>
      </c>
      <c r="AS2" s="41" t="s">
        <v>290</v>
      </c>
      <c r="AT2" s="42" t="s">
        <v>230</v>
      </c>
      <c r="AU2" s="40" t="s">
        <v>289</v>
      </c>
      <c r="AV2" s="41" t="s">
        <v>290</v>
      </c>
      <c r="AW2" s="42" t="s">
        <v>230</v>
      </c>
      <c r="AX2" s="40">
        <v>42217</v>
      </c>
      <c r="AY2" s="56">
        <v>0</v>
      </c>
      <c r="AZ2" s="56">
        <v>25</v>
      </c>
      <c r="BA2" s="56">
        <v>25</v>
      </c>
      <c r="BB2" s="39">
        <v>0</v>
      </c>
      <c r="BC2" s="39">
        <v>0</v>
      </c>
      <c r="BD2" s="39">
        <v>0</v>
      </c>
      <c r="BE2" s="39">
        <v>0</v>
      </c>
      <c r="BF2" s="39">
        <v>0</v>
      </c>
      <c r="BG2" t="s">
        <v>291</v>
      </c>
      <c r="BH2" s="40" t="s">
        <v>289</v>
      </c>
      <c r="BI2" s="41" t="s">
        <v>290</v>
      </c>
      <c r="BJ2" s="42" t="s">
        <v>230</v>
      </c>
    </row>
    <row r="3" spans="1:59">
      <c r="A3" s="40">
        <v>42948</v>
      </c>
      <c r="AF3">
        <v>19</v>
      </c>
      <c r="AG3" s="36">
        <v>1</v>
      </c>
      <c r="AH3" s="53">
        <v>0.96</v>
      </c>
      <c r="AX3" s="40">
        <v>42948</v>
      </c>
      <c r="AY3" s="56">
        <v>24</v>
      </c>
      <c r="AZ3" s="56">
        <v>25</v>
      </c>
      <c r="BA3" s="56">
        <v>30</v>
      </c>
      <c r="BB3" s="39">
        <f t="shared" ref="BB3:BB12" si="0">AY3/AZ3</f>
        <v>0.96</v>
      </c>
      <c r="BC3" s="39">
        <v>0</v>
      </c>
      <c r="BD3" s="39">
        <v>0</v>
      </c>
      <c r="BE3" s="39">
        <f t="shared" ref="BE3:BE12" si="1">BA3/BA2-1</f>
        <v>0.2</v>
      </c>
      <c r="BF3" s="39">
        <v>0</v>
      </c>
      <c r="BG3" t="s">
        <v>292</v>
      </c>
    </row>
    <row r="4" spans="1:58">
      <c r="A4" s="40">
        <v>42979</v>
      </c>
      <c r="E4" s="35">
        <v>10</v>
      </c>
      <c r="F4" s="36">
        <v>3</v>
      </c>
      <c r="G4" s="44">
        <v>0.05</v>
      </c>
      <c r="AF4">
        <v>41</v>
      </c>
      <c r="AG4" s="36">
        <v>17</v>
      </c>
      <c r="AH4" s="46">
        <v>0.74</v>
      </c>
      <c r="AI4">
        <v>8</v>
      </c>
      <c r="AJ4" s="36">
        <v>4</v>
      </c>
      <c r="AK4" s="52">
        <v>0.84</v>
      </c>
      <c r="AL4">
        <v>35</v>
      </c>
      <c r="AM4" s="36">
        <v>0</v>
      </c>
      <c r="AN4" s="44">
        <v>0.11</v>
      </c>
      <c r="AR4">
        <v>6</v>
      </c>
      <c r="AS4" s="36">
        <v>2</v>
      </c>
      <c r="AT4" s="44">
        <v>0.14</v>
      </c>
      <c r="AX4" s="40">
        <v>42979</v>
      </c>
      <c r="AY4" s="56">
        <v>39.25</v>
      </c>
      <c r="AZ4" s="56">
        <v>159.7</v>
      </c>
      <c r="BA4" s="56">
        <v>159.7</v>
      </c>
      <c r="BB4" s="39">
        <f t="shared" si="0"/>
        <v>0.245773324984346</v>
      </c>
      <c r="BC4" s="39">
        <f t="shared" ref="BC4:BD8" si="2">AY4/AY3-1</f>
        <v>0.635416666666667</v>
      </c>
      <c r="BD4" s="39">
        <f t="shared" si="2"/>
        <v>5.388</v>
      </c>
      <c r="BE4" s="39">
        <f t="shared" si="1"/>
        <v>4.32333333333333</v>
      </c>
      <c r="BF4" s="39">
        <f t="shared" ref="BF4:BF12" si="3">BB4/BB3-1</f>
        <v>-0.743986119807973</v>
      </c>
    </row>
    <row r="5" spans="1:58">
      <c r="A5" s="40">
        <v>43009</v>
      </c>
      <c r="E5" s="35">
        <v>23</v>
      </c>
      <c r="F5" s="36">
        <v>5</v>
      </c>
      <c r="G5" s="44">
        <v>0.56</v>
      </c>
      <c r="H5">
        <v>2</v>
      </c>
      <c r="I5" s="36">
        <v>1</v>
      </c>
      <c r="J5" s="44">
        <v>0.05</v>
      </c>
      <c r="T5">
        <v>1</v>
      </c>
      <c r="U5" s="36">
        <v>1</v>
      </c>
      <c r="V5" s="44">
        <v>0.01</v>
      </c>
      <c r="Z5">
        <v>6</v>
      </c>
      <c r="AA5" s="36">
        <v>5</v>
      </c>
      <c r="AB5" s="44">
        <v>0.25</v>
      </c>
      <c r="AF5">
        <v>10</v>
      </c>
      <c r="AG5" s="36">
        <v>8</v>
      </c>
      <c r="AH5" s="54">
        <v>0.31</v>
      </c>
      <c r="AI5">
        <v>28</v>
      </c>
      <c r="AJ5" s="36">
        <v>3</v>
      </c>
      <c r="AK5" s="44">
        <v>0.12</v>
      </c>
      <c r="AL5">
        <v>18</v>
      </c>
      <c r="AM5" s="36">
        <v>11</v>
      </c>
      <c r="AN5" s="52">
        <v>0.92</v>
      </c>
      <c r="AR5">
        <v>12</v>
      </c>
      <c r="AS5" s="36">
        <v>11</v>
      </c>
      <c r="AT5" s="52">
        <v>0.93</v>
      </c>
      <c r="AU5">
        <v>23</v>
      </c>
      <c r="AV5" s="36">
        <v>3</v>
      </c>
      <c r="AW5" s="44">
        <v>0.56</v>
      </c>
      <c r="AX5" s="40">
        <v>43009</v>
      </c>
      <c r="AY5" s="56">
        <v>75.86</v>
      </c>
      <c r="AZ5" s="56">
        <v>279.7</v>
      </c>
      <c r="BA5" s="56">
        <v>326.7</v>
      </c>
      <c r="BB5" s="39">
        <f t="shared" si="0"/>
        <v>0.271219163389346</v>
      </c>
      <c r="BC5" s="39">
        <f t="shared" si="2"/>
        <v>0.932738853503185</v>
      </c>
      <c r="BD5" s="39">
        <f t="shared" si="2"/>
        <v>0.751408891671885</v>
      </c>
      <c r="BE5" s="39">
        <f t="shared" si="1"/>
        <v>1.04571070757671</v>
      </c>
      <c r="BF5" s="39">
        <f t="shared" si="3"/>
        <v>0.103533767981618</v>
      </c>
    </row>
    <row r="6" spans="1:62">
      <c r="A6" s="40">
        <v>43040</v>
      </c>
      <c r="E6" s="35">
        <v>9</v>
      </c>
      <c r="F6" s="36">
        <v>4</v>
      </c>
      <c r="G6" s="44">
        <v>0.13</v>
      </c>
      <c r="H6">
        <v>24</v>
      </c>
      <c r="I6" s="36">
        <v>9</v>
      </c>
      <c r="J6" s="45">
        <v>0.85</v>
      </c>
      <c r="K6">
        <v>10</v>
      </c>
      <c r="L6" s="36">
        <v>5</v>
      </c>
      <c r="M6" s="44">
        <v>0.17</v>
      </c>
      <c r="N6">
        <v>2</v>
      </c>
      <c r="O6" s="36">
        <v>1</v>
      </c>
      <c r="P6" s="44">
        <v>0.03</v>
      </c>
      <c r="Q6" s="49"/>
      <c r="R6" s="49"/>
      <c r="T6">
        <v>32</v>
      </c>
      <c r="U6" s="36">
        <v>12</v>
      </c>
      <c r="V6" s="44">
        <v>0.77</v>
      </c>
      <c r="W6">
        <v>2</v>
      </c>
      <c r="X6" s="36">
        <v>1</v>
      </c>
      <c r="Y6" s="44">
        <v>0.02</v>
      </c>
      <c r="Z6">
        <v>19</v>
      </c>
      <c r="AA6" s="36">
        <v>10</v>
      </c>
      <c r="AB6" s="44">
        <v>0.2</v>
      </c>
      <c r="AC6">
        <v>8</v>
      </c>
      <c r="AD6">
        <v>5</v>
      </c>
      <c r="AE6" s="44">
        <v>0.07</v>
      </c>
      <c r="AF6">
        <v>24</v>
      </c>
      <c r="AG6">
        <v>16</v>
      </c>
      <c r="AH6" s="53">
        <v>0.82</v>
      </c>
      <c r="AI6">
        <v>17</v>
      </c>
      <c r="AJ6">
        <v>8</v>
      </c>
      <c r="AK6" s="54">
        <v>0.69</v>
      </c>
      <c r="AL6">
        <v>17</v>
      </c>
      <c r="AM6">
        <v>2</v>
      </c>
      <c r="AN6" s="44">
        <v>0.08</v>
      </c>
      <c r="AO6">
        <v>4</v>
      </c>
      <c r="AP6">
        <v>1</v>
      </c>
      <c r="AQ6" s="44">
        <v>0.01</v>
      </c>
      <c r="AR6">
        <v>13</v>
      </c>
      <c r="AS6">
        <v>5</v>
      </c>
      <c r="AT6" s="44">
        <v>0.11</v>
      </c>
      <c r="AU6">
        <v>23</v>
      </c>
      <c r="AV6">
        <v>14</v>
      </c>
      <c r="AW6" s="44">
        <v>0.73</v>
      </c>
      <c r="AX6" s="40">
        <v>43040</v>
      </c>
      <c r="AY6" s="56">
        <v>127.75</v>
      </c>
      <c r="AZ6" s="56">
        <v>438.7</v>
      </c>
      <c r="BA6" s="56">
        <v>480.67</v>
      </c>
      <c r="BB6" s="39">
        <f t="shared" si="0"/>
        <v>0.291201276498746</v>
      </c>
      <c r="BC6" s="39">
        <f t="shared" si="2"/>
        <v>0.684023200632744</v>
      </c>
      <c r="BD6" s="39">
        <f t="shared" si="2"/>
        <v>0.568466213800501</v>
      </c>
      <c r="BE6" s="39">
        <f t="shared" si="1"/>
        <v>0.471288644015917</v>
      </c>
      <c r="BF6" s="39">
        <f t="shared" si="3"/>
        <v>0.0736751520788186</v>
      </c>
      <c r="BH6">
        <v>9</v>
      </c>
      <c r="BI6" s="36">
        <v>3</v>
      </c>
      <c r="BJ6" s="44">
        <v>0.68</v>
      </c>
    </row>
    <row r="7" spans="1:62">
      <c r="A7" s="40">
        <v>43070</v>
      </c>
      <c r="B7">
        <v>8</v>
      </c>
      <c r="C7">
        <v>2</v>
      </c>
      <c r="D7" s="44">
        <v>0.18</v>
      </c>
      <c r="E7" s="35">
        <v>16</v>
      </c>
      <c r="F7">
        <v>9</v>
      </c>
      <c r="G7" s="44">
        <v>0.17</v>
      </c>
      <c r="H7">
        <v>21</v>
      </c>
      <c r="I7">
        <v>4</v>
      </c>
      <c r="J7" s="44">
        <v>0.14</v>
      </c>
      <c r="K7">
        <v>20</v>
      </c>
      <c r="L7">
        <v>14</v>
      </c>
      <c r="M7" s="44">
        <v>0.4</v>
      </c>
      <c r="N7">
        <v>18</v>
      </c>
      <c r="O7">
        <v>5</v>
      </c>
      <c r="P7" s="44">
        <v>0.2</v>
      </c>
      <c r="Q7" s="49"/>
      <c r="R7" s="49"/>
      <c r="T7">
        <v>24</v>
      </c>
      <c r="U7">
        <v>16</v>
      </c>
      <c r="V7" s="44">
        <v>0.61</v>
      </c>
      <c r="W7">
        <v>14</v>
      </c>
      <c r="X7">
        <v>4</v>
      </c>
      <c r="Y7" s="44">
        <v>0.26</v>
      </c>
      <c r="Z7">
        <v>26</v>
      </c>
      <c r="AA7">
        <v>20</v>
      </c>
      <c r="AB7" s="44">
        <v>0.45</v>
      </c>
      <c r="AC7">
        <v>13</v>
      </c>
      <c r="AD7">
        <v>6</v>
      </c>
      <c r="AE7" s="44">
        <v>0.19</v>
      </c>
      <c r="AF7">
        <v>45</v>
      </c>
      <c r="AG7">
        <v>23</v>
      </c>
      <c r="AH7" s="55">
        <v>0.99</v>
      </c>
      <c r="AI7">
        <v>6</v>
      </c>
      <c r="AJ7">
        <v>2</v>
      </c>
      <c r="AK7" s="44">
        <v>0.08</v>
      </c>
      <c r="AL7">
        <v>14</v>
      </c>
      <c r="AM7">
        <v>8</v>
      </c>
      <c r="AN7" s="44">
        <v>0.65</v>
      </c>
      <c r="AO7">
        <v>17</v>
      </c>
      <c r="AP7">
        <v>10</v>
      </c>
      <c r="AQ7" s="44">
        <v>0.33</v>
      </c>
      <c r="AR7">
        <v>9</v>
      </c>
      <c r="AS7">
        <v>1</v>
      </c>
      <c r="AT7" s="44">
        <v>0.03</v>
      </c>
      <c r="AU7">
        <v>16</v>
      </c>
      <c r="AV7">
        <v>1</v>
      </c>
      <c r="AW7" s="44">
        <v>0.12</v>
      </c>
      <c r="AX7" s="40">
        <v>43070</v>
      </c>
      <c r="AY7" s="56">
        <v>165.7</v>
      </c>
      <c r="AZ7" s="56">
        <v>447.7</v>
      </c>
      <c r="BA7" s="56">
        <v>494.7</v>
      </c>
      <c r="BB7" s="39">
        <f t="shared" si="0"/>
        <v>0.370113915568461</v>
      </c>
      <c r="BC7" s="39">
        <f t="shared" si="2"/>
        <v>0.29706457925636</v>
      </c>
      <c r="BD7" s="39">
        <f t="shared" si="2"/>
        <v>0.0205151584226122</v>
      </c>
      <c r="BE7" s="39">
        <f t="shared" si="1"/>
        <v>0.0291884244908149</v>
      </c>
      <c r="BF7" s="39">
        <f t="shared" si="3"/>
        <v>0.270990017689895</v>
      </c>
      <c r="BH7">
        <v>4</v>
      </c>
      <c r="BI7">
        <v>1</v>
      </c>
      <c r="BJ7" s="44">
        <v>0.1</v>
      </c>
    </row>
    <row r="8" spans="1:62">
      <c r="A8" s="40">
        <v>43101</v>
      </c>
      <c r="B8">
        <v>17</v>
      </c>
      <c r="C8">
        <v>6</v>
      </c>
      <c r="D8" s="44">
        <v>0.52</v>
      </c>
      <c r="E8" s="35">
        <v>16</v>
      </c>
      <c r="F8">
        <v>10</v>
      </c>
      <c r="G8" s="44">
        <v>0.7</v>
      </c>
      <c r="H8">
        <v>13</v>
      </c>
      <c r="I8">
        <v>5</v>
      </c>
      <c r="J8" s="44">
        <v>0.22</v>
      </c>
      <c r="K8">
        <v>6</v>
      </c>
      <c r="L8">
        <v>1</v>
      </c>
      <c r="M8" s="44">
        <v>0.01</v>
      </c>
      <c r="N8">
        <v>16</v>
      </c>
      <c r="O8">
        <v>7</v>
      </c>
      <c r="P8" s="46">
        <v>0.33</v>
      </c>
      <c r="Q8" s="50"/>
      <c r="R8" s="50"/>
      <c r="S8" s="51"/>
      <c r="T8">
        <v>17</v>
      </c>
      <c r="U8">
        <v>7</v>
      </c>
      <c r="V8" s="44">
        <v>0.69</v>
      </c>
      <c r="W8">
        <v>6</v>
      </c>
      <c r="X8">
        <v>1</v>
      </c>
      <c r="Y8" s="44">
        <v>0.03</v>
      </c>
      <c r="Z8">
        <v>23</v>
      </c>
      <c r="AA8">
        <v>17</v>
      </c>
      <c r="AB8" s="44">
        <v>0.29</v>
      </c>
      <c r="AC8">
        <v>20</v>
      </c>
      <c r="AD8">
        <v>16</v>
      </c>
      <c r="AE8" s="44">
        <v>0.79</v>
      </c>
      <c r="AF8">
        <v>30</v>
      </c>
      <c r="AG8">
        <v>15</v>
      </c>
      <c r="AH8" s="52">
        <v>1.18</v>
      </c>
      <c r="AI8">
        <v>16</v>
      </c>
      <c r="AJ8">
        <v>11</v>
      </c>
      <c r="AK8" s="52">
        <v>1.16</v>
      </c>
      <c r="AL8">
        <v>3</v>
      </c>
      <c r="AM8">
        <v>3</v>
      </c>
      <c r="AN8" s="44">
        <v>0.12</v>
      </c>
      <c r="AO8">
        <v>4</v>
      </c>
      <c r="AP8">
        <v>4</v>
      </c>
      <c r="AQ8" s="44">
        <v>0.04</v>
      </c>
      <c r="AR8">
        <v>10</v>
      </c>
      <c r="AS8">
        <v>6</v>
      </c>
      <c r="AT8" s="44">
        <v>0.73</v>
      </c>
      <c r="AU8">
        <v>21</v>
      </c>
      <c r="AV8">
        <v>7</v>
      </c>
      <c r="AW8" s="44">
        <v>0.62</v>
      </c>
      <c r="AX8" s="40">
        <v>43101</v>
      </c>
      <c r="AY8" s="56">
        <v>200.95</v>
      </c>
      <c r="AZ8" s="56">
        <v>467.7</v>
      </c>
      <c r="BA8" s="56">
        <v>514.7</v>
      </c>
      <c r="BB8" s="39">
        <f t="shared" si="0"/>
        <v>0.429655762240753</v>
      </c>
      <c r="BC8" s="39">
        <f t="shared" si="2"/>
        <v>0.212733856366928</v>
      </c>
      <c r="BD8" s="39">
        <f t="shared" si="2"/>
        <v>0.0446727719454991</v>
      </c>
      <c r="BE8" s="39">
        <f t="shared" si="1"/>
        <v>0.0404285425510411</v>
      </c>
      <c r="BF8" s="39">
        <f t="shared" si="3"/>
        <v>0.160874379934732</v>
      </c>
      <c r="BH8">
        <v>7</v>
      </c>
      <c r="BI8">
        <v>0</v>
      </c>
      <c r="BJ8" s="44">
        <v>0.03</v>
      </c>
    </row>
    <row r="9" spans="1:62">
      <c r="A9" s="40">
        <v>43132</v>
      </c>
      <c r="B9">
        <v>4</v>
      </c>
      <c r="C9">
        <v>0</v>
      </c>
      <c r="D9" s="44">
        <v>0.07</v>
      </c>
      <c r="E9" s="35">
        <v>9</v>
      </c>
      <c r="F9">
        <v>1</v>
      </c>
      <c r="G9" s="44">
        <v>0.02</v>
      </c>
      <c r="H9">
        <v>19</v>
      </c>
      <c r="I9">
        <v>12</v>
      </c>
      <c r="J9" s="44">
        <v>0.42</v>
      </c>
      <c r="K9">
        <v>15</v>
      </c>
      <c r="L9">
        <v>14</v>
      </c>
      <c r="M9" s="45">
        <v>0.89</v>
      </c>
      <c r="N9">
        <v>22</v>
      </c>
      <c r="O9">
        <v>14</v>
      </c>
      <c r="P9" s="44">
        <v>0.27</v>
      </c>
      <c r="Q9" s="49"/>
      <c r="R9" s="49"/>
      <c r="T9">
        <v>30</v>
      </c>
      <c r="U9">
        <v>13</v>
      </c>
      <c r="V9" s="44">
        <v>0.69</v>
      </c>
      <c r="W9">
        <v>23</v>
      </c>
      <c r="X9">
        <v>14</v>
      </c>
      <c r="Y9" s="52">
        <v>0.83</v>
      </c>
      <c r="Z9">
        <v>20</v>
      </c>
      <c r="AA9">
        <v>13</v>
      </c>
      <c r="AB9" s="44">
        <v>0.52</v>
      </c>
      <c r="AC9">
        <v>12</v>
      </c>
      <c r="AD9">
        <v>10</v>
      </c>
      <c r="AE9" s="44">
        <v>0.06</v>
      </c>
      <c r="AF9">
        <v>12</v>
      </c>
      <c r="AG9">
        <v>3</v>
      </c>
      <c r="AH9" s="44">
        <v>0.15</v>
      </c>
      <c r="AI9">
        <v>2</v>
      </c>
      <c r="AJ9">
        <v>1</v>
      </c>
      <c r="AK9" s="44">
        <v>0.08</v>
      </c>
      <c r="AL9">
        <v>15</v>
      </c>
      <c r="AM9">
        <v>11</v>
      </c>
      <c r="AN9" s="44">
        <v>0.7</v>
      </c>
      <c r="AO9">
        <v>32</v>
      </c>
      <c r="AP9">
        <v>30</v>
      </c>
      <c r="AQ9" s="44">
        <v>0.6</v>
      </c>
      <c r="AR9">
        <v>9</v>
      </c>
      <c r="AS9">
        <v>6</v>
      </c>
      <c r="AT9" s="44">
        <v>0.17</v>
      </c>
      <c r="AU9">
        <v>6</v>
      </c>
      <c r="AV9">
        <v>0</v>
      </c>
      <c r="AW9" s="44">
        <v>0.02</v>
      </c>
      <c r="AX9" s="40">
        <v>43132</v>
      </c>
      <c r="AY9" s="56">
        <v>182.6</v>
      </c>
      <c r="AZ9" s="56">
        <v>467.7</v>
      </c>
      <c r="BA9" s="56">
        <v>475.7</v>
      </c>
      <c r="BB9" s="39">
        <f t="shared" si="0"/>
        <v>0.390421210177464</v>
      </c>
      <c r="BC9" s="39">
        <f>AY9/AY8-1</f>
        <v>-0.0913162478228415</v>
      </c>
      <c r="BD9" s="39">
        <f>AZ9/AZ8-1</f>
        <v>0</v>
      </c>
      <c r="BE9" s="39">
        <f t="shared" si="1"/>
        <v>-0.0757722945405092</v>
      </c>
      <c r="BF9" s="39">
        <f t="shared" si="3"/>
        <v>-0.0913162478228428</v>
      </c>
      <c r="BH9">
        <v>4</v>
      </c>
      <c r="BI9">
        <v>2</v>
      </c>
      <c r="BJ9" s="52">
        <v>0.92</v>
      </c>
    </row>
    <row r="10" spans="1:62">
      <c r="A10" s="40">
        <v>43160</v>
      </c>
      <c r="B10">
        <v>9</v>
      </c>
      <c r="C10">
        <v>7</v>
      </c>
      <c r="D10" s="45">
        <v>0.87</v>
      </c>
      <c r="E10" s="35">
        <v>16</v>
      </c>
      <c r="F10">
        <v>11</v>
      </c>
      <c r="G10" s="45">
        <v>0.8</v>
      </c>
      <c r="H10">
        <v>10</v>
      </c>
      <c r="I10">
        <v>6</v>
      </c>
      <c r="J10" s="44">
        <v>0.22</v>
      </c>
      <c r="K10">
        <v>7</v>
      </c>
      <c r="L10">
        <v>4</v>
      </c>
      <c r="M10" s="44">
        <v>0.12</v>
      </c>
      <c r="N10">
        <v>16</v>
      </c>
      <c r="O10">
        <v>16</v>
      </c>
      <c r="P10" s="44">
        <v>0.78</v>
      </c>
      <c r="Q10" s="49"/>
      <c r="R10" s="49"/>
      <c r="T10">
        <v>22</v>
      </c>
      <c r="U10">
        <v>13</v>
      </c>
      <c r="V10" s="52">
        <v>0.81</v>
      </c>
      <c r="W10">
        <v>5</v>
      </c>
      <c r="X10">
        <v>3</v>
      </c>
      <c r="Y10" s="44">
        <v>0.1</v>
      </c>
      <c r="Z10">
        <v>16</v>
      </c>
      <c r="AA10">
        <v>14</v>
      </c>
      <c r="AB10" s="44">
        <v>0.35</v>
      </c>
      <c r="AC10">
        <v>25</v>
      </c>
      <c r="AD10">
        <v>22</v>
      </c>
      <c r="AE10" s="44">
        <v>0.62</v>
      </c>
      <c r="AF10">
        <v>24</v>
      </c>
      <c r="AG10">
        <v>18</v>
      </c>
      <c r="AH10" s="45">
        <v>0.86</v>
      </c>
      <c r="AI10">
        <v>10</v>
      </c>
      <c r="AJ10">
        <v>10</v>
      </c>
      <c r="AK10" s="45">
        <v>0.89</v>
      </c>
      <c r="AL10">
        <v>13</v>
      </c>
      <c r="AM10">
        <v>7</v>
      </c>
      <c r="AN10" s="44">
        <v>0.38</v>
      </c>
      <c r="AO10">
        <v>11</v>
      </c>
      <c r="AP10">
        <v>11</v>
      </c>
      <c r="AQ10" s="44">
        <v>0.2</v>
      </c>
      <c r="AR10">
        <v>14</v>
      </c>
      <c r="AS10">
        <v>12</v>
      </c>
      <c r="AT10" s="44">
        <v>0.68</v>
      </c>
      <c r="AU10">
        <v>18</v>
      </c>
      <c r="AV10">
        <v>12</v>
      </c>
      <c r="AW10" s="44">
        <v>0.76</v>
      </c>
      <c r="AX10" s="40">
        <v>43160</v>
      </c>
      <c r="AY10" s="56">
        <v>227.96</v>
      </c>
      <c r="AZ10" s="56">
        <v>492.7</v>
      </c>
      <c r="BA10" s="56">
        <v>500.7</v>
      </c>
      <c r="BB10" s="39">
        <f t="shared" si="0"/>
        <v>0.462675055814898</v>
      </c>
      <c r="BC10" s="39">
        <f>AY10/AY9-1</f>
        <v>0.248411829134721</v>
      </c>
      <c r="BD10" s="39">
        <f>AZ10/AZ9-1</f>
        <v>0.053453068206115</v>
      </c>
      <c r="BE10" s="39">
        <f t="shared" si="1"/>
        <v>0.0525541307546773</v>
      </c>
      <c r="BF10" s="39">
        <f t="shared" si="3"/>
        <v>0.185066394329835</v>
      </c>
      <c r="BH10">
        <v>1</v>
      </c>
      <c r="BI10">
        <v>0</v>
      </c>
      <c r="BJ10" s="44">
        <v>0</v>
      </c>
    </row>
    <row r="11" spans="1:62">
      <c r="A11" s="40">
        <v>43191</v>
      </c>
      <c r="B11">
        <v>8</v>
      </c>
      <c r="C11">
        <v>5</v>
      </c>
      <c r="D11" s="44">
        <v>0.13</v>
      </c>
      <c r="E11" s="35">
        <v>14</v>
      </c>
      <c r="F11">
        <v>11</v>
      </c>
      <c r="G11" s="44">
        <v>0.24</v>
      </c>
      <c r="H11">
        <v>25</v>
      </c>
      <c r="I11">
        <v>16</v>
      </c>
      <c r="J11" s="46">
        <v>0.55</v>
      </c>
      <c r="K11">
        <v>15</v>
      </c>
      <c r="L11">
        <v>11</v>
      </c>
      <c r="M11" s="44">
        <v>0.7</v>
      </c>
      <c r="N11">
        <v>31</v>
      </c>
      <c r="O11">
        <v>23</v>
      </c>
      <c r="P11" s="44">
        <v>0.47</v>
      </c>
      <c r="Q11" s="36">
        <v>13</v>
      </c>
      <c r="R11" s="36">
        <v>4</v>
      </c>
      <c r="S11" s="44">
        <v>0.16</v>
      </c>
      <c r="T11">
        <v>22</v>
      </c>
      <c r="U11">
        <v>11</v>
      </c>
      <c r="V11" s="46">
        <v>0.55</v>
      </c>
      <c r="W11">
        <v>23</v>
      </c>
      <c r="X11">
        <v>17</v>
      </c>
      <c r="Y11" s="44">
        <v>0.51</v>
      </c>
      <c r="Z11">
        <v>29</v>
      </c>
      <c r="AA11">
        <v>24</v>
      </c>
      <c r="AB11" s="46">
        <v>0.26</v>
      </c>
      <c r="AC11">
        <v>20</v>
      </c>
      <c r="AD11">
        <v>4</v>
      </c>
      <c r="AE11" s="44">
        <v>0.08</v>
      </c>
      <c r="AF11">
        <v>27</v>
      </c>
      <c r="AG11">
        <v>16</v>
      </c>
      <c r="AH11" s="44">
        <v>0.5</v>
      </c>
      <c r="AI11">
        <v>5</v>
      </c>
      <c r="AJ11">
        <v>2</v>
      </c>
      <c r="AK11" s="44">
        <v>0.1</v>
      </c>
      <c r="AL11">
        <v>2</v>
      </c>
      <c r="AM11">
        <v>0</v>
      </c>
      <c r="AN11" s="44">
        <v>0</v>
      </c>
      <c r="AO11">
        <v>20</v>
      </c>
      <c r="AP11">
        <v>15</v>
      </c>
      <c r="AQ11" s="44">
        <v>0.51</v>
      </c>
      <c r="AR11">
        <v>20</v>
      </c>
      <c r="AS11">
        <v>2</v>
      </c>
      <c r="AT11" s="46">
        <v>0.28</v>
      </c>
      <c r="AU11">
        <v>14</v>
      </c>
      <c r="AV11">
        <v>3</v>
      </c>
      <c r="AW11" s="44">
        <v>0.21</v>
      </c>
      <c r="AX11" s="40">
        <v>43191</v>
      </c>
      <c r="AY11" s="56">
        <v>207.95</v>
      </c>
      <c r="AZ11" s="57">
        <v>539.2</v>
      </c>
      <c r="BA11" s="56">
        <v>579.7</v>
      </c>
      <c r="BB11" s="39">
        <f t="shared" si="0"/>
        <v>0.385663946587537</v>
      </c>
      <c r="BC11" s="39">
        <f>AY11/AY10-1</f>
        <v>-0.0877785576416916</v>
      </c>
      <c r="BD11" s="39">
        <f>AZ11/AZ10-1</f>
        <v>0.0943779175969151</v>
      </c>
      <c r="BE11" s="39">
        <f t="shared" si="1"/>
        <v>0.157779109247054</v>
      </c>
      <c r="BF11" s="39">
        <f t="shared" si="3"/>
        <v>-0.166447506213023</v>
      </c>
      <c r="BH11">
        <v>11</v>
      </c>
      <c r="BI11">
        <v>4</v>
      </c>
      <c r="BJ11" s="44">
        <v>0.73</v>
      </c>
    </row>
    <row r="12" spans="1:60">
      <c r="A12" s="40">
        <v>43221</v>
      </c>
      <c r="B12">
        <v>15</v>
      </c>
      <c r="C12">
        <v>7</v>
      </c>
      <c r="D12" s="45">
        <v>0.98</v>
      </c>
      <c r="E12" s="35">
        <v>18</v>
      </c>
      <c r="F12">
        <v>11</v>
      </c>
      <c r="G12" s="44">
        <v>0.36</v>
      </c>
      <c r="H12">
        <v>17</v>
      </c>
      <c r="I12">
        <v>10</v>
      </c>
      <c r="J12" s="44">
        <v>0.28</v>
      </c>
      <c r="K12">
        <v>27</v>
      </c>
      <c r="L12">
        <v>20</v>
      </c>
      <c r="M12" s="44">
        <v>0.36</v>
      </c>
      <c r="N12" t="s">
        <v>293</v>
      </c>
      <c r="Q12" s="36">
        <v>15</v>
      </c>
      <c r="R12" s="36">
        <v>9</v>
      </c>
      <c r="S12" s="44">
        <v>0.74</v>
      </c>
      <c r="T12">
        <v>28</v>
      </c>
      <c r="U12">
        <v>17</v>
      </c>
      <c r="V12" s="44">
        <v>0.66</v>
      </c>
      <c r="W12">
        <v>17</v>
      </c>
      <c r="X12">
        <v>9</v>
      </c>
      <c r="Y12" s="44">
        <v>0.2</v>
      </c>
      <c r="Z12">
        <v>26</v>
      </c>
      <c r="AA12">
        <v>25</v>
      </c>
      <c r="AB12" s="44">
        <v>0.39</v>
      </c>
      <c r="AC12">
        <v>27</v>
      </c>
      <c r="AD12">
        <v>20</v>
      </c>
      <c r="AE12" s="44">
        <v>0.44</v>
      </c>
      <c r="AF12">
        <v>40</v>
      </c>
      <c r="AG12">
        <v>18</v>
      </c>
      <c r="AH12" s="44">
        <v>0.54</v>
      </c>
      <c r="AI12">
        <v>20</v>
      </c>
      <c r="AJ12">
        <v>11</v>
      </c>
      <c r="AK12" s="44">
        <v>0.53</v>
      </c>
      <c r="AL12">
        <v>0</v>
      </c>
      <c r="AM12">
        <v>0</v>
      </c>
      <c r="AN12" s="44">
        <v>0</v>
      </c>
      <c r="AO12">
        <v>20</v>
      </c>
      <c r="AP12">
        <v>13</v>
      </c>
      <c r="AQ12" s="44">
        <v>0.21</v>
      </c>
      <c r="AR12">
        <v>36</v>
      </c>
      <c r="AS12">
        <v>25</v>
      </c>
      <c r="AT12" s="45">
        <v>1.02</v>
      </c>
      <c r="AU12">
        <v>22</v>
      </c>
      <c r="AV12">
        <v>10</v>
      </c>
      <c r="AW12" s="44">
        <v>0.77</v>
      </c>
      <c r="AX12" s="40">
        <v>43221</v>
      </c>
      <c r="AY12" s="56">
        <v>203.7</v>
      </c>
      <c r="AZ12" s="56">
        <v>536.2</v>
      </c>
      <c r="BA12" s="56">
        <v>584.9</v>
      </c>
      <c r="BB12" s="39">
        <f t="shared" si="0"/>
        <v>0.379895561357702</v>
      </c>
      <c r="BC12" s="39">
        <f>AY12/AY11-1</f>
        <v>-0.0204376051935562</v>
      </c>
      <c r="BD12" s="39">
        <f>AZ12/AZ11-1</f>
        <v>-0.00556379821958453</v>
      </c>
      <c r="BE12" s="39">
        <f t="shared" si="1"/>
        <v>0.00897015697774695</v>
      </c>
      <c r="BF12" s="39">
        <f t="shared" si="3"/>
        <v>-0.0149570248421586</v>
      </c>
      <c r="BH12" t="s">
        <v>165</v>
      </c>
    </row>
    <row r="13" spans="1:53">
      <c r="A13" s="40">
        <v>43252</v>
      </c>
      <c r="AX13" s="40">
        <v>43252</v>
      </c>
      <c r="AY13" s="56"/>
      <c r="AZ13" s="56">
        <v>536.2</v>
      </c>
      <c r="BA13" s="56">
        <v>555.9</v>
      </c>
    </row>
    <row r="14" spans="1:53">
      <c r="A14" s="40">
        <v>43282</v>
      </c>
      <c r="AX14" s="40">
        <v>43282</v>
      </c>
      <c r="AY14" s="56"/>
      <c r="AZ14" s="56"/>
      <c r="BA14" s="56"/>
    </row>
    <row r="15" spans="1:53">
      <c r="A15" s="40">
        <v>43313</v>
      </c>
      <c r="AX15" s="40">
        <v>43313</v>
      </c>
      <c r="AY15" s="56"/>
      <c r="AZ15" s="56"/>
      <c r="BA15" s="56"/>
    </row>
    <row r="16" spans="1:53">
      <c r="A16" s="40">
        <v>43344</v>
      </c>
      <c r="AX16" s="40">
        <v>43344</v>
      </c>
      <c r="AY16" s="56"/>
      <c r="AZ16" s="56"/>
      <c r="BA16" s="56"/>
    </row>
    <row r="17" spans="1:53">
      <c r="A17" s="40">
        <v>43374</v>
      </c>
      <c r="AX17" s="40">
        <v>43374</v>
      </c>
      <c r="AY17" s="56"/>
      <c r="AZ17" s="56"/>
      <c r="BA17" s="56"/>
    </row>
    <row r="18" spans="1:53">
      <c r="A18" s="40">
        <v>43405</v>
      </c>
      <c r="AX18" s="40">
        <v>43405</v>
      </c>
      <c r="AY18" s="56"/>
      <c r="AZ18" s="56"/>
      <c r="BA18" s="56"/>
    </row>
    <row r="19" spans="1:53">
      <c r="A19" s="40">
        <v>43435</v>
      </c>
      <c r="AX19" s="40">
        <v>43435</v>
      </c>
      <c r="AY19" s="56"/>
      <c r="AZ19" s="56"/>
      <c r="BA19" s="56"/>
    </row>
    <row r="20" spans="1:53">
      <c r="A20" s="40">
        <v>43466</v>
      </c>
      <c r="AX20" s="40">
        <v>43466</v>
      </c>
      <c r="AY20" s="56"/>
      <c r="AZ20" s="56"/>
      <c r="BA20" s="56"/>
    </row>
    <row r="21" spans="1:53">
      <c r="A21" s="40">
        <v>43497</v>
      </c>
      <c r="AX21" s="40">
        <v>43497</v>
      </c>
      <c r="AY21" s="56"/>
      <c r="AZ21" s="56"/>
      <c r="BA21" s="56"/>
    </row>
    <row r="22" spans="1:53">
      <c r="A22" s="40">
        <v>43525</v>
      </c>
      <c r="AX22" s="40">
        <v>43525</v>
      </c>
      <c r="AY22" s="56"/>
      <c r="AZ22" s="56"/>
      <c r="BA22" s="56"/>
    </row>
    <row r="23" spans="1:53">
      <c r="A23" s="40">
        <v>43556</v>
      </c>
      <c r="AX23" s="40">
        <v>43556</v>
      </c>
      <c r="AY23" s="56"/>
      <c r="AZ23" s="56"/>
      <c r="BA23" s="56"/>
    </row>
    <row r="24" spans="1:53">
      <c r="A24" s="40">
        <v>43586</v>
      </c>
      <c r="AX24" s="40">
        <v>43586</v>
      </c>
      <c r="AY24" s="56"/>
      <c r="AZ24" s="56"/>
      <c r="BA24" s="56"/>
    </row>
    <row r="25" spans="1:53">
      <c r="A25" s="40">
        <v>43617</v>
      </c>
      <c r="AX25" s="40">
        <v>43617</v>
      </c>
      <c r="AY25" s="56"/>
      <c r="AZ25" s="56"/>
      <c r="BA25" s="56"/>
    </row>
    <row r="26" spans="1:53">
      <c r="A26" s="40">
        <v>43647</v>
      </c>
      <c r="AX26" s="40">
        <v>43647</v>
      </c>
      <c r="AY26" s="56"/>
      <c r="AZ26" s="56"/>
      <c r="BA26" s="56"/>
    </row>
    <row r="27" spans="1:53">
      <c r="A27" s="40">
        <v>43678</v>
      </c>
      <c r="AX27" s="40">
        <v>43678</v>
      </c>
      <c r="AY27" s="56"/>
      <c r="AZ27" s="56"/>
      <c r="BA27" s="56"/>
    </row>
    <row r="28" spans="1:53">
      <c r="A28" s="40">
        <v>43709</v>
      </c>
      <c r="AX28" s="40">
        <v>43709</v>
      </c>
      <c r="AY28" s="56"/>
      <c r="AZ28" s="56"/>
      <c r="BA28" s="56"/>
    </row>
    <row r="29" spans="1:53">
      <c r="A29" s="40">
        <v>43739</v>
      </c>
      <c r="AX29" s="40">
        <v>43739</v>
      </c>
      <c r="AY29" s="56"/>
      <c r="AZ29" s="56"/>
      <c r="BA29" s="56"/>
    </row>
    <row r="30" spans="1:53">
      <c r="A30" s="40">
        <v>43770</v>
      </c>
      <c r="AX30" s="40">
        <v>43770</v>
      </c>
      <c r="AY30" s="56"/>
      <c r="AZ30" s="56"/>
      <c r="BA30" s="56"/>
    </row>
    <row r="31" spans="1:53">
      <c r="A31" s="40">
        <v>43800</v>
      </c>
      <c r="AX31" s="40">
        <v>43800</v>
      </c>
      <c r="AY31" s="56"/>
      <c r="AZ31" s="56"/>
      <c r="BA31" s="56"/>
    </row>
    <row r="32" spans="1:53">
      <c r="A32" s="40">
        <v>43831</v>
      </c>
      <c r="AX32" s="40">
        <v>43831</v>
      </c>
      <c r="AY32" s="56"/>
      <c r="AZ32" s="56"/>
      <c r="BA32" s="56"/>
    </row>
    <row r="33" spans="1:53">
      <c r="A33" s="40">
        <v>43862</v>
      </c>
      <c r="AX33" s="40">
        <v>43862</v>
      </c>
      <c r="AY33" s="56"/>
      <c r="AZ33" s="56"/>
      <c r="BA33" s="56"/>
    </row>
    <row r="34" spans="1:53">
      <c r="A34" s="40">
        <v>43891</v>
      </c>
      <c r="AX34" s="40">
        <v>43891</v>
      </c>
      <c r="AY34" s="56"/>
      <c r="AZ34" s="56"/>
      <c r="BA34" s="56"/>
    </row>
    <row r="35" spans="1:53">
      <c r="A35" s="40">
        <v>43922</v>
      </c>
      <c r="AX35" s="40">
        <v>43922</v>
      </c>
      <c r="AY35" s="56"/>
      <c r="AZ35" s="56"/>
      <c r="BA35" s="56"/>
    </row>
    <row r="36" spans="1:53">
      <c r="A36" s="40">
        <v>43952</v>
      </c>
      <c r="AX36" s="40">
        <v>43952</v>
      </c>
      <c r="AY36" s="56"/>
      <c r="AZ36" s="56"/>
      <c r="BA36" s="56"/>
    </row>
    <row r="37" spans="1:53">
      <c r="A37" s="40">
        <v>43983</v>
      </c>
      <c r="AX37" s="40">
        <v>43983</v>
      </c>
      <c r="AY37" s="56"/>
      <c r="AZ37" s="56"/>
      <c r="BA37" s="56"/>
    </row>
    <row r="38" spans="1:53">
      <c r="A38" s="40">
        <v>44013</v>
      </c>
      <c r="AX38" s="40">
        <v>44013</v>
      </c>
      <c r="AY38" s="56"/>
      <c r="AZ38" s="56"/>
      <c r="BA38" s="56"/>
    </row>
    <row r="39" spans="1:53">
      <c r="A39" s="40">
        <v>44044</v>
      </c>
      <c r="AX39" s="40">
        <v>44044</v>
      </c>
      <c r="AY39" s="56"/>
      <c r="AZ39" s="56"/>
      <c r="BA39" s="56"/>
    </row>
    <row r="40" spans="1:53">
      <c r="A40" s="40">
        <v>44075</v>
      </c>
      <c r="AX40" s="40">
        <v>44075</v>
      </c>
      <c r="AY40" s="56"/>
      <c r="AZ40" s="56"/>
      <c r="BA40" s="56"/>
    </row>
    <row r="41" spans="1:53">
      <c r="A41" s="40">
        <v>44105</v>
      </c>
      <c r="AX41" s="40">
        <v>44105</v>
      </c>
      <c r="AY41" s="56"/>
      <c r="AZ41" s="56"/>
      <c r="BA41" s="56"/>
    </row>
    <row r="42" spans="1:50">
      <c r="A42" s="40">
        <v>44136</v>
      </c>
      <c r="AX42" s="40">
        <v>44136</v>
      </c>
    </row>
    <row r="43" spans="1:50">
      <c r="A43" s="40">
        <v>44166</v>
      </c>
      <c r="AX43" s="40">
        <v>44166</v>
      </c>
    </row>
    <row r="44" spans="1:50">
      <c r="A44" s="40">
        <v>44197</v>
      </c>
      <c r="AX44" s="40">
        <v>44197</v>
      </c>
    </row>
    <row r="45" spans="1:50">
      <c r="A45" s="40">
        <v>44228</v>
      </c>
      <c r="AX45" s="40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4:AK35"/>
  <sheetViews>
    <sheetView zoomScale="70" zoomScaleNormal="70" workbookViewId="0">
      <selection activeCell="AE21" sqref="AE21"/>
    </sheetView>
  </sheetViews>
  <sheetFormatPr defaultColWidth="9" defaultRowHeight="13.5"/>
  <cols>
    <col min="1" max="1" width="3.625" customWidth="1"/>
    <col min="2" max="2" width="7.125" style="3" customWidth="1"/>
    <col min="3" max="3" width="8.625" style="3" customWidth="1"/>
    <col min="4" max="4" width="9.625" style="3" customWidth="1"/>
    <col min="5" max="6" width="4.625" customWidth="1"/>
    <col min="7" max="7" width="3.21666666666667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3.93333333333333" style="29" customWidth="1"/>
    <col min="15" max="15" width="3.625" customWidth="1"/>
    <col min="16" max="16" width="7.125" customWidth="1"/>
    <col min="17" max="17" width="8.625" customWidth="1"/>
    <col min="19" max="20" width="4.625" customWidth="1"/>
    <col min="21" max="21" width="4.45833333333333" customWidth="1"/>
    <col min="23" max="23" width="3.20833333333333" customWidth="1"/>
    <col min="25" max="25" width="9.81666666666667" customWidth="1"/>
    <col min="26" max="26" width="4.45833333333333" customWidth="1"/>
    <col min="27" max="27" width="2.5" customWidth="1"/>
    <col min="28" max="28" width="3.39166666666667" customWidth="1"/>
    <col min="30" max="30" width="7.5" customWidth="1"/>
    <col min="31" max="31" width="4.1" customWidth="1"/>
    <col min="32" max="32" width="3.925" customWidth="1"/>
    <col min="33" max="33" width="3.56666666666667" customWidth="1"/>
    <col min="36" max="36" width="4.46666666666667" customWidth="1"/>
    <col min="37" max="37" width="3.39166666666667" customWidth="1"/>
  </cols>
  <sheetData>
    <row r="14" spans="2:36">
      <c r="B14" s="3" t="s">
        <v>294</v>
      </c>
      <c r="C14" s="3" t="s">
        <v>295</v>
      </c>
      <c r="D14" s="3" t="s">
        <v>296</v>
      </c>
      <c r="E14" t="s">
        <v>297</v>
      </c>
      <c r="F14" t="s">
        <v>298</v>
      </c>
      <c r="I14" s="3" t="s">
        <v>294</v>
      </c>
      <c r="J14" s="3" t="s">
        <v>295</v>
      </c>
      <c r="K14" s="3" t="s">
        <v>296</v>
      </c>
      <c r="L14" t="s">
        <v>297</v>
      </c>
      <c r="M14" t="s">
        <v>298</v>
      </c>
      <c r="P14" s="3" t="s">
        <v>294</v>
      </c>
      <c r="Q14" s="3" t="s">
        <v>295</v>
      </c>
      <c r="S14" t="s">
        <v>297</v>
      </c>
      <c r="T14" t="s">
        <v>298</v>
      </c>
      <c r="X14" s="3" t="s">
        <v>299</v>
      </c>
      <c r="Y14" s="3" t="s">
        <v>296</v>
      </c>
      <c r="Z14" t="s">
        <v>230</v>
      </c>
      <c r="AC14" s="3" t="s">
        <v>299</v>
      </c>
      <c r="AD14" s="3" t="s">
        <v>296</v>
      </c>
      <c r="AE14" t="s">
        <v>230</v>
      </c>
      <c r="AF14" s="29"/>
      <c r="AH14" s="3" t="s">
        <v>299</v>
      </c>
      <c r="AI14" s="3" t="s">
        <v>296</v>
      </c>
      <c r="AJ14" t="s">
        <v>230</v>
      </c>
    </row>
    <row r="15" spans="1:37">
      <c r="A15">
        <v>1</v>
      </c>
      <c r="B15" t="s">
        <v>276</v>
      </c>
      <c r="C15" s="3" t="s">
        <v>35</v>
      </c>
      <c r="D15" s="3" t="s">
        <v>300</v>
      </c>
      <c r="E15" s="30"/>
      <c r="F15" s="30">
        <v>70</v>
      </c>
      <c r="G15" s="3" t="s">
        <v>301</v>
      </c>
      <c r="H15">
        <v>11</v>
      </c>
      <c r="I15" t="s">
        <v>269</v>
      </c>
      <c r="J15" s="3" t="s">
        <v>31</v>
      </c>
      <c r="K15" s="3" t="s">
        <v>302</v>
      </c>
      <c r="L15" s="3">
        <v>12</v>
      </c>
      <c r="M15" s="3">
        <v>22</v>
      </c>
      <c r="N15" s="29" t="s">
        <v>301</v>
      </c>
      <c r="O15">
        <v>21</v>
      </c>
      <c r="P15" t="s">
        <v>303</v>
      </c>
      <c r="Q15" t="s">
        <v>192</v>
      </c>
      <c r="R15" t="s">
        <v>304</v>
      </c>
      <c r="S15" s="32"/>
      <c r="T15" s="30" t="s">
        <v>305</v>
      </c>
      <c r="U15" s="31" t="s">
        <v>306</v>
      </c>
      <c r="W15">
        <v>1</v>
      </c>
      <c r="X15" s="3" t="s">
        <v>45</v>
      </c>
      <c r="Y15" s="3" t="s">
        <v>307</v>
      </c>
      <c r="Z15" s="3">
        <v>44</v>
      </c>
      <c r="AA15" s="3" t="s">
        <v>301</v>
      </c>
      <c r="AB15">
        <v>11</v>
      </c>
      <c r="AC15" s="3" t="s">
        <v>19</v>
      </c>
      <c r="AD15" s="3" t="s">
        <v>308</v>
      </c>
      <c r="AE15" s="30">
        <v>49</v>
      </c>
      <c r="AF15" s="31" t="s">
        <v>301</v>
      </c>
      <c r="AG15">
        <v>21</v>
      </c>
      <c r="AH15" s="3" t="s">
        <v>189</v>
      </c>
      <c r="AI15" s="3" t="s">
        <v>309</v>
      </c>
      <c r="AJ15" s="30" t="s">
        <v>305</v>
      </c>
      <c r="AK15" s="31" t="s">
        <v>310</v>
      </c>
    </row>
    <row r="16" spans="1:37">
      <c r="A16">
        <v>2</v>
      </c>
      <c r="B16" t="s">
        <v>272</v>
      </c>
      <c r="C16" s="3" t="s">
        <v>24</v>
      </c>
      <c r="D16" s="3" t="s">
        <v>311</v>
      </c>
      <c r="E16" s="30">
        <v>19</v>
      </c>
      <c r="F16" s="30">
        <v>41</v>
      </c>
      <c r="G16" s="3" t="s">
        <v>301</v>
      </c>
      <c r="H16">
        <v>12</v>
      </c>
      <c r="I16" t="s">
        <v>277</v>
      </c>
      <c r="J16" s="3" t="s">
        <v>38</v>
      </c>
      <c r="K16" s="3" t="s">
        <v>312</v>
      </c>
      <c r="L16" s="3">
        <v>5</v>
      </c>
      <c r="M16" s="3">
        <v>18</v>
      </c>
      <c r="N16" s="31" t="s">
        <v>301</v>
      </c>
      <c r="O16">
        <v>22</v>
      </c>
      <c r="P16" t="s">
        <v>313</v>
      </c>
      <c r="Q16" t="s">
        <v>202</v>
      </c>
      <c r="R16" t="s">
        <v>314</v>
      </c>
      <c r="S16" s="30"/>
      <c r="T16" s="30" t="s">
        <v>305</v>
      </c>
      <c r="U16" s="31" t="s">
        <v>310</v>
      </c>
      <c r="W16">
        <v>2</v>
      </c>
      <c r="X16" s="3" t="s">
        <v>16</v>
      </c>
      <c r="Y16" s="3" t="s">
        <v>315</v>
      </c>
      <c r="Z16" s="3">
        <v>40</v>
      </c>
      <c r="AA16" s="3" t="s">
        <v>301</v>
      </c>
      <c r="AB16">
        <v>12</v>
      </c>
      <c r="AC16" s="3" t="s">
        <v>24</v>
      </c>
      <c r="AD16" s="3" t="s">
        <v>311</v>
      </c>
      <c r="AE16" s="30">
        <v>41</v>
      </c>
      <c r="AF16" s="31" t="s">
        <v>301</v>
      </c>
      <c r="AG16">
        <v>22</v>
      </c>
      <c r="AH16" t="s">
        <v>192</v>
      </c>
      <c r="AI16" t="s">
        <v>304</v>
      </c>
      <c r="AJ16" s="30" t="s">
        <v>305</v>
      </c>
      <c r="AK16" s="31" t="s">
        <v>306</v>
      </c>
    </row>
    <row r="17" spans="1:37">
      <c r="A17">
        <v>3</v>
      </c>
      <c r="B17" t="s">
        <v>271</v>
      </c>
      <c r="C17" s="3" t="s">
        <v>29</v>
      </c>
      <c r="D17" s="3" t="s">
        <v>316</v>
      </c>
      <c r="E17" s="3"/>
      <c r="F17" s="3">
        <v>60</v>
      </c>
      <c r="G17" s="3" t="s">
        <v>301</v>
      </c>
      <c r="H17">
        <v>13</v>
      </c>
      <c r="I17" t="s">
        <v>278</v>
      </c>
      <c r="J17" s="3" t="s">
        <v>6</v>
      </c>
      <c r="K17" s="3" t="s">
        <v>317</v>
      </c>
      <c r="L17" s="3">
        <v>6</v>
      </c>
      <c r="M17" s="3">
        <v>10</v>
      </c>
      <c r="N17" s="31" t="s">
        <v>301</v>
      </c>
      <c r="O17">
        <v>23</v>
      </c>
      <c r="P17" t="s">
        <v>318</v>
      </c>
      <c r="Q17" t="s">
        <v>210</v>
      </c>
      <c r="R17" t="s">
        <v>319</v>
      </c>
      <c r="S17" s="30"/>
      <c r="T17" s="30"/>
      <c r="W17">
        <v>3</v>
      </c>
      <c r="X17" s="3" t="s">
        <v>28</v>
      </c>
      <c r="Y17" s="3" t="s">
        <v>320</v>
      </c>
      <c r="Z17" s="3">
        <v>15</v>
      </c>
      <c r="AA17" s="3" t="s">
        <v>301</v>
      </c>
      <c r="AB17">
        <v>13</v>
      </c>
      <c r="AC17" s="3" t="s">
        <v>9</v>
      </c>
      <c r="AD17" s="3" t="s">
        <v>321</v>
      </c>
      <c r="AE17" s="30">
        <v>40</v>
      </c>
      <c r="AF17" s="31" t="s">
        <v>301</v>
      </c>
      <c r="AG17">
        <v>23</v>
      </c>
      <c r="AH17" t="s">
        <v>202</v>
      </c>
      <c r="AI17" t="s">
        <v>314</v>
      </c>
      <c r="AJ17" s="30" t="s">
        <v>305</v>
      </c>
      <c r="AK17" s="31" t="s">
        <v>310</v>
      </c>
    </row>
    <row r="18" spans="1:36">
      <c r="A18">
        <v>4</v>
      </c>
      <c r="B18" t="s">
        <v>265</v>
      </c>
      <c r="C18" s="3" t="s">
        <v>22</v>
      </c>
      <c r="D18" s="3" t="s">
        <v>322</v>
      </c>
      <c r="E18" s="3"/>
      <c r="F18" s="3">
        <v>57</v>
      </c>
      <c r="G18" s="3" t="s">
        <v>301</v>
      </c>
      <c r="H18">
        <v>14</v>
      </c>
      <c r="I18" t="s">
        <v>275</v>
      </c>
      <c r="J18" s="3" t="s">
        <v>42</v>
      </c>
      <c r="K18" s="3" t="s">
        <v>308</v>
      </c>
      <c r="L18" s="3"/>
      <c r="M18" s="3">
        <v>10</v>
      </c>
      <c r="N18" s="31" t="s">
        <v>301</v>
      </c>
      <c r="O18">
        <v>24</v>
      </c>
      <c r="P18" t="s">
        <v>323</v>
      </c>
      <c r="Q18" t="s">
        <v>212</v>
      </c>
      <c r="R18" t="s">
        <v>319</v>
      </c>
      <c r="S18" s="30"/>
      <c r="T18" s="30"/>
      <c r="W18">
        <v>4</v>
      </c>
      <c r="X18" s="3" t="s">
        <v>42</v>
      </c>
      <c r="Y18" s="3" t="s">
        <v>308</v>
      </c>
      <c r="Z18" s="3">
        <v>10</v>
      </c>
      <c r="AA18" s="3" t="s">
        <v>301</v>
      </c>
      <c r="AB18">
        <v>14</v>
      </c>
      <c r="AC18" s="3" t="s">
        <v>35</v>
      </c>
      <c r="AD18" s="3" t="s">
        <v>300</v>
      </c>
      <c r="AE18" s="30">
        <v>70</v>
      </c>
      <c r="AF18" s="31" t="s">
        <v>301</v>
      </c>
      <c r="AG18">
        <v>24</v>
      </c>
      <c r="AH18" t="s">
        <v>210</v>
      </c>
      <c r="AI18" t="s">
        <v>319</v>
      </c>
      <c r="AJ18" s="30"/>
    </row>
    <row r="19" spans="1:36">
      <c r="A19">
        <v>5</v>
      </c>
      <c r="B19" t="s">
        <v>270</v>
      </c>
      <c r="C19" s="3" t="s">
        <v>19</v>
      </c>
      <c r="D19" s="3" t="s">
        <v>308</v>
      </c>
      <c r="F19" s="30">
        <v>49</v>
      </c>
      <c r="G19" s="3" t="s">
        <v>301</v>
      </c>
      <c r="H19">
        <v>15</v>
      </c>
      <c r="I19" t="s">
        <v>263</v>
      </c>
      <c r="J19" t="s">
        <v>15</v>
      </c>
      <c r="K19" t="s">
        <v>324</v>
      </c>
      <c r="L19" s="32"/>
      <c r="M19" s="32">
        <v>10</v>
      </c>
      <c r="N19" s="31" t="s">
        <v>301</v>
      </c>
      <c r="O19">
        <v>25</v>
      </c>
      <c r="P19" t="s">
        <v>325</v>
      </c>
      <c r="Q19" t="s">
        <v>214</v>
      </c>
      <c r="R19" t="s">
        <v>319</v>
      </c>
      <c r="S19" s="30"/>
      <c r="T19" s="30"/>
      <c r="W19">
        <v>5</v>
      </c>
      <c r="X19" s="3" t="s">
        <v>38</v>
      </c>
      <c r="Y19" s="3" t="s">
        <v>312</v>
      </c>
      <c r="Z19" s="3">
        <v>23</v>
      </c>
      <c r="AA19" s="3" t="s">
        <v>301</v>
      </c>
      <c r="AB19">
        <v>15</v>
      </c>
      <c r="AC19" t="s">
        <v>15</v>
      </c>
      <c r="AD19" t="s">
        <v>324</v>
      </c>
      <c r="AE19" s="32">
        <v>10</v>
      </c>
      <c r="AF19" s="31" t="s">
        <v>301</v>
      </c>
      <c r="AG19">
        <v>25</v>
      </c>
      <c r="AH19" t="s">
        <v>212</v>
      </c>
      <c r="AI19" t="s">
        <v>319</v>
      </c>
      <c r="AJ19" s="30"/>
    </row>
    <row r="20" spans="1:36">
      <c r="A20">
        <v>6</v>
      </c>
      <c r="B20" t="s">
        <v>273</v>
      </c>
      <c r="C20" s="3" t="s">
        <v>45</v>
      </c>
      <c r="D20" s="3" t="s">
        <v>307</v>
      </c>
      <c r="E20" s="30"/>
      <c r="F20" s="3">
        <v>44</v>
      </c>
      <c r="G20" s="3" t="s">
        <v>301</v>
      </c>
      <c r="H20">
        <v>16</v>
      </c>
      <c r="I20" t="s">
        <v>274</v>
      </c>
      <c r="J20" s="3" t="s">
        <v>28</v>
      </c>
      <c r="K20" s="3" t="s">
        <v>320</v>
      </c>
      <c r="L20" s="3"/>
      <c r="M20" s="3">
        <v>9</v>
      </c>
      <c r="N20" s="31" t="s">
        <v>301</v>
      </c>
      <c r="O20">
        <v>26</v>
      </c>
      <c r="P20" t="s">
        <v>326</v>
      </c>
      <c r="Q20" t="s">
        <v>216</v>
      </c>
      <c r="R20" t="s">
        <v>319</v>
      </c>
      <c r="S20" s="32"/>
      <c r="T20" s="32"/>
      <c r="W20">
        <v>6</v>
      </c>
      <c r="X20" s="3" t="s">
        <v>6</v>
      </c>
      <c r="Y20" s="3" t="s">
        <v>317</v>
      </c>
      <c r="Z20" s="3">
        <v>16</v>
      </c>
      <c r="AA20" s="3" t="s">
        <v>301</v>
      </c>
      <c r="AB20">
        <v>16</v>
      </c>
      <c r="AC20" s="3" t="s">
        <v>23</v>
      </c>
      <c r="AD20" s="3" t="s">
        <v>327</v>
      </c>
      <c r="AE20" s="30">
        <v>25</v>
      </c>
      <c r="AF20" s="31" t="s">
        <v>301</v>
      </c>
      <c r="AG20">
        <v>26</v>
      </c>
      <c r="AH20" t="s">
        <v>214</v>
      </c>
      <c r="AI20" t="s">
        <v>319</v>
      </c>
      <c r="AJ20" s="30"/>
    </row>
    <row r="21" spans="1:36">
      <c r="A21">
        <v>7</v>
      </c>
      <c r="B21" t="s">
        <v>264</v>
      </c>
      <c r="C21" s="3" t="s">
        <v>16</v>
      </c>
      <c r="D21" s="3" t="s">
        <v>315</v>
      </c>
      <c r="E21" s="3"/>
      <c r="F21" s="3">
        <v>40</v>
      </c>
      <c r="G21" s="3" t="s">
        <v>301</v>
      </c>
      <c r="H21">
        <v>17</v>
      </c>
      <c r="I21" t="s">
        <v>288</v>
      </c>
      <c r="J21" s="3" t="s">
        <v>158</v>
      </c>
      <c r="K21" s="33" t="s">
        <v>328</v>
      </c>
      <c r="L21" s="3"/>
      <c r="M21" s="3">
        <v>3</v>
      </c>
      <c r="N21" s="31" t="s">
        <v>165</v>
      </c>
      <c r="O21">
        <v>27</v>
      </c>
      <c r="P21" t="s">
        <v>329</v>
      </c>
      <c r="Q21" t="s">
        <v>218</v>
      </c>
      <c r="R21" t="s">
        <v>319</v>
      </c>
      <c r="S21" s="32"/>
      <c r="T21" s="32"/>
      <c r="W21">
        <v>7</v>
      </c>
      <c r="X21" s="3" t="s">
        <v>29</v>
      </c>
      <c r="Y21" s="3" t="s">
        <v>316</v>
      </c>
      <c r="Z21" s="3">
        <v>60</v>
      </c>
      <c r="AA21" s="3" t="s">
        <v>301</v>
      </c>
      <c r="AB21">
        <v>17</v>
      </c>
      <c r="AC21" t="s">
        <v>206</v>
      </c>
      <c r="AD21" t="s">
        <v>330</v>
      </c>
      <c r="AE21" t="s">
        <v>331</v>
      </c>
      <c r="AG21">
        <v>27</v>
      </c>
      <c r="AH21" t="s">
        <v>216</v>
      </c>
      <c r="AI21" t="s">
        <v>319</v>
      </c>
      <c r="AJ21" s="32"/>
    </row>
    <row r="22" spans="1:36">
      <c r="A22">
        <v>8</v>
      </c>
      <c r="B22" t="s">
        <v>267</v>
      </c>
      <c r="C22" s="3" t="s">
        <v>9</v>
      </c>
      <c r="D22" s="3" t="s">
        <v>321</v>
      </c>
      <c r="E22" s="30"/>
      <c r="F22" s="30">
        <v>40</v>
      </c>
      <c r="G22" s="3" t="s">
        <v>301</v>
      </c>
      <c r="H22">
        <v>18</v>
      </c>
      <c r="I22" t="s">
        <v>332</v>
      </c>
      <c r="J22" s="3" t="s">
        <v>180</v>
      </c>
      <c r="K22" s="3" t="s">
        <v>333</v>
      </c>
      <c r="L22" s="30"/>
      <c r="M22" s="30" t="s">
        <v>305</v>
      </c>
      <c r="N22" s="31" t="s">
        <v>310</v>
      </c>
      <c r="O22">
        <v>28</v>
      </c>
      <c r="P22" t="s">
        <v>334</v>
      </c>
      <c r="Q22" t="s">
        <v>220</v>
      </c>
      <c r="R22" t="s">
        <v>319</v>
      </c>
      <c r="S22" s="30"/>
      <c r="T22" s="30"/>
      <c r="W22">
        <v>8</v>
      </c>
      <c r="X22" s="3" t="s">
        <v>22</v>
      </c>
      <c r="Y22" s="3" t="s">
        <v>322</v>
      </c>
      <c r="Z22" s="3">
        <v>57</v>
      </c>
      <c r="AA22" s="3" t="s">
        <v>301</v>
      </c>
      <c r="AB22">
        <v>18</v>
      </c>
      <c r="AC22" s="3" t="s">
        <v>158</v>
      </c>
      <c r="AD22" s="33" t="s">
        <v>328</v>
      </c>
      <c r="AE22" s="3">
        <v>3</v>
      </c>
      <c r="AF22" s="3" t="s">
        <v>165</v>
      </c>
      <c r="AG22">
        <v>28</v>
      </c>
      <c r="AH22" t="s">
        <v>218</v>
      </c>
      <c r="AI22" t="s">
        <v>319</v>
      </c>
      <c r="AJ22" s="32"/>
    </row>
    <row r="23" spans="1:36">
      <c r="A23">
        <v>9</v>
      </c>
      <c r="B23" t="s">
        <v>266</v>
      </c>
      <c r="C23" s="3" t="s">
        <v>27</v>
      </c>
      <c r="D23" s="3" t="s">
        <v>335</v>
      </c>
      <c r="E23" s="30">
        <v>3</v>
      </c>
      <c r="F23" s="30">
        <v>30</v>
      </c>
      <c r="G23" s="3" t="s">
        <v>301</v>
      </c>
      <c r="H23">
        <v>19</v>
      </c>
      <c r="I23" t="s">
        <v>336</v>
      </c>
      <c r="J23" t="s">
        <v>183</v>
      </c>
      <c r="K23" t="s">
        <v>337</v>
      </c>
      <c r="M23" s="30" t="s">
        <v>305</v>
      </c>
      <c r="N23" s="31" t="s">
        <v>338</v>
      </c>
      <c r="O23">
        <v>29</v>
      </c>
      <c r="P23" t="s">
        <v>339</v>
      </c>
      <c r="Q23" t="s">
        <v>222</v>
      </c>
      <c r="R23" t="s">
        <v>319</v>
      </c>
      <c r="W23">
        <v>9</v>
      </c>
      <c r="X23" s="3" t="s">
        <v>31</v>
      </c>
      <c r="Y23" s="3" t="s">
        <v>302</v>
      </c>
      <c r="Z23" s="3">
        <v>34</v>
      </c>
      <c r="AA23" s="3" t="s">
        <v>301</v>
      </c>
      <c r="AB23">
        <v>19</v>
      </c>
      <c r="AC23" s="3" t="s">
        <v>180</v>
      </c>
      <c r="AD23" s="3" t="s">
        <v>333</v>
      </c>
      <c r="AE23" s="30" t="s">
        <v>305</v>
      </c>
      <c r="AF23" s="31" t="s">
        <v>310</v>
      </c>
      <c r="AG23">
        <v>29</v>
      </c>
      <c r="AH23" t="s">
        <v>220</v>
      </c>
      <c r="AI23" t="s">
        <v>319</v>
      </c>
      <c r="AJ23" s="30"/>
    </row>
    <row r="24" spans="1:35">
      <c r="A24">
        <v>10</v>
      </c>
      <c r="B24" s="3" t="s">
        <v>268</v>
      </c>
      <c r="C24" s="3" t="s">
        <v>23</v>
      </c>
      <c r="D24" s="3" t="s">
        <v>327</v>
      </c>
      <c r="F24" s="30">
        <v>25</v>
      </c>
      <c r="G24" s="31" t="s">
        <v>301</v>
      </c>
      <c r="H24">
        <v>20</v>
      </c>
      <c r="I24" t="s">
        <v>303</v>
      </c>
      <c r="J24" s="3" t="s">
        <v>189</v>
      </c>
      <c r="K24" s="3" t="s">
        <v>309</v>
      </c>
      <c r="L24" s="30"/>
      <c r="M24" s="30" t="s">
        <v>305</v>
      </c>
      <c r="N24" s="31" t="s">
        <v>310</v>
      </c>
      <c r="O24">
        <v>30</v>
      </c>
      <c r="P24" t="s">
        <v>340</v>
      </c>
      <c r="Q24" t="s">
        <v>224</v>
      </c>
      <c r="R24" t="s">
        <v>319</v>
      </c>
      <c r="W24">
        <v>10</v>
      </c>
      <c r="X24" s="3" t="s">
        <v>27</v>
      </c>
      <c r="Y24" s="3" t="s">
        <v>335</v>
      </c>
      <c r="Z24" s="30">
        <v>33</v>
      </c>
      <c r="AA24" s="31" t="s">
        <v>301</v>
      </c>
      <c r="AB24">
        <v>20</v>
      </c>
      <c r="AC24" t="s">
        <v>183</v>
      </c>
      <c r="AD24" t="s">
        <v>337</v>
      </c>
      <c r="AE24" s="30" t="s">
        <v>305</v>
      </c>
      <c r="AF24" s="31" t="s">
        <v>338</v>
      </c>
      <c r="AG24">
        <v>30</v>
      </c>
      <c r="AH24" t="s">
        <v>224</v>
      </c>
      <c r="AI24" t="s">
        <v>319</v>
      </c>
    </row>
    <row r="26" spans="7:37">
      <c r="G26" s="3"/>
      <c r="W26">
        <v>1</v>
      </c>
      <c r="X26" s="3" t="s">
        <v>35</v>
      </c>
      <c r="Y26" s="3" t="s">
        <v>300</v>
      </c>
      <c r="Z26" s="30">
        <v>70</v>
      </c>
      <c r="AA26" s="3" t="s">
        <v>301</v>
      </c>
      <c r="AB26">
        <v>11</v>
      </c>
      <c r="AC26" s="3" t="s">
        <v>23</v>
      </c>
      <c r="AD26" s="3" t="s">
        <v>327</v>
      </c>
      <c r="AE26" s="30">
        <v>25</v>
      </c>
      <c r="AF26" s="31" t="s">
        <v>301</v>
      </c>
      <c r="AG26">
        <v>21</v>
      </c>
      <c r="AH26" s="3" t="s">
        <v>189</v>
      </c>
      <c r="AI26" s="3" t="s">
        <v>309</v>
      </c>
      <c r="AJ26" s="30" t="s">
        <v>305</v>
      </c>
      <c r="AK26" s="31" t="s">
        <v>310</v>
      </c>
    </row>
    <row r="27" spans="23:37">
      <c r="W27">
        <v>2</v>
      </c>
      <c r="X27" s="3" t="s">
        <v>29</v>
      </c>
      <c r="Y27" s="3" t="s">
        <v>316</v>
      </c>
      <c r="Z27" s="3">
        <v>60</v>
      </c>
      <c r="AA27" s="3" t="s">
        <v>301</v>
      </c>
      <c r="AB27">
        <v>12</v>
      </c>
      <c r="AC27" s="3" t="s">
        <v>38</v>
      </c>
      <c r="AD27" s="3" t="s">
        <v>312</v>
      </c>
      <c r="AE27" s="3">
        <v>23</v>
      </c>
      <c r="AF27" s="31" t="s">
        <v>301</v>
      </c>
      <c r="AG27">
        <v>22</v>
      </c>
      <c r="AH27" t="s">
        <v>202</v>
      </c>
      <c r="AI27" t="s">
        <v>314</v>
      </c>
      <c r="AJ27" s="30" t="s">
        <v>305</v>
      </c>
      <c r="AK27" s="31" t="s">
        <v>310</v>
      </c>
    </row>
    <row r="28" spans="23:36">
      <c r="W28">
        <v>3</v>
      </c>
      <c r="X28" s="3" t="s">
        <v>22</v>
      </c>
      <c r="Y28" s="3" t="s">
        <v>322</v>
      </c>
      <c r="Z28" s="3">
        <v>57</v>
      </c>
      <c r="AA28" s="3" t="s">
        <v>301</v>
      </c>
      <c r="AB28">
        <v>13</v>
      </c>
      <c r="AC28" s="3" t="s">
        <v>6</v>
      </c>
      <c r="AD28" s="3" t="s">
        <v>317</v>
      </c>
      <c r="AE28" s="3">
        <v>16</v>
      </c>
      <c r="AF28" s="31" t="s">
        <v>301</v>
      </c>
      <c r="AG28">
        <v>23</v>
      </c>
      <c r="AH28" t="s">
        <v>210</v>
      </c>
      <c r="AI28" t="s">
        <v>319</v>
      </c>
      <c r="AJ28" s="30"/>
    </row>
    <row r="29" spans="23:36">
      <c r="W29">
        <v>4</v>
      </c>
      <c r="X29" s="3" t="s">
        <v>19</v>
      </c>
      <c r="Y29" s="3" t="s">
        <v>308</v>
      </c>
      <c r="Z29" s="30">
        <v>49</v>
      </c>
      <c r="AA29" s="3" t="s">
        <v>301</v>
      </c>
      <c r="AB29">
        <v>14</v>
      </c>
      <c r="AC29" s="3" t="s">
        <v>28</v>
      </c>
      <c r="AD29" s="3" t="s">
        <v>320</v>
      </c>
      <c r="AE29" s="3">
        <v>13</v>
      </c>
      <c r="AF29" s="31" t="s">
        <v>301</v>
      </c>
      <c r="AG29">
        <v>24</v>
      </c>
      <c r="AH29" t="s">
        <v>212</v>
      </c>
      <c r="AI29" t="s">
        <v>319</v>
      </c>
      <c r="AJ29" s="30"/>
    </row>
    <row r="30" spans="23:36">
      <c r="W30">
        <v>5</v>
      </c>
      <c r="X30" s="3" t="s">
        <v>45</v>
      </c>
      <c r="Y30" s="3" t="s">
        <v>307</v>
      </c>
      <c r="Z30" s="3">
        <v>44</v>
      </c>
      <c r="AA30" s="3" t="s">
        <v>301</v>
      </c>
      <c r="AB30">
        <v>15</v>
      </c>
      <c r="AC30" s="3" t="s">
        <v>42</v>
      </c>
      <c r="AD30" s="3" t="s">
        <v>308</v>
      </c>
      <c r="AE30" s="3">
        <v>10</v>
      </c>
      <c r="AF30" s="31" t="s">
        <v>301</v>
      </c>
      <c r="AG30">
        <v>25</v>
      </c>
      <c r="AH30" t="s">
        <v>214</v>
      </c>
      <c r="AI30" t="s">
        <v>319</v>
      </c>
      <c r="AJ30" s="30"/>
    </row>
    <row r="31" spans="23:36">
      <c r="W31">
        <v>6</v>
      </c>
      <c r="X31" s="3" t="s">
        <v>24</v>
      </c>
      <c r="Y31" s="3" t="s">
        <v>311</v>
      </c>
      <c r="Z31" s="30">
        <v>41</v>
      </c>
      <c r="AA31" s="3" t="s">
        <v>301</v>
      </c>
      <c r="AB31">
        <v>16</v>
      </c>
      <c r="AC31" t="s">
        <v>15</v>
      </c>
      <c r="AD31" t="s">
        <v>324</v>
      </c>
      <c r="AE31" s="32">
        <v>10</v>
      </c>
      <c r="AF31" s="31" t="s">
        <v>301</v>
      </c>
      <c r="AG31">
        <v>26</v>
      </c>
      <c r="AH31" t="s">
        <v>216</v>
      </c>
      <c r="AI31" t="s">
        <v>319</v>
      </c>
      <c r="AJ31" s="32"/>
    </row>
    <row r="32" spans="23:36">
      <c r="W32">
        <v>7</v>
      </c>
      <c r="X32" s="3" t="s">
        <v>16</v>
      </c>
      <c r="Y32" s="3" t="s">
        <v>315</v>
      </c>
      <c r="Z32" s="3">
        <v>40</v>
      </c>
      <c r="AA32" s="3" t="s">
        <v>301</v>
      </c>
      <c r="AB32">
        <v>17</v>
      </c>
      <c r="AC32" s="3" t="s">
        <v>158</v>
      </c>
      <c r="AD32" s="33" t="s">
        <v>328</v>
      </c>
      <c r="AE32" s="3">
        <v>3</v>
      </c>
      <c r="AF32" s="3" t="s">
        <v>165</v>
      </c>
      <c r="AG32">
        <v>27</v>
      </c>
      <c r="AH32" t="s">
        <v>218</v>
      </c>
      <c r="AI32" t="s">
        <v>319</v>
      </c>
      <c r="AJ32" s="32"/>
    </row>
    <row r="33" spans="23:36">
      <c r="W33">
        <v>8</v>
      </c>
      <c r="X33" s="3" t="s">
        <v>9</v>
      </c>
      <c r="Y33" s="3" t="s">
        <v>321</v>
      </c>
      <c r="Z33" s="30">
        <v>40</v>
      </c>
      <c r="AA33" s="3" t="s">
        <v>301</v>
      </c>
      <c r="AB33">
        <v>18</v>
      </c>
      <c r="AC33" t="s">
        <v>183</v>
      </c>
      <c r="AD33" t="s">
        <v>337</v>
      </c>
      <c r="AE33" s="30" t="s">
        <v>305</v>
      </c>
      <c r="AF33" s="31" t="s">
        <v>338</v>
      </c>
      <c r="AG33">
        <v>28</v>
      </c>
      <c r="AH33" t="s">
        <v>220</v>
      </c>
      <c r="AI33" t="s">
        <v>319</v>
      </c>
      <c r="AJ33" s="30"/>
    </row>
    <row r="34" spans="23:35">
      <c r="W34">
        <v>9</v>
      </c>
      <c r="X34" s="3" t="s">
        <v>31</v>
      </c>
      <c r="Y34" s="3" t="s">
        <v>302</v>
      </c>
      <c r="Z34" s="3">
        <v>34</v>
      </c>
      <c r="AA34" s="31" t="s">
        <v>301</v>
      </c>
      <c r="AB34">
        <v>19</v>
      </c>
      <c r="AC34" t="s">
        <v>192</v>
      </c>
      <c r="AD34" t="s">
        <v>304</v>
      </c>
      <c r="AE34" s="30" t="s">
        <v>305</v>
      </c>
      <c r="AF34" s="31" t="s">
        <v>306</v>
      </c>
      <c r="AG34">
        <v>29</v>
      </c>
      <c r="AH34" t="s">
        <v>222</v>
      </c>
      <c r="AI34" t="s">
        <v>319</v>
      </c>
    </row>
    <row r="35" spans="23:35">
      <c r="W35">
        <v>10</v>
      </c>
      <c r="X35" s="3" t="s">
        <v>27</v>
      </c>
      <c r="Y35" s="3" t="s">
        <v>335</v>
      </c>
      <c r="Z35" s="30">
        <v>33</v>
      </c>
      <c r="AA35" s="3" t="s">
        <v>301</v>
      </c>
      <c r="AB35">
        <v>20</v>
      </c>
      <c r="AC35" s="3" t="s">
        <v>180</v>
      </c>
      <c r="AD35" s="3" t="s">
        <v>333</v>
      </c>
      <c r="AE35" s="30" t="s">
        <v>305</v>
      </c>
      <c r="AF35" s="31" t="s">
        <v>310</v>
      </c>
      <c r="AG35">
        <v>30</v>
      </c>
      <c r="AH35" t="s">
        <v>224</v>
      </c>
      <c r="AI35" t="s">
        <v>319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2"/>
  <sheetViews>
    <sheetView topLeftCell="A10" workbookViewId="0">
      <selection activeCell="K27" sqref="K27"/>
    </sheetView>
  </sheetViews>
  <sheetFormatPr defaultColWidth="9" defaultRowHeight="13.5"/>
  <cols>
    <col min="1" max="8" width="9" style="11"/>
  </cols>
  <sheetData>
    <row r="1" spans="6:6">
      <c r="F1" s="11" t="s">
        <v>341</v>
      </c>
    </row>
    <row r="2" spans="1:6">
      <c r="A2" s="11" t="s">
        <v>342</v>
      </c>
      <c r="B2" s="11" t="s">
        <v>343</v>
      </c>
      <c r="F2" s="11">
        <v>416</v>
      </c>
    </row>
    <row r="3" spans="1:16">
      <c r="A3" s="12">
        <v>1</v>
      </c>
      <c r="B3" s="12">
        <v>1</v>
      </c>
      <c r="C3" s="12"/>
      <c r="D3" s="12"/>
      <c r="E3" s="12"/>
      <c r="F3" s="12">
        <f>C3+D3+E3+F2</f>
        <v>416</v>
      </c>
      <c r="G3" s="12"/>
      <c r="H3" s="12"/>
      <c r="I3" t="s">
        <v>13</v>
      </c>
      <c r="P3" t="s">
        <v>13</v>
      </c>
    </row>
    <row r="4" spans="1:16">
      <c r="A4" s="12">
        <v>1</v>
      </c>
      <c r="B4" s="12">
        <v>2</v>
      </c>
      <c r="C4" s="12">
        <v>10</v>
      </c>
      <c r="D4" s="12"/>
      <c r="E4" s="12"/>
      <c r="F4" s="12">
        <f>C4+D4+E4+F3</f>
        <v>426</v>
      </c>
      <c r="G4" s="12"/>
      <c r="H4" s="12"/>
      <c r="I4" t="s">
        <v>14</v>
      </c>
      <c r="J4" s="14" t="s">
        <v>15</v>
      </c>
      <c r="P4" t="s">
        <v>14</v>
      </c>
    </row>
    <row r="5" spans="1:16">
      <c r="A5" s="12">
        <v>1</v>
      </c>
      <c r="B5" s="12">
        <v>3</v>
      </c>
      <c r="C5" s="12"/>
      <c r="D5" s="12"/>
      <c r="E5" s="12"/>
      <c r="F5" s="12">
        <f t="shared" ref="F5:F10" si="0">C5+D5+E5+F4</f>
        <v>426</v>
      </c>
      <c r="G5" s="12"/>
      <c r="H5" s="12"/>
      <c r="I5" t="s">
        <v>17</v>
      </c>
      <c r="P5" t="s">
        <v>17</v>
      </c>
    </row>
    <row r="6" spans="1:16">
      <c r="A6" s="12">
        <v>1</v>
      </c>
      <c r="B6" s="12">
        <v>4</v>
      </c>
      <c r="C6" s="12"/>
      <c r="D6" s="12"/>
      <c r="E6" s="12">
        <v>-49</v>
      </c>
      <c r="F6" s="13">
        <f t="shared" si="0"/>
        <v>377</v>
      </c>
      <c r="G6" s="12"/>
      <c r="H6" s="12"/>
      <c r="I6" t="s">
        <v>18</v>
      </c>
      <c r="J6" s="15"/>
      <c r="O6" s="16" t="s">
        <v>19</v>
      </c>
      <c r="P6" t="s">
        <v>18</v>
      </c>
    </row>
    <row r="7" spans="1:16">
      <c r="A7" s="12">
        <v>1</v>
      </c>
      <c r="B7" s="12">
        <v>5</v>
      </c>
      <c r="C7" s="12"/>
      <c r="D7" s="12"/>
      <c r="E7" s="12"/>
      <c r="F7" s="12">
        <f t="shared" si="0"/>
        <v>377</v>
      </c>
      <c r="G7" s="12"/>
      <c r="H7" s="12"/>
      <c r="I7" t="s">
        <v>20</v>
      </c>
      <c r="J7" s="15"/>
      <c r="P7" t="s">
        <v>20</v>
      </c>
    </row>
    <row r="8" spans="1:16">
      <c r="A8" s="12">
        <v>1</v>
      </c>
      <c r="B8" s="12">
        <v>6</v>
      </c>
      <c r="C8" s="12">
        <v>57</v>
      </c>
      <c r="D8" s="12"/>
      <c r="E8" s="12"/>
      <c r="F8" s="12">
        <f t="shared" si="0"/>
        <v>434</v>
      </c>
      <c r="G8" s="12"/>
      <c r="H8" s="12"/>
      <c r="I8" t="s">
        <v>21</v>
      </c>
      <c r="J8" s="17" t="s">
        <v>22</v>
      </c>
      <c r="P8" t="s">
        <v>21</v>
      </c>
    </row>
    <row r="9" spans="1:16">
      <c r="A9" s="12">
        <v>1</v>
      </c>
      <c r="B9" s="12">
        <v>7</v>
      </c>
      <c r="C9" s="12">
        <v>30</v>
      </c>
      <c r="D9" s="12"/>
      <c r="E9" s="12">
        <v>-60</v>
      </c>
      <c r="F9" s="12">
        <f t="shared" si="0"/>
        <v>404</v>
      </c>
      <c r="G9" s="12"/>
      <c r="H9" s="12"/>
      <c r="I9" t="s">
        <v>26</v>
      </c>
      <c r="J9" s="17" t="s">
        <v>27</v>
      </c>
      <c r="O9" s="18" t="s">
        <v>29</v>
      </c>
      <c r="P9" t="s">
        <v>26</v>
      </c>
    </row>
    <row r="10" spans="1:16">
      <c r="A10" s="12">
        <v>1</v>
      </c>
      <c r="B10" s="12">
        <v>8</v>
      </c>
      <c r="C10" s="12">
        <v>34</v>
      </c>
      <c r="D10" s="12"/>
      <c r="E10" s="12"/>
      <c r="F10" s="12">
        <f t="shared" si="0"/>
        <v>438</v>
      </c>
      <c r="G10" s="12"/>
      <c r="H10" s="12"/>
      <c r="I10" t="s">
        <v>30</v>
      </c>
      <c r="J10" s="17" t="s">
        <v>31</v>
      </c>
      <c r="P10" t="s">
        <v>30</v>
      </c>
    </row>
    <row r="11" spans="1:16">
      <c r="A11" s="12">
        <v>1</v>
      </c>
      <c r="B11" s="12">
        <v>9</v>
      </c>
      <c r="C11" s="12"/>
      <c r="D11" s="12"/>
      <c r="E11" s="12"/>
      <c r="F11" s="12">
        <f t="shared" ref="F11:F42" si="1">C11+D11+E11+F10</f>
        <v>438</v>
      </c>
      <c r="G11" s="12"/>
      <c r="H11" s="12"/>
      <c r="I11" t="s">
        <v>32</v>
      </c>
      <c r="J11" s="15"/>
      <c r="O11" s="16"/>
      <c r="P11" t="s">
        <v>32</v>
      </c>
    </row>
    <row r="12" spans="1:16">
      <c r="A12" s="12">
        <v>1</v>
      </c>
      <c r="B12" s="12">
        <v>10</v>
      </c>
      <c r="C12" s="12"/>
      <c r="D12" s="12"/>
      <c r="E12" s="12"/>
      <c r="F12" s="12">
        <f t="shared" si="1"/>
        <v>438</v>
      </c>
      <c r="G12" s="12"/>
      <c r="H12" s="12"/>
      <c r="I12" t="s">
        <v>33</v>
      </c>
      <c r="P12" t="s">
        <v>33</v>
      </c>
    </row>
    <row r="13" spans="1:16">
      <c r="A13" s="12">
        <v>1</v>
      </c>
      <c r="B13" s="12">
        <v>11</v>
      </c>
      <c r="C13" s="12">
        <v>49</v>
      </c>
      <c r="D13" s="12"/>
      <c r="E13" s="12"/>
      <c r="F13" s="12">
        <f t="shared" si="1"/>
        <v>487</v>
      </c>
      <c r="G13" s="12"/>
      <c r="H13" s="12"/>
      <c r="I13" t="s">
        <v>34</v>
      </c>
      <c r="J13" s="17" t="s">
        <v>19</v>
      </c>
      <c r="P13" t="s">
        <v>34</v>
      </c>
    </row>
    <row r="14" spans="1:16">
      <c r="A14" s="12">
        <v>1</v>
      </c>
      <c r="B14" s="12">
        <v>12</v>
      </c>
      <c r="C14" s="12"/>
      <c r="D14" s="12"/>
      <c r="E14" s="12">
        <v>-70</v>
      </c>
      <c r="F14" s="12">
        <f t="shared" si="1"/>
        <v>417</v>
      </c>
      <c r="G14" s="12"/>
      <c r="H14" s="12"/>
      <c r="I14" t="s">
        <v>36</v>
      </c>
      <c r="J14" s="15"/>
      <c r="O14" t="s">
        <v>35</v>
      </c>
      <c r="P14" t="s">
        <v>36</v>
      </c>
    </row>
    <row r="15" spans="1:16">
      <c r="A15" s="12">
        <v>1</v>
      </c>
      <c r="B15" s="12">
        <v>13</v>
      </c>
      <c r="C15" s="12"/>
      <c r="D15" s="12"/>
      <c r="E15" s="12"/>
      <c r="F15" s="12">
        <f t="shared" si="1"/>
        <v>417</v>
      </c>
      <c r="G15" s="12"/>
      <c r="H15" s="12"/>
      <c r="I15" t="s">
        <v>37</v>
      </c>
      <c r="J15" s="15"/>
      <c r="P15" t="s">
        <v>37</v>
      </c>
    </row>
    <row r="16" spans="1:16">
      <c r="A16" s="12">
        <v>1</v>
      </c>
      <c r="B16" s="12">
        <v>14</v>
      </c>
      <c r="C16" s="12">
        <v>60</v>
      </c>
      <c r="D16" s="12"/>
      <c r="E16" s="12"/>
      <c r="F16" s="12">
        <f t="shared" si="1"/>
        <v>477</v>
      </c>
      <c r="G16" s="12"/>
      <c r="H16" s="12"/>
      <c r="I16" t="s">
        <v>39</v>
      </c>
      <c r="J16" s="19" t="s">
        <v>29</v>
      </c>
      <c r="P16" t="s">
        <v>39</v>
      </c>
    </row>
    <row r="17" spans="1:16">
      <c r="A17" s="12">
        <v>1</v>
      </c>
      <c r="B17" s="12">
        <v>15</v>
      </c>
      <c r="C17" s="12"/>
      <c r="D17" s="12"/>
      <c r="E17" s="12"/>
      <c r="F17" s="12">
        <f t="shared" si="1"/>
        <v>477</v>
      </c>
      <c r="G17" s="12"/>
      <c r="H17" s="12"/>
      <c r="I17" t="s">
        <v>40</v>
      </c>
      <c r="J17" s="20"/>
      <c r="P17" t="s">
        <v>40</v>
      </c>
    </row>
    <row r="18" spans="1:16">
      <c r="A18" s="12">
        <v>1</v>
      </c>
      <c r="B18" s="12">
        <v>16</v>
      </c>
      <c r="C18" s="12"/>
      <c r="D18" s="12"/>
      <c r="E18" s="12">
        <v>-10</v>
      </c>
      <c r="F18" s="12">
        <f t="shared" si="1"/>
        <v>467</v>
      </c>
      <c r="G18" s="12"/>
      <c r="H18" s="12"/>
      <c r="I18" t="s">
        <v>41</v>
      </c>
      <c r="O18" s="18" t="s">
        <v>42</v>
      </c>
      <c r="P18" t="s">
        <v>41</v>
      </c>
    </row>
    <row r="19" spans="1:16">
      <c r="A19" s="12">
        <v>1</v>
      </c>
      <c r="B19" s="12">
        <v>17</v>
      </c>
      <c r="C19" s="12"/>
      <c r="D19" s="12"/>
      <c r="E19" s="12"/>
      <c r="F19" s="12">
        <f t="shared" si="1"/>
        <v>467</v>
      </c>
      <c r="G19" s="12"/>
      <c r="H19" s="12"/>
      <c r="I19" t="s">
        <v>43</v>
      </c>
      <c r="J19" s="15"/>
      <c r="P19" t="s">
        <v>43</v>
      </c>
    </row>
    <row r="20" spans="1:16">
      <c r="A20" s="12">
        <v>1</v>
      </c>
      <c r="B20" s="12">
        <v>18</v>
      </c>
      <c r="C20" s="12"/>
      <c r="D20" s="12"/>
      <c r="E20" s="12"/>
      <c r="F20" s="12">
        <f t="shared" si="1"/>
        <v>467</v>
      </c>
      <c r="G20" s="12"/>
      <c r="H20" s="12"/>
      <c r="I20" t="s">
        <v>44</v>
      </c>
      <c r="J20" s="3"/>
      <c r="K20" s="3"/>
      <c r="P20" t="s">
        <v>44</v>
      </c>
    </row>
    <row r="21" spans="1:16">
      <c r="A21" s="12">
        <v>1</v>
      </c>
      <c r="B21" s="12">
        <v>19</v>
      </c>
      <c r="C21" s="12"/>
      <c r="D21" s="12"/>
      <c r="E21" s="12"/>
      <c r="F21" s="12">
        <f t="shared" si="1"/>
        <v>467</v>
      </c>
      <c r="G21" s="12"/>
      <c r="H21" s="12"/>
      <c r="I21" t="s">
        <v>46</v>
      </c>
      <c r="J21" s="3"/>
      <c r="K21" s="3"/>
      <c r="P21" t="s">
        <v>46</v>
      </c>
    </row>
    <row r="22" spans="1:16">
      <c r="A22" s="12">
        <v>1</v>
      </c>
      <c r="B22" s="12">
        <v>20</v>
      </c>
      <c r="C22" s="12"/>
      <c r="D22" s="12"/>
      <c r="E22" s="12"/>
      <c r="F22" s="12">
        <f t="shared" si="1"/>
        <v>467</v>
      </c>
      <c r="G22" s="12"/>
      <c r="H22" s="12"/>
      <c r="I22" t="s">
        <v>47</v>
      </c>
      <c r="J22" s="3"/>
      <c r="K22" s="3"/>
      <c r="P22" t="s">
        <v>47</v>
      </c>
    </row>
    <row r="23" spans="1:16">
      <c r="A23" s="12">
        <v>1</v>
      </c>
      <c r="B23" s="12">
        <v>21</v>
      </c>
      <c r="C23" s="12"/>
      <c r="D23" s="12">
        <v>-40</v>
      </c>
      <c r="E23" s="12">
        <v>-40</v>
      </c>
      <c r="F23" s="12">
        <f t="shared" si="1"/>
        <v>387</v>
      </c>
      <c r="G23" s="12"/>
      <c r="H23" s="12"/>
      <c r="I23" t="s">
        <v>49</v>
      </c>
      <c r="J23" s="3"/>
      <c r="K23" s="3"/>
      <c r="N23" t="s">
        <v>9</v>
      </c>
      <c r="O23" s="8" t="s">
        <v>16</v>
      </c>
      <c r="P23" t="s">
        <v>49</v>
      </c>
    </row>
    <row r="24" spans="1:16">
      <c r="A24" s="12">
        <v>1</v>
      </c>
      <c r="B24" s="12">
        <v>22</v>
      </c>
      <c r="C24" s="12">
        <v>10</v>
      </c>
      <c r="D24" s="12"/>
      <c r="E24" s="12"/>
      <c r="F24" s="12">
        <f t="shared" si="1"/>
        <v>397</v>
      </c>
      <c r="G24" s="12"/>
      <c r="H24" s="12"/>
      <c r="I24" t="s">
        <v>50</v>
      </c>
      <c r="J24" s="21" t="s">
        <v>42</v>
      </c>
      <c r="K24" s="3"/>
      <c r="P24" t="s">
        <v>50</v>
      </c>
    </row>
    <row r="25" spans="1:16">
      <c r="A25" s="12">
        <v>1</v>
      </c>
      <c r="B25" s="12">
        <v>23</v>
      </c>
      <c r="C25" s="12">
        <v>70</v>
      </c>
      <c r="D25" s="12"/>
      <c r="E25" s="12"/>
      <c r="F25" s="12">
        <f t="shared" si="1"/>
        <v>467</v>
      </c>
      <c r="G25" s="12"/>
      <c r="H25" s="12"/>
      <c r="I25" t="s">
        <v>51</v>
      </c>
      <c r="J25" s="17" t="s">
        <v>35</v>
      </c>
      <c r="P25" t="s">
        <v>51</v>
      </c>
    </row>
    <row r="26" spans="1:16">
      <c r="A26" s="12">
        <v>1</v>
      </c>
      <c r="B26" s="12">
        <v>24</v>
      </c>
      <c r="C26" s="12"/>
      <c r="D26" s="12"/>
      <c r="E26" s="12"/>
      <c r="F26" s="12">
        <f t="shared" si="1"/>
        <v>467</v>
      </c>
      <c r="G26" s="12"/>
      <c r="H26" s="12"/>
      <c r="I26" t="s">
        <v>52</v>
      </c>
      <c r="P26" t="s">
        <v>52</v>
      </c>
    </row>
    <row r="27" spans="1:16">
      <c r="A27" s="12">
        <v>1</v>
      </c>
      <c r="B27" s="12">
        <v>25</v>
      </c>
      <c r="C27" s="12"/>
      <c r="D27" s="12"/>
      <c r="E27" s="12"/>
      <c r="F27" s="12">
        <f t="shared" si="1"/>
        <v>467</v>
      </c>
      <c r="G27" s="12"/>
      <c r="H27" s="12"/>
      <c r="I27" t="s">
        <v>53</v>
      </c>
      <c r="J27" s="15"/>
      <c r="P27" t="s">
        <v>53</v>
      </c>
    </row>
    <row r="28" spans="1:16">
      <c r="A28" s="12">
        <v>1</v>
      </c>
      <c r="B28" s="12">
        <v>26</v>
      </c>
      <c r="C28" s="12"/>
      <c r="D28" s="12"/>
      <c r="E28" s="12">
        <v>-25</v>
      </c>
      <c r="F28" s="12">
        <f t="shared" si="1"/>
        <v>442</v>
      </c>
      <c r="G28" s="12"/>
      <c r="H28" s="12"/>
      <c r="I28" t="s">
        <v>54</v>
      </c>
      <c r="J28" s="15"/>
      <c r="N28" s="3" t="s">
        <v>23</v>
      </c>
      <c r="P28" t="s">
        <v>54</v>
      </c>
    </row>
    <row r="29" spans="1:16">
      <c r="A29" s="12">
        <v>1</v>
      </c>
      <c r="B29" s="12">
        <v>27</v>
      </c>
      <c r="C29" s="12"/>
      <c r="D29" s="12"/>
      <c r="E29" s="12"/>
      <c r="F29" s="12">
        <f t="shared" si="1"/>
        <v>442</v>
      </c>
      <c r="G29" s="12"/>
      <c r="H29" s="12"/>
      <c r="I29" t="s">
        <v>56</v>
      </c>
      <c r="P29" t="s">
        <v>56</v>
      </c>
    </row>
    <row r="30" spans="1:16">
      <c r="A30" s="12">
        <v>1</v>
      </c>
      <c r="B30" s="12">
        <v>28</v>
      </c>
      <c r="C30" s="12"/>
      <c r="D30" s="12"/>
      <c r="E30" s="12"/>
      <c r="F30" s="12">
        <f t="shared" si="1"/>
        <v>442</v>
      </c>
      <c r="G30" s="12"/>
      <c r="H30" s="12"/>
      <c r="I30" t="s">
        <v>57</v>
      </c>
      <c r="O30" s="22"/>
      <c r="P30" t="s">
        <v>57</v>
      </c>
    </row>
    <row r="31" spans="1:16">
      <c r="A31" s="12">
        <v>1</v>
      </c>
      <c r="B31" s="12">
        <v>29</v>
      </c>
      <c r="C31" s="12"/>
      <c r="D31" s="12"/>
      <c r="E31" s="12"/>
      <c r="F31" s="12">
        <f t="shared" si="1"/>
        <v>442</v>
      </c>
      <c r="G31" s="12"/>
      <c r="H31" s="12"/>
      <c r="I31" t="s">
        <v>58</v>
      </c>
      <c r="P31" t="s">
        <v>58</v>
      </c>
    </row>
    <row r="32" spans="1:16">
      <c r="A32" s="12">
        <v>1</v>
      </c>
      <c r="B32" s="12">
        <v>30</v>
      </c>
      <c r="C32" s="12"/>
      <c r="D32" s="12"/>
      <c r="E32" s="12"/>
      <c r="F32" s="12">
        <f t="shared" si="1"/>
        <v>442</v>
      </c>
      <c r="G32" s="12"/>
      <c r="H32" s="12"/>
      <c r="I32" t="s">
        <v>59</v>
      </c>
      <c r="P32" t="s">
        <v>59</v>
      </c>
    </row>
    <row r="33" spans="1:16">
      <c r="A33" s="11">
        <v>2</v>
      </c>
      <c r="B33" s="11">
        <v>1</v>
      </c>
      <c r="F33" s="11">
        <f t="shared" si="1"/>
        <v>442</v>
      </c>
      <c r="I33" t="s">
        <v>13</v>
      </c>
      <c r="P33" t="s">
        <v>13</v>
      </c>
    </row>
    <row r="34" spans="1:16">
      <c r="A34" s="11">
        <v>2</v>
      </c>
      <c r="B34" s="11">
        <v>2</v>
      </c>
      <c r="C34" s="11">
        <v>40</v>
      </c>
      <c r="F34" s="11">
        <f t="shared" si="1"/>
        <v>482</v>
      </c>
      <c r="I34" t="s">
        <v>14</v>
      </c>
      <c r="J34" s="23" t="s">
        <v>16</v>
      </c>
      <c r="P34" t="s">
        <v>14</v>
      </c>
    </row>
    <row r="35" spans="1:16">
      <c r="A35" s="11">
        <v>2</v>
      </c>
      <c r="B35" s="11">
        <v>3</v>
      </c>
      <c r="C35" s="11">
        <v>40</v>
      </c>
      <c r="F35" s="11">
        <f t="shared" si="1"/>
        <v>522</v>
      </c>
      <c r="I35" t="s">
        <v>17</v>
      </c>
      <c r="J35" t="s">
        <v>9</v>
      </c>
      <c r="P35" t="s">
        <v>17</v>
      </c>
    </row>
    <row r="36" spans="1:16">
      <c r="A36" s="11">
        <v>2</v>
      </c>
      <c r="B36" s="11">
        <v>4</v>
      </c>
      <c r="F36" s="11">
        <f t="shared" si="1"/>
        <v>522</v>
      </c>
      <c r="I36" t="s">
        <v>18</v>
      </c>
      <c r="J36" s="15"/>
      <c r="P36" t="s">
        <v>18</v>
      </c>
    </row>
    <row r="37" spans="1:16">
      <c r="A37" s="11">
        <v>2</v>
      </c>
      <c r="B37" s="11">
        <v>5</v>
      </c>
      <c r="F37" s="11">
        <f t="shared" si="1"/>
        <v>522</v>
      </c>
      <c r="I37" t="s">
        <v>20</v>
      </c>
      <c r="J37" s="15"/>
      <c r="P37" t="s">
        <v>20</v>
      </c>
    </row>
    <row r="38" spans="1:16">
      <c r="A38" s="11">
        <v>2</v>
      </c>
      <c r="B38" s="11">
        <v>6</v>
      </c>
      <c r="C38" s="11">
        <v>25</v>
      </c>
      <c r="D38" s="11">
        <v>-41</v>
      </c>
      <c r="E38" s="11">
        <v>-44</v>
      </c>
      <c r="F38" s="11">
        <f t="shared" si="1"/>
        <v>462</v>
      </c>
      <c r="I38" t="s">
        <v>21</v>
      </c>
      <c r="J38" s="20"/>
      <c r="K38" t="s">
        <v>23</v>
      </c>
      <c r="N38" t="s">
        <v>24</v>
      </c>
      <c r="O38" t="s">
        <v>45</v>
      </c>
      <c r="P38" t="s">
        <v>21</v>
      </c>
    </row>
    <row r="39" spans="1:16">
      <c r="A39" s="11">
        <v>2</v>
      </c>
      <c r="B39" s="11">
        <v>7</v>
      </c>
      <c r="E39" s="11">
        <v>-9</v>
      </c>
      <c r="F39" s="11">
        <f t="shared" si="1"/>
        <v>453</v>
      </c>
      <c r="I39" t="s">
        <v>26</v>
      </c>
      <c r="J39" s="20"/>
      <c r="O39" t="s">
        <v>28</v>
      </c>
      <c r="P39" t="s">
        <v>26</v>
      </c>
    </row>
    <row r="40" spans="1:16">
      <c r="A40" s="11">
        <v>2</v>
      </c>
      <c r="B40" s="11">
        <v>8</v>
      </c>
      <c r="F40" s="11">
        <f t="shared" si="1"/>
        <v>453</v>
      </c>
      <c r="I40" t="s">
        <v>30</v>
      </c>
      <c r="J40" s="20"/>
      <c r="P40" t="s">
        <v>30</v>
      </c>
    </row>
    <row r="41" spans="1:16">
      <c r="A41" s="11">
        <v>2</v>
      </c>
      <c r="B41" s="11">
        <v>9</v>
      </c>
      <c r="F41" s="11">
        <f t="shared" si="1"/>
        <v>453</v>
      </c>
      <c r="I41" t="s">
        <v>32</v>
      </c>
      <c r="J41" s="20"/>
      <c r="O41" s="16"/>
      <c r="P41" t="s">
        <v>32</v>
      </c>
    </row>
    <row r="42" spans="1:16">
      <c r="A42" s="11">
        <v>2</v>
      </c>
      <c r="B42" s="11">
        <v>10</v>
      </c>
      <c r="F42" s="11">
        <f t="shared" si="1"/>
        <v>453</v>
      </c>
      <c r="I42" t="s">
        <v>33</v>
      </c>
      <c r="J42" s="24"/>
      <c r="P42" t="s">
        <v>33</v>
      </c>
    </row>
    <row r="43" spans="1:16">
      <c r="A43" s="11">
        <v>2</v>
      </c>
      <c r="B43" s="11">
        <v>11</v>
      </c>
      <c r="F43" s="11">
        <f t="shared" ref="F43:F62" si="2">C43+D43+E43+F42</f>
        <v>453</v>
      </c>
      <c r="I43" t="s">
        <v>34</v>
      </c>
      <c r="J43" s="20"/>
      <c r="P43" t="s">
        <v>34</v>
      </c>
    </row>
    <row r="44" spans="1:16">
      <c r="A44" s="11">
        <v>2</v>
      </c>
      <c r="B44" s="11">
        <v>12</v>
      </c>
      <c r="F44" s="11">
        <f t="shared" si="2"/>
        <v>453</v>
      </c>
      <c r="I44" t="s">
        <v>36</v>
      </c>
      <c r="J44" s="20"/>
      <c r="P44" t="s">
        <v>36</v>
      </c>
    </row>
    <row r="45" spans="1:16">
      <c r="A45" s="11">
        <v>2</v>
      </c>
      <c r="B45" s="11">
        <v>13</v>
      </c>
      <c r="E45" s="11">
        <v>-18</v>
      </c>
      <c r="F45" s="11">
        <f t="shared" si="2"/>
        <v>435</v>
      </c>
      <c r="I45" t="s">
        <v>37</v>
      </c>
      <c r="O45" t="s">
        <v>38</v>
      </c>
      <c r="P45" t="s">
        <v>37</v>
      </c>
    </row>
    <row r="46" spans="1:16">
      <c r="A46" s="11">
        <v>2</v>
      </c>
      <c r="B46" s="11">
        <v>14</v>
      </c>
      <c r="E46" s="11">
        <v>-10</v>
      </c>
      <c r="F46" s="11">
        <f t="shared" si="2"/>
        <v>425</v>
      </c>
      <c r="I46" t="s">
        <v>39</v>
      </c>
      <c r="J46" s="23"/>
      <c r="O46" t="s">
        <v>6</v>
      </c>
      <c r="P46" t="s">
        <v>39</v>
      </c>
    </row>
    <row r="47" spans="1:16">
      <c r="A47" s="11">
        <v>2</v>
      </c>
      <c r="B47" s="11">
        <v>15</v>
      </c>
      <c r="F47" s="11">
        <f t="shared" si="2"/>
        <v>425</v>
      </c>
      <c r="I47" t="s">
        <v>40</v>
      </c>
      <c r="J47" s="20"/>
      <c r="O47" s="18"/>
      <c r="P47" t="s">
        <v>40</v>
      </c>
    </row>
    <row r="48" spans="1:16">
      <c r="A48" s="11">
        <v>2</v>
      </c>
      <c r="B48" s="11">
        <v>16</v>
      </c>
      <c r="F48" s="11">
        <f t="shared" si="2"/>
        <v>425</v>
      </c>
      <c r="I48" t="s">
        <v>41</v>
      </c>
      <c r="P48" t="s">
        <v>41</v>
      </c>
    </row>
    <row r="49" spans="1:16">
      <c r="A49" s="11">
        <v>2</v>
      </c>
      <c r="B49" s="11">
        <v>17</v>
      </c>
      <c r="C49" s="11">
        <v>41</v>
      </c>
      <c r="F49" s="11">
        <f t="shared" si="2"/>
        <v>466</v>
      </c>
      <c r="I49" t="s">
        <v>43</v>
      </c>
      <c r="J49" s="15" t="s">
        <v>24</v>
      </c>
      <c r="P49" t="s">
        <v>43</v>
      </c>
    </row>
    <row r="50" spans="1:16">
      <c r="A50" s="11">
        <v>2</v>
      </c>
      <c r="B50" s="11">
        <v>18</v>
      </c>
      <c r="C50" s="11">
        <v>44</v>
      </c>
      <c r="D50" s="11">
        <v>9</v>
      </c>
      <c r="F50" s="11">
        <f t="shared" si="2"/>
        <v>519</v>
      </c>
      <c r="I50" t="s">
        <v>44</v>
      </c>
      <c r="J50" s="3" t="s">
        <v>45</v>
      </c>
      <c r="K50" s="3" t="s">
        <v>28</v>
      </c>
      <c r="P50" t="s">
        <v>44</v>
      </c>
    </row>
    <row r="51" spans="1:16">
      <c r="A51" s="11">
        <v>2</v>
      </c>
      <c r="B51" s="11">
        <v>19</v>
      </c>
      <c r="F51" s="11">
        <f t="shared" si="2"/>
        <v>519</v>
      </c>
      <c r="I51" t="s">
        <v>46</v>
      </c>
      <c r="J51" s="3"/>
      <c r="K51" s="3"/>
      <c r="P51" t="s">
        <v>46</v>
      </c>
    </row>
    <row r="52" spans="1:16">
      <c r="A52" s="11">
        <v>2</v>
      </c>
      <c r="B52" s="11">
        <v>20</v>
      </c>
      <c r="F52" s="11">
        <f t="shared" si="2"/>
        <v>519</v>
      </c>
      <c r="I52" t="s">
        <v>47</v>
      </c>
      <c r="J52" s="3"/>
      <c r="K52" s="3"/>
      <c r="P52" t="s">
        <v>47</v>
      </c>
    </row>
    <row r="53" spans="1:16">
      <c r="A53" s="11">
        <v>2</v>
      </c>
      <c r="B53" s="11">
        <v>21</v>
      </c>
      <c r="F53" s="11">
        <f t="shared" si="2"/>
        <v>519</v>
      </c>
      <c r="I53" t="s">
        <v>49</v>
      </c>
      <c r="J53" s="3"/>
      <c r="K53" s="3"/>
      <c r="O53" s="8"/>
      <c r="P53" t="s">
        <v>49</v>
      </c>
    </row>
    <row r="54" spans="1:16">
      <c r="A54" s="11">
        <v>2</v>
      </c>
      <c r="B54" s="11">
        <v>22</v>
      </c>
      <c r="F54" s="11">
        <f t="shared" si="2"/>
        <v>519</v>
      </c>
      <c r="I54" t="s">
        <v>50</v>
      </c>
      <c r="K54" s="3"/>
      <c r="P54" t="s">
        <v>50</v>
      </c>
    </row>
    <row r="55" spans="1:16">
      <c r="A55" s="11">
        <v>2</v>
      </c>
      <c r="B55" s="11">
        <v>23</v>
      </c>
      <c r="F55" s="11">
        <f t="shared" si="2"/>
        <v>519</v>
      </c>
      <c r="I55" t="s">
        <v>51</v>
      </c>
      <c r="P55" t="s">
        <v>51</v>
      </c>
    </row>
    <row r="56" spans="1:16">
      <c r="A56" s="11">
        <v>2</v>
      </c>
      <c r="B56" s="11">
        <v>24</v>
      </c>
      <c r="D56" s="11">
        <v>-10</v>
      </c>
      <c r="E56" s="11">
        <v>-57</v>
      </c>
      <c r="F56" s="11">
        <f t="shared" si="2"/>
        <v>452</v>
      </c>
      <c r="I56" t="s">
        <v>52</v>
      </c>
      <c r="N56" s="16" t="s">
        <v>15</v>
      </c>
      <c r="O56" t="s">
        <v>22</v>
      </c>
      <c r="P56" t="s">
        <v>52</v>
      </c>
    </row>
    <row r="57" spans="1:16">
      <c r="A57" s="11">
        <v>2</v>
      </c>
      <c r="B57" s="11">
        <v>25</v>
      </c>
      <c r="C57" s="11">
        <v>18</v>
      </c>
      <c r="E57" s="11">
        <v>-30</v>
      </c>
      <c r="F57" s="11">
        <f t="shared" si="2"/>
        <v>440</v>
      </c>
      <c r="I57" t="s">
        <v>53</v>
      </c>
      <c r="J57" s="15" t="s">
        <v>38</v>
      </c>
      <c r="O57" t="s">
        <v>27</v>
      </c>
      <c r="P57" t="s">
        <v>53</v>
      </c>
    </row>
    <row r="58" spans="1:16">
      <c r="A58" s="11">
        <v>2</v>
      </c>
      <c r="B58" s="11">
        <v>26</v>
      </c>
      <c r="C58" s="11">
        <v>10</v>
      </c>
      <c r="E58" s="11">
        <v>-34</v>
      </c>
      <c r="F58" s="11">
        <f t="shared" si="2"/>
        <v>416</v>
      </c>
      <c r="I58" t="s">
        <v>54</v>
      </c>
      <c r="J58" s="15" t="s">
        <v>6</v>
      </c>
      <c r="O58" t="s">
        <v>31</v>
      </c>
      <c r="P58" t="s">
        <v>54</v>
      </c>
    </row>
    <row r="59" spans="1:16">
      <c r="A59" s="11">
        <v>2</v>
      </c>
      <c r="B59" s="11">
        <v>27</v>
      </c>
      <c r="F59" s="11">
        <f t="shared" si="2"/>
        <v>416</v>
      </c>
      <c r="I59" t="s">
        <v>56</v>
      </c>
      <c r="O59" s="22"/>
      <c r="P59" t="s">
        <v>56</v>
      </c>
    </row>
    <row r="60" spans="1:16">
      <c r="A60" s="11">
        <v>2</v>
      </c>
      <c r="B60" s="11">
        <v>28</v>
      </c>
      <c r="F60" s="11">
        <f t="shared" si="2"/>
        <v>416</v>
      </c>
      <c r="I60" t="s">
        <v>57</v>
      </c>
      <c r="O60" s="22"/>
      <c r="P60" t="s">
        <v>57</v>
      </c>
    </row>
    <row r="61" spans="1:16">
      <c r="A61" s="11">
        <v>2</v>
      </c>
      <c r="B61" s="11">
        <v>29</v>
      </c>
      <c r="F61" s="11">
        <f t="shared" si="2"/>
        <v>416</v>
      </c>
      <c r="I61" t="s">
        <v>58</v>
      </c>
      <c r="P61" t="s">
        <v>58</v>
      </c>
    </row>
    <row r="62" spans="1:16">
      <c r="A62" s="11">
        <v>2</v>
      </c>
      <c r="B62" s="11">
        <v>30</v>
      </c>
      <c r="F62" s="11">
        <f t="shared" si="2"/>
        <v>416</v>
      </c>
      <c r="I62" t="s">
        <v>59</v>
      </c>
      <c r="P62" t="s">
        <v>59</v>
      </c>
    </row>
    <row r="63" spans="1:8">
      <c r="A63" s="12"/>
      <c r="B63" s="12"/>
      <c r="C63" s="12"/>
      <c r="D63" s="12"/>
      <c r="E63" s="12"/>
      <c r="F63" s="12"/>
      <c r="G63" s="12"/>
      <c r="H63" s="12"/>
    </row>
    <row r="64" spans="1:10">
      <c r="A64" s="12"/>
      <c r="B64" s="12"/>
      <c r="C64" s="12"/>
      <c r="D64" s="12"/>
      <c r="E64" s="12"/>
      <c r="F64" s="12"/>
      <c r="G64" s="12"/>
      <c r="H64" s="12"/>
      <c r="J64" s="23"/>
    </row>
    <row r="65" spans="1:8">
      <c r="A65" s="12"/>
      <c r="B65" s="12"/>
      <c r="C65" s="12"/>
      <c r="D65" s="12"/>
      <c r="E65" s="12"/>
      <c r="F65" s="12"/>
      <c r="G65" s="12"/>
      <c r="H65" s="12"/>
    </row>
    <row r="66" spans="1:15">
      <c r="A66" s="12"/>
      <c r="B66" s="12"/>
      <c r="C66" s="12"/>
      <c r="D66" s="12"/>
      <c r="E66" s="12"/>
      <c r="F66" s="12"/>
      <c r="G66" s="12"/>
      <c r="H66" s="12"/>
      <c r="J66" s="15"/>
      <c r="O66" s="16"/>
    </row>
    <row r="67" spans="1:15">
      <c r="A67" s="12"/>
      <c r="B67" s="12"/>
      <c r="C67" s="12"/>
      <c r="D67" s="12"/>
      <c r="E67" s="12"/>
      <c r="F67" s="12"/>
      <c r="G67" s="12"/>
      <c r="H67" s="12"/>
      <c r="J67" s="15"/>
      <c r="O67" s="16"/>
    </row>
    <row r="68" spans="1:10">
      <c r="A68" s="12"/>
      <c r="B68" s="12"/>
      <c r="C68" s="12"/>
      <c r="D68" s="12"/>
      <c r="E68" s="12"/>
      <c r="F68" s="12"/>
      <c r="G68" s="12"/>
      <c r="H68" s="12"/>
      <c r="J68" s="20"/>
    </row>
    <row r="69" spans="1:15">
      <c r="A69" s="12"/>
      <c r="B69" s="12"/>
      <c r="C69" s="12"/>
      <c r="D69" s="12"/>
      <c r="E69" s="12"/>
      <c r="F69" s="12"/>
      <c r="G69" s="12"/>
      <c r="H69" s="12"/>
      <c r="J69" s="20"/>
      <c r="O69" s="18"/>
    </row>
    <row r="70" spans="1:10">
      <c r="A70" s="12"/>
      <c r="B70" s="12"/>
      <c r="C70" s="12"/>
      <c r="D70" s="12"/>
      <c r="E70" s="12"/>
      <c r="F70" s="12"/>
      <c r="G70" s="12"/>
      <c r="H70" s="12"/>
      <c r="J70" s="20"/>
    </row>
    <row r="71" spans="1:15">
      <c r="A71" s="12"/>
      <c r="B71" s="12"/>
      <c r="C71" s="12"/>
      <c r="D71" s="12"/>
      <c r="E71" s="12"/>
      <c r="F71" s="12"/>
      <c r="G71" s="12"/>
      <c r="H71" s="12"/>
      <c r="J71" s="20"/>
      <c r="O71" s="16"/>
    </row>
    <row r="72" spans="1:10">
      <c r="A72" s="12"/>
      <c r="B72" s="12"/>
      <c r="C72" s="12"/>
      <c r="D72" s="12"/>
      <c r="E72" s="12"/>
      <c r="F72" s="12"/>
      <c r="G72" s="12"/>
      <c r="H72" s="12"/>
      <c r="J72" s="24"/>
    </row>
    <row r="73" spans="1:10">
      <c r="A73" s="12"/>
      <c r="B73" s="12"/>
      <c r="C73" s="12"/>
      <c r="D73" s="12"/>
      <c r="E73" s="12"/>
      <c r="F73" s="12"/>
      <c r="G73" s="12"/>
      <c r="H73" s="12"/>
      <c r="J73" s="20"/>
    </row>
    <row r="74" spans="1:10">
      <c r="A74" s="12"/>
      <c r="B74" s="12"/>
      <c r="C74" s="12"/>
      <c r="D74" s="12"/>
      <c r="E74" s="12"/>
      <c r="F74" s="12"/>
      <c r="G74" s="12"/>
      <c r="H74" s="12"/>
      <c r="J74" s="20"/>
    </row>
    <row r="75" spans="1:10">
      <c r="A75" s="12"/>
      <c r="B75" s="12"/>
      <c r="C75" s="12"/>
      <c r="D75" s="12"/>
      <c r="E75" s="12"/>
      <c r="F75" s="12"/>
      <c r="G75" s="12"/>
      <c r="H75" s="12"/>
      <c r="J75" s="20"/>
    </row>
    <row r="76" spans="1:10">
      <c r="A76" s="12"/>
      <c r="B76" s="12"/>
      <c r="C76" s="12"/>
      <c r="D76" s="12"/>
      <c r="E76" s="12"/>
      <c r="F76" s="12"/>
      <c r="G76" s="12"/>
      <c r="H76" s="12"/>
      <c r="J76" s="23"/>
    </row>
    <row r="77" spans="1:10">
      <c r="A77" s="12"/>
      <c r="B77" s="12"/>
      <c r="C77" s="12"/>
      <c r="D77" s="12"/>
      <c r="E77" s="12"/>
      <c r="F77" s="12"/>
      <c r="G77" s="12"/>
      <c r="H77" s="12"/>
      <c r="J77" s="20"/>
    </row>
    <row r="78" spans="1:15">
      <c r="A78" s="12"/>
      <c r="B78" s="12"/>
      <c r="C78" s="12"/>
      <c r="D78" s="12"/>
      <c r="E78" s="12"/>
      <c r="F78" s="12"/>
      <c r="G78" s="12"/>
      <c r="H78" s="12"/>
      <c r="J78" s="24"/>
      <c r="O78" s="18"/>
    </row>
    <row r="79" spans="1:10">
      <c r="A79" s="12"/>
      <c r="B79" s="12"/>
      <c r="C79" s="12"/>
      <c r="D79" s="12"/>
      <c r="E79" s="12"/>
      <c r="F79" s="12"/>
      <c r="G79" s="12"/>
      <c r="H79" s="12"/>
      <c r="J79" s="20"/>
    </row>
    <row r="80" spans="1:11">
      <c r="A80" s="12"/>
      <c r="B80" s="12"/>
      <c r="C80" s="12"/>
      <c r="D80" s="12"/>
      <c r="E80" s="12"/>
      <c r="F80" s="12"/>
      <c r="G80" s="12"/>
      <c r="H80" s="12"/>
      <c r="J80" s="26"/>
      <c r="K80" s="3"/>
    </row>
    <row r="81" spans="1:11">
      <c r="A81" s="12"/>
      <c r="B81" s="12"/>
      <c r="C81" s="12"/>
      <c r="D81" s="12"/>
      <c r="E81" s="12"/>
      <c r="F81" s="12"/>
      <c r="G81" s="12"/>
      <c r="H81" s="12"/>
      <c r="J81" s="26"/>
      <c r="K81" s="3"/>
    </row>
    <row r="82" spans="1:11">
      <c r="A82" s="12"/>
      <c r="B82" s="12"/>
      <c r="C82" s="12"/>
      <c r="D82" s="12"/>
      <c r="E82" s="12"/>
      <c r="F82" s="12"/>
      <c r="G82" s="12"/>
      <c r="H82" s="12"/>
      <c r="J82" s="26"/>
      <c r="K82" s="3"/>
    </row>
    <row r="83" spans="1:15">
      <c r="A83" s="12"/>
      <c r="B83" s="12"/>
      <c r="C83" s="12"/>
      <c r="D83" s="12"/>
      <c r="E83" s="12"/>
      <c r="F83" s="12"/>
      <c r="G83" s="12"/>
      <c r="H83" s="12"/>
      <c r="J83" s="26"/>
      <c r="K83" s="3"/>
      <c r="O83" s="8"/>
    </row>
    <row r="84" spans="1:11">
      <c r="A84" s="12"/>
      <c r="B84" s="12"/>
      <c r="C84" s="12"/>
      <c r="D84" s="12"/>
      <c r="E84" s="12"/>
      <c r="F84" s="12"/>
      <c r="G84" s="12"/>
      <c r="H84" s="12"/>
      <c r="J84" s="27"/>
      <c r="K84" s="3"/>
    </row>
    <row r="85" spans="1:10">
      <c r="A85" s="12"/>
      <c r="B85" s="12"/>
      <c r="C85" s="12"/>
      <c r="D85" s="12"/>
      <c r="E85" s="12"/>
      <c r="F85" s="12"/>
      <c r="G85" s="12"/>
      <c r="H85" s="12"/>
      <c r="J85" s="20"/>
    </row>
    <row r="86" spans="1:8">
      <c r="A86" s="12"/>
      <c r="B86" s="12"/>
      <c r="C86" s="12"/>
      <c r="D86" s="12"/>
      <c r="E86" s="12"/>
      <c r="F86" s="12"/>
      <c r="G86" s="12"/>
      <c r="H86" s="12"/>
    </row>
    <row r="87" spans="1:10">
      <c r="A87" s="12"/>
      <c r="B87" s="12"/>
      <c r="C87" s="12"/>
      <c r="D87" s="12"/>
      <c r="E87" s="12"/>
      <c r="F87" s="12"/>
      <c r="G87" s="12"/>
      <c r="H87" s="12"/>
      <c r="J87" s="15"/>
    </row>
    <row r="88" spans="1:10">
      <c r="A88" s="12"/>
      <c r="B88" s="12"/>
      <c r="C88" s="12"/>
      <c r="D88" s="12"/>
      <c r="E88" s="12"/>
      <c r="F88" s="12"/>
      <c r="G88" s="12"/>
      <c r="H88" s="12"/>
      <c r="J88" s="15"/>
    </row>
    <row r="89" spans="1:15">
      <c r="A89" s="12"/>
      <c r="B89" s="12"/>
      <c r="C89" s="12"/>
      <c r="D89" s="12"/>
      <c r="E89" s="12"/>
      <c r="F89" s="12"/>
      <c r="G89" s="12"/>
      <c r="H89" s="12"/>
      <c r="O89" s="22"/>
    </row>
    <row r="90" spans="1:15">
      <c r="A90" s="12"/>
      <c r="B90" s="12"/>
      <c r="C90" s="12"/>
      <c r="D90" s="12"/>
      <c r="E90" s="12"/>
      <c r="F90" s="12"/>
      <c r="G90" s="12"/>
      <c r="H90" s="12"/>
      <c r="O90" s="22"/>
    </row>
    <row r="91" spans="1:8">
      <c r="A91" s="12"/>
      <c r="B91" s="12"/>
      <c r="C91" s="12"/>
      <c r="D91" s="12"/>
      <c r="E91" s="12"/>
      <c r="F91" s="12"/>
      <c r="G91" s="12"/>
      <c r="H91" s="12"/>
    </row>
    <row r="92" spans="1:8">
      <c r="A92" s="12"/>
      <c r="B92" s="12"/>
      <c r="C92" s="12"/>
      <c r="D92" s="12"/>
      <c r="E92" s="12"/>
      <c r="F92" s="12"/>
      <c r="G92" s="12"/>
      <c r="H92" s="12"/>
    </row>
    <row r="94" spans="10:10">
      <c r="J94" s="23"/>
    </row>
    <row r="96" spans="10:10">
      <c r="J96" s="15"/>
    </row>
    <row r="97" spans="15:15">
      <c r="O97" s="16"/>
    </row>
    <row r="98" spans="10:10">
      <c r="J98" s="20"/>
    </row>
    <row r="99" spans="10:15">
      <c r="J99" s="20"/>
      <c r="O99" s="18"/>
    </row>
    <row r="100" spans="10:10">
      <c r="J100" s="20"/>
    </row>
    <row r="101" spans="10:15">
      <c r="J101" s="20"/>
      <c r="O101" s="16"/>
    </row>
    <row r="102" spans="10:10">
      <c r="J102" s="24"/>
    </row>
    <row r="103" spans="10:10">
      <c r="J103" s="20"/>
    </row>
    <row r="104" spans="10:10">
      <c r="J104" s="20"/>
    </row>
    <row r="105" spans="10:10">
      <c r="J105" s="26"/>
    </row>
    <row r="106" spans="10:10">
      <c r="J106" s="23"/>
    </row>
    <row r="107" spans="10:10">
      <c r="J107" s="20"/>
    </row>
    <row r="109" spans="10:10">
      <c r="J109" s="15"/>
    </row>
    <row r="110" spans="10:11">
      <c r="J110" s="3"/>
      <c r="K110" s="3"/>
    </row>
    <row r="111" spans="10:11">
      <c r="J111" s="3"/>
      <c r="K111" s="3"/>
    </row>
    <row r="112" spans="10:11">
      <c r="J112" s="3"/>
      <c r="K112" s="3"/>
    </row>
    <row r="113" spans="10:15">
      <c r="J113" s="3"/>
      <c r="K113" s="3"/>
      <c r="O113" s="8"/>
    </row>
    <row r="114" spans="11:11">
      <c r="K114" s="3"/>
    </row>
    <row r="117" spans="10:10">
      <c r="J117" s="15"/>
    </row>
    <row r="118" spans="10:10">
      <c r="J118" s="15"/>
    </row>
    <row r="119" spans="15:15">
      <c r="O119" s="22"/>
    </row>
    <row r="120" spans="15:15">
      <c r="O120" s="22"/>
    </row>
    <row r="123" spans="1:8">
      <c r="A123" s="25"/>
      <c r="B123" s="25"/>
      <c r="C123" s="25"/>
      <c r="D123" s="25"/>
      <c r="E123" s="25"/>
      <c r="F123" s="25"/>
      <c r="G123" s="25"/>
      <c r="H123" s="25"/>
    </row>
    <row r="124" spans="1:10">
      <c r="A124" s="25"/>
      <c r="B124" s="25"/>
      <c r="C124" s="25"/>
      <c r="D124" s="25"/>
      <c r="E124" s="25"/>
      <c r="F124" s="25"/>
      <c r="G124" s="25"/>
      <c r="H124" s="25"/>
      <c r="J124" s="28"/>
    </row>
    <row r="125" spans="1:8">
      <c r="A125" s="25"/>
      <c r="B125" s="25"/>
      <c r="C125" s="25"/>
      <c r="D125" s="25"/>
      <c r="E125" s="25"/>
      <c r="F125" s="25"/>
      <c r="G125" s="25"/>
      <c r="H125" s="25"/>
    </row>
    <row r="126" spans="1:10">
      <c r="A126" s="25"/>
      <c r="B126" s="25"/>
      <c r="C126" s="25"/>
      <c r="D126" s="25"/>
      <c r="E126" s="25"/>
      <c r="F126" s="25"/>
      <c r="G126" s="25"/>
      <c r="H126" s="25"/>
      <c r="J126" s="15"/>
    </row>
    <row r="127" spans="1:15">
      <c r="A127" s="25"/>
      <c r="B127" s="25"/>
      <c r="C127" s="25"/>
      <c r="D127" s="25"/>
      <c r="E127" s="25"/>
      <c r="F127" s="25"/>
      <c r="G127" s="25"/>
      <c r="H127" s="25"/>
      <c r="J127" s="15"/>
      <c r="O127" s="16"/>
    </row>
    <row r="128" spans="1:10">
      <c r="A128" s="25"/>
      <c r="B128" s="25"/>
      <c r="C128" s="25"/>
      <c r="D128" s="25"/>
      <c r="E128" s="25"/>
      <c r="F128" s="25"/>
      <c r="G128" s="25"/>
      <c r="H128" s="25"/>
      <c r="J128" s="15"/>
    </row>
    <row r="129" spans="1:15">
      <c r="A129" s="25"/>
      <c r="B129" s="25"/>
      <c r="C129" s="25"/>
      <c r="D129" s="25"/>
      <c r="E129" s="25"/>
      <c r="F129" s="25"/>
      <c r="G129" s="25"/>
      <c r="H129" s="25"/>
      <c r="J129" s="15"/>
      <c r="O129" s="18"/>
    </row>
    <row r="130" spans="1:10">
      <c r="A130" s="25"/>
      <c r="B130" s="25"/>
      <c r="C130" s="25"/>
      <c r="D130" s="25"/>
      <c r="E130" s="25"/>
      <c r="F130" s="25"/>
      <c r="G130" s="25"/>
      <c r="H130" s="25"/>
      <c r="J130" s="15"/>
    </row>
    <row r="131" spans="1:15">
      <c r="A131" s="25"/>
      <c r="B131" s="25"/>
      <c r="C131" s="25"/>
      <c r="D131" s="25"/>
      <c r="E131" s="25"/>
      <c r="F131" s="25"/>
      <c r="G131" s="25"/>
      <c r="H131" s="25"/>
      <c r="J131" s="15"/>
      <c r="O131" s="16"/>
    </row>
    <row r="132" spans="1:8">
      <c r="A132" s="25"/>
      <c r="B132" s="25"/>
      <c r="C132" s="25"/>
      <c r="D132" s="25"/>
      <c r="E132" s="25"/>
      <c r="F132" s="25"/>
      <c r="G132" s="25"/>
      <c r="H132" s="25"/>
    </row>
    <row r="133" spans="1:10">
      <c r="A133" s="25"/>
      <c r="B133" s="25"/>
      <c r="C133" s="25"/>
      <c r="D133" s="25"/>
      <c r="E133" s="25"/>
      <c r="F133" s="25"/>
      <c r="G133" s="25"/>
      <c r="H133" s="25"/>
      <c r="J133" s="15"/>
    </row>
    <row r="134" spans="1:10">
      <c r="A134" s="25"/>
      <c r="B134" s="25"/>
      <c r="C134" s="25"/>
      <c r="D134" s="25"/>
      <c r="E134" s="25"/>
      <c r="F134" s="25"/>
      <c r="G134" s="25"/>
      <c r="H134" s="25"/>
      <c r="J134" s="15"/>
    </row>
    <row r="135" spans="1:10">
      <c r="A135" s="25"/>
      <c r="B135" s="25"/>
      <c r="C135" s="25"/>
      <c r="D135" s="25"/>
      <c r="E135" s="25"/>
      <c r="F135" s="25"/>
      <c r="G135" s="25"/>
      <c r="H135" s="25"/>
      <c r="J135" s="15"/>
    </row>
    <row r="136" spans="1:10">
      <c r="A136" s="25"/>
      <c r="B136" s="25"/>
      <c r="C136" s="25"/>
      <c r="D136" s="25"/>
      <c r="E136" s="25"/>
      <c r="F136" s="25"/>
      <c r="G136" s="25"/>
      <c r="H136" s="25"/>
      <c r="J136" s="28"/>
    </row>
    <row r="137" spans="1:15">
      <c r="A137" s="25"/>
      <c r="B137" s="25"/>
      <c r="C137" s="25"/>
      <c r="D137" s="25"/>
      <c r="E137" s="25"/>
      <c r="F137" s="25"/>
      <c r="G137" s="25"/>
      <c r="H137" s="25"/>
      <c r="J137" s="15"/>
      <c r="O137" s="18"/>
    </row>
    <row r="138" spans="1:8">
      <c r="A138" s="25"/>
      <c r="B138" s="25"/>
      <c r="C138" s="25"/>
      <c r="D138" s="25"/>
      <c r="E138" s="25"/>
      <c r="F138" s="25"/>
      <c r="G138" s="25"/>
      <c r="H138" s="25"/>
    </row>
    <row r="139" spans="1:10">
      <c r="A139" s="25"/>
      <c r="B139" s="25"/>
      <c r="C139" s="25"/>
      <c r="D139" s="25"/>
      <c r="E139" s="25"/>
      <c r="F139" s="25"/>
      <c r="G139" s="25"/>
      <c r="H139" s="25"/>
      <c r="J139" s="15"/>
    </row>
    <row r="140" spans="1:11">
      <c r="A140" s="25"/>
      <c r="B140" s="25"/>
      <c r="C140" s="25"/>
      <c r="D140" s="25"/>
      <c r="E140" s="25"/>
      <c r="F140" s="25"/>
      <c r="G140" s="25"/>
      <c r="H140" s="25"/>
      <c r="J140" s="3"/>
      <c r="K140" s="3"/>
    </row>
    <row r="141" spans="1:11">
      <c r="A141" s="25"/>
      <c r="B141" s="25"/>
      <c r="C141" s="25"/>
      <c r="D141" s="25"/>
      <c r="E141" s="25"/>
      <c r="F141" s="25"/>
      <c r="G141" s="25"/>
      <c r="H141" s="25"/>
      <c r="J141" s="3"/>
      <c r="K141" s="3"/>
    </row>
    <row r="142" spans="1:11">
      <c r="A142" s="25"/>
      <c r="B142" s="25"/>
      <c r="C142" s="25"/>
      <c r="D142" s="25"/>
      <c r="E142" s="25"/>
      <c r="F142" s="25"/>
      <c r="G142" s="25"/>
      <c r="H142" s="25"/>
      <c r="J142" s="3"/>
      <c r="K142" s="3"/>
    </row>
    <row r="143" spans="1:15">
      <c r="A143" s="25"/>
      <c r="B143" s="25"/>
      <c r="C143" s="25"/>
      <c r="D143" s="25"/>
      <c r="E143" s="25"/>
      <c r="F143" s="25"/>
      <c r="G143" s="25"/>
      <c r="H143" s="25"/>
      <c r="J143" s="3"/>
      <c r="K143" s="3"/>
      <c r="O143" s="8"/>
    </row>
    <row r="144" spans="1:11">
      <c r="A144" s="25"/>
      <c r="B144" s="25"/>
      <c r="C144" s="25"/>
      <c r="D144" s="25"/>
      <c r="E144" s="25"/>
      <c r="F144" s="25"/>
      <c r="G144" s="25"/>
      <c r="H144" s="25"/>
      <c r="J144" s="8"/>
      <c r="K144" s="3"/>
    </row>
    <row r="145" spans="1:8">
      <c r="A145" s="25"/>
      <c r="B145" s="25"/>
      <c r="C145" s="25"/>
      <c r="D145" s="25"/>
      <c r="E145" s="25"/>
      <c r="F145" s="25"/>
      <c r="G145" s="25"/>
      <c r="H145" s="25"/>
    </row>
    <row r="146" spans="1:8">
      <c r="A146" s="25"/>
      <c r="B146" s="25"/>
      <c r="C146" s="25"/>
      <c r="D146" s="25"/>
      <c r="E146" s="25"/>
      <c r="F146" s="25"/>
      <c r="G146" s="25"/>
      <c r="H146" s="25"/>
    </row>
    <row r="147" spans="1:10">
      <c r="A147" s="25"/>
      <c r="B147" s="25"/>
      <c r="C147" s="25"/>
      <c r="D147" s="25"/>
      <c r="E147" s="25"/>
      <c r="F147" s="25"/>
      <c r="G147" s="25"/>
      <c r="H147" s="25"/>
      <c r="J147" s="15"/>
    </row>
    <row r="148" spans="1:10">
      <c r="A148" s="25"/>
      <c r="B148" s="25"/>
      <c r="C148" s="25"/>
      <c r="D148" s="25"/>
      <c r="E148" s="25"/>
      <c r="F148" s="25"/>
      <c r="G148" s="25"/>
      <c r="H148" s="25"/>
      <c r="J148" s="15"/>
    </row>
    <row r="149" spans="1:15">
      <c r="A149" s="25"/>
      <c r="B149" s="25"/>
      <c r="C149" s="25"/>
      <c r="D149" s="25"/>
      <c r="E149" s="25"/>
      <c r="F149" s="25"/>
      <c r="G149" s="25"/>
      <c r="H149" s="25"/>
      <c r="O149" s="22"/>
    </row>
    <row r="150" spans="1:15">
      <c r="A150" s="25"/>
      <c r="B150" s="25"/>
      <c r="C150" s="25"/>
      <c r="D150" s="25"/>
      <c r="E150" s="25"/>
      <c r="F150" s="25"/>
      <c r="G150" s="25"/>
      <c r="H150" s="25"/>
      <c r="O150" s="22"/>
    </row>
    <row r="151" spans="1:8">
      <c r="A151" s="25"/>
      <c r="B151" s="25"/>
      <c r="C151" s="25"/>
      <c r="D151" s="25"/>
      <c r="E151" s="25"/>
      <c r="F151" s="25"/>
      <c r="G151" s="25"/>
      <c r="H151" s="25"/>
    </row>
    <row r="152" spans="1:8">
      <c r="A152" s="25"/>
      <c r="B152" s="25"/>
      <c r="C152" s="25"/>
      <c r="D152" s="25"/>
      <c r="E152" s="25"/>
      <c r="F152" s="25"/>
      <c r="G152" s="25"/>
      <c r="H152" s="25"/>
    </row>
    <row r="154" spans="10:10">
      <c r="J154" s="28"/>
    </row>
    <row r="156" spans="10:10">
      <c r="J156" s="15"/>
    </row>
    <row r="157" spans="10:15">
      <c r="J157" s="15"/>
      <c r="O157" s="16"/>
    </row>
    <row r="158" spans="10:10">
      <c r="J158" s="15"/>
    </row>
    <row r="159" spans="10:15">
      <c r="J159" s="15"/>
      <c r="O159" s="18"/>
    </row>
    <row r="160" spans="10:10">
      <c r="J160" s="15"/>
    </row>
    <row r="161" spans="10:15">
      <c r="J161" s="15"/>
      <c r="O161" s="16"/>
    </row>
    <row r="163" spans="10:10">
      <c r="J163" s="15"/>
    </row>
    <row r="164" spans="10:10">
      <c r="J164" s="15"/>
    </row>
    <row r="165" spans="10:10">
      <c r="J165" s="15"/>
    </row>
    <row r="166" spans="10:10">
      <c r="J166" s="28"/>
    </row>
    <row r="167" spans="10:15">
      <c r="J167" s="15"/>
      <c r="O167" s="18"/>
    </row>
    <row r="169" spans="10:10">
      <c r="J169" s="15"/>
    </row>
    <row r="170" spans="10:11">
      <c r="J170" s="3"/>
      <c r="K170" s="3"/>
    </row>
    <row r="171" spans="10:11">
      <c r="J171" s="3"/>
      <c r="K171" s="3"/>
    </row>
    <row r="172" spans="10:11">
      <c r="J172" s="3"/>
      <c r="K172" s="3"/>
    </row>
    <row r="173" spans="10:15">
      <c r="J173" s="3"/>
      <c r="K173" s="3"/>
      <c r="O173" s="8"/>
    </row>
    <row r="174" spans="10:11">
      <c r="J174" s="8"/>
      <c r="K174" s="3"/>
    </row>
    <row r="177" spans="10:10">
      <c r="J177" s="15"/>
    </row>
    <row r="178" spans="10:10">
      <c r="J178" s="15"/>
    </row>
    <row r="179" spans="15:15">
      <c r="O179" s="22"/>
    </row>
    <row r="180" spans="15:15">
      <c r="O180" s="22"/>
    </row>
    <row r="183" spans="1:8">
      <c r="A183" s="25"/>
      <c r="B183" s="25"/>
      <c r="C183" s="25"/>
      <c r="D183" s="25"/>
      <c r="E183" s="25"/>
      <c r="F183" s="25"/>
      <c r="G183" s="25"/>
      <c r="H183" s="25"/>
    </row>
    <row r="184" spans="1:8">
      <c r="A184" s="25"/>
      <c r="B184" s="25"/>
      <c r="C184" s="25"/>
      <c r="D184" s="25"/>
      <c r="E184" s="25"/>
      <c r="F184" s="25"/>
      <c r="G184" s="25"/>
      <c r="H184" s="25"/>
    </row>
    <row r="185" spans="1:8">
      <c r="A185" s="25"/>
      <c r="B185" s="25"/>
      <c r="C185" s="25"/>
      <c r="D185" s="25"/>
      <c r="E185" s="25"/>
      <c r="F185" s="25"/>
      <c r="G185" s="25"/>
      <c r="H185" s="25"/>
    </row>
    <row r="186" spans="1:8">
      <c r="A186" s="25"/>
      <c r="B186" s="25"/>
      <c r="C186" s="25"/>
      <c r="D186" s="25"/>
      <c r="E186" s="25"/>
      <c r="F186" s="25"/>
      <c r="G186" s="25"/>
      <c r="H186" s="25"/>
    </row>
    <row r="187" spans="1:8">
      <c r="A187" s="25"/>
      <c r="B187" s="25"/>
      <c r="C187" s="25"/>
      <c r="D187" s="25"/>
      <c r="E187" s="25"/>
      <c r="F187" s="25"/>
      <c r="G187" s="25"/>
      <c r="H187" s="25"/>
    </row>
    <row r="188" spans="1:8">
      <c r="A188" s="25"/>
      <c r="B188" s="25"/>
      <c r="C188" s="25"/>
      <c r="D188" s="25"/>
      <c r="E188" s="25"/>
      <c r="F188" s="25"/>
      <c r="G188" s="25"/>
      <c r="H188" s="25"/>
    </row>
    <row r="189" spans="1:8">
      <c r="A189" s="25"/>
      <c r="B189" s="25"/>
      <c r="C189" s="25"/>
      <c r="D189" s="25"/>
      <c r="E189" s="25"/>
      <c r="F189" s="25"/>
      <c r="G189" s="25"/>
      <c r="H189" s="25"/>
    </row>
    <row r="190" spans="1:8">
      <c r="A190" s="25"/>
      <c r="B190" s="25"/>
      <c r="C190" s="25"/>
      <c r="D190" s="25"/>
      <c r="E190" s="25"/>
      <c r="F190" s="25"/>
      <c r="G190" s="25"/>
      <c r="H190" s="25"/>
    </row>
    <row r="191" spans="1:8">
      <c r="A191" s="25"/>
      <c r="B191" s="25"/>
      <c r="C191" s="25"/>
      <c r="D191" s="25"/>
      <c r="E191" s="25"/>
      <c r="F191" s="25"/>
      <c r="G191" s="25"/>
      <c r="H191" s="25"/>
    </row>
    <row r="192" spans="1:8">
      <c r="A192" s="25"/>
      <c r="B192" s="25"/>
      <c r="C192" s="25"/>
      <c r="D192" s="25"/>
      <c r="E192" s="25"/>
      <c r="F192" s="25"/>
      <c r="G192" s="25"/>
      <c r="H192" s="25"/>
    </row>
    <row r="193" spans="1:8">
      <c r="A193" s="25"/>
      <c r="B193" s="25"/>
      <c r="C193" s="25"/>
      <c r="D193" s="25"/>
      <c r="E193" s="25"/>
      <c r="F193" s="25"/>
      <c r="G193" s="25"/>
      <c r="H193" s="25"/>
    </row>
    <row r="194" spans="1:8">
      <c r="A194" s="25"/>
      <c r="B194" s="25"/>
      <c r="C194" s="25"/>
      <c r="D194" s="25"/>
      <c r="E194" s="25"/>
      <c r="F194" s="25"/>
      <c r="G194" s="25"/>
      <c r="H194" s="25"/>
    </row>
    <row r="195" spans="1:8">
      <c r="A195" s="25"/>
      <c r="B195" s="25"/>
      <c r="C195" s="25"/>
      <c r="D195" s="25"/>
      <c r="E195" s="25"/>
      <c r="F195" s="25"/>
      <c r="G195" s="25"/>
      <c r="H195" s="25"/>
    </row>
    <row r="196" spans="1:8">
      <c r="A196" s="25"/>
      <c r="B196" s="25"/>
      <c r="C196" s="25"/>
      <c r="D196" s="25"/>
      <c r="E196" s="25"/>
      <c r="F196" s="25"/>
      <c r="G196" s="25"/>
      <c r="H196" s="25"/>
    </row>
    <row r="197" spans="1:8">
      <c r="A197" s="25"/>
      <c r="B197" s="25"/>
      <c r="C197" s="25"/>
      <c r="D197" s="25"/>
      <c r="E197" s="25"/>
      <c r="F197" s="25"/>
      <c r="G197" s="25"/>
      <c r="H197" s="25"/>
    </row>
    <row r="198" spans="1:8">
      <c r="A198" s="25"/>
      <c r="B198" s="25"/>
      <c r="C198" s="25"/>
      <c r="D198" s="25"/>
      <c r="E198" s="25"/>
      <c r="F198" s="25"/>
      <c r="G198" s="25"/>
      <c r="H198" s="25"/>
    </row>
    <row r="199" spans="1:8">
      <c r="A199" s="25"/>
      <c r="B199" s="25"/>
      <c r="C199" s="25"/>
      <c r="D199" s="25"/>
      <c r="E199" s="25"/>
      <c r="F199" s="25"/>
      <c r="G199" s="25"/>
      <c r="H199" s="25"/>
    </row>
    <row r="200" spans="1:8">
      <c r="A200" s="25"/>
      <c r="B200" s="25"/>
      <c r="C200" s="25"/>
      <c r="D200" s="25"/>
      <c r="E200" s="25"/>
      <c r="F200" s="25"/>
      <c r="G200" s="25"/>
      <c r="H200" s="25"/>
    </row>
    <row r="201" spans="1:8">
      <c r="A201" s="25"/>
      <c r="B201" s="25"/>
      <c r="C201" s="25"/>
      <c r="D201" s="25"/>
      <c r="E201" s="25"/>
      <c r="F201" s="25"/>
      <c r="G201" s="25"/>
      <c r="H201" s="25"/>
    </row>
    <row r="202" spans="1:8">
      <c r="A202" s="25"/>
      <c r="B202" s="25"/>
      <c r="C202" s="25"/>
      <c r="D202" s="25"/>
      <c r="E202" s="25"/>
      <c r="F202" s="25"/>
      <c r="G202" s="25"/>
      <c r="H202" s="25"/>
    </row>
    <row r="203" spans="1:8">
      <c r="A203" s="25"/>
      <c r="B203" s="25"/>
      <c r="C203" s="25"/>
      <c r="D203" s="25"/>
      <c r="E203" s="25"/>
      <c r="F203" s="25"/>
      <c r="G203" s="25"/>
      <c r="H203" s="25"/>
    </row>
    <row r="204" spans="1:8">
      <c r="A204" s="25"/>
      <c r="B204" s="25"/>
      <c r="C204" s="25"/>
      <c r="D204" s="25"/>
      <c r="E204" s="25"/>
      <c r="F204" s="25"/>
      <c r="G204" s="25"/>
      <c r="H204" s="25"/>
    </row>
    <row r="205" spans="1:8">
      <c r="A205" s="25"/>
      <c r="B205" s="25"/>
      <c r="C205" s="25"/>
      <c r="D205" s="25"/>
      <c r="E205" s="25"/>
      <c r="F205" s="25"/>
      <c r="G205" s="25"/>
      <c r="H205" s="25"/>
    </row>
    <row r="206" spans="1:8">
      <c r="A206" s="25"/>
      <c r="B206" s="25"/>
      <c r="C206" s="25"/>
      <c r="D206" s="25"/>
      <c r="E206" s="25"/>
      <c r="F206" s="25"/>
      <c r="G206" s="25"/>
      <c r="H206" s="25"/>
    </row>
    <row r="207" spans="1:8">
      <c r="A207" s="25"/>
      <c r="B207" s="25"/>
      <c r="C207" s="25"/>
      <c r="D207" s="25"/>
      <c r="E207" s="25"/>
      <c r="F207" s="25"/>
      <c r="G207" s="25"/>
      <c r="H207" s="25"/>
    </row>
    <row r="208" spans="1:8">
      <c r="A208" s="25"/>
      <c r="B208" s="25"/>
      <c r="C208" s="25"/>
      <c r="D208" s="25"/>
      <c r="E208" s="25"/>
      <c r="F208" s="25"/>
      <c r="G208" s="25"/>
      <c r="H208" s="25"/>
    </row>
    <row r="209" spans="1:8">
      <c r="A209" s="25"/>
      <c r="B209" s="25"/>
      <c r="C209" s="25"/>
      <c r="D209" s="25"/>
      <c r="E209" s="25"/>
      <c r="F209" s="25"/>
      <c r="G209" s="25"/>
      <c r="H209" s="25"/>
    </row>
    <row r="210" spans="1:8">
      <c r="A210" s="25"/>
      <c r="B210" s="25"/>
      <c r="C210" s="25"/>
      <c r="D210" s="25"/>
      <c r="E210" s="25"/>
      <c r="F210" s="25"/>
      <c r="G210" s="25"/>
      <c r="H210" s="25"/>
    </row>
    <row r="211" spans="1:8">
      <c r="A211" s="25"/>
      <c r="B211" s="25"/>
      <c r="C211" s="25"/>
      <c r="D211" s="25"/>
      <c r="E211" s="25"/>
      <c r="F211" s="25"/>
      <c r="G211" s="25"/>
      <c r="H211" s="25"/>
    </row>
    <row r="212" spans="1:8">
      <c r="A212" s="25"/>
      <c r="B212" s="25"/>
      <c r="C212" s="25"/>
      <c r="D212" s="25"/>
      <c r="E212" s="25"/>
      <c r="F212" s="25"/>
      <c r="G212" s="25"/>
      <c r="H212" s="25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13" workbookViewId="0">
      <selection activeCell="I7" sqref="I7"/>
    </sheetView>
  </sheetViews>
  <sheetFormatPr defaultColWidth="9" defaultRowHeight="13.5" outlineLevelCol="6"/>
  <cols>
    <col min="1" max="1" width="12.625"/>
    <col min="2" max="2" width="9.375"/>
    <col min="4" max="4" width="10.375"/>
    <col min="5" max="5" width="9.375"/>
    <col min="7" max="7" width="9.375"/>
  </cols>
  <sheetData>
    <row r="1" spans="1:7">
      <c r="A1" t="s">
        <v>344</v>
      </c>
      <c r="B1" t="s">
        <v>48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</row>
    <row r="2" spans="1:7">
      <c r="A2">
        <v>185000</v>
      </c>
      <c r="B2">
        <v>27000</v>
      </c>
      <c r="C2">
        <v>242100</v>
      </c>
      <c r="D2">
        <v>88000</v>
      </c>
      <c r="E2">
        <v>20000</v>
      </c>
      <c r="F2">
        <v>1000000</v>
      </c>
      <c r="G2">
        <v>5000</v>
      </c>
    </row>
    <row r="3" spans="1:7">
      <c r="A3">
        <v>-17800</v>
      </c>
      <c r="B3">
        <v>-4717.44</v>
      </c>
      <c r="D3">
        <v>-15370.67</v>
      </c>
      <c r="E3">
        <v>-6830.67</v>
      </c>
      <c r="G3">
        <v>-1696.76</v>
      </c>
    </row>
    <row r="4" spans="1:7">
      <c r="A4">
        <v>-17519</v>
      </c>
      <c r="B4">
        <v>-4717.44</v>
      </c>
      <c r="D4">
        <v>-15370.67</v>
      </c>
      <c r="E4">
        <v>-6830.67</v>
      </c>
      <c r="G4">
        <v>-1696.76</v>
      </c>
    </row>
    <row r="5" spans="1:7">
      <c r="A5">
        <v>-17266</v>
      </c>
      <c r="B5">
        <v>-4717.44</v>
      </c>
      <c r="D5">
        <v>-15370.67</v>
      </c>
      <c r="E5">
        <v>-6830.67</v>
      </c>
      <c r="G5">
        <v>-1696.76</v>
      </c>
    </row>
    <row r="6" spans="1:4">
      <c r="A6">
        <v>-17137</v>
      </c>
      <c r="B6">
        <v>-4717.44</v>
      </c>
      <c r="D6">
        <v>-15370.67</v>
      </c>
    </row>
    <row r="7" spans="1:4">
      <c r="A7">
        <v>-16896</v>
      </c>
      <c r="B7">
        <v>-4717.44</v>
      </c>
      <c r="D7">
        <v>-15370.67</v>
      </c>
    </row>
    <row r="8" spans="1:4">
      <c r="A8">
        <v>-16754</v>
      </c>
      <c r="B8">
        <v>-4717.44</v>
      </c>
      <c r="D8">
        <v>-15370.67</v>
      </c>
    </row>
    <row r="9" spans="1:1">
      <c r="A9">
        <v>-16563</v>
      </c>
    </row>
    <row r="10" spans="1:1">
      <c r="A10">
        <v>-16341</v>
      </c>
    </row>
    <row r="11" spans="1:1">
      <c r="A11">
        <v>-16181</v>
      </c>
    </row>
    <row r="12" spans="1:1">
      <c r="A12">
        <v>-15971</v>
      </c>
    </row>
    <row r="13" spans="1:1">
      <c r="A13">
        <v>-15798</v>
      </c>
    </row>
    <row r="14" spans="1:1">
      <c r="A14">
        <v>-15607</v>
      </c>
    </row>
    <row r="15" spans="1:7">
      <c r="A15" s="10">
        <f>IRR(A2:A14)</f>
        <v>0.0123398962711114</v>
      </c>
      <c r="B15" s="10">
        <f>IRR(B2:B8)</f>
        <v>0.0136514798566889</v>
      </c>
      <c r="D15" s="10">
        <f>IRR(D2:D8)</f>
        <v>0.0135621217981077</v>
      </c>
      <c r="E15" s="10">
        <f>IRR(E2:E5)</f>
        <v>0.0122505300043803</v>
      </c>
      <c r="F15" s="10">
        <f>RATE(360,-5307.27,1000000)</f>
        <v>0.00408333716366112</v>
      </c>
      <c r="G15" s="10">
        <f>IRR(G2:G5)</f>
        <v>0.00900111449309904</v>
      </c>
    </row>
    <row r="16" spans="1:7">
      <c r="A16" s="10">
        <f>A15*12</f>
        <v>0.148078755253337</v>
      </c>
      <c r="B16" s="10">
        <f>B15*12</f>
        <v>0.163817758280267</v>
      </c>
      <c r="D16" s="10">
        <f>D15*12</f>
        <v>0.162745461577292</v>
      </c>
      <c r="E16" s="10">
        <f>E15*12</f>
        <v>0.147006360052563</v>
      </c>
      <c r="F16" s="10">
        <f>F15*12</f>
        <v>0.0490000459639334</v>
      </c>
      <c r="G16" s="10">
        <f>G15*12</f>
        <v>0.108013373917188</v>
      </c>
    </row>
    <row r="17" spans="2:7">
      <c r="B17" s="10">
        <f>RATE(6,-4717.44,27000)</f>
        <v>0.0136514798566879</v>
      </c>
      <c r="C17" s="10">
        <f>RATE(36,-7517,242100)</f>
        <v>0.00614639943725673</v>
      </c>
      <c r="D17" s="10">
        <f>RATE(6,-15370.67,88000)</f>
        <v>0.0135621217981082</v>
      </c>
      <c r="E17" s="10">
        <f>RATE(3,-6830.67,20000)</f>
        <v>0.0122505300043775</v>
      </c>
      <c r="F17" s="10"/>
      <c r="G17" s="10"/>
    </row>
    <row r="18" spans="2:6">
      <c r="B18" s="10">
        <f>B17*12</f>
        <v>0.163817758280255</v>
      </c>
      <c r="C18" s="10">
        <f>C17*12</f>
        <v>0.0737567932470808</v>
      </c>
      <c r="D18" s="10">
        <f>D17*12</f>
        <v>0.162745461577299</v>
      </c>
      <c r="E18" s="10">
        <f>E17*12</f>
        <v>0.14700636005253</v>
      </c>
      <c r="F18" s="10"/>
    </row>
    <row r="39" spans="3:3">
      <c r="C39" s="10"/>
    </row>
    <row r="40" spans="3:3">
      <c r="C40" s="10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54" workbookViewId="0">
      <selection activeCell="A92" sqref="A92"/>
    </sheetView>
  </sheetViews>
  <sheetFormatPr defaultColWidth="9" defaultRowHeight="13.5" outlineLevelCol="7"/>
  <cols>
    <col min="2" max="2" width="12.125" customWidth="1"/>
    <col min="3" max="3" width="17.25" customWidth="1"/>
    <col min="4" max="10" width="20.625" customWidth="1"/>
  </cols>
  <sheetData>
    <row r="1" spans="1:4">
      <c r="A1" t="s">
        <v>350</v>
      </c>
      <c r="B1" t="s">
        <v>351</v>
      </c>
      <c r="C1" t="s">
        <v>352</v>
      </c>
      <c r="D1" s="5" t="s">
        <v>353</v>
      </c>
    </row>
    <row r="2" spans="2:5">
      <c r="B2" t="s">
        <v>354</v>
      </c>
      <c r="C2" t="s">
        <v>355</v>
      </c>
      <c r="D2" t="s">
        <v>356</v>
      </c>
      <c r="E2" t="s">
        <v>357</v>
      </c>
    </row>
    <row r="3" spans="2:3">
      <c r="B3" t="s">
        <v>358</v>
      </c>
      <c r="C3" t="s">
        <v>359</v>
      </c>
    </row>
    <row r="4" spans="2:4">
      <c r="B4" t="s">
        <v>360</v>
      </c>
      <c r="C4" t="s">
        <v>361</v>
      </c>
      <c r="D4" t="s">
        <v>362</v>
      </c>
    </row>
    <row r="5" spans="2:4">
      <c r="B5" t="s">
        <v>363</v>
      </c>
      <c r="C5" s="4" t="s">
        <v>364</v>
      </c>
      <c r="D5" s="7" t="s">
        <v>365</v>
      </c>
    </row>
    <row r="7" spans="1:2">
      <c r="A7" t="s">
        <v>366</v>
      </c>
      <c r="B7" t="s">
        <v>367</v>
      </c>
    </row>
    <row r="8" spans="2:4">
      <c r="B8" t="s">
        <v>368</v>
      </c>
      <c r="C8" s="3" t="s">
        <v>369</v>
      </c>
      <c r="D8" t="s">
        <v>370</v>
      </c>
    </row>
    <row r="9" spans="2:8"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H9" t="s">
        <v>377</v>
      </c>
    </row>
    <row r="10" spans="2:6">
      <c r="B10" t="s">
        <v>378</v>
      </c>
      <c r="C10" t="s">
        <v>379</v>
      </c>
      <c r="D10" t="s">
        <v>380</v>
      </c>
      <c r="E10" t="s">
        <v>381</v>
      </c>
      <c r="F10" t="s">
        <v>382</v>
      </c>
    </row>
    <row r="11" spans="2:3">
      <c r="B11" t="s">
        <v>383</v>
      </c>
      <c r="C11" t="s">
        <v>384</v>
      </c>
    </row>
    <row r="12" spans="2:3">
      <c r="B12" t="s">
        <v>385</v>
      </c>
      <c r="C12" t="s">
        <v>386</v>
      </c>
    </row>
    <row r="13" spans="2:5">
      <c r="B13" t="s">
        <v>387</v>
      </c>
      <c r="C13" t="s">
        <v>388</v>
      </c>
      <c r="D13" t="s">
        <v>389</v>
      </c>
      <c r="E13" t="s">
        <v>390</v>
      </c>
    </row>
    <row r="14" spans="2:6">
      <c r="B14" t="s">
        <v>391</v>
      </c>
      <c r="C14" t="s">
        <v>392</v>
      </c>
      <c r="D14" t="s">
        <v>393</v>
      </c>
      <c r="E14" t="s">
        <v>394</v>
      </c>
      <c r="F14" t="s">
        <v>395</v>
      </c>
    </row>
    <row r="16" spans="1:3">
      <c r="A16" t="s">
        <v>396</v>
      </c>
      <c r="B16" t="s">
        <v>397</v>
      </c>
      <c r="C16" s="4" t="s">
        <v>398</v>
      </c>
    </row>
    <row r="17" spans="2:3">
      <c r="B17" t="s">
        <v>399</v>
      </c>
      <c r="C17" t="s">
        <v>400</v>
      </c>
    </row>
    <row r="18" spans="2:6">
      <c r="B18" t="s">
        <v>401</v>
      </c>
      <c r="C18" t="s">
        <v>402</v>
      </c>
      <c r="D18" t="s">
        <v>403</v>
      </c>
      <c r="E18" t="s">
        <v>404</v>
      </c>
      <c r="F18" t="s">
        <v>405</v>
      </c>
    </row>
    <row r="19" spans="2:4">
      <c r="B19" t="s">
        <v>406</v>
      </c>
      <c r="C19" t="s">
        <v>407</v>
      </c>
      <c r="D19" t="s">
        <v>408</v>
      </c>
    </row>
    <row r="20" spans="2:3">
      <c r="B20" t="s">
        <v>409</v>
      </c>
      <c r="C20" t="s">
        <v>410</v>
      </c>
    </row>
    <row r="21" spans="2:4">
      <c r="B21" t="s">
        <v>411</v>
      </c>
      <c r="C21" t="s">
        <v>412</v>
      </c>
      <c r="D21" t="s">
        <v>413</v>
      </c>
    </row>
    <row r="22" spans="2:3">
      <c r="B22" t="s">
        <v>414</v>
      </c>
      <c r="C22" t="s">
        <v>415</v>
      </c>
    </row>
    <row r="24" spans="1:3">
      <c r="A24" t="s">
        <v>416</v>
      </c>
      <c r="B24" t="s">
        <v>417</v>
      </c>
      <c r="C24" t="s">
        <v>418</v>
      </c>
    </row>
    <row r="25" spans="2:4">
      <c r="B25" t="s">
        <v>419</v>
      </c>
      <c r="C25" t="s">
        <v>420</v>
      </c>
      <c r="D25" t="s">
        <v>421</v>
      </c>
    </row>
    <row r="26" spans="2:2">
      <c r="B26" t="s">
        <v>422</v>
      </c>
    </row>
    <row r="28" spans="1:2">
      <c r="A28" t="s">
        <v>423</v>
      </c>
      <c r="B28" t="s">
        <v>424</v>
      </c>
    </row>
    <row r="29" spans="2:2">
      <c r="B29" t="s">
        <v>425</v>
      </c>
    </row>
    <row r="30" spans="2:2">
      <c r="B30" t="s">
        <v>426</v>
      </c>
    </row>
    <row r="32" spans="1:2">
      <c r="A32" t="s">
        <v>427</v>
      </c>
      <c r="B32" t="s">
        <v>428</v>
      </c>
    </row>
    <row r="37" spans="3:3">
      <c r="C37" s="8"/>
    </row>
    <row r="50" s="1" customFormat="1" spans="1:6">
      <c r="A50" s="1">
        <v>4112</v>
      </c>
      <c r="B50" s="1" t="s">
        <v>429</v>
      </c>
      <c r="C50" s="1" t="s">
        <v>430</v>
      </c>
      <c r="D50" s="1">
        <v>0.38</v>
      </c>
      <c r="E50" s="1" t="s">
        <v>431</v>
      </c>
      <c r="F50" s="1" t="s">
        <v>432</v>
      </c>
    </row>
    <row r="51" s="2" customFormat="1" spans="1:6">
      <c r="A51" s="2">
        <v>4511</v>
      </c>
      <c r="B51" s="2" t="s">
        <v>433</v>
      </c>
      <c r="D51" s="2">
        <v>0.38</v>
      </c>
      <c r="E51" s="1" t="s">
        <v>434</v>
      </c>
      <c r="F51" s="1" t="s">
        <v>432</v>
      </c>
    </row>
    <row r="52" s="3" customFormat="1" spans="1:5">
      <c r="A52" s="3">
        <v>4812</v>
      </c>
      <c r="B52" s="3" t="s">
        <v>435</v>
      </c>
      <c r="C52" s="3" t="s">
        <v>436</v>
      </c>
      <c r="E52" s="5" t="s">
        <v>437</v>
      </c>
    </row>
    <row r="53" spans="1:3">
      <c r="A53">
        <v>5094</v>
      </c>
      <c r="B53" t="s">
        <v>411</v>
      </c>
      <c r="C53" t="s">
        <v>438</v>
      </c>
    </row>
    <row r="54" s="4" customFormat="1" spans="1:6">
      <c r="A54" s="4">
        <v>5137</v>
      </c>
      <c r="B54" s="4" t="s">
        <v>439</v>
      </c>
      <c r="C54" s="4" t="s">
        <v>440</v>
      </c>
      <c r="F54" s="4" t="s">
        <v>432</v>
      </c>
    </row>
    <row r="55" s="3" customFormat="1" spans="1:3">
      <c r="A55" s="3">
        <v>5211</v>
      </c>
      <c r="B55" t="s">
        <v>441</v>
      </c>
      <c r="C55" s="3" t="s">
        <v>442</v>
      </c>
    </row>
    <row r="56" spans="1:3">
      <c r="A56">
        <v>5311</v>
      </c>
      <c r="B56" t="s">
        <v>441</v>
      </c>
      <c r="C56" t="s">
        <v>443</v>
      </c>
    </row>
    <row r="57" spans="1:3">
      <c r="A57">
        <v>5399</v>
      </c>
      <c r="B57" t="s">
        <v>441</v>
      </c>
      <c r="C57" t="s">
        <v>444</v>
      </c>
    </row>
    <row r="58" s="5" customFormat="1" spans="1:6">
      <c r="A58" s="5">
        <v>5411</v>
      </c>
      <c r="B58" s="5" t="s">
        <v>414</v>
      </c>
      <c r="C58" s="5" t="s">
        <v>445</v>
      </c>
      <c r="D58" s="5">
        <v>0.38</v>
      </c>
      <c r="E58" s="5" t="s">
        <v>446</v>
      </c>
      <c r="F58" s="5" t="s">
        <v>447</v>
      </c>
    </row>
    <row r="59" s="3" customFormat="1" spans="1:3">
      <c r="A59" s="3">
        <v>5451</v>
      </c>
      <c r="B59" s="3" t="s">
        <v>448</v>
      </c>
      <c r="C59" s="3" t="s">
        <v>449</v>
      </c>
    </row>
    <row r="60" s="4" customFormat="1" spans="1:6">
      <c r="A60" s="4">
        <v>5511</v>
      </c>
      <c r="B60" s="4" t="s">
        <v>450</v>
      </c>
      <c r="C60" s="4" t="s">
        <v>451</v>
      </c>
      <c r="F60" s="4" t="s">
        <v>432</v>
      </c>
    </row>
    <row r="61" s="3" customFormat="1" spans="1:3">
      <c r="A61" s="3">
        <v>5532</v>
      </c>
      <c r="B61" s="3" t="s">
        <v>452</v>
      </c>
      <c r="C61" s="3" t="s">
        <v>453</v>
      </c>
    </row>
    <row r="62" s="6" customFormat="1" spans="1:3">
      <c r="A62" s="6">
        <v>5533</v>
      </c>
      <c r="B62" s="6" t="s">
        <v>454</v>
      </c>
      <c r="C62" s="6" t="s">
        <v>455</v>
      </c>
    </row>
    <row r="63" s="4" customFormat="1" spans="1:6">
      <c r="A63" s="4">
        <v>5541</v>
      </c>
      <c r="B63" s="4" t="s">
        <v>456</v>
      </c>
      <c r="C63" s="4" t="s">
        <v>457</v>
      </c>
      <c r="D63" s="4">
        <v>0.38</v>
      </c>
      <c r="E63" s="4" t="s">
        <v>458</v>
      </c>
      <c r="F63" s="4" t="s">
        <v>432</v>
      </c>
    </row>
    <row r="64" s="3" customFormat="1" spans="1:3">
      <c r="A64" s="3">
        <v>5611</v>
      </c>
      <c r="B64" s="3" t="s">
        <v>441</v>
      </c>
      <c r="C64" s="3" t="s">
        <v>459</v>
      </c>
    </row>
    <row r="65" s="3" customFormat="1" spans="1:3">
      <c r="A65" s="3">
        <v>5651</v>
      </c>
      <c r="B65" s="3" t="s">
        <v>441</v>
      </c>
      <c r="C65" s="3" t="s">
        <v>460</v>
      </c>
    </row>
    <row r="66" s="3" customFormat="1" spans="1:3">
      <c r="A66" s="3">
        <v>5661</v>
      </c>
      <c r="B66" s="3" t="s">
        <v>441</v>
      </c>
      <c r="C66" s="3" t="s">
        <v>461</v>
      </c>
    </row>
    <row r="67" s="3" customFormat="1" spans="1:3">
      <c r="A67" s="3">
        <v>5691</v>
      </c>
      <c r="B67" s="3" t="s">
        <v>441</v>
      </c>
      <c r="C67" s="3" t="s">
        <v>462</v>
      </c>
    </row>
    <row r="68" s="3" customFormat="1" spans="1:3">
      <c r="A68" s="3">
        <v>5699</v>
      </c>
      <c r="B68" s="3" t="s">
        <v>441</v>
      </c>
      <c r="C68" s="3" t="s">
        <v>463</v>
      </c>
    </row>
    <row r="69" s="3" customFormat="1" spans="1:3">
      <c r="A69" s="3">
        <v>5712</v>
      </c>
      <c r="B69" s="3" t="s">
        <v>441</v>
      </c>
      <c r="C69" s="3" t="s">
        <v>464</v>
      </c>
    </row>
    <row r="70" s="3" customFormat="1" spans="1:3">
      <c r="A70" s="3">
        <v>5732</v>
      </c>
      <c r="B70" s="3" t="s">
        <v>441</v>
      </c>
      <c r="C70" s="3" t="s">
        <v>465</v>
      </c>
    </row>
    <row r="71" s="6" customFormat="1" spans="1:3">
      <c r="A71" s="6">
        <v>5811</v>
      </c>
      <c r="B71" s="6" t="s">
        <v>466</v>
      </c>
      <c r="C71" s="6" t="s">
        <v>467</v>
      </c>
    </row>
    <row r="72" spans="1:3">
      <c r="A72">
        <v>5812</v>
      </c>
      <c r="B72" t="s">
        <v>468</v>
      </c>
      <c r="C72" t="s">
        <v>469</v>
      </c>
    </row>
    <row r="73" spans="1:3">
      <c r="A73">
        <v>5813</v>
      </c>
      <c r="B73" t="s">
        <v>448</v>
      </c>
      <c r="C73" t="s">
        <v>470</v>
      </c>
    </row>
    <row r="74" spans="1:3">
      <c r="A74">
        <v>5921</v>
      </c>
      <c r="B74" s="3" t="s">
        <v>471</v>
      </c>
      <c r="C74" s="3" t="s">
        <v>472</v>
      </c>
    </row>
    <row r="75" spans="1:3">
      <c r="A75">
        <v>5940</v>
      </c>
      <c r="B75" s="3" t="s">
        <v>441</v>
      </c>
      <c r="C75" s="3" t="s">
        <v>473</v>
      </c>
    </row>
    <row r="76" spans="1:3">
      <c r="A76">
        <v>5941</v>
      </c>
      <c r="B76" s="3" t="s">
        <v>441</v>
      </c>
      <c r="C76" s="3" t="s">
        <v>474</v>
      </c>
    </row>
    <row r="77" spans="1:3">
      <c r="A77">
        <v>5943</v>
      </c>
      <c r="B77" s="3" t="s">
        <v>441</v>
      </c>
      <c r="C77" t="s">
        <v>475</v>
      </c>
    </row>
    <row r="78" spans="1:3">
      <c r="A78">
        <v>5947</v>
      </c>
      <c r="B78" s="3" t="s">
        <v>441</v>
      </c>
      <c r="C78" t="s">
        <v>476</v>
      </c>
    </row>
    <row r="79" spans="1:3">
      <c r="A79">
        <v>5970</v>
      </c>
      <c r="B79" s="3" t="s">
        <v>411</v>
      </c>
      <c r="C79" t="s">
        <v>477</v>
      </c>
    </row>
    <row r="80" spans="1:3">
      <c r="A80">
        <v>5977</v>
      </c>
      <c r="B80" s="3" t="s">
        <v>441</v>
      </c>
      <c r="C80" t="s">
        <v>478</v>
      </c>
    </row>
    <row r="81" spans="1:3">
      <c r="A81">
        <v>5992</v>
      </c>
      <c r="B81" s="3"/>
      <c r="C81" t="s">
        <v>479</v>
      </c>
    </row>
    <row r="82" spans="1:3">
      <c r="A82">
        <v>5995</v>
      </c>
      <c r="B82" s="3" t="s">
        <v>454</v>
      </c>
      <c r="C82" t="s">
        <v>480</v>
      </c>
    </row>
    <row r="83" spans="1:3">
      <c r="A83">
        <v>7011</v>
      </c>
      <c r="B83" t="s">
        <v>481</v>
      </c>
      <c r="C83" t="s">
        <v>482</v>
      </c>
    </row>
    <row r="84" spans="1:3">
      <c r="A84">
        <v>7221</v>
      </c>
      <c r="B84" s="3" t="s">
        <v>454</v>
      </c>
      <c r="C84" t="s">
        <v>483</v>
      </c>
    </row>
    <row r="85" spans="1:3">
      <c r="A85">
        <v>7230</v>
      </c>
      <c r="B85" t="s">
        <v>454</v>
      </c>
      <c r="C85" s="3" t="s">
        <v>484</v>
      </c>
    </row>
    <row r="86" spans="1:3">
      <c r="A86">
        <v>7297</v>
      </c>
      <c r="B86" t="s">
        <v>485</v>
      </c>
      <c r="C86" t="s">
        <v>486</v>
      </c>
    </row>
    <row r="87" spans="1:3">
      <c r="A87">
        <v>7298</v>
      </c>
      <c r="B87" t="s">
        <v>485</v>
      </c>
      <c r="C87" t="s">
        <v>487</v>
      </c>
    </row>
    <row r="88" spans="1:3">
      <c r="A88">
        <v>7392</v>
      </c>
      <c r="B88" t="s">
        <v>454</v>
      </c>
      <c r="C88" t="s">
        <v>488</v>
      </c>
    </row>
    <row r="89" spans="1:3">
      <c r="A89">
        <v>7911</v>
      </c>
      <c r="B89" t="s">
        <v>489</v>
      </c>
      <c r="C89" t="s">
        <v>409</v>
      </c>
    </row>
    <row r="90" spans="1:3">
      <c r="A90">
        <v>7997</v>
      </c>
      <c r="B90" t="s">
        <v>490</v>
      </c>
      <c r="C90" t="s">
        <v>491</v>
      </c>
    </row>
    <row r="91" spans="1:5">
      <c r="A91">
        <v>8299</v>
      </c>
      <c r="B91" t="s">
        <v>454</v>
      </c>
      <c r="C91" t="s">
        <v>492</v>
      </c>
      <c r="D91">
        <v>0.6</v>
      </c>
      <c r="E91" s="2" t="s">
        <v>493</v>
      </c>
    </row>
    <row r="95" spans="2:5">
      <c r="B95" t="s">
        <v>494</v>
      </c>
      <c r="C95" s="9" t="s">
        <v>495</v>
      </c>
      <c r="D95" t="s">
        <v>496</v>
      </c>
      <c r="E95" t="s">
        <v>497</v>
      </c>
    </row>
    <row r="96" spans="2:5">
      <c r="B96" t="s">
        <v>498</v>
      </c>
      <c r="C96" s="9" t="s">
        <v>499</v>
      </c>
      <c r="D96" t="s">
        <v>500</v>
      </c>
      <c r="E96" t="s">
        <v>501</v>
      </c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Date</vt:lpstr>
      <vt:lpstr>Data</vt:lpstr>
      <vt:lpstr>Increase</vt:lpstr>
      <vt:lpstr>Account</vt:lpstr>
      <vt:lpstr>Signature</vt:lpstr>
      <vt:lpstr>Capital</vt:lpstr>
      <vt:lpstr>Rate</vt:lpstr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Dreaming</cp:lastModifiedBy>
  <dcterms:created xsi:type="dcterms:W3CDTF">2017-07-05T02:44:00Z</dcterms:created>
  <dcterms:modified xsi:type="dcterms:W3CDTF">2018-06-08T17:55:27Z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