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1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<sst xmlns="http://schemas.openxmlformats.org/spreadsheetml/2006/main" count="503">
  <si>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</si>
  <si>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</si>
  <si>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</si>
  <si>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</si>
  <si>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</si>
  <si>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</si>
  <si>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</si>
  <si>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</si>
  <si>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</si>
  <si>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</si>
  <si>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</si>
  <si>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</si>
  <si>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工商银行</t>
  </si>
  <si>
    <t>广发银行</t>
  </si>
  <si>
    <t>3日</t>
  </si>
  <si>
    <t>平安银行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</si>
  <si>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</si>
  <si>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</si>
  <si>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</si>
  <si>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</si>
  <si>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</si>
  <si>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</si>
  <si>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</si>
  <si>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</si>
  <si>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</si>
  <si>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</si>
  <si>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</si>
  <si>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</si>
  <si>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</si>
  <si>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</si>
  <si>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</si>
  <si>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</si>
  <si>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</si>
  <si>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</si>
  <si>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</si>
  <si>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</si>
  <si>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</si>
  <si>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</si>
  <si>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</si>
  <si>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</si>
  <si>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</si>
  <si>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</si>
  <si>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</si>
  <si>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</si>
  <si>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</si>
  <si>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</si>
  <si>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</si>
  <si>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</si>
  <si>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</si>
  <si>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</si>
  <si>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</si>
  <si>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</si>
  <si>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</si>
  <si>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</si>
  <si>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</si>
  <si>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</si>
  <si>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</si>
  <si>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</si>
  <si>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</si>
  <si>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</si>
  <si>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</si>
  <si>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</si>
  <si>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</si>
  <si>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</si>
  <si>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</si>
  <si>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</si>
  <si>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</si>
  <si>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</si>
  <si>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</si>
  <si>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</si>
  <si>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</si>
  <si>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</si>
  <si>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</si>
  <si>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</si>
  <si>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</si>
  <si>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</si>
  <si>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</si>
  <si>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</si>
  <si>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</si>
  <si>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</si>
  <si>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</si>
  <si>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</si>
  <si>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</si>
  <si>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</si>
  <si>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</si>
  <si>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</si>
  <si>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</si>
  <si>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</si>
  <si>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</si>
  <si>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</si>
  <si>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</si>
  <si>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</si>
  <si>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</si>
  <si>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</si>
  <si>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</si>
  <si>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</si>
  <si>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</si>
  <si>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</si>
  <si>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</si>
  <si>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</si>
  <si>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</si>
  <si>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</si>
  <si>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</si>
  <si>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</si>
  <si>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</si>
  <si>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</si>
  <si>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</si>
  <si>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</si>
  <si>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</si>
  <si>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</si>
  <si>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</si>
  <si>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</si>
  <si>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</si>
  <si>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</si>
  <si>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</si>
  <si>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</si>
  <si>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</si>
  <si>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</si>
  <si>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标准白（麒麟白）</t>
  </si>
  <si>
    <t>网点/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</si>
  <si>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</si>
  <si>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</si>
  <si>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</si>
  <si>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</si>
  <si>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</si>
  <si>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</si>
  <si>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</si>
  <si>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</si>
  <si>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</si>
  <si>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</si>
  <si>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</si>
  <si>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</si>
  <si>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</si>
  <si>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</si>
  <si>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</si>
  <si>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0/2</t>
  </si>
  <si>
    <t>0/6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</si>
  <si>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</si>
  <si>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</si>
  <si>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</si>
  <si>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</si>
  <si>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</si>
  <si>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</si>
  <si>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</si>
  <si>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</si>
  <si>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</si>
  <si>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</si>
  <si>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</si>
  <si>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</si>
  <si>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t>精致白金卡降级标准普卡</t>
  </si>
  <si>
    <t>网点/降级</t>
  </si>
  <si>
    <t>行驶证+收入证明+农行信用卡（联系人电话）</t>
  </si>
  <si>
    <t>2018/9</t>
  </si>
  <si>
    <t>柯南白金卡</t>
  </si>
  <si>
    <t>网点/失败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</si>
  <si>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</si>
  <si>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</si>
  <si>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</si>
  <si>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</si>
  <si>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</si>
  <si>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</si>
  <si>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</si>
  <si>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</si>
  <si>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</si>
  <si>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</si>
  <si>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</si>
  <si>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</si>
  <si>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</si>
  <si>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</si>
  <si>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</si>
  <si>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</si>
  <si>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</si>
  <si>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</si>
  <si>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</si>
  <si>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</si>
  <si>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</si>
  <si>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</si>
  <si>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</si>
  <si>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</si>
  <si>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</si>
  <si>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</si>
  <si>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</si>
  <si>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</si>
  <si>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</si>
  <si>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生活卡</t>
  </si>
  <si>
    <t>网申/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</si>
  <si>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</si>
  <si>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</si>
  <si>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</si>
  <si>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</si>
  <si>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</si>
  <si>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</si>
  <si>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</si>
  <si>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</si>
  <si>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无（小白信用99.0，白条17k，金条32k）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</si>
  <si>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</si>
  <si>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</si>
  <si>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</si>
  <si>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</si>
  <si>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</si>
  <si>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</si>
  <si>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</si>
  <si>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</si>
  <si>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</si>
  <si>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</si>
  <si>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</si>
  <si>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恒丰银行</t>
  </si>
  <si>
    <t>恒星卡/白金卡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</si>
  <si>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</si>
  <si>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</si>
  <si>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</si>
  <si>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</si>
  <si>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</si>
  <si>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</si>
  <si>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</si>
  <si>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</si>
  <si>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</si>
  <si>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</si>
  <si>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</si>
  <si>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</si>
  <si>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</si>
  <si>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</si>
  <si>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</si>
  <si>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江苏银行</t>
  </si>
  <si>
    <t>聚宝金卡</t>
  </si>
  <si>
    <t>2020/6</t>
  </si>
  <si>
    <t>杭联银行</t>
  </si>
  <si>
    <t>信用卡</t>
  </si>
  <si>
    <t>2020/7</t>
  </si>
  <si>
    <t>浦发银行</t>
  </si>
  <si>
    <t>AE白</t>
  </si>
  <si>
    <t>2020/8</t>
  </si>
  <si>
    <t>渣打银行</t>
  </si>
  <si>
    <t>臻程卡</t>
  </si>
  <si>
    <t>2020/9</t>
  </si>
  <si>
    <t>上海农商</t>
  </si>
  <si>
    <t>2020/10</t>
  </si>
  <si>
    <t>郑州银行</t>
  </si>
  <si>
    <t>2020/11</t>
  </si>
  <si>
    <t>深发银行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</si>
  <si>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</si>
  <si>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</si>
  <si>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</si>
  <si>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</si>
  <si>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</si>
  <si>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</si>
  <si>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</si>
  <si>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</si>
  <si>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</si>
  <si>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</si>
  <si>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</si>
  <si>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</si>
  <si>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</si>
  <si>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</si>
  <si>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</si>
  <si>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</si>
  <si>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</si>
  <si>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</si>
  <si>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7个月首提</t>
  </si>
  <si>
    <t>普提临额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</si>
  <si>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</si>
  <si>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</si>
  <si>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</si>
  <si>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</si>
  <si>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</si>
  <si>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</si>
  <si>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</si>
  <si>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4期账单，无意中看到</t>
  </si>
  <si>
    <t>电话提额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</si>
  <si>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</si>
  <si>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</si>
  <si>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</si>
  <si>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</si>
  <si>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</si>
  <si>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</si>
  <si>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</si>
  <si>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</si>
  <si>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</si>
  <si>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</si>
  <si>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</si>
  <si>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</si>
  <si>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</si>
  <si>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</si>
  <si>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</si>
  <si>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</si>
  <si>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</si>
  <si>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</si>
  <si>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</si>
  <si>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</si>
  <si>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</si>
  <si>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</si>
  <si>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</si>
  <si>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</si>
  <si>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</si>
  <si>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</si>
  <si>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</si>
  <si>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</si>
  <si>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</si>
  <si>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</si>
  <si>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</si>
  <si>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</si>
  <si>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</si>
  <si>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</si>
  <si>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</si>
  <si>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</si>
  <si>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</si>
  <si>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</si>
  <si>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</si>
  <si>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</si>
  <si>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</si>
  <si>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</si>
  <si>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</si>
  <si>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</si>
  <si>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</si>
  <si>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</si>
  <si>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</si>
  <si>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</si>
  <si>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</si>
  <si>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</si>
  <si>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</si>
  <si>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</si>
  <si>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</si>
  <si>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</si>
  <si>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</si>
  <si>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</si>
  <si>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</si>
  <si>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</si>
  <si>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</si>
  <si>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</si>
  <si>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</si>
  <si>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</si>
  <si>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</si>
  <si>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</si>
  <si>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</si>
  <si>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</si>
  <si>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</si>
  <si>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</si>
  <si>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</si>
  <si>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</si>
  <si>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</si>
  <si>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</si>
  <si>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</si>
  <si>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</si>
  <si>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</si>
  <si>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</si>
  <si>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</si>
  <si>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</si>
  <si>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</si>
  <si>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</si>
  <si>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</si>
  <si>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</si>
  <si>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</si>
  <si>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</si>
  <si>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</si>
  <si>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</si>
  <si>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</si>
  <si>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</si>
  <si>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</si>
  <si>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</si>
  <si>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</si>
  <si>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</si>
  <si>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</si>
  <si>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</si>
  <si>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</si>
  <si>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</si>
  <si>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</si>
  <si>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</si>
  <si>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</si>
  <si>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</si>
  <si>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</si>
  <si>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</si>
  <si>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</si>
  <si>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</si>
  <si>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</si>
  <si>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</si>
  <si>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</si>
  <si>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</si>
  <si>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</si>
  <si>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</si>
  <si>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</si>
  <si>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</si>
  <si>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</si>
  <si>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</si>
  <si>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</si>
  <si>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</si>
  <si>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</si>
  <si>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</si>
  <si>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</si>
  <si>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</si>
  <si>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</si>
  <si>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</si>
  <si>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</si>
  <si>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</si>
  <si>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</si>
  <si>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</si>
  <si>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</si>
  <si>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</si>
  <si>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</si>
  <si>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</si>
  <si>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</si>
  <si>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</si>
  <si>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</si>
  <si>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</si>
  <si>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</si>
  <si>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</si>
  <si>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</si>
  <si>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</si>
  <si>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</si>
  <si>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</si>
  <si>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</si>
  <si>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</si>
  <si>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</si>
  <si>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</si>
  <si>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</si>
  <si>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</si>
  <si>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</si>
  <si>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</si>
  <si>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</si>
  <si>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</si>
  <si>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</si>
  <si>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</si>
  <si>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</si>
  <si>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</si>
  <si>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</si>
  <si>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</si>
  <si>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</si>
  <si>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</si>
  <si>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</si>
  <si>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</si>
  <si>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</si>
  <si>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</si>
  <si>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</si>
  <si>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</si>
  <si>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</si>
  <si>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</si>
  <si>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</si>
  <si>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</si>
  <si>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</si>
  <si>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</si>
  <si>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</si>
  <si>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</si>
  <si>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</si>
  <si>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</si>
  <si>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</si>
  <si>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</si>
  <si>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</si>
  <si>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</si>
  <si>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</si>
  <si>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</si>
  <si>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</si>
  <si>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</si>
  <si>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</si>
  <si>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</si>
  <si>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</si>
  <si>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</si>
  <si>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</si>
  <si>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</si>
  <si>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</si>
  <si>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</si>
  <si>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</si>
  <si>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</si>
  <si>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</si>
  <si>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</si>
  <si>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1次</t>
  </si>
  <si>
    <t>黑羊</t>
  </si>
  <si>
    <t>小白</t>
  </si>
  <si>
    <t>行悠白</t>
  </si>
  <si>
    <t>标准白</t>
  </si>
  <si>
    <t>EGK</t>
  </si>
  <si>
    <t>可能会办</t>
  </si>
  <si>
    <t>DIY金</t>
  </si>
  <si>
    <t>标准金</t>
  </si>
  <si>
    <t>QQ金</t>
  </si>
  <si>
    <t>全球支付白</t>
  </si>
  <si>
    <t>WZCB</t>
  </si>
  <si>
    <t>爱驾</t>
  </si>
  <si>
    <t>龙腾白</t>
  </si>
  <si>
    <t>TZB</t>
  </si>
  <si>
    <t>车白</t>
  </si>
  <si>
    <t>南航金</t>
  </si>
  <si>
    <t>NBCB</t>
  </si>
  <si>
    <t>CBHB</t>
  </si>
  <si>
    <t>降级普卡</t>
  </si>
  <si>
    <t>NJCB</t>
  </si>
  <si>
    <t>携程</t>
  </si>
  <si>
    <t>CITI</t>
  </si>
  <si>
    <t>礼程</t>
  </si>
  <si>
    <t>JSB</t>
  </si>
  <si>
    <t>BOHZ</t>
  </si>
  <si>
    <t>旅行</t>
  </si>
  <si>
    <t>4次</t>
  </si>
  <si>
    <t>URCB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</si>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</sst>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m/d/yyyy;@"/>
    <numFmt numFmtId="44" formatCode="_ &quot;￥&quot;* #,##0.00_ ;_ &quot;￥&quot;* \-#,##0.00_ ;_ &quot;￥&quot;* &quot;-&quot;??_ ;_ @_ "/>
    <numFmt numFmtId="177" formatCode="0.00_ "/>
    <numFmt numFmtId="42" formatCode="_ &quot;￥&quot;* #,##0_ ;_ &quot;￥&quot;* \-#,##0_ ;_ &quot;￥&quot;* &quot;-&quot;_ ;_ @_ "/>
    <numFmt numFmtId="178" formatCode="0.0_ "/>
    <numFmt numFmtId="179" formatCode="0_ "/>
    <numFmt numFmtId="180" formatCode="d\-mmm\-yyyy;@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0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9" fillId="15" borderId="10" applyNumberFormat="0" applyAlignment="0" applyProtection="0">
      <alignment vertical="center"/>
    </xf>
    <xf numFmtId="0" fontId="32" fillId="15" borderId="8" applyNumberFormat="0" applyAlignment="0" applyProtection="0">
      <alignment vertical="center"/>
    </xf>
    <xf numFmtId="0" fontId="42" fillId="35" borderId="11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8" fontId="14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6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17" fillId="0" borderId="0" xfId="0" applyFon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Font="1">
      <alignment vertical="center"/>
    </xf>
    <xf numFmtId="176" fontId="17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0" fillId="0" borderId="0" xfId="0" applyFont="1" applyFill="1">
      <alignment vertical="center"/>
    </xf>
    <xf numFmtId="179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0" fillId="0" borderId="0" xfId="0" applyFont="1" applyAlignment="1">
      <alignment horizontal="right" vertical="center"/>
    </xf>
    <xf numFmtId="176" fontId="17" fillId="0" borderId="0" xfId="0" applyNumberFormat="1" applyFont="1">
      <alignment vertical="center"/>
    </xf>
    <xf numFmtId="179" fontId="17" fillId="0" borderId="0" xfId="0" applyNumberFormat="1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B1" sqref="B$1:B$1048576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8" t="s">
        <v>1</v>
      </c>
      <c r="C1" t="s">
        <v>2</v>
      </c>
      <c r="D1" t="s">
        <v>3</v>
      </c>
      <c r="E1" s="91"/>
      <c r="F1" s="41" t="s">
        <v>4</v>
      </c>
      <c r="G1" s="41"/>
      <c r="H1" s="41"/>
      <c r="I1" s="41" t="s">
        <v>5</v>
      </c>
      <c r="J1" s="41"/>
      <c r="K1" s="41"/>
      <c r="L1" s="98"/>
      <c r="N1" s="22"/>
      <c r="O1" s="22"/>
    </row>
    <row r="2" spans="1:15">
      <c r="A2" s="92">
        <v>43026</v>
      </c>
      <c r="B2" s="68" t="s">
        <v>6</v>
      </c>
      <c r="C2" t="s">
        <v>7</v>
      </c>
      <c r="D2" t="s">
        <v>8</v>
      </c>
      <c r="E2" s="41"/>
      <c r="F2" s="41"/>
      <c r="G2" s="41"/>
      <c r="H2" s="41"/>
      <c r="I2" s="41"/>
      <c r="J2" s="41"/>
      <c r="K2" s="41"/>
      <c r="L2" s="98"/>
      <c r="N2" s="22"/>
      <c r="O2" s="22"/>
    </row>
    <row r="3" spans="1:17">
      <c r="A3" s="92"/>
      <c r="E3" s="41"/>
      <c r="F3" s="41"/>
      <c r="G3" s="41"/>
      <c r="H3" s="41"/>
      <c r="I3" s="41"/>
      <c r="J3" s="41"/>
      <c r="K3" s="41"/>
      <c r="L3" s="98"/>
      <c r="N3" s="22"/>
      <c r="O3" s="24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93" t="s">
        <v>12</v>
      </c>
      <c r="G5" s="15" t="s">
        <v>13</v>
      </c>
      <c r="L5" t="s">
        <v>11</v>
      </c>
    </row>
    <row r="6" spans="5:12">
      <c r="E6" t="s">
        <v>14</v>
      </c>
      <c r="G6" t="s">
        <v>15</v>
      </c>
      <c r="L6" t="s">
        <v>14</v>
      </c>
    </row>
    <row r="7" spans="5:15">
      <c r="E7" t="s">
        <v>16</v>
      </c>
      <c r="F7" s="6"/>
      <c r="J7" s="11"/>
      <c r="K7" s="7" t="s">
        <v>17</v>
      </c>
      <c r="L7" t="s">
        <v>16</v>
      </c>
      <c r="M7">
        <v>25000</v>
      </c>
      <c r="O7">
        <v>49</v>
      </c>
    </row>
    <row r="8" spans="5:15">
      <c r="E8" t="s">
        <v>18</v>
      </c>
      <c r="F8" s="6"/>
      <c r="K8" s="99" t="s">
        <v>12</v>
      </c>
      <c r="L8" t="s">
        <v>18</v>
      </c>
      <c r="O8">
        <v>10</v>
      </c>
    </row>
    <row r="9" spans="5:16">
      <c r="E9" t="s">
        <v>19</v>
      </c>
      <c r="F9" s="8" t="s">
        <v>20</v>
      </c>
      <c r="G9" t="s">
        <v>21</v>
      </c>
      <c r="J9" t="s">
        <v>22</v>
      </c>
      <c r="K9" s="11" t="s">
        <v>23</v>
      </c>
      <c r="L9" t="s">
        <v>19</v>
      </c>
      <c r="M9">
        <v>37000</v>
      </c>
      <c r="N9">
        <v>3300</v>
      </c>
      <c r="O9" s="11">
        <v>44</v>
      </c>
      <c r="P9">
        <v>60</v>
      </c>
    </row>
    <row r="10" spans="5:15">
      <c r="E10" t="s">
        <v>24</v>
      </c>
      <c r="F10" s="8" t="s">
        <v>25</v>
      </c>
      <c r="J10" t="s">
        <v>26</v>
      </c>
      <c r="K10" s="9" t="s">
        <v>27</v>
      </c>
      <c r="L10" t="s">
        <v>24</v>
      </c>
      <c r="M10">
        <v>15000</v>
      </c>
      <c r="N10">
        <v>1000</v>
      </c>
      <c r="O10">
        <v>60</v>
      </c>
    </row>
    <row r="11" spans="4:15">
      <c r="D11" s="68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8"/>
      <c r="C12" s="68"/>
      <c r="D12" s="68"/>
      <c r="E12" t="s">
        <v>30</v>
      </c>
      <c r="F12" s="6"/>
      <c r="K12" s="7" t="s">
        <v>31</v>
      </c>
      <c r="L12" t="s">
        <v>30</v>
      </c>
      <c r="M12">
        <v>0</v>
      </c>
      <c r="O12">
        <v>3</v>
      </c>
    </row>
    <row r="13" spans="2:12">
      <c r="B13" s="68"/>
      <c r="C13" s="68"/>
      <c r="D13" s="68"/>
      <c r="E13" t="s">
        <v>32</v>
      </c>
      <c r="K13" s="11"/>
      <c r="L13" t="s">
        <v>32</v>
      </c>
    </row>
    <row r="14" spans="2:13">
      <c r="B14" s="68"/>
      <c r="C14" s="68"/>
      <c r="D14" s="68"/>
      <c r="E14" t="s">
        <v>33</v>
      </c>
      <c r="F14" s="94" t="s">
        <v>17</v>
      </c>
      <c r="K14" t="s">
        <v>34</v>
      </c>
      <c r="L14" s="11" t="s">
        <v>33</v>
      </c>
      <c r="M14">
        <v>36000</v>
      </c>
    </row>
    <row r="15" spans="2:12">
      <c r="B15" s="68"/>
      <c r="C15" s="68"/>
      <c r="D15" s="68"/>
      <c r="E15" t="s">
        <v>35</v>
      </c>
      <c r="F15" s="6"/>
      <c r="L15" s="11" t="s">
        <v>35</v>
      </c>
    </row>
    <row r="16" spans="2:15">
      <c r="B16" s="68"/>
      <c r="C16" s="68"/>
      <c r="D16" s="68"/>
      <c r="E16" t="s">
        <v>36</v>
      </c>
      <c r="G16" s="95" t="s">
        <v>12</v>
      </c>
      <c r="K16" t="s">
        <v>37</v>
      </c>
      <c r="L16" t="s">
        <v>36</v>
      </c>
      <c r="M16">
        <v>5100</v>
      </c>
      <c r="O16">
        <v>18</v>
      </c>
    </row>
    <row r="17" spans="2:15">
      <c r="B17" s="68"/>
      <c r="C17" s="68"/>
      <c r="D17" s="68"/>
      <c r="E17" t="s">
        <v>38</v>
      </c>
      <c r="F17" s="96" t="s">
        <v>27</v>
      </c>
      <c r="K17" t="s">
        <v>6</v>
      </c>
      <c r="L17" t="s">
        <v>38</v>
      </c>
      <c r="M17">
        <v>2100</v>
      </c>
      <c r="O17">
        <v>16</v>
      </c>
    </row>
    <row r="18" spans="2:12">
      <c r="B18" s="68"/>
      <c r="C18" s="68"/>
      <c r="D18" s="68"/>
      <c r="E18" t="s">
        <v>39</v>
      </c>
      <c r="F18" s="94" t="s">
        <v>31</v>
      </c>
      <c r="L18" t="s">
        <v>39</v>
      </c>
    </row>
    <row r="19" spans="2:15">
      <c r="B19" s="68"/>
      <c r="C19" s="68"/>
      <c r="D19" s="68"/>
      <c r="E19" t="s">
        <v>40</v>
      </c>
      <c r="K19" s="9" t="s">
        <v>41</v>
      </c>
      <c r="L19" t="s">
        <v>40</v>
      </c>
      <c r="M19">
        <v>0</v>
      </c>
      <c r="O19">
        <v>10</v>
      </c>
    </row>
    <row r="20" spans="2:12">
      <c r="B20" s="68"/>
      <c r="C20" s="68"/>
      <c r="D20" s="68"/>
      <c r="E20" t="s">
        <v>42</v>
      </c>
      <c r="G20" s="6" t="s">
        <v>22</v>
      </c>
      <c r="L20" t="s">
        <v>42</v>
      </c>
    </row>
    <row r="21" spans="2:12">
      <c r="B21" s="68"/>
      <c r="C21" s="68"/>
      <c r="D21" s="68"/>
      <c r="E21" t="s">
        <v>43</v>
      </c>
      <c r="G21" s="11" t="s">
        <v>44</v>
      </c>
      <c r="H21" s="11" t="s">
        <v>26</v>
      </c>
      <c r="L21" t="s">
        <v>43</v>
      </c>
    </row>
    <row r="22" spans="2:12">
      <c r="B22" s="68"/>
      <c r="C22" s="68"/>
      <c r="D22" s="68"/>
      <c r="E22" t="s">
        <v>45</v>
      </c>
      <c r="F22" s="11"/>
      <c r="G22" s="11"/>
      <c r="K22" s="11"/>
      <c r="L22" t="s">
        <v>45</v>
      </c>
    </row>
    <row r="23" spans="2:14">
      <c r="B23" s="68"/>
      <c r="C23" s="68"/>
      <c r="D23" s="68"/>
      <c r="E23" t="s">
        <v>46</v>
      </c>
      <c r="F23" s="11"/>
      <c r="G23" s="11"/>
      <c r="J23" t="s">
        <v>47</v>
      </c>
      <c r="L23" s="12" t="s">
        <v>46</v>
      </c>
      <c r="N23">
        <v>4800</v>
      </c>
    </row>
    <row r="24" spans="2:16">
      <c r="B24" s="68"/>
      <c r="C24" s="68"/>
      <c r="D24" s="68"/>
      <c r="E24" t="s">
        <v>48</v>
      </c>
      <c r="F24" s="11"/>
      <c r="G24" s="11"/>
      <c r="J24" t="s">
        <v>15</v>
      </c>
      <c r="K24" s="12" t="s">
        <v>13</v>
      </c>
      <c r="L24" s="11" t="s">
        <v>48</v>
      </c>
      <c r="M24" s="11">
        <v>0</v>
      </c>
      <c r="O24">
        <v>40</v>
      </c>
      <c r="P24">
        <v>40</v>
      </c>
    </row>
    <row r="25" spans="2:12">
      <c r="B25" s="68"/>
      <c r="C25" s="68"/>
      <c r="D25" s="68"/>
      <c r="E25" t="s">
        <v>49</v>
      </c>
      <c r="F25" s="97" t="s">
        <v>41</v>
      </c>
      <c r="G25" s="11"/>
      <c r="L25" t="s">
        <v>49</v>
      </c>
    </row>
    <row r="26" spans="2:15">
      <c r="B26" s="68"/>
      <c r="C26" s="68"/>
      <c r="D26" s="68"/>
      <c r="E26" t="s">
        <v>50</v>
      </c>
      <c r="F26" s="8" t="s">
        <v>34</v>
      </c>
      <c r="L26" t="s">
        <v>50</v>
      </c>
      <c r="O26">
        <v>70</v>
      </c>
    </row>
    <row r="27" spans="2:15">
      <c r="B27" s="68"/>
      <c r="C27" s="68"/>
      <c r="D27" s="68"/>
      <c r="E27" t="s">
        <v>51</v>
      </c>
      <c r="J27" s="7" t="s">
        <v>12</v>
      </c>
      <c r="K27" t="s">
        <v>20</v>
      </c>
      <c r="L27" t="s">
        <v>51</v>
      </c>
      <c r="M27">
        <v>0</v>
      </c>
      <c r="N27">
        <v>0</v>
      </c>
      <c r="O27">
        <v>57</v>
      </c>
    </row>
    <row r="28" spans="2:15">
      <c r="B28" s="68"/>
      <c r="C28" s="68"/>
      <c r="D28" s="68"/>
      <c r="E28" t="s">
        <v>52</v>
      </c>
      <c r="G28" s="6" t="s">
        <v>37</v>
      </c>
      <c r="K28" t="s">
        <v>25</v>
      </c>
      <c r="L28" t="s">
        <v>52</v>
      </c>
      <c r="M28">
        <v>0</v>
      </c>
      <c r="N28">
        <v>0</v>
      </c>
      <c r="O28" s="12">
        <v>33</v>
      </c>
    </row>
    <row r="29" spans="2:16">
      <c r="B29" s="68"/>
      <c r="C29" s="68"/>
      <c r="D29" s="68"/>
      <c r="E29" t="s">
        <v>53</v>
      </c>
      <c r="G29" s="6" t="s">
        <v>6</v>
      </c>
      <c r="J29" t="s">
        <v>21</v>
      </c>
      <c r="K29" s="11" t="s">
        <v>54</v>
      </c>
      <c r="L29" t="s">
        <v>53</v>
      </c>
      <c r="M29">
        <v>0</v>
      </c>
      <c r="N29">
        <v>0</v>
      </c>
      <c r="O29" s="12">
        <v>34</v>
      </c>
      <c r="P29">
        <v>25</v>
      </c>
    </row>
    <row r="30" spans="2:13">
      <c r="B30" s="68"/>
      <c r="C30" s="68"/>
      <c r="D30" s="68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8"/>
      <c r="C31" s="68"/>
      <c r="D31" s="68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8"/>
      <c r="C32" s="68"/>
      <c r="D32" s="68"/>
      <c r="E32" t="s">
        <v>57</v>
      </c>
      <c r="L32" t="s">
        <v>57</v>
      </c>
    </row>
    <row r="33" spans="2:12">
      <c r="B33" s="68"/>
      <c r="C33" s="68"/>
      <c r="D33" s="68"/>
      <c r="E33" t="s">
        <v>58</v>
      </c>
      <c r="L33" t="s">
        <v>58</v>
      </c>
    </row>
    <row r="34" spans="2:5">
      <c r="B34" s="68"/>
      <c r="C34" s="68"/>
      <c r="D34" s="68"/>
      <c r="E34" s="68" t="s">
        <v>59</v>
      </c>
    </row>
    <row r="35" spans="2:5">
      <c r="B35" s="68"/>
      <c r="C35" s="68"/>
      <c r="D35" s="68"/>
      <c r="E35" s="68" t="s">
        <v>60</v>
      </c>
    </row>
    <row r="36" spans="2:5">
      <c r="B36" s="68"/>
      <c r="C36" s="68"/>
      <c r="D36" s="68"/>
      <c r="E36" s="68" t="s">
        <v>61</v>
      </c>
    </row>
    <row r="37" spans="2:5">
      <c r="B37" s="68"/>
      <c r="C37" s="68"/>
      <c r="D37" s="68"/>
      <c r="E37" s="68" t="s">
        <v>62</v>
      </c>
    </row>
    <row r="38" spans="3:5">
      <c r="C38" s="68"/>
      <c r="D38" s="68"/>
      <c r="E38" s="68"/>
    </row>
    <row r="39" spans="3:5">
      <c r="C39" s="68"/>
      <c r="D39" s="68"/>
      <c r="E39" s="68"/>
    </row>
    <row r="40" spans="2:5">
      <c r="B40" s="68"/>
      <c r="C40" s="68"/>
      <c r="D40" s="68"/>
      <c r="E40" s="68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8"/>
  <sheetViews>
    <sheetView tabSelected="1" workbookViewId="0">
      <selection activeCell="C20" sqref="C20:C2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5" customWidth="1"/>
    <col min="15" max="15" width="7" customWidth="1"/>
    <col min="16" max="16" width="10.625" style="58" customWidth="1"/>
    <col min="17" max="18" width="6.625" style="33" customWidth="1"/>
    <col min="19" max="19" width="8.375" customWidth="1"/>
    <col min="20" max="20" width="10.625" style="58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4" t="s">
        <v>72</v>
      </c>
      <c r="L1" s="24" t="s">
        <v>73</v>
      </c>
      <c r="M1" t="s">
        <v>74</v>
      </c>
      <c r="N1" s="25" t="s">
        <v>75</v>
      </c>
      <c r="Q1" s="33" t="s">
        <v>76</v>
      </c>
      <c r="R1" s="33" t="s">
        <v>77</v>
      </c>
    </row>
    <row r="2" spans="1:18">
      <c r="A2">
        <v>1</v>
      </c>
      <c r="B2" s="12" t="s">
        <v>44</v>
      </c>
      <c r="C2" s="12" t="s">
        <v>78</v>
      </c>
      <c r="D2" s="11" t="s">
        <v>79</v>
      </c>
      <c r="E2" s="11" t="s">
        <v>80</v>
      </c>
      <c r="F2" s="60">
        <v>42227</v>
      </c>
      <c r="G2" s="68" t="s">
        <v>81</v>
      </c>
      <c r="H2" s="68" t="s">
        <v>82</v>
      </c>
      <c r="I2" s="58">
        <v>42241</v>
      </c>
      <c r="J2" s="76">
        <f>DATEDIF(F2,I2,"d")</f>
        <v>14</v>
      </c>
      <c r="K2" s="12">
        <v>44</v>
      </c>
      <c r="L2" s="11">
        <v>49</v>
      </c>
      <c r="M2">
        <v>25</v>
      </c>
      <c r="N2" s="25">
        <v>7427</v>
      </c>
      <c r="P2" t="s">
        <v>83</v>
      </c>
      <c r="Q2" s="33" t="s">
        <v>84</v>
      </c>
      <c r="R2" s="33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60">
        <v>42948</v>
      </c>
      <c r="G3" s="68" t="s">
        <v>87</v>
      </c>
      <c r="H3" t="s">
        <v>86</v>
      </c>
      <c r="I3" s="58">
        <v>42956</v>
      </c>
      <c r="J3" s="76">
        <f>DATEDIF(F3,I3,"d")</f>
        <v>8</v>
      </c>
      <c r="N3" s="25">
        <v>1425</v>
      </c>
      <c r="P3" s="77">
        <v>2015</v>
      </c>
      <c r="Q3" s="87" t="s">
        <v>84</v>
      </c>
      <c r="R3" s="87" t="s">
        <v>84</v>
      </c>
    </row>
    <row r="4" spans="1:21">
      <c r="A4">
        <v>2</v>
      </c>
      <c r="B4" s="11" t="s">
        <v>13</v>
      </c>
      <c r="C4" s="12" t="s">
        <v>88</v>
      </c>
      <c r="D4" s="11" t="s">
        <v>79</v>
      </c>
      <c r="E4" s="11" t="s">
        <v>80</v>
      </c>
      <c r="F4" s="60">
        <v>42951</v>
      </c>
      <c r="G4" s="68" t="s">
        <v>87</v>
      </c>
      <c r="H4" s="68" t="s">
        <v>86</v>
      </c>
      <c r="I4" s="58">
        <v>42961</v>
      </c>
      <c r="J4" s="76">
        <f>DATEDIF(F4,I4,"d")</f>
        <v>10</v>
      </c>
      <c r="K4" s="12">
        <v>40</v>
      </c>
      <c r="M4">
        <v>40</v>
      </c>
      <c r="N4" s="25">
        <v>9862</v>
      </c>
      <c r="P4" t="s">
        <v>89</v>
      </c>
      <c r="Q4" s="33" t="s">
        <v>90</v>
      </c>
      <c r="R4" s="33" t="s">
        <v>91</v>
      </c>
      <c r="U4" s="68"/>
    </row>
    <row r="5" spans="2:21">
      <c r="B5" s="11"/>
      <c r="C5" s="12" t="s">
        <v>92</v>
      </c>
      <c r="D5" s="11" t="s">
        <v>86</v>
      </c>
      <c r="E5" s="11" t="s">
        <v>86</v>
      </c>
      <c r="F5" s="60">
        <v>43041</v>
      </c>
      <c r="G5" s="68" t="s">
        <v>87</v>
      </c>
      <c r="H5" s="68" t="s">
        <v>93</v>
      </c>
      <c r="I5" s="58">
        <v>43049</v>
      </c>
      <c r="J5" s="76">
        <f>DATEDIF(F5,I5,"d")</f>
        <v>8</v>
      </c>
      <c r="N5" s="25">
        <v>7012</v>
      </c>
      <c r="P5" t="s">
        <v>94</v>
      </c>
      <c r="Q5" s="33" t="s">
        <v>95</v>
      </c>
      <c r="R5" s="33" t="s">
        <v>96</v>
      </c>
      <c r="U5" s="68"/>
    </row>
    <row r="6" spans="2:21">
      <c r="B6" s="11"/>
      <c r="C6" s="12" t="s">
        <v>97</v>
      </c>
      <c r="D6" s="11" t="s">
        <v>98</v>
      </c>
      <c r="E6" s="11" t="s">
        <v>98</v>
      </c>
      <c r="F6" s="60"/>
      <c r="G6" s="68"/>
      <c r="H6" s="68"/>
      <c r="I6" s="58"/>
      <c r="J6" s="76"/>
      <c r="N6" s="25" t="s">
        <v>99</v>
      </c>
      <c r="P6" t="s">
        <v>100</v>
      </c>
      <c r="Q6" s="33" t="s">
        <v>101</v>
      </c>
      <c r="R6" s="33" t="s">
        <v>102</v>
      </c>
      <c r="U6" s="68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60">
        <v>42951</v>
      </c>
      <c r="G7" s="68" t="s">
        <v>87</v>
      </c>
      <c r="H7" s="68" t="s">
        <v>104</v>
      </c>
      <c r="I7" s="58">
        <v>42965</v>
      </c>
      <c r="J7" s="76">
        <f>DATEDIF(F7,I7,"d")</f>
        <v>14</v>
      </c>
      <c r="K7" s="12">
        <v>9.7</v>
      </c>
      <c r="M7">
        <v>9.7</v>
      </c>
      <c r="N7" s="25">
        <v>2344</v>
      </c>
      <c r="P7" t="s">
        <v>105</v>
      </c>
      <c r="Q7" s="33" t="s">
        <v>106</v>
      </c>
      <c r="R7" s="33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60">
        <v>43035</v>
      </c>
      <c r="G8" s="68" t="s">
        <v>109</v>
      </c>
      <c r="H8" s="68" t="s">
        <v>110</v>
      </c>
      <c r="I8" s="58"/>
      <c r="J8" s="76"/>
      <c r="N8" s="25">
        <v>7119</v>
      </c>
      <c r="P8" t="s">
        <v>111</v>
      </c>
      <c r="Q8" s="33" t="s">
        <v>112</v>
      </c>
      <c r="R8" s="33" t="s">
        <v>112</v>
      </c>
    </row>
    <row r="9" spans="1:21">
      <c r="A9">
        <v>4</v>
      </c>
      <c r="B9" s="12" t="s">
        <v>41</v>
      </c>
      <c r="C9" s="12" t="s">
        <v>113</v>
      </c>
      <c r="D9" s="11" t="s">
        <v>79</v>
      </c>
      <c r="E9" s="11" t="s">
        <v>114</v>
      </c>
      <c r="F9" s="60">
        <v>42957</v>
      </c>
      <c r="G9" s="68" t="s">
        <v>87</v>
      </c>
      <c r="H9" s="68" t="s">
        <v>115</v>
      </c>
      <c r="I9" s="58">
        <v>42982</v>
      </c>
      <c r="J9" s="76">
        <f>DATEDIF(F9,I9,"d")</f>
        <v>25</v>
      </c>
      <c r="K9" s="12">
        <v>10</v>
      </c>
      <c r="M9">
        <v>10</v>
      </c>
      <c r="N9" s="25">
        <v>4774</v>
      </c>
      <c r="P9" s="77">
        <v>2017</v>
      </c>
      <c r="Q9" s="87" t="s">
        <v>116</v>
      </c>
      <c r="R9" s="87" t="s">
        <v>117</v>
      </c>
      <c r="U9" s="68"/>
    </row>
    <row r="10" s="11" customFormat="1" spans="3:21">
      <c r="C10" s="11" t="s">
        <v>118</v>
      </c>
      <c r="F10" s="61">
        <v>43213</v>
      </c>
      <c r="G10" s="69" t="s">
        <v>119</v>
      </c>
      <c r="H10" s="69"/>
      <c r="I10" s="62"/>
      <c r="J10" s="78"/>
      <c r="N10" s="23"/>
      <c r="P10" s="79"/>
      <c r="Q10" s="88"/>
      <c r="R10" s="88"/>
      <c r="T10" s="62"/>
      <c r="U10" s="69"/>
    </row>
    <row r="11" spans="1:21">
      <c r="A11">
        <v>5</v>
      </c>
      <c r="B11" s="12" t="s">
        <v>37</v>
      </c>
      <c r="C11" s="12" t="s">
        <v>120</v>
      </c>
      <c r="D11" s="11" t="s">
        <v>79</v>
      </c>
      <c r="E11" s="11" t="s">
        <v>86</v>
      </c>
      <c r="F11" s="60">
        <v>42965</v>
      </c>
      <c r="G11" s="68" t="s">
        <v>87</v>
      </c>
      <c r="H11" s="68" t="s">
        <v>121</v>
      </c>
      <c r="I11" s="58">
        <v>42980</v>
      </c>
      <c r="J11" s="76">
        <f>DATEDIF(F11,I11,"d")</f>
        <v>15</v>
      </c>
      <c r="K11" s="12">
        <v>18</v>
      </c>
      <c r="M11">
        <v>15</v>
      </c>
      <c r="N11" s="25">
        <v>4481</v>
      </c>
      <c r="P11" s="58" t="s">
        <v>122</v>
      </c>
      <c r="Q11" s="88" t="s">
        <v>123</v>
      </c>
      <c r="R11" s="88" t="s">
        <v>124</v>
      </c>
      <c r="U11" s="68"/>
    </row>
    <row r="12" spans="2:21">
      <c r="B12" s="12"/>
      <c r="C12" s="12" t="s">
        <v>125</v>
      </c>
      <c r="D12" s="11" t="s">
        <v>86</v>
      </c>
      <c r="E12" s="11" t="s">
        <v>86</v>
      </c>
      <c r="F12" s="60">
        <v>43038</v>
      </c>
      <c r="G12" s="68" t="s">
        <v>87</v>
      </c>
      <c r="H12" s="68"/>
      <c r="I12" s="58"/>
      <c r="J12" s="76"/>
      <c r="N12" s="25" t="s">
        <v>126</v>
      </c>
      <c r="P12" s="58" t="s">
        <v>127</v>
      </c>
      <c r="Q12" s="33" t="s">
        <v>112</v>
      </c>
      <c r="R12" s="33" t="s">
        <v>112</v>
      </c>
      <c r="U12" s="68"/>
    </row>
    <row r="13" spans="1:21">
      <c r="A13">
        <v>6</v>
      </c>
      <c r="B13" s="12" t="s">
        <v>6</v>
      </c>
      <c r="C13" s="12" t="s">
        <v>128</v>
      </c>
      <c r="D13" s="11" t="s">
        <v>79</v>
      </c>
      <c r="E13" s="11" t="s">
        <v>86</v>
      </c>
      <c r="F13" s="60">
        <v>42984</v>
      </c>
      <c r="G13" s="68" t="s">
        <v>129</v>
      </c>
      <c r="H13" s="68" t="s">
        <v>130</v>
      </c>
      <c r="I13" s="58">
        <v>42996</v>
      </c>
      <c r="J13" s="76">
        <f t="shared" ref="J13:J22" si="0">DATEDIF(F13,I13,"d")</f>
        <v>12</v>
      </c>
      <c r="K13" s="12">
        <v>16</v>
      </c>
      <c r="M13">
        <v>10</v>
      </c>
      <c r="N13" s="25">
        <v>3523</v>
      </c>
      <c r="P13" s="58" t="s">
        <v>131</v>
      </c>
      <c r="Q13" s="33" t="s">
        <v>106</v>
      </c>
      <c r="R13" s="33" t="s">
        <v>132</v>
      </c>
      <c r="U13" s="68"/>
    </row>
    <row r="14" spans="2:21">
      <c r="B14" s="12"/>
      <c r="C14" s="12" t="s">
        <v>133</v>
      </c>
      <c r="D14" s="11" t="s">
        <v>98</v>
      </c>
      <c r="E14" s="11" t="s">
        <v>98</v>
      </c>
      <c r="F14" s="60"/>
      <c r="G14" s="68"/>
      <c r="H14" s="68"/>
      <c r="I14" s="58"/>
      <c r="J14" s="76"/>
      <c r="N14" s="25">
        <v>3527</v>
      </c>
      <c r="P14" s="58" t="s">
        <v>134</v>
      </c>
      <c r="Q14" s="33" t="s">
        <v>135</v>
      </c>
      <c r="R14" s="33" t="s">
        <v>136</v>
      </c>
      <c r="U14" s="68"/>
    </row>
    <row r="15" spans="1:21">
      <c r="A15">
        <v>7</v>
      </c>
      <c r="B15" s="12" t="s">
        <v>27</v>
      </c>
      <c r="C15" s="12" t="s">
        <v>137</v>
      </c>
      <c r="D15" s="11" t="s">
        <v>79</v>
      </c>
      <c r="E15" s="11" t="s">
        <v>86</v>
      </c>
      <c r="F15" s="60">
        <v>42984</v>
      </c>
      <c r="G15" s="68" t="s">
        <v>129</v>
      </c>
      <c r="H15" s="68" t="s">
        <v>138</v>
      </c>
      <c r="I15" s="58">
        <v>42999</v>
      </c>
      <c r="J15" s="76">
        <f t="shared" si="0"/>
        <v>15</v>
      </c>
      <c r="K15" s="12">
        <v>60</v>
      </c>
      <c r="M15">
        <v>40</v>
      </c>
      <c r="N15" s="25">
        <v>6804</v>
      </c>
      <c r="P15" s="58" t="s">
        <v>139</v>
      </c>
      <c r="U15" s="68"/>
    </row>
    <row r="16" spans="1:21">
      <c r="A16">
        <v>8</v>
      </c>
      <c r="B16" s="12" t="s">
        <v>29</v>
      </c>
      <c r="C16" s="12" t="s">
        <v>140</v>
      </c>
      <c r="D16" s="11" t="s">
        <v>79</v>
      </c>
      <c r="E16" s="11" t="s">
        <v>86</v>
      </c>
      <c r="F16" s="60">
        <v>42986</v>
      </c>
      <c r="G16" s="68" t="s">
        <v>129</v>
      </c>
      <c r="H16" s="68" t="s">
        <v>141</v>
      </c>
      <c r="I16" s="58">
        <v>43014</v>
      </c>
      <c r="J16" s="76">
        <f t="shared" si="0"/>
        <v>28</v>
      </c>
      <c r="K16" s="12">
        <v>34</v>
      </c>
      <c r="M16">
        <v>20</v>
      </c>
      <c r="N16" s="25">
        <v>1259</v>
      </c>
      <c r="P16" s="58" t="s">
        <v>142</v>
      </c>
      <c r="U16" s="68"/>
    </row>
    <row r="17" spans="1:21">
      <c r="A17">
        <v>9</v>
      </c>
      <c r="B17" s="12" t="s">
        <v>20</v>
      </c>
      <c r="C17" s="12" t="s">
        <v>143</v>
      </c>
      <c r="D17" s="11" t="s">
        <v>79</v>
      </c>
      <c r="E17" s="11" t="s">
        <v>80</v>
      </c>
      <c r="F17" s="60">
        <v>42990</v>
      </c>
      <c r="G17" s="68" t="s">
        <v>87</v>
      </c>
      <c r="H17" s="68" t="s">
        <v>144</v>
      </c>
      <c r="I17" s="58">
        <v>43000</v>
      </c>
      <c r="J17" s="76">
        <f t="shared" si="0"/>
        <v>10</v>
      </c>
      <c r="K17" s="12">
        <v>57.5</v>
      </c>
      <c r="M17">
        <v>50</v>
      </c>
      <c r="N17" s="25">
        <v>3190</v>
      </c>
      <c r="P17" s="58" t="s">
        <v>145</v>
      </c>
      <c r="U17" s="68"/>
    </row>
    <row r="18" spans="1:16">
      <c r="A18">
        <v>10</v>
      </c>
      <c r="B18" s="12" t="s">
        <v>22</v>
      </c>
      <c r="C18" s="12" t="s">
        <v>146</v>
      </c>
      <c r="D18" s="11" t="s">
        <v>79</v>
      </c>
      <c r="E18" s="11" t="s">
        <v>86</v>
      </c>
      <c r="F18" s="60">
        <v>43000</v>
      </c>
      <c r="G18" s="68" t="s">
        <v>129</v>
      </c>
      <c r="H18" s="69" t="s">
        <v>147</v>
      </c>
      <c r="I18" s="58">
        <v>43035</v>
      </c>
      <c r="J18" s="76">
        <f t="shared" si="0"/>
        <v>35</v>
      </c>
      <c r="K18" s="12">
        <v>41</v>
      </c>
      <c r="M18">
        <v>41</v>
      </c>
      <c r="N18" s="25">
        <v>8109</v>
      </c>
      <c r="P18" s="58" t="s">
        <v>148</v>
      </c>
    </row>
    <row r="19" spans="1:16">
      <c r="A19">
        <v>11</v>
      </c>
      <c r="B19" s="12" t="s">
        <v>31</v>
      </c>
      <c r="C19" s="11" t="s">
        <v>149</v>
      </c>
      <c r="D19" s="11" t="s">
        <v>79</v>
      </c>
      <c r="E19" s="11" t="s">
        <v>114</v>
      </c>
      <c r="F19" s="60">
        <v>43003</v>
      </c>
      <c r="G19" s="68" t="s">
        <v>150</v>
      </c>
      <c r="H19" s="68" t="s">
        <v>151</v>
      </c>
      <c r="I19" s="58">
        <v>43024</v>
      </c>
      <c r="J19" s="76">
        <f t="shared" si="0"/>
        <v>21</v>
      </c>
      <c r="K19" s="12">
        <v>3</v>
      </c>
      <c r="M19">
        <v>3</v>
      </c>
      <c r="N19" s="25">
        <v>7693</v>
      </c>
      <c r="P19" s="58" t="s">
        <v>152</v>
      </c>
    </row>
    <row r="20" s="66" customFormat="1" spans="2:20">
      <c r="B20" s="11"/>
      <c r="C20" s="67" t="s">
        <v>153</v>
      </c>
      <c r="D20" s="67" t="s">
        <v>79</v>
      </c>
      <c r="E20" s="67" t="s">
        <v>86</v>
      </c>
      <c r="F20" s="70">
        <v>43194</v>
      </c>
      <c r="G20" s="67" t="s">
        <v>154</v>
      </c>
      <c r="H20" s="71"/>
      <c r="I20" s="80"/>
      <c r="J20" s="81"/>
      <c r="K20" s="11"/>
      <c r="L20" s="11"/>
      <c r="N20" s="82"/>
      <c r="P20" s="80"/>
      <c r="Q20" s="89"/>
      <c r="R20" s="89"/>
      <c r="T20" s="80"/>
    </row>
    <row r="21" s="66" customFormat="1" spans="2:20">
      <c r="B21" s="11"/>
      <c r="C21" s="67" t="s">
        <v>153</v>
      </c>
      <c r="D21" s="67" t="s">
        <v>79</v>
      </c>
      <c r="E21" s="67" t="s">
        <v>86</v>
      </c>
      <c r="F21" s="70">
        <v>43209</v>
      </c>
      <c r="G21" s="67" t="s">
        <v>154</v>
      </c>
      <c r="H21" s="71"/>
      <c r="I21" s="80"/>
      <c r="J21" s="81"/>
      <c r="K21" s="11"/>
      <c r="L21" s="11"/>
      <c r="N21" s="82"/>
      <c r="P21" s="80"/>
      <c r="Q21" s="89"/>
      <c r="R21" s="89"/>
      <c r="T21" s="80"/>
    </row>
    <row r="22" spans="1:16">
      <c r="A22">
        <v>12</v>
      </c>
      <c r="B22" t="s">
        <v>15</v>
      </c>
      <c r="C22" s="12" t="s">
        <v>155</v>
      </c>
      <c r="D22" s="11" t="s">
        <v>79</v>
      </c>
      <c r="E22" s="11" t="s">
        <v>114</v>
      </c>
      <c r="F22" s="60">
        <v>43005</v>
      </c>
      <c r="G22" s="68" t="s">
        <v>87</v>
      </c>
      <c r="H22" s="69" t="s">
        <v>156</v>
      </c>
      <c r="I22" s="58">
        <v>43042</v>
      </c>
      <c r="J22" s="76">
        <f>DATEDIF(F22,I22,"d")</f>
        <v>37</v>
      </c>
      <c r="K22" s="12">
        <v>40</v>
      </c>
      <c r="M22">
        <v>20</v>
      </c>
      <c r="N22" s="25">
        <v>4022</v>
      </c>
      <c r="P22" s="58" t="s">
        <v>157</v>
      </c>
    </row>
    <row r="23" spans="3:16">
      <c r="C23" s="12" t="s">
        <v>158</v>
      </c>
      <c r="D23" s="11" t="s">
        <v>86</v>
      </c>
      <c r="E23" s="11" t="s">
        <v>86</v>
      </c>
      <c r="F23" s="60">
        <v>43104</v>
      </c>
      <c r="G23" s="68" t="s">
        <v>87</v>
      </c>
      <c r="H23" s="69" t="s">
        <v>159</v>
      </c>
      <c r="I23" s="61">
        <v>43110</v>
      </c>
      <c r="J23" s="76">
        <f>DATEDIF(F23,I23,"d")</f>
        <v>6</v>
      </c>
      <c r="M23">
        <v>40</v>
      </c>
      <c r="N23" s="25">
        <v>1092</v>
      </c>
      <c r="P23" s="58" t="s">
        <v>160</v>
      </c>
    </row>
    <row r="24" spans="1:16">
      <c r="A24">
        <v>13</v>
      </c>
      <c r="B24" t="s">
        <v>34</v>
      </c>
      <c r="C24" s="12" t="s">
        <v>161</v>
      </c>
      <c r="D24" s="11" t="s">
        <v>79</v>
      </c>
      <c r="E24" s="11" t="s">
        <v>86</v>
      </c>
      <c r="F24" s="60">
        <v>43017</v>
      </c>
      <c r="G24" t="s">
        <v>81</v>
      </c>
      <c r="H24" s="11" t="s">
        <v>162</v>
      </c>
      <c r="I24" s="58">
        <v>43044</v>
      </c>
      <c r="J24" s="76">
        <f>DATEDIF(F24,I24,"d")</f>
        <v>27</v>
      </c>
      <c r="K24" s="12">
        <v>70</v>
      </c>
      <c r="M24">
        <v>70</v>
      </c>
      <c r="N24" s="25">
        <v>9290</v>
      </c>
      <c r="P24" s="58" t="s">
        <v>163</v>
      </c>
    </row>
    <row r="25" spans="3:16">
      <c r="C25" s="12" t="s">
        <v>164</v>
      </c>
      <c r="D25" s="11" t="s">
        <v>98</v>
      </c>
      <c r="E25" s="11" t="s">
        <v>98</v>
      </c>
      <c r="F25" s="60"/>
      <c r="G25" s="68"/>
      <c r="H25" s="68"/>
      <c r="I25" s="58"/>
      <c r="J25" s="76"/>
      <c r="N25" s="25">
        <v>1867</v>
      </c>
      <c r="P25" s="77">
        <v>2018</v>
      </c>
    </row>
    <row r="26" spans="1:18">
      <c r="A26">
        <v>14</v>
      </c>
      <c r="B26" s="12" t="s">
        <v>17</v>
      </c>
      <c r="C26" s="12" t="s">
        <v>165</v>
      </c>
      <c r="D26" s="11" t="s">
        <v>79</v>
      </c>
      <c r="E26" s="11" t="s">
        <v>114</v>
      </c>
      <c r="F26" s="60">
        <v>43018</v>
      </c>
      <c r="G26" s="11" t="s">
        <v>81</v>
      </c>
      <c r="H26" s="11" t="s">
        <v>166</v>
      </c>
      <c r="I26" s="58">
        <v>43029</v>
      </c>
      <c r="J26" s="76">
        <f>DATEDIF(F26,I26,"d")</f>
        <v>11</v>
      </c>
      <c r="K26" s="12">
        <v>49</v>
      </c>
      <c r="M26">
        <v>35</v>
      </c>
      <c r="N26" s="25">
        <v>2339</v>
      </c>
      <c r="P26" s="58" t="s">
        <v>167</v>
      </c>
      <c r="Q26" s="87"/>
      <c r="R26" s="87"/>
    </row>
    <row r="27" spans="3:16">
      <c r="C27" s="12" t="s">
        <v>168</v>
      </c>
      <c r="D27" s="11" t="s">
        <v>98</v>
      </c>
      <c r="E27" s="11" t="s">
        <v>98</v>
      </c>
      <c r="F27" s="60"/>
      <c r="G27" s="68"/>
      <c r="H27" s="68"/>
      <c r="I27" s="58"/>
      <c r="J27" s="76"/>
      <c r="N27" s="25">
        <v>7563</v>
      </c>
      <c r="P27" s="58" t="s">
        <v>169</v>
      </c>
    </row>
    <row r="28" spans="1:16">
      <c r="A28">
        <v>15</v>
      </c>
      <c r="B28" s="12" t="s">
        <v>25</v>
      </c>
      <c r="C28" s="12" t="s">
        <v>170</v>
      </c>
      <c r="D28" s="11" t="s">
        <v>79</v>
      </c>
      <c r="E28" s="11" t="s">
        <v>114</v>
      </c>
      <c r="F28" s="60">
        <v>43018</v>
      </c>
      <c r="G28" t="s">
        <v>87</v>
      </c>
      <c r="H28" s="11" t="s">
        <v>171</v>
      </c>
      <c r="I28" s="58">
        <v>43026</v>
      </c>
      <c r="J28" s="76">
        <f>DATEDIF(F28,I28,"d")</f>
        <v>8</v>
      </c>
      <c r="K28" s="12">
        <v>30</v>
      </c>
      <c r="M28">
        <v>30</v>
      </c>
      <c r="N28" s="25" t="s">
        <v>172</v>
      </c>
      <c r="P28" s="58" t="s">
        <v>173</v>
      </c>
    </row>
    <row r="29" spans="1:16">
      <c r="A29">
        <v>16</v>
      </c>
      <c r="B29" t="s">
        <v>174</v>
      </c>
      <c r="C29" s="67" t="s">
        <v>175</v>
      </c>
      <c r="D29" s="67" t="s">
        <v>79</v>
      </c>
      <c r="E29" s="67" t="s">
        <v>86</v>
      </c>
      <c r="F29" s="70">
        <v>43031</v>
      </c>
      <c r="G29" s="72" t="s">
        <v>154</v>
      </c>
      <c r="H29" s="67" t="s">
        <v>176</v>
      </c>
      <c r="I29" s="83">
        <v>43039</v>
      </c>
      <c r="J29" s="84">
        <f>DATEDIF(F29,I29,"d")</f>
        <v>8</v>
      </c>
      <c r="P29" s="58" t="s">
        <v>177</v>
      </c>
    </row>
    <row r="30" spans="1:16">
      <c r="A30">
        <v>17</v>
      </c>
      <c r="B30" t="s">
        <v>178</v>
      </c>
      <c r="C30" s="67" t="s">
        <v>179</v>
      </c>
      <c r="D30" s="67" t="s">
        <v>79</v>
      </c>
      <c r="E30" s="67" t="s">
        <v>114</v>
      </c>
      <c r="F30" s="70">
        <v>43033</v>
      </c>
      <c r="G30" s="72" t="s">
        <v>154</v>
      </c>
      <c r="H30" s="67" t="s">
        <v>180</v>
      </c>
      <c r="I30" s="83">
        <v>43037</v>
      </c>
      <c r="J30" s="84">
        <f>DATEDIF(F30,I30,"d")</f>
        <v>4</v>
      </c>
      <c r="P30" s="58" t="s">
        <v>181</v>
      </c>
    </row>
    <row r="31" s="67" customFormat="1" spans="3:20">
      <c r="C31" s="67" t="s">
        <v>179</v>
      </c>
      <c r="D31" s="67" t="s">
        <v>79</v>
      </c>
      <c r="E31" s="67" t="s">
        <v>114</v>
      </c>
      <c r="F31" s="70">
        <v>43164</v>
      </c>
      <c r="G31" s="67" t="s">
        <v>182</v>
      </c>
      <c r="H31" s="67" t="s">
        <v>183</v>
      </c>
      <c r="I31" s="83">
        <v>43167</v>
      </c>
      <c r="J31" s="84">
        <f>DATEDIF(F31,I31,"d")</f>
        <v>3</v>
      </c>
      <c r="K31" s="85"/>
      <c r="N31" s="86"/>
      <c r="P31" s="83"/>
      <c r="Q31" s="90"/>
      <c r="R31" s="90"/>
      <c r="T31" s="83"/>
    </row>
    <row r="32" s="11" customFormat="1" spans="3:20">
      <c r="C32" s="11" t="s">
        <v>184</v>
      </c>
      <c r="F32" s="61">
        <v>43217</v>
      </c>
      <c r="G32" s="11" t="s">
        <v>185</v>
      </c>
      <c r="I32" s="62"/>
      <c r="J32" s="78"/>
      <c r="K32" s="12"/>
      <c r="N32" s="23"/>
      <c r="P32" s="62"/>
      <c r="Q32" s="88"/>
      <c r="R32" s="88"/>
      <c r="T32" s="62"/>
    </row>
    <row r="33" spans="1:16">
      <c r="A33">
        <v>18</v>
      </c>
      <c r="B33" s="12" t="s">
        <v>186</v>
      </c>
      <c r="C33" s="67" t="s">
        <v>187</v>
      </c>
      <c r="D33" s="67" t="s">
        <v>79</v>
      </c>
      <c r="E33" s="67" t="s">
        <v>86</v>
      </c>
      <c r="F33" s="70">
        <v>43033</v>
      </c>
      <c r="G33" s="67" t="s">
        <v>154</v>
      </c>
      <c r="H33" s="67" t="s">
        <v>188</v>
      </c>
      <c r="I33" s="83">
        <v>43043</v>
      </c>
      <c r="J33" s="84">
        <f>DATEDIF(F33,I33,"d")</f>
        <v>10</v>
      </c>
      <c r="P33" s="58" t="s">
        <v>189</v>
      </c>
    </row>
    <row r="34" spans="1:16">
      <c r="A34">
        <v>19</v>
      </c>
      <c r="B34" t="s">
        <v>190</v>
      </c>
      <c r="C34" s="67" t="s">
        <v>191</v>
      </c>
      <c r="D34" s="67" t="s">
        <v>79</v>
      </c>
      <c r="E34" s="67" t="s">
        <v>86</v>
      </c>
      <c r="F34" s="70">
        <v>43042</v>
      </c>
      <c r="G34" s="67" t="s">
        <v>154</v>
      </c>
      <c r="H34" s="67" t="s">
        <v>192</v>
      </c>
      <c r="I34" s="83">
        <v>43063</v>
      </c>
      <c r="J34" s="84">
        <f>DATEDIF(F34,I34,"d")</f>
        <v>21</v>
      </c>
      <c r="P34" s="58" t="s">
        <v>193</v>
      </c>
    </row>
    <row r="35" s="11" customFormat="1" spans="3:20">
      <c r="C35" s="11" t="s">
        <v>170</v>
      </c>
      <c r="F35" s="61">
        <v>43217</v>
      </c>
      <c r="G35" s="11" t="s">
        <v>185</v>
      </c>
      <c r="H35" s="11" t="s">
        <v>194</v>
      </c>
      <c r="I35" s="62"/>
      <c r="J35" s="78"/>
      <c r="N35" s="23"/>
      <c r="P35" s="62"/>
      <c r="Q35" s="88"/>
      <c r="R35" s="88"/>
      <c r="T35" s="62"/>
    </row>
    <row r="36" spans="1:16">
      <c r="A36">
        <v>20</v>
      </c>
      <c r="B36" s="12" t="s">
        <v>12</v>
      </c>
      <c r="C36" s="20" t="s">
        <v>195</v>
      </c>
      <c r="D36" s="11" t="s">
        <v>79</v>
      </c>
      <c r="E36" s="11" t="s">
        <v>86</v>
      </c>
      <c r="F36" s="60">
        <v>43059</v>
      </c>
      <c r="G36" t="s">
        <v>129</v>
      </c>
      <c r="H36" t="s">
        <v>196</v>
      </c>
      <c r="I36" s="60">
        <v>43078</v>
      </c>
      <c r="J36" s="76">
        <f>DATEDIF(F36,I36,"d")</f>
        <v>19</v>
      </c>
      <c r="N36" s="25">
        <v>2800</v>
      </c>
      <c r="P36" s="58" t="s">
        <v>197</v>
      </c>
    </row>
    <row r="37" spans="2:16">
      <c r="B37" s="12"/>
      <c r="C37" s="20" t="s">
        <v>198</v>
      </c>
      <c r="D37" s="11" t="s">
        <v>98</v>
      </c>
      <c r="E37" s="11" t="s">
        <v>98</v>
      </c>
      <c r="F37" s="60"/>
      <c r="N37" s="25">
        <v>3159</v>
      </c>
      <c r="P37" s="58" t="s">
        <v>199</v>
      </c>
    </row>
    <row r="38" spans="2:16">
      <c r="B38" s="12"/>
      <c r="C38" s="20" t="s">
        <v>200</v>
      </c>
      <c r="D38" s="11" t="s">
        <v>79</v>
      </c>
      <c r="E38" s="11" t="s">
        <v>86</v>
      </c>
      <c r="F38" s="60">
        <v>43060</v>
      </c>
      <c r="G38" s="11" t="s">
        <v>87</v>
      </c>
      <c r="H38" t="s">
        <v>196</v>
      </c>
      <c r="I38" s="60">
        <v>43071</v>
      </c>
      <c r="J38" s="76">
        <f>DATEDIF(F38,I38,"d")</f>
        <v>11</v>
      </c>
      <c r="K38" s="12">
        <v>10</v>
      </c>
      <c r="L38" s="11">
        <v>10</v>
      </c>
      <c r="M38">
        <v>10</v>
      </c>
      <c r="N38" s="25">
        <v>7341</v>
      </c>
      <c r="P38" s="58" t="s">
        <v>201</v>
      </c>
    </row>
    <row r="39" spans="1:18">
      <c r="A39">
        <v>21</v>
      </c>
      <c r="B39" t="s">
        <v>21</v>
      </c>
      <c r="C39" s="73" t="s">
        <v>202</v>
      </c>
      <c r="D39" s="67" t="s">
        <v>79</v>
      </c>
      <c r="E39" s="67" t="s">
        <v>86</v>
      </c>
      <c r="F39" s="70">
        <v>43112</v>
      </c>
      <c r="G39" s="67" t="s">
        <v>182</v>
      </c>
      <c r="H39" s="67" t="s">
        <v>203</v>
      </c>
      <c r="I39" s="70">
        <v>43114</v>
      </c>
      <c r="J39" s="84">
        <f>DATEDIF(F39,I39,"d")</f>
        <v>2</v>
      </c>
      <c r="P39" s="58" t="s">
        <v>204</v>
      </c>
      <c r="Q39" s="87"/>
      <c r="R39" s="87"/>
    </row>
    <row r="40" s="11" customFormat="1" spans="3:20">
      <c r="C40" s="74" t="s">
        <v>202</v>
      </c>
      <c r="D40" s="11" t="s">
        <v>79</v>
      </c>
      <c r="E40" s="11" t="s">
        <v>86</v>
      </c>
      <c r="F40" s="61">
        <v>43164</v>
      </c>
      <c r="G40" s="11" t="s">
        <v>87</v>
      </c>
      <c r="H40" s="11" t="s">
        <v>183</v>
      </c>
      <c r="I40" s="61">
        <v>43176</v>
      </c>
      <c r="J40" s="78">
        <f>DATEDIF(F40,I40,"d")</f>
        <v>12</v>
      </c>
      <c r="K40" s="12">
        <v>25</v>
      </c>
      <c r="L40" s="11">
        <v>25</v>
      </c>
      <c r="M40" s="11">
        <v>25</v>
      </c>
      <c r="N40" s="23">
        <v>6861</v>
      </c>
      <c r="P40" s="58" t="s">
        <v>205</v>
      </c>
      <c r="Q40" s="87"/>
      <c r="R40" s="87"/>
      <c r="T40" s="62"/>
    </row>
    <row r="41" spans="1:16">
      <c r="A41">
        <v>22</v>
      </c>
      <c r="B41" t="s">
        <v>206</v>
      </c>
      <c r="C41" s="75" t="s">
        <v>207</v>
      </c>
      <c r="F41">
        <v>2018</v>
      </c>
      <c r="P41" s="77">
        <v>2019</v>
      </c>
    </row>
    <row r="42" spans="1:16">
      <c r="A42">
        <v>23</v>
      </c>
      <c r="B42" t="s">
        <v>208</v>
      </c>
      <c r="C42" s="75" t="s">
        <v>209</v>
      </c>
      <c r="F42">
        <v>2018</v>
      </c>
      <c r="P42" s="58" t="s">
        <v>210</v>
      </c>
    </row>
    <row r="43" spans="1:16">
      <c r="A43">
        <v>24</v>
      </c>
      <c r="B43" t="s">
        <v>211</v>
      </c>
      <c r="C43" s="75" t="s">
        <v>212</v>
      </c>
      <c r="F43">
        <v>2018</v>
      </c>
      <c r="P43" s="58" t="s">
        <v>213</v>
      </c>
    </row>
    <row r="44" spans="1:16">
      <c r="A44">
        <v>25</v>
      </c>
      <c r="B44" t="s">
        <v>214</v>
      </c>
      <c r="C44" s="75" t="s">
        <v>215</v>
      </c>
      <c r="F44">
        <v>2018</v>
      </c>
      <c r="P44" s="58" t="s">
        <v>216</v>
      </c>
    </row>
    <row r="45" spans="1:16">
      <c r="A45">
        <v>26</v>
      </c>
      <c r="B45" t="s">
        <v>217</v>
      </c>
      <c r="C45" s="75" t="s">
        <v>218</v>
      </c>
      <c r="F45">
        <v>2018</v>
      </c>
      <c r="P45" s="58" t="s">
        <v>219</v>
      </c>
    </row>
    <row r="46" spans="1:16">
      <c r="A46">
        <v>27</v>
      </c>
      <c r="B46" t="s">
        <v>220</v>
      </c>
      <c r="C46" s="75" t="s">
        <v>221</v>
      </c>
      <c r="F46">
        <v>2018</v>
      </c>
      <c r="P46" s="58" t="s">
        <v>222</v>
      </c>
    </row>
    <row r="47" spans="1:16">
      <c r="A47">
        <v>28</v>
      </c>
      <c r="B47" t="s">
        <v>223</v>
      </c>
      <c r="C47" s="75" t="s">
        <v>224</v>
      </c>
      <c r="F47">
        <v>2018</v>
      </c>
      <c r="P47" s="58" t="s">
        <v>225</v>
      </c>
    </row>
    <row r="48" spans="1:16">
      <c r="A48">
        <v>29</v>
      </c>
      <c r="B48" s="12" t="s">
        <v>226</v>
      </c>
      <c r="C48" s="75" t="s">
        <v>227</v>
      </c>
      <c r="F48">
        <v>2018</v>
      </c>
      <c r="P48" s="58" t="s">
        <v>228</v>
      </c>
    </row>
    <row r="49" spans="1:16">
      <c r="A49">
        <v>30</v>
      </c>
      <c r="B49" t="s">
        <v>229</v>
      </c>
      <c r="C49" s="75" t="s">
        <v>230</v>
      </c>
      <c r="F49">
        <v>2019</v>
      </c>
      <c r="P49" s="58" t="s">
        <v>231</v>
      </c>
    </row>
    <row r="50" spans="1:16">
      <c r="A50">
        <v>31</v>
      </c>
      <c r="B50" t="s">
        <v>232</v>
      </c>
      <c r="C50" s="75" t="s">
        <v>233</v>
      </c>
      <c r="F50">
        <v>2019</v>
      </c>
      <c r="P50" s="58" t="s">
        <v>234</v>
      </c>
    </row>
    <row r="51" spans="1:16">
      <c r="A51">
        <v>32</v>
      </c>
      <c r="B51" t="s">
        <v>235</v>
      </c>
      <c r="C51" s="75"/>
      <c r="F51">
        <v>2019</v>
      </c>
      <c r="P51" s="58" t="s">
        <v>236</v>
      </c>
    </row>
    <row r="52" spans="1:16">
      <c r="A52">
        <v>33</v>
      </c>
      <c r="B52" t="s">
        <v>237</v>
      </c>
      <c r="F52">
        <v>2019</v>
      </c>
      <c r="P52" s="58" t="s">
        <v>238</v>
      </c>
    </row>
    <row r="53" spans="1:16">
      <c r="A53">
        <v>34</v>
      </c>
      <c r="B53" t="s">
        <v>239</v>
      </c>
      <c r="F53">
        <v>2019</v>
      </c>
      <c r="P53" s="58" t="s">
        <v>240</v>
      </c>
    </row>
    <row r="54" spans="16:16">
      <c r="P54" s="77">
        <v>2020</v>
      </c>
    </row>
    <row r="56" spans="17:18">
      <c r="Q56" s="87"/>
      <c r="R56" s="87"/>
    </row>
    <row r="68" spans="6:6">
      <c r="F68" s="5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D15" sqref="D15:E15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8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</row>
    <row r="2" spans="1:3">
      <c r="A2" s="11" t="s">
        <v>44</v>
      </c>
      <c r="B2" s="59">
        <v>42241</v>
      </c>
      <c r="C2" s="12">
        <v>25</v>
      </c>
    </row>
    <row r="3" spans="2:7">
      <c r="B3" s="58">
        <v>42956</v>
      </c>
      <c r="D3" s="39"/>
      <c r="F3">
        <v>30</v>
      </c>
      <c r="G3">
        <v>1.2</v>
      </c>
    </row>
    <row r="4" spans="2:8">
      <c r="B4" s="58">
        <v>42998</v>
      </c>
      <c r="D4" s="39"/>
      <c r="F4">
        <v>62</v>
      </c>
      <c r="G4">
        <v>2.5</v>
      </c>
      <c r="H4" t="s">
        <v>248</v>
      </c>
    </row>
    <row r="5" spans="2:5">
      <c r="B5" s="58">
        <v>42998</v>
      </c>
      <c r="C5">
        <v>35</v>
      </c>
      <c r="D5" s="39">
        <v>0.4</v>
      </c>
      <c r="E5" t="s">
        <v>249</v>
      </c>
    </row>
    <row r="6" spans="2:8">
      <c r="B6" s="58">
        <v>43032</v>
      </c>
      <c r="D6" s="39"/>
      <c r="F6">
        <v>82</v>
      </c>
      <c r="G6">
        <v>2.3</v>
      </c>
      <c r="H6" t="s">
        <v>250</v>
      </c>
    </row>
    <row r="7" spans="2:8">
      <c r="B7" s="58">
        <v>43058</v>
      </c>
      <c r="D7" s="39"/>
      <c r="F7">
        <v>83</v>
      </c>
      <c r="G7">
        <v>2.4</v>
      </c>
      <c r="H7" t="s">
        <v>251</v>
      </c>
    </row>
    <row r="8" spans="2:8">
      <c r="B8" s="58">
        <v>43066</v>
      </c>
      <c r="D8" s="39"/>
      <c r="F8">
        <v>87</v>
      </c>
      <c r="G8">
        <v>2.5</v>
      </c>
      <c r="H8" t="s">
        <v>252</v>
      </c>
    </row>
    <row r="9" spans="2:5">
      <c r="B9" s="60" t="s">
        <v>253</v>
      </c>
      <c r="C9">
        <v>44</v>
      </c>
      <c r="D9" s="39">
        <v>0.26</v>
      </c>
      <c r="E9" s="11" t="s">
        <v>254</v>
      </c>
    </row>
    <row r="10" spans="2:8">
      <c r="B10" s="61" t="s">
        <v>255</v>
      </c>
      <c r="D10" s="39"/>
      <c r="E10" s="11"/>
      <c r="F10">
        <v>49</v>
      </c>
      <c r="G10">
        <v>1.1</v>
      </c>
      <c r="H10" s="11" t="s">
        <v>256</v>
      </c>
    </row>
    <row r="11" spans="1:3">
      <c r="A11" s="11" t="s">
        <v>13</v>
      </c>
      <c r="B11" s="59">
        <v>42965</v>
      </c>
      <c r="C11" s="12">
        <v>40</v>
      </c>
    </row>
    <row r="12" spans="1:3">
      <c r="A12" s="11" t="s">
        <v>26</v>
      </c>
      <c r="B12" s="59">
        <v>42965</v>
      </c>
      <c r="C12" s="12">
        <v>9.7</v>
      </c>
    </row>
    <row r="13" spans="2:8">
      <c r="B13" s="58">
        <v>43064</v>
      </c>
      <c r="C13" s="12"/>
      <c r="F13">
        <v>13.67</v>
      </c>
      <c r="G13">
        <v>1.4</v>
      </c>
      <c r="H13" s="11" t="s">
        <v>257</v>
      </c>
    </row>
    <row r="14" spans="1:3">
      <c r="A14" s="11" t="s">
        <v>37</v>
      </c>
      <c r="B14" s="59">
        <v>42980</v>
      </c>
      <c r="C14" s="12">
        <v>15</v>
      </c>
    </row>
    <row r="15" s="11" customFormat="1" spans="2:5">
      <c r="B15" s="62">
        <v>43193</v>
      </c>
      <c r="C15" s="11">
        <v>18</v>
      </c>
      <c r="D15" s="63">
        <v>0.2</v>
      </c>
      <c r="E15" s="11" t="s">
        <v>258</v>
      </c>
    </row>
    <row r="16" spans="1:3">
      <c r="A16" s="11" t="s">
        <v>41</v>
      </c>
      <c r="B16" s="59">
        <v>42982</v>
      </c>
      <c r="C16" s="12">
        <v>10</v>
      </c>
    </row>
    <row r="17" spans="1:3">
      <c r="A17" s="11" t="s">
        <v>6</v>
      </c>
      <c r="B17" s="59">
        <v>42996</v>
      </c>
      <c r="C17" s="12">
        <v>10</v>
      </c>
    </row>
    <row r="18" s="11" customFormat="1" spans="2:8">
      <c r="B18" s="62">
        <v>43213</v>
      </c>
      <c r="F18" s="11">
        <v>16</v>
      </c>
      <c r="G18" s="11">
        <v>1.6</v>
      </c>
      <c r="H18" s="11" t="s">
        <v>259</v>
      </c>
    </row>
    <row r="19" spans="1:3">
      <c r="A19" s="11" t="s">
        <v>27</v>
      </c>
      <c r="B19" s="59">
        <v>42999</v>
      </c>
      <c r="C19" s="12">
        <v>40</v>
      </c>
    </row>
    <row r="20" spans="2:8">
      <c r="B20" s="58">
        <v>43066</v>
      </c>
      <c r="C20" s="12"/>
      <c r="F20">
        <v>65</v>
      </c>
      <c r="G20">
        <v>1.6</v>
      </c>
      <c r="H20" t="s">
        <v>260</v>
      </c>
    </row>
    <row r="21" spans="2:8">
      <c r="B21" s="58">
        <v>42736</v>
      </c>
      <c r="C21" s="12"/>
      <c r="F21">
        <v>80</v>
      </c>
      <c r="G21">
        <v>2</v>
      </c>
      <c r="H21" t="s">
        <v>260</v>
      </c>
    </row>
    <row r="22" spans="2:8">
      <c r="B22" s="58">
        <v>42767</v>
      </c>
      <c r="C22" s="12"/>
      <c r="F22">
        <v>70</v>
      </c>
      <c r="G22">
        <v>1.8</v>
      </c>
      <c r="H22" t="s">
        <v>261</v>
      </c>
    </row>
    <row r="23" spans="2:5">
      <c r="B23" s="58">
        <v>43198</v>
      </c>
      <c r="C23" s="11">
        <v>60</v>
      </c>
      <c r="D23" s="39">
        <v>0.5</v>
      </c>
      <c r="E23" t="s">
        <v>262</v>
      </c>
    </row>
    <row r="24" spans="2:8">
      <c r="B24" s="58">
        <v>43198</v>
      </c>
      <c r="C24" s="11"/>
      <c r="D24" s="39"/>
      <c r="F24">
        <v>75</v>
      </c>
      <c r="G24">
        <v>1.3</v>
      </c>
      <c r="H24" t="s">
        <v>263</v>
      </c>
    </row>
    <row r="25" spans="1:3">
      <c r="A25" s="11" t="s">
        <v>20</v>
      </c>
      <c r="B25" s="59">
        <v>43000</v>
      </c>
      <c r="C25" s="12">
        <v>50</v>
      </c>
    </row>
    <row r="26" s="11" customFormat="1" spans="2:5">
      <c r="B26" s="62">
        <v>43199</v>
      </c>
      <c r="C26" s="11">
        <v>57.5</v>
      </c>
      <c r="D26" s="63">
        <v>0.15</v>
      </c>
      <c r="E26" s="11" t="s">
        <v>264</v>
      </c>
    </row>
    <row r="27" spans="1:3">
      <c r="A27" s="11" t="s">
        <v>29</v>
      </c>
      <c r="B27" s="59">
        <v>43014</v>
      </c>
      <c r="C27" s="12">
        <v>20</v>
      </c>
    </row>
    <row r="28" s="11" customFormat="1" spans="2:8">
      <c r="B28" s="62">
        <v>43200</v>
      </c>
      <c r="C28" s="11">
        <v>22</v>
      </c>
      <c r="D28" s="63">
        <v>0.1</v>
      </c>
      <c r="E28" s="11" t="s">
        <v>265</v>
      </c>
      <c r="F28" s="11">
        <v>34</v>
      </c>
      <c r="G28" s="11">
        <v>1.6</v>
      </c>
      <c r="H28" s="11" t="s">
        <v>266</v>
      </c>
    </row>
    <row r="29" spans="1:3">
      <c r="A29" s="11" t="s">
        <v>31</v>
      </c>
      <c r="B29" s="59">
        <v>43024</v>
      </c>
      <c r="C29" s="12">
        <v>3</v>
      </c>
    </row>
    <row r="30" spans="1:3">
      <c r="A30" t="s">
        <v>25</v>
      </c>
      <c r="B30" s="59">
        <v>43026</v>
      </c>
      <c r="C30" s="12">
        <v>30</v>
      </c>
    </row>
    <row r="31" s="11" customFormat="1" spans="2:8">
      <c r="B31" s="62">
        <v>43159</v>
      </c>
      <c r="F31" s="11">
        <v>33</v>
      </c>
      <c r="G31" s="11">
        <v>1.1</v>
      </c>
      <c r="H31" s="11" t="s">
        <v>267</v>
      </c>
    </row>
    <row r="32" spans="1:3">
      <c r="A32" t="s">
        <v>17</v>
      </c>
      <c r="B32" s="59">
        <v>43029</v>
      </c>
      <c r="C32" s="12">
        <v>35</v>
      </c>
    </row>
    <row r="33" s="11" customFormat="1" spans="2:5">
      <c r="B33" s="62">
        <v>43210</v>
      </c>
      <c r="C33" s="11">
        <v>49</v>
      </c>
      <c r="D33" s="63">
        <v>0.4</v>
      </c>
      <c r="E33" s="11" t="s">
        <v>265</v>
      </c>
    </row>
    <row r="34" spans="1:3">
      <c r="A34" s="11" t="s">
        <v>22</v>
      </c>
      <c r="B34" s="59">
        <v>43035</v>
      </c>
      <c r="C34" s="12">
        <v>41</v>
      </c>
    </row>
    <row r="35" s="11" customFormat="1" spans="2:8">
      <c r="B35" s="62">
        <v>43213</v>
      </c>
      <c r="F35" s="11">
        <v>60.5</v>
      </c>
      <c r="G35" s="11">
        <v>1.5</v>
      </c>
      <c r="H35" s="11" t="s">
        <v>268</v>
      </c>
    </row>
    <row r="36" spans="1:3">
      <c r="A36" s="11" t="s">
        <v>15</v>
      </c>
      <c r="B36" s="59">
        <v>43042</v>
      </c>
      <c r="C36" s="12">
        <v>20</v>
      </c>
    </row>
    <row r="37" s="11" customFormat="1" spans="2:5">
      <c r="B37" s="62">
        <v>43110</v>
      </c>
      <c r="C37" s="11">
        <v>40</v>
      </c>
      <c r="D37" s="63">
        <v>1</v>
      </c>
      <c r="E37" s="11" t="s">
        <v>269</v>
      </c>
    </row>
    <row r="38" spans="1:3">
      <c r="A38" s="11" t="s">
        <v>34</v>
      </c>
      <c r="B38" s="59">
        <v>43044</v>
      </c>
      <c r="C38" s="12">
        <v>70</v>
      </c>
    </row>
    <row r="39" spans="1:3">
      <c r="A39" s="11" t="s">
        <v>12</v>
      </c>
      <c r="B39" s="64" t="s">
        <v>270</v>
      </c>
      <c r="C39" s="12">
        <v>10</v>
      </c>
    </row>
    <row r="40" spans="1:3">
      <c r="A40" s="11" t="s">
        <v>21</v>
      </c>
      <c r="B40" s="65" t="s">
        <v>271</v>
      </c>
      <c r="C40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14" sqref="J14"/>
    </sheetView>
  </sheetViews>
  <sheetFormatPr defaultColWidth="9" defaultRowHeight="13.5"/>
  <cols>
    <col min="1" max="1" width="8.375" customWidth="1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style="36" customWidth="1"/>
    <col min="19" max="19" width="4.625" style="37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5.625" style="35" customWidth="1"/>
    <col min="38" max="39" width="4.625" customWidth="1"/>
    <col min="40" max="40" width="5.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1" width="4.625" customWidth="1"/>
    <col min="52" max="52" width="4.625" style="35" customWidth="1"/>
    <col min="53" max="53" width="10.375"/>
    <col min="54" max="56" width="9.625" style="38" customWidth="1"/>
    <col min="57" max="57" width="9.625" style="39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40" t="s">
        <v>272</v>
      </c>
      <c r="C1" s="41"/>
      <c r="D1" s="42"/>
      <c r="E1" s="43" t="s">
        <v>273</v>
      </c>
      <c r="F1" s="41"/>
      <c r="G1" s="42"/>
      <c r="H1" s="43" t="s">
        <v>274</v>
      </c>
      <c r="I1" s="41"/>
      <c r="J1" s="42"/>
      <c r="K1" s="43" t="s">
        <v>275</v>
      </c>
      <c r="L1" s="41"/>
      <c r="M1" s="42"/>
      <c r="N1" s="43" t="s">
        <v>276</v>
      </c>
      <c r="O1" s="41"/>
      <c r="P1" s="42"/>
      <c r="Q1" s="47" t="s">
        <v>277</v>
      </c>
      <c r="R1" s="48"/>
      <c r="S1" s="42"/>
      <c r="T1" s="43" t="s">
        <v>278</v>
      </c>
      <c r="U1" s="41"/>
      <c r="V1" s="42"/>
      <c r="W1" s="43" t="s">
        <v>279</v>
      </c>
      <c r="X1" s="41"/>
      <c r="Y1" s="42"/>
      <c r="Z1" s="43" t="s">
        <v>280</v>
      </c>
      <c r="AA1" s="41"/>
      <c r="AB1" s="42"/>
      <c r="AC1" s="43" t="s">
        <v>281</v>
      </c>
      <c r="AD1" s="41"/>
      <c r="AE1" s="42"/>
      <c r="AF1" s="43" t="s">
        <v>282</v>
      </c>
      <c r="AG1" s="41"/>
      <c r="AH1" s="42"/>
      <c r="AI1" s="43" t="s">
        <v>283</v>
      </c>
      <c r="AJ1" s="41"/>
      <c r="AK1" s="42"/>
      <c r="AL1" s="43" t="s">
        <v>284</v>
      </c>
      <c r="AM1" s="41"/>
      <c r="AN1" s="42"/>
      <c r="AO1" s="43" t="s">
        <v>285</v>
      </c>
      <c r="AP1" s="41"/>
      <c r="AQ1" s="42"/>
      <c r="AR1" s="43" t="s">
        <v>286</v>
      </c>
      <c r="AS1" s="41"/>
      <c r="AT1" s="42"/>
      <c r="AU1" s="43" t="s">
        <v>287</v>
      </c>
      <c r="AV1" s="41"/>
      <c r="AW1" s="42"/>
      <c r="AX1" s="43" t="s">
        <v>288</v>
      </c>
      <c r="AY1" s="41"/>
      <c r="AZ1" s="42"/>
      <c r="BA1" s="11"/>
      <c r="BB1" s="38" t="s">
        <v>289</v>
      </c>
      <c r="BC1" s="38" t="s">
        <v>290</v>
      </c>
      <c r="BD1" s="38" t="s">
        <v>291</v>
      </c>
      <c r="BE1" s="39" t="s">
        <v>292</v>
      </c>
      <c r="BF1" t="s">
        <v>293</v>
      </c>
      <c r="BG1" t="s">
        <v>294</v>
      </c>
      <c r="BH1" t="s">
        <v>295</v>
      </c>
      <c r="BI1" t="s">
        <v>296</v>
      </c>
      <c r="BJ1" t="s">
        <v>297</v>
      </c>
    </row>
    <row r="2" spans="1:62">
      <c r="A2" s="11"/>
      <c r="B2" s="40" t="s">
        <v>298</v>
      </c>
      <c r="C2" s="41" t="s">
        <v>299</v>
      </c>
      <c r="D2" s="42" t="s">
        <v>242</v>
      </c>
      <c r="E2" s="43" t="s">
        <v>298</v>
      </c>
      <c r="F2" s="41" t="s">
        <v>299</v>
      </c>
      <c r="G2" s="42" t="s">
        <v>242</v>
      </c>
      <c r="H2" s="43" t="s">
        <v>298</v>
      </c>
      <c r="I2" s="41" t="s">
        <v>299</v>
      </c>
      <c r="J2" s="42" t="s">
        <v>242</v>
      </c>
      <c r="K2" s="43" t="s">
        <v>298</v>
      </c>
      <c r="L2" s="41" t="s">
        <v>299</v>
      </c>
      <c r="M2" s="42" t="s">
        <v>242</v>
      </c>
      <c r="N2" s="43" t="s">
        <v>298</v>
      </c>
      <c r="O2" s="41" t="s">
        <v>299</v>
      </c>
      <c r="P2" s="42" t="s">
        <v>242</v>
      </c>
      <c r="Q2" s="43" t="s">
        <v>298</v>
      </c>
      <c r="R2" s="41" t="s">
        <v>299</v>
      </c>
      <c r="S2" s="42" t="s">
        <v>242</v>
      </c>
      <c r="T2" s="43" t="s">
        <v>298</v>
      </c>
      <c r="U2" s="41" t="s">
        <v>299</v>
      </c>
      <c r="V2" s="42" t="s">
        <v>242</v>
      </c>
      <c r="W2" s="43" t="s">
        <v>298</v>
      </c>
      <c r="X2" s="41" t="s">
        <v>299</v>
      </c>
      <c r="Y2" s="42" t="s">
        <v>242</v>
      </c>
      <c r="Z2" s="43" t="s">
        <v>298</v>
      </c>
      <c r="AA2" s="41" t="s">
        <v>299</v>
      </c>
      <c r="AB2" s="42" t="s">
        <v>242</v>
      </c>
      <c r="AC2" s="43" t="s">
        <v>298</v>
      </c>
      <c r="AD2" s="41" t="s">
        <v>299</v>
      </c>
      <c r="AE2" s="42" t="s">
        <v>242</v>
      </c>
      <c r="AF2" s="43" t="s">
        <v>298</v>
      </c>
      <c r="AG2" s="41" t="s">
        <v>299</v>
      </c>
      <c r="AH2" s="42" t="s">
        <v>242</v>
      </c>
      <c r="AI2" s="43" t="s">
        <v>298</v>
      </c>
      <c r="AJ2" s="41" t="s">
        <v>299</v>
      </c>
      <c r="AK2" s="42" t="s">
        <v>242</v>
      </c>
      <c r="AL2" s="43" t="s">
        <v>298</v>
      </c>
      <c r="AM2" s="41" t="s">
        <v>299</v>
      </c>
      <c r="AN2" s="42" t="s">
        <v>242</v>
      </c>
      <c r="AO2" s="43" t="s">
        <v>298</v>
      </c>
      <c r="AP2" s="41" t="s">
        <v>299</v>
      </c>
      <c r="AQ2" s="42" t="s">
        <v>242</v>
      </c>
      <c r="AR2" s="43" t="s">
        <v>298</v>
      </c>
      <c r="AS2" s="41" t="s">
        <v>299</v>
      </c>
      <c r="AT2" s="42" t="s">
        <v>242</v>
      </c>
      <c r="AU2" s="43" t="s">
        <v>298</v>
      </c>
      <c r="AV2" s="41" t="s">
        <v>299</v>
      </c>
      <c r="AW2" s="42" t="s">
        <v>242</v>
      </c>
      <c r="AX2" s="43" t="s">
        <v>298</v>
      </c>
      <c r="AY2" s="41" t="s">
        <v>299</v>
      </c>
      <c r="AZ2" s="42" t="s">
        <v>242</v>
      </c>
      <c r="BA2" s="43">
        <v>42217</v>
      </c>
      <c r="BB2" s="56">
        <v>0</v>
      </c>
      <c r="BC2" s="56">
        <v>25</v>
      </c>
      <c r="BD2" s="56">
        <v>25</v>
      </c>
      <c r="BE2" s="39">
        <v>0</v>
      </c>
      <c r="BF2" s="39">
        <v>0</v>
      </c>
      <c r="BG2" s="39">
        <v>0</v>
      </c>
      <c r="BH2" s="39">
        <v>0</v>
      </c>
      <c r="BI2" s="39">
        <v>0</v>
      </c>
      <c r="BJ2" t="s">
        <v>300</v>
      </c>
    </row>
    <row r="3" spans="1:62">
      <c r="A3" s="43">
        <v>42948</v>
      </c>
      <c r="AI3">
        <v>19</v>
      </c>
      <c r="AJ3" s="36">
        <v>1</v>
      </c>
      <c r="AK3" s="53">
        <v>0.96</v>
      </c>
      <c r="BA3" s="43">
        <v>42948</v>
      </c>
      <c r="BB3" s="56">
        <v>24</v>
      </c>
      <c r="BC3" s="56">
        <v>25</v>
      </c>
      <c r="BD3" s="56">
        <v>30</v>
      </c>
      <c r="BE3" s="39">
        <f t="shared" ref="BE3:BE11" si="0">BB3/BC3</f>
        <v>0.96</v>
      </c>
      <c r="BF3" s="39">
        <v>0</v>
      </c>
      <c r="BG3" s="39">
        <v>0</v>
      </c>
      <c r="BH3" s="39">
        <f t="shared" ref="BH3:BH11" si="1">BD3/BD2-1</f>
        <v>0.2</v>
      </c>
      <c r="BI3" s="39">
        <v>0</v>
      </c>
      <c r="BJ3" t="s">
        <v>301</v>
      </c>
    </row>
    <row r="4" spans="1:61">
      <c r="A4" s="43">
        <v>42979</v>
      </c>
      <c r="B4" s="34">
        <v>10</v>
      </c>
      <c r="C4" s="36">
        <v>3</v>
      </c>
      <c r="D4" s="44">
        <v>0.05</v>
      </c>
      <c r="AI4">
        <v>41</v>
      </c>
      <c r="AJ4" s="36">
        <v>17</v>
      </c>
      <c r="AK4" s="46">
        <v>0.74</v>
      </c>
      <c r="AL4">
        <v>8</v>
      </c>
      <c r="AM4" s="36">
        <v>4</v>
      </c>
      <c r="AN4" s="52">
        <v>0.84</v>
      </c>
      <c r="AO4">
        <v>35</v>
      </c>
      <c r="AP4" s="36">
        <v>0</v>
      </c>
      <c r="AQ4" s="44">
        <v>0.11</v>
      </c>
      <c r="AU4">
        <v>6</v>
      </c>
      <c r="AV4" s="36">
        <v>2</v>
      </c>
      <c r="AW4" s="44">
        <v>0.14</v>
      </c>
      <c r="BA4" s="43">
        <v>42979</v>
      </c>
      <c r="BB4" s="56">
        <v>39.25</v>
      </c>
      <c r="BC4" s="56">
        <v>159.7</v>
      </c>
      <c r="BD4" s="56">
        <v>159.7</v>
      </c>
      <c r="BE4" s="39">
        <f t="shared" si="0"/>
        <v>0.245773324984346</v>
      </c>
      <c r="BF4" s="39">
        <f t="shared" ref="BF4:BG8" si="2">BB4/BB3-1</f>
        <v>0.635416666666667</v>
      </c>
      <c r="BG4" s="39">
        <f t="shared" si="2"/>
        <v>5.388</v>
      </c>
      <c r="BH4" s="39">
        <f t="shared" si="1"/>
        <v>4.32333333333333</v>
      </c>
      <c r="BI4" s="39">
        <f t="shared" ref="BI4:BI11" si="3">BE4/BE3-1</f>
        <v>-0.743986119807973</v>
      </c>
    </row>
    <row r="5" spans="1:61">
      <c r="A5" s="43">
        <v>43009</v>
      </c>
      <c r="B5" s="34">
        <v>23</v>
      </c>
      <c r="C5" s="36">
        <v>5</v>
      </c>
      <c r="D5" s="44">
        <v>0.56</v>
      </c>
      <c r="H5">
        <v>2</v>
      </c>
      <c r="I5" s="36">
        <v>1</v>
      </c>
      <c r="J5" s="44">
        <v>0.05</v>
      </c>
      <c r="T5">
        <v>1</v>
      </c>
      <c r="U5" s="36">
        <v>1</v>
      </c>
      <c r="V5" s="44">
        <v>0.01</v>
      </c>
      <c r="Z5">
        <v>6</v>
      </c>
      <c r="AA5" s="36">
        <v>5</v>
      </c>
      <c r="AB5" s="44">
        <v>0.25</v>
      </c>
      <c r="AI5">
        <v>10</v>
      </c>
      <c r="AJ5" s="36">
        <v>8</v>
      </c>
      <c r="AK5" s="54">
        <v>0.31</v>
      </c>
      <c r="AL5">
        <v>28</v>
      </c>
      <c r="AM5" s="36">
        <v>3</v>
      </c>
      <c r="AN5" s="44">
        <v>0.12</v>
      </c>
      <c r="AO5">
        <v>18</v>
      </c>
      <c r="AP5" s="36">
        <v>11</v>
      </c>
      <c r="AQ5" s="52">
        <v>0.92</v>
      </c>
      <c r="AU5">
        <v>12</v>
      </c>
      <c r="AV5" s="36">
        <v>11</v>
      </c>
      <c r="AW5" s="52">
        <v>0.93</v>
      </c>
      <c r="AX5">
        <v>23</v>
      </c>
      <c r="AY5" s="36">
        <v>3</v>
      </c>
      <c r="AZ5" s="44">
        <v>0.56</v>
      </c>
      <c r="BA5" s="43">
        <v>43009</v>
      </c>
      <c r="BB5" s="56">
        <v>75.86</v>
      </c>
      <c r="BC5" s="56">
        <v>279.7</v>
      </c>
      <c r="BD5" s="56">
        <v>326.7</v>
      </c>
      <c r="BE5" s="39">
        <f t="shared" si="0"/>
        <v>0.271219163389346</v>
      </c>
      <c r="BF5" s="39">
        <f t="shared" si="2"/>
        <v>0.932738853503185</v>
      </c>
      <c r="BG5" s="39">
        <f t="shared" si="2"/>
        <v>0.751408891671885</v>
      </c>
      <c r="BH5" s="39">
        <f t="shared" si="1"/>
        <v>1.04571070757671</v>
      </c>
      <c r="BI5" s="39">
        <f t="shared" si="3"/>
        <v>0.103533767981618</v>
      </c>
    </row>
    <row r="6" spans="1:61">
      <c r="A6" s="43">
        <v>43040</v>
      </c>
      <c r="B6" s="34">
        <v>9</v>
      </c>
      <c r="C6" s="36">
        <v>4</v>
      </c>
      <c r="D6" s="44">
        <v>0.13</v>
      </c>
      <c r="H6">
        <v>24</v>
      </c>
      <c r="I6" s="36">
        <v>9</v>
      </c>
      <c r="J6" s="45">
        <v>0.85</v>
      </c>
      <c r="K6">
        <v>10</v>
      </c>
      <c r="L6" s="36">
        <v>5</v>
      </c>
      <c r="M6" s="44">
        <v>0.17</v>
      </c>
      <c r="N6">
        <v>2</v>
      </c>
      <c r="O6" s="36">
        <v>1</v>
      </c>
      <c r="P6" s="44">
        <v>0.03</v>
      </c>
      <c r="Q6" s="49"/>
      <c r="R6" s="49"/>
      <c r="T6">
        <v>32</v>
      </c>
      <c r="U6" s="36">
        <v>12</v>
      </c>
      <c r="V6" s="44">
        <v>0.77</v>
      </c>
      <c r="W6">
        <v>2</v>
      </c>
      <c r="X6" s="36">
        <v>1</v>
      </c>
      <c r="Y6" s="44">
        <v>0.02</v>
      </c>
      <c r="Z6">
        <v>19</v>
      </c>
      <c r="AA6" s="36">
        <v>10</v>
      </c>
      <c r="AB6" s="44">
        <v>0.2</v>
      </c>
      <c r="AC6">
        <v>9</v>
      </c>
      <c r="AD6" s="36">
        <v>3</v>
      </c>
      <c r="AE6" s="44">
        <v>0.68</v>
      </c>
      <c r="AF6">
        <v>8</v>
      </c>
      <c r="AG6">
        <v>5</v>
      </c>
      <c r="AH6" s="44">
        <v>0.07</v>
      </c>
      <c r="AI6">
        <v>24</v>
      </c>
      <c r="AJ6">
        <v>16</v>
      </c>
      <c r="AK6" s="53">
        <v>0.82</v>
      </c>
      <c r="AL6">
        <v>17</v>
      </c>
      <c r="AM6">
        <v>8</v>
      </c>
      <c r="AN6" s="54">
        <v>0.69</v>
      </c>
      <c r="AO6">
        <v>17</v>
      </c>
      <c r="AP6">
        <v>2</v>
      </c>
      <c r="AQ6" s="44">
        <v>0.08</v>
      </c>
      <c r="AR6">
        <v>4</v>
      </c>
      <c r="AS6">
        <v>1</v>
      </c>
      <c r="AT6" s="44">
        <v>0.01</v>
      </c>
      <c r="AU6">
        <v>13</v>
      </c>
      <c r="AV6">
        <v>5</v>
      </c>
      <c r="AW6" s="44">
        <v>0.11</v>
      </c>
      <c r="AX6">
        <v>23</v>
      </c>
      <c r="AY6">
        <v>14</v>
      </c>
      <c r="AZ6" s="44">
        <v>0.73</v>
      </c>
      <c r="BA6" s="43">
        <v>43040</v>
      </c>
      <c r="BB6" s="56">
        <v>127.75</v>
      </c>
      <c r="BC6" s="56">
        <v>438.7</v>
      </c>
      <c r="BD6" s="56">
        <v>480.67</v>
      </c>
      <c r="BE6" s="39">
        <f t="shared" si="0"/>
        <v>0.291201276498746</v>
      </c>
      <c r="BF6" s="39">
        <f t="shared" si="2"/>
        <v>0.684023200632744</v>
      </c>
      <c r="BG6" s="39">
        <f t="shared" si="2"/>
        <v>0.568466213800501</v>
      </c>
      <c r="BH6" s="39">
        <f t="shared" si="1"/>
        <v>0.471288644015917</v>
      </c>
      <c r="BI6" s="39">
        <f t="shared" si="3"/>
        <v>0.0736751520788186</v>
      </c>
    </row>
    <row r="7" spans="1:61">
      <c r="A7" s="43">
        <v>43070</v>
      </c>
      <c r="B7" s="34">
        <v>16</v>
      </c>
      <c r="C7">
        <v>9</v>
      </c>
      <c r="D7" s="44">
        <v>0.17</v>
      </c>
      <c r="E7">
        <v>8</v>
      </c>
      <c r="F7">
        <v>2</v>
      </c>
      <c r="G7" s="44">
        <v>0.18</v>
      </c>
      <c r="H7">
        <v>21</v>
      </c>
      <c r="I7">
        <v>4</v>
      </c>
      <c r="J7" s="44">
        <v>0.14</v>
      </c>
      <c r="K7">
        <v>20</v>
      </c>
      <c r="L7">
        <v>14</v>
      </c>
      <c r="M7" s="44">
        <v>0.4</v>
      </c>
      <c r="N7">
        <v>18</v>
      </c>
      <c r="O7">
        <v>5</v>
      </c>
      <c r="P7" s="44">
        <v>0.2</v>
      </c>
      <c r="Q7" s="49"/>
      <c r="R7" s="49"/>
      <c r="T7">
        <v>24</v>
      </c>
      <c r="U7">
        <v>16</v>
      </c>
      <c r="V7" s="44">
        <v>0.61</v>
      </c>
      <c r="W7">
        <v>14</v>
      </c>
      <c r="X7">
        <v>4</v>
      </c>
      <c r="Y7" s="44">
        <v>0.26</v>
      </c>
      <c r="Z7">
        <v>26</v>
      </c>
      <c r="AA7">
        <v>20</v>
      </c>
      <c r="AB7" s="44">
        <v>0.45</v>
      </c>
      <c r="AC7">
        <v>4</v>
      </c>
      <c r="AD7">
        <v>1</v>
      </c>
      <c r="AE7" s="44">
        <v>0.1</v>
      </c>
      <c r="AF7">
        <v>13</v>
      </c>
      <c r="AG7">
        <v>6</v>
      </c>
      <c r="AH7" s="44">
        <v>0.19</v>
      </c>
      <c r="AI7">
        <v>45</v>
      </c>
      <c r="AJ7">
        <v>23</v>
      </c>
      <c r="AK7" s="55">
        <v>0.99</v>
      </c>
      <c r="AL7">
        <v>6</v>
      </c>
      <c r="AM7">
        <v>2</v>
      </c>
      <c r="AN7" s="44">
        <v>0.08</v>
      </c>
      <c r="AO7">
        <v>14</v>
      </c>
      <c r="AP7">
        <v>8</v>
      </c>
      <c r="AQ7" s="44">
        <v>0.65</v>
      </c>
      <c r="AR7">
        <v>17</v>
      </c>
      <c r="AS7">
        <v>10</v>
      </c>
      <c r="AT7" s="44">
        <v>0.33</v>
      </c>
      <c r="AU7">
        <v>9</v>
      </c>
      <c r="AV7">
        <v>1</v>
      </c>
      <c r="AW7" s="44">
        <v>0.03</v>
      </c>
      <c r="AX7">
        <v>16</v>
      </c>
      <c r="AY7">
        <v>1</v>
      </c>
      <c r="AZ7" s="44">
        <v>0.12</v>
      </c>
      <c r="BA7" s="43">
        <v>43070</v>
      </c>
      <c r="BB7" s="56">
        <v>165.7</v>
      </c>
      <c r="BC7" s="56">
        <v>447.7</v>
      </c>
      <c r="BD7" s="56">
        <v>494.7</v>
      </c>
      <c r="BE7" s="39">
        <f t="shared" si="0"/>
        <v>0.370113915568461</v>
      </c>
      <c r="BF7" s="39">
        <f t="shared" si="2"/>
        <v>0.29706457925636</v>
      </c>
      <c r="BG7" s="39">
        <f t="shared" si="2"/>
        <v>0.0205151584226122</v>
      </c>
      <c r="BH7" s="39">
        <f t="shared" si="1"/>
        <v>0.0291884244908149</v>
      </c>
      <c r="BI7" s="39">
        <f t="shared" si="3"/>
        <v>0.270990017689895</v>
      </c>
    </row>
    <row r="8" spans="1:61">
      <c r="A8" s="43">
        <v>43101</v>
      </c>
      <c r="B8" s="34">
        <v>16</v>
      </c>
      <c r="C8">
        <v>10</v>
      </c>
      <c r="D8" s="44">
        <v>0.7</v>
      </c>
      <c r="E8">
        <v>17</v>
      </c>
      <c r="F8">
        <v>6</v>
      </c>
      <c r="G8" s="44">
        <v>0.52</v>
      </c>
      <c r="H8">
        <v>13</v>
      </c>
      <c r="I8">
        <v>5</v>
      </c>
      <c r="J8" s="44">
        <v>0.22</v>
      </c>
      <c r="K8">
        <v>6</v>
      </c>
      <c r="L8">
        <v>1</v>
      </c>
      <c r="M8" s="44">
        <v>0.01</v>
      </c>
      <c r="N8">
        <v>16</v>
      </c>
      <c r="O8">
        <v>7</v>
      </c>
      <c r="P8" s="46">
        <v>0.33</v>
      </c>
      <c r="Q8" s="50"/>
      <c r="R8" s="50"/>
      <c r="S8" s="51"/>
      <c r="T8">
        <v>17</v>
      </c>
      <c r="U8">
        <v>7</v>
      </c>
      <c r="V8" s="44">
        <v>0.69</v>
      </c>
      <c r="W8">
        <v>6</v>
      </c>
      <c r="X8">
        <v>1</v>
      </c>
      <c r="Y8" s="44">
        <v>0.03</v>
      </c>
      <c r="Z8">
        <v>23</v>
      </c>
      <c r="AA8">
        <v>17</v>
      </c>
      <c r="AB8" s="44">
        <v>0.29</v>
      </c>
      <c r="AC8">
        <v>7</v>
      </c>
      <c r="AD8">
        <v>0</v>
      </c>
      <c r="AE8" s="44">
        <v>0.03</v>
      </c>
      <c r="AF8">
        <v>20</v>
      </c>
      <c r="AG8">
        <v>16</v>
      </c>
      <c r="AH8" s="44">
        <v>0.79</v>
      </c>
      <c r="AI8">
        <v>30</v>
      </c>
      <c r="AJ8">
        <v>15</v>
      </c>
      <c r="AK8" s="52">
        <v>1.18</v>
      </c>
      <c r="AL8">
        <v>16</v>
      </c>
      <c r="AM8">
        <v>11</v>
      </c>
      <c r="AN8" s="52">
        <v>1.16</v>
      </c>
      <c r="AO8">
        <v>3</v>
      </c>
      <c r="AP8">
        <v>3</v>
      </c>
      <c r="AQ8" s="44">
        <v>0.12</v>
      </c>
      <c r="AR8">
        <v>4</v>
      </c>
      <c r="AS8">
        <v>4</v>
      </c>
      <c r="AT8" s="44">
        <v>0.04</v>
      </c>
      <c r="AU8">
        <v>10</v>
      </c>
      <c r="AV8">
        <v>6</v>
      </c>
      <c r="AW8" s="44">
        <v>0.73</v>
      </c>
      <c r="AX8">
        <v>21</v>
      </c>
      <c r="AY8">
        <v>7</v>
      </c>
      <c r="AZ8" s="44">
        <v>0.62</v>
      </c>
      <c r="BA8" s="43">
        <v>43101</v>
      </c>
      <c r="BB8" s="56">
        <v>200.95</v>
      </c>
      <c r="BC8" s="56">
        <v>467.7</v>
      </c>
      <c r="BD8" s="56">
        <v>514.7</v>
      </c>
      <c r="BE8" s="39">
        <f t="shared" si="0"/>
        <v>0.429655762240753</v>
      </c>
      <c r="BF8" s="39">
        <f t="shared" si="2"/>
        <v>0.212733856366928</v>
      </c>
      <c r="BG8" s="39">
        <f t="shared" si="2"/>
        <v>0.0446727719454991</v>
      </c>
      <c r="BH8" s="39">
        <f t="shared" si="1"/>
        <v>0.0404285425510411</v>
      </c>
      <c r="BI8" s="39">
        <f t="shared" si="3"/>
        <v>0.160874379934732</v>
      </c>
    </row>
    <row r="9" spans="1:61">
      <c r="A9" s="43">
        <v>43132</v>
      </c>
      <c r="B9" s="34">
        <v>9</v>
      </c>
      <c r="C9">
        <v>1</v>
      </c>
      <c r="D9" s="44">
        <v>0.02</v>
      </c>
      <c r="E9">
        <v>4</v>
      </c>
      <c r="F9">
        <v>0</v>
      </c>
      <c r="G9" s="44">
        <v>0.07</v>
      </c>
      <c r="H9">
        <v>19</v>
      </c>
      <c r="I9">
        <v>12</v>
      </c>
      <c r="J9" s="44">
        <v>0.42</v>
      </c>
      <c r="K9">
        <v>15</v>
      </c>
      <c r="L9">
        <v>14</v>
      </c>
      <c r="M9" s="45">
        <v>0.89</v>
      </c>
      <c r="N9">
        <v>22</v>
      </c>
      <c r="O9">
        <v>14</v>
      </c>
      <c r="P9" s="44">
        <v>0.27</v>
      </c>
      <c r="Q9" s="49"/>
      <c r="R9" s="49"/>
      <c r="T9">
        <v>30</v>
      </c>
      <c r="U9">
        <v>13</v>
      </c>
      <c r="V9" s="44">
        <v>0.69</v>
      </c>
      <c r="W9">
        <v>23</v>
      </c>
      <c r="X9">
        <v>14</v>
      </c>
      <c r="Y9" s="52">
        <v>0.83</v>
      </c>
      <c r="Z9">
        <v>20</v>
      </c>
      <c r="AA9">
        <v>13</v>
      </c>
      <c r="AB9" s="44">
        <v>0.52</v>
      </c>
      <c r="AC9">
        <v>4</v>
      </c>
      <c r="AD9">
        <v>2</v>
      </c>
      <c r="AE9" s="52">
        <v>0.92</v>
      </c>
      <c r="AF9">
        <v>12</v>
      </c>
      <c r="AG9">
        <v>10</v>
      </c>
      <c r="AH9" s="44">
        <v>0.06</v>
      </c>
      <c r="AI9">
        <v>12</v>
      </c>
      <c r="AJ9">
        <v>3</v>
      </c>
      <c r="AK9" s="44">
        <v>0.15</v>
      </c>
      <c r="AL9">
        <v>2</v>
      </c>
      <c r="AM9">
        <v>1</v>
      </c>
      <c r="AN9" s="44">
        <v>0.08</v>
      </c>
      <c r="AO9">
        <v>15</v>
      </c>
      <c r="AP9">
        <v>11</v>
      </c>
      <c r="AQ9" s="44">
        <v>0.7</v>
      </c>
      <c r="AR9">
        <v>32</v>
      </c>
      <c r="AS9">
        <v>30</v>
      </c>
      <c r="AT9" s="44">
        <v>0.6</v>
      </c>
      <c r="AU9">
        <v>9</v>
      </c>
      <c r="AV9">
        <v>6</v>
      </c>
      <c r="AW9" s="44">
        <v>0.17</v>
      </c>
      <c r="AX9">
        <v>6</v>
      </c>
      <c r="AY9">
        <v>0</v>
      </c>
      <c r="AZ9" s="44">
        <v>0.02</v>
      </c>
      <c r="BA9" s="43">
        <v>43132</v>
      </c>
      <c r="BB9" s="56">
        <v>182.6</v>
      </c>
      <c r="BC9" s="56">
        <v>467.7</v>
      </c>
      <c r="BD9" s="56">
        <v>475.7</v>
      </c>
      <c r="BE9" s="39">
        <f t="shared" si="0"/>
        <v>0.390421210177464</v>
      </c>
      <c r="BF9" s="39">
        <f>BB9/BB8-1</f>
        <v>-0.0913162478228415</v>
      </c>
      <c r="BG9" s="39">
        <f>BC9/BC8-1</f>
        <v>0</v>
      </c>
      <c r="BH9" s="39">
        <f t="shared" si="1"/>
        <v>-0.0757722945405092</v>
      </c>
      <c r="BI9" s="39">
        <f t="shared" si="3"/>
        <v>-0.0913162478228428</v>
      </c>
    </row>
    <row r="10" spans="1:61">
      <c r="A10" s="43">
        <v>43160</v>
      </c>
      <c r="B10" s="34">
        <v>16</v>
      </c>
      <c r="C10">
        <v>11</v>
      </c>
      <c r="D10" s="45">
        <v>0.8</v>
      </c>
      <c r="E10">
        <v>9</v>
      </c>
      <c r="F10">
        <v>7</v>
      </c>
      <c r="G10" s="45">
        <v>0.87</v>
      </c>
      <c r="H10">
        <v>10</v>
      </c>
      <c r="I10">
        <v>6</v>
      </c>
      <c r="J10" s="44">
        <v>0.22</v>
      </c>
      <c r="K10">
        <v>7</v>
      </c>
      <c r="L10">
        <v>4</v>
      </c>
      <c r="M10" s="44">
        <v>0.12</v>
      </c>
      <c r="N10">
        <v>16</v>
      </c>
      <c r="O10">
        <v>16</v>
      </c>
      <c r="P10" s="44">
        <v>0.78</v>
      </c>
      <c r="Q10" s="49"/>
      <c r="R10" s="49"/>
      <c r="T10">
        <v>22</v>
      </c>
      <c r="U10">
        <v>13</v>
      </c>
      <c r="V10" s="52">
        <v>0.81</v>
      </c>
      <c r="W10">
        <v>5</v>
      </c>
      <c r="X10">
        <v>3</v>
      </c>
      <c r="Y10" s="44">
        <v>0.1</v>
      </c>
      <c r="Z10">
        <v>16</v>
      </c>
      <c r="AA10">
        <v>14</v>
      </c>
      <c r="AB10" s="44">
        <v>0.35</v>
      </c>
      <c r="AC10">
        <v>1</v>
      </c>
      <c r="AD10">
        <v>0</v>
      </c>
      <c r="AE10" s="44">
        <v>0</v>
      </c>
      <c r="AF10">
        <v>25</v>
      </c>
      <c r="AG10">
        <v>22</v>
      </c>
      <c r="AH10" s="44">
        <v>0.62</v>
      </c>
      <c r="AI10">
        <v>24</v>
      </c>
      <c r="AJ10">
        <v>18</v>
      </c>
      <c r="AK10" s="45">
        <v>0.86</v>
      </c>
      <c r="AL10">
        <v>10</v>
      </c>
      <c r="AM10">
        <v>10</v>
      </c>
      <c r="AN10" s="45">
        <v>0.89</v>
      </c>
      <c r="AO10">
        <v>13</v>
      </c>
      <c r="AP10">
        <v>7</v>
      </c>
      <c r="AQ10" s="44">
        <v>0.38</v>
      </c>
      <c r="AR10">
        <v>11</v>
      </c>
      <c r="AS10">
        <v>11</v>
      </c>
      <c r="AT10" s="44">
        <v>0.2</v>
      </c>
      <c r="AU10">
        <v>14</v>
      </c>
      <c r="AV10">
        <v>12</v>
      </c>
      <c r="AW10" s="44">
        <v>0.68</v>
      </c>
      <c r="AX10">
        <v>18</v>
      </c>
      <c r="AY10">
        <v>12</v>
      </c>
      <c r="AZ10" s="44">
        <v>0.76</v>
      </c>
      <c r="BA10" s="43">
        <v>43160</v>
      </c>
      <c r="BB10" s="56">
        <v>227.96</v>
      </c>
      <c r="BC10" s="56">
        <v>492.7</v>
      </c>
      <c r="BD10" s="56">
        <v>500.7</v>
      </c>
      <c r="BE10" s="39">
        <f t="shared" si="0"/>
        <v>0.462675055814898</v>
      </c>
      <c r="BF10" s="39">
        <f>BB10/BB9-1</f>
        <v>0.248411829134721</v>
      </c>
      <c r="BG10" s="39">
        <f>BC10/BC9-1</f>
        <v>0.053453068206115</v>
      </c>
      <c r="BH10" s="39">
        <f t="shared" si="1"/>
        <v>0.0525541307546773</v>
      </c>
      <c r="BI10" s="39">
        <f t="shared" si="3"/>
        <v>0.185066394329835</v>
      </c>
    </row>
    <row r="11" spans="1:61">
      <c r="A11" s="43">
        <v>43191</v>
      </c>
      <c r="B11" s="34">
        <v>14</v>
      </c>
      <c r="C11">
        <v>11</v>
      </c>
      <c r="D11" s="44">
        <v>0.24</v>
      </c>
      <c r="E11">
        <v>8</v>
      </c>
      <c r="F11">
        <v>5</v>
      </c>
      <c r="G11" s="44">
        <v>0.13</v>
      </c>
      <c r="H11">
        <v>25</v>
      </c>
      <c r="I11">
        <v>16</v>
      </c>
      <c r="J11" s="46">
        <v>0.55</v>
      </c>
      <c r="K11">
        <v>15</v>
      </c>
      <c r="L11">
        <v>11</v>
      </c>
      <c r="M11" s="44">
        <v>0.7</v>
      </c>
      <c r="N11">
        <v>31</v>
      </c>
      <c r="O11">
        <v>23</v>
      </c>
      <c r="P11" s="44">
        <v>0.47</v>
      </c>
      <c r="Q11" s="36">
        <v>13</v>
      </c>
      <c r="R11" s="36">
        <v>4</v>
      </c>
      <c r="S11" s="44">
        <v>0.16</v>
      </c>
      <c r="T11">
        <v>22</v>
      </c>
      <c r="U11">
        <v>11</v>
      </c>
      <c r="V11" s="46">
        <v>0.55</v>
      </c>
      <c r="W11">
        <v>23</v>
      </c>
      <c r="X11">
        <v>17</v>
      </c>
      <c r="Y11" s="44">
        <v>0.51</v>
      </c>
      <c r="Z11">
        <v>29</v>
      </c>
      <c r="AA11">
        <v>24</v>
      </c>
      <c r="AB11" s="46">
        <v>0.26</v>
      </c>
      <c r="AC11">
        <v>11</v>
      </c>
      <c r="AD11">
        <v>4</v>
      </c>
      <c r="AE11" s="44">
        <v>0.73</v>
      </c>
      <c r="AF11">
        <v>20</v>
      </c>
      <c r="AG11">
        <v>4</v>
      </c>
      <c r="AH11" s="44">
        <v>0.08</v>
      </c>
      <c r="AI11">
        <v>27</v>
      </c>
      <c r="AJ11">
        <v>16</v>
      </c>
      <c r="AK11" s="44">
        <v>0.5</v>
      </c>
      <c r="AL11">
        <v>5</v>
      </c>
      <c r="AM11">
        <v>2</v>
      </c>
      <c r="AN11" s="44">
        <v>0.1</v>
      </c>
      <c r="AO11">
        <v>2</v>
      </c>
      <c r="AP11">
        <v>0</v>
      </c>
      <c r="AQ11" s="44">
        <v>0</v>
      </c>
      <c r="AR11">
        <v>20</v>
      </c>
      <c r="AS11">
        <v>15</v>
      </c>
      <c r="AT11" s="44">
        <v>0.51</v>
      </c>
      <c r="AU11">
        <v>20</v>
      </c>
      <c r="AV11">
        <v>2</v>
      </c>
      <c r="AW11" s="46">
        <v>0.28</v>
      </c>
      <c r="AX11">
        <v>14</v>
      </c>
      <c r="AY11">
        <v>3</v>
      </c>
      <c r="AZ11" s="44">
        <v>0.21</v>
      </c>
      <c r="BA11" s="43">
        <v>43191</v>
      </c>
      <c r="BB11" s="56">
        <v>207.95</v>
      </c>
      <c r="BC11" s="57">
        <v>539.2</v>
      </c>
      <c r="BD11" s="56">
        <v>579.7</v>
      </c>
      <c r="BE11" s="39">
        <f t="shared" si="0"/>
        <v>0.385663946587537</v>
      </c>
      <c r="BF11" s="39">
        <f>BB11/BB10-1</f>
        <v>-0.0877785576416916</v>
      </c>
      <c r="BG11" s="39">
        <f>BC11/BC10-1</f>
        <v>0.0943779175969151</v>
      </c>
      <c r="BH11" s="39">
        <f t="shared" si="1"/>
        <v>0.157779109247054</v>
      </c>
      <c r="BI11" s="39">
        <f t="shared" si="3"/>
        <v>-0.166447506213023</v>
      </c>
    </row>
    <row r="12" spans="1:56">
      <c r="A12" s="43">
        <v>43221</v>
      </c>
      <c r="BA12" s="43">
        <v>43221</v>
      </c>
      <c r="BB12" s="56"/>
      <c r="BC12" s="56"/>
      <c r="BD12" s="56"/>
    </row>
    <row r="13" spans="1:56">
      <c r="A13" s="43">
        <v>43252</v>
      </c>
      <c r="BA13" s="43">
        <v>43252</v>
      </c>
      <c r="BB13" s="56"/>
      <c r="BC13" s="56"/>
      <c r="BD13" s="56"/>
    </row>
    <row r="14" spans="1:56">
      <c r="A14" s="43">
        <v>43282</v>
      </c>
      <c r="BA14" s="43">
        <v>43282</v>
      </c>
      <c r="BB14" s="56"/>
      <c r="BC14" s="56"/>
      <c r="BD14" s="56"/>
    </row>
    <row r="15" spans="1:56">
      <c r="A15" s="43">
        <v>43313</v>
      </c>
      <c r="BA15" s="43">
        <v>43313</v>
      </c>
      <c r="BB15" s="56"/>
      <c r="BC15" s="56"/>
      <c r="BD15" s="56"/>
    </row>
    <row r="16" spans="1:56">
      <c r="A16" s="43">
        <v>43344</v>
      </c>
      <c r="BA16" s="43">
        <v>43344</v>
      </c>
      <c r="BB16" s="56"/>
      <c r="BC16" s="56"/>
      <c r="BD16" s="56"/>
    </row>
    <row r="17" spans="1:56">
      <c r="A17" s="43">
        <v>43374</v>
      </c>
      <c r="BA17" s="43">
        <v>43374</v>
      </c>
      <c r="BB17" s="56"/>
      <c r="BC17" s="56"/>
      <c r="BD17" s="56"/>
    </row>
    <row r="18" spans="1:56">
      <c r="A18" s="43">
        <v>43405</v>
      </c>
      <c r="BA18" s="43">
        <v>43405</v>
      </c>
      <c r="BB18" s="56"/>
      <c r="BC18" s="56"/>
      <c r="BD18" s="56"/>
    </row>
    <row r="19" spans="1:56">
      <c r="A19" s="43">
        <v>43435</v>
      </c>
      <c r="BA19" s="43">
        <v>43435</v>
      </c>
      <c r="BB19" s="56"/>
      <c r="BC19" s="56"/>
      <c r="BD19" s="56"/>
    </row>
    <row r="20" spans="1:56">
      <c r="A20" s="43">
        <v>43466</v>
      </c>
      <c r="BA20" s="43">
        <v>43466</v>
      </c>
      <c r="BB20" s="56"/>
      <c r="BC20" s="56"/>
      <c r="BD20" s="56"/>
    </row>
    <row r="21" spans="1:56">
      <c r="A21" s="43">
        <v>43497</v>
      </c>
      <c r="BA21" s="43">
        <v>43497</v>
      </c>
      <c r="BB21" s="56"/>
      <c r="BC21" s="56"/>
      <c r="BD21" s="56"/>
    </row>
    <row r="22" spans="1:56">
      <c r="A22" s="43">
        <v>43525</v>
      </c>
      <c r="BA22" s="43">
        <v>43525</v>
      </c>
      <c r="BB22" s="56"/>
      <c r="BC22" s="56"/>
      <c r="BD22" s="56"/>
    </row>
    <row r="23" spans="1:56">
      <c r="A23" s="43">
        <v>43556</v>
      </c>
      <c r="BA23" s="43">
        <v>43556</v>
      </c>
      <c r="BB23" s="56"/>
      <c r="BC23" s="56"/>
      <c r="BD23" s="56"/>
    </row>
    <row r="24" spans="1:56">
      <c r="A24" s="43">
        <v>43586</v>
      </c>
      <c r="BA24" s="43">
        <v>43586</v>
      </c>
      <c r="BB24" s="56"/>
      <c r="BC24" s="56"/>
      <c r="BD24" s="56"/>
    </row>
    <row r="25" spans="1:56">
      <c r="A25" s="43">
        <v>43617</v>
      </c>
      <c r="BA25" s="43">
        <v>43617</v>
      </c>
      <c r="BB25" s="56"/>
      <c r="BC25" s="56"/>
      <c r="BD25" s="56"/>
    </row>
    <row r="26" spans="1:56">
      <c r="A26" s="43">
        <v>43647</v>
      </c>
      <c r="BA26" s="43">
        <v>43647</v>
      </c>
      <c r="BB26" s="56"/>
      <c r="BC26" s="56"/>
      <c r="BD26" s="56"/>
    </row>
    <row r="27" spans="1:56">
      <c r="A27" s="43">
        <v>43678</v>
      </c>
      <c r="BA27" s="43">
        <v>43678</v>
      </c>
      <c r="BB27" s="56"/>
      <c r="BC27" s="56"/>
      <c r="BD27" s="56"/>
    </row>
    <row r="28" spans="1:56">
      <c r="A28" s="43">
        <v>43709</v>
      </c>
      <c r="BA28" s="43">
        <v>43709</v>
      </c>
      <c r="BB28" s="56"/>
      <c r="BC28" s="56"/>
      <c r="BD28" s="56"/>
    </row>
    <row r="29" spans="1:56">
      <c r="A29" s="43">
        <v>43739</v>
      </c>
      <c r="BA29" s="43">
        <v>43739</v>
      </c>
      <c r="BB29" s="56"/>
      <c r="BC29" s="56"/>
      <c r="BD29" s="56"/>
    </row>
    <row r="30" spans="1:56">
      <c r="A30" s="43">
        <v>43770</v>
      </c>
      <c r="BA30" s="43">
        <v>43770</v>
      </c>
      <c r="BB30" s="56"/>
      <c r="BC30" s="56"/>
      <c r="BD30" s="56"/>
    </row>
    <row r="31" spans="1:56">
      <c r="A31" s="43">
        <v>43800</v>
      </c>
      <c r="BA31" s="43">
        <v>43800</v>
      </c>
      <c r="BB31" s="56"/>
      <c r="BC31" s="56"/>
      <c r="BD31" s="56"/>
    </row>
    <row r="32" spans="1:56">
      <c r="A32" s="43">
        <v>43831</v>
      </c>
      <c r="BA32" s="43">
        <v>43831</v>
      </c>
      <c r="BB32" s="56"/>
      <c r="BC32" s="56"/>
      <c r="BD32" s="56"/>
    </row>
    <row r="33" spans="1:56">
      <c r="A33" s="43">
        <v>43862</v>
      </c>
      <c r="BA33" s="43">
        <v>43862</v>
      </c>
      <c r="BB33" s="56"/>
      <c r="BC33" s="56"/>
      <c r="BD33" s="56"/>
    </row>
    <row r="34" spans="1:56">
      <c r="A34" s="43">
        <v>43891</v>
      </c>
      <c r="BA34" s="43">
        <v>43891</v>
      </c>
      <c r="BB34" s="56"/>
      <c r="BC34" s="56"/>
      <c r="BD34" s="56"/>
    </row>
    <row r="35" spans="1:56">
      <c r="A35" s="43">
        <v>43922</v>
      </c>
      <c r="BA35" s="43">
        <v>43922</v>
      </c>
      <c r="BB35" s="56"/>
      <c r="BC35" s="56"/>
      <c r="BD35" s="56"/>
    </row>
    <row r="36" spans="1:56">
      <c r="A36" s="43">
        <v>43952</v>
      </c>
      <c r="BA36" s="43">
        <v>43952</v>
      </c>
      <c r="BB36" s="56"/>
      <c r="BC36" s="56"/>
      <c r="BD36" s="56"/>
    </row>
    <row r="37" spans="1:56">
      <c r="A37" s="43">
        <v>43983</v>
      </c>
      <c r="BA37" s="43">
        <v>43983</v>
      </c>
      <c r="BB37" s="56"/>
      <c r="BC37" s="56"/>
      <c r="BD37" s="56"/>
    </row>
    <row r="38" spans="1:56">
      <c r="A38" s="43">
        <v>44013</v>
      </c>
      <c r="BA38" s="43">
        <v>44013</v>
      </c>
      <c r="BB38" s="56"/>
      <c r="BC38" s="56"/>
      <c r="BD38" s="56"/>
    </row>
    <row r="39" spans="1:56">
      <c r="A39" s="43">
        <v>44044</v>
      </c>
      <c r="BA39" s="43">
        <v>44044</v>
      </c>
      <c r="BB39" s="56"/>
      <c r="BC39" s="56"/>
      <c r="BD39" s="56"/>
    </row>
    <row r="40" spans="1:56">
      <c r="A40" s="43">
        <v>44075</v>
      </c>
      <c r="BA40" s="43">
        <v>44075</v>
      </c>
      <c r="BB40" s="56"/>
      <c r="BC40" s="56"/>
      <c r="BD40" s="56"/>
    </row>
    <row r="41" spans="1:56">
      <c r="A41" s="43">
        <v>44105</v>
      </c>
      <c r="BA41" s="43">
        <v>44105</v>
      </c>
      <c r="BB41" s="56"/>
      <c r="BC41" s="56"/>
      <c r="BD41" s="56"/>
    </row>
    <row r="42" spans="1:53">
      <c r="A42" s="43">
        <v>44136</v>
      </c>
      <c r="BA42" s="43">
        <v>44136</v>
      </c>
    </row>
    <row r="43" spans="1:53">
      <c r="A43" s="43">
        <v>44166</v>
      </c>
      <c r="BA43" s="43">
        <v>44166</v>
      </c>
    </row>
    <row r="44" spans="1:53">
      <c r="A44" s="43">
        <v>44197</v>
      </c>
      <c r="BA44" s="43">
        <v>44197</v>
      </c>
    </row>
    <row r="45" spans="1:53">
      <c r="A45" s="43">
        <v>44228</v>
      </c>
      <c r="BA45" s="43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B74" sqref="B74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302</v>
      </c>
      <c r="B1" t="s">
        <v>303</v>
      </c>
      <c r="C1" t="s">
        <v>304</v>
      </c>
      <c r="D1" s="30" t="s">
        <v>305</v>
      </c>
    </row>
    <row r="2" spans="2:5">
      <c r="B2" t="s">
        <v>306</v>
      </c>
      <c r="C2" t="s">
        <v>307</v>
      </c>
      <c r="D2" t="s">
        <v>308</v>
      </c>
      <c r="E2" t="s">
        <v>309</v>
      </c>
    </row>
    <row r="3" spans="2:3">
      <c r="B3" t="s">
        <v>310</v>
      </c>
      <c r="C3" t="s">
        <v>311</v>
      </c>
    </row>
    <row r="4" spans="2:4">
      <c r="B4" t="s">
        <v>312</v>
      </c>
      <c r="C4" t="s">
        <v>313</v>
      </c>
      <c r="D4" t="s">
        <v>314</v>
      </c>
    </row>
    <row r="5" spans="2:4">
      <c r="B5" t="s">
        <v>315</v>
      </c>
      <c r="C5" s="29" t="s">
        <v>316</v>
      </c>
      <c r="D5" s="32" t="s">
        <v>317</v>
      </c>
    </row>
    <row r="7" spans="1:2">
      <c r="A7" t="s">
        <v>318</v>
      </c>
      <c r="B7" t="s">
        <v>319</v>
      </c>
    </row>
    <row r="8" spans="2:4">
      <c r="B8" t="s">
        <v>320</v>
      </c>
      <c r="C8" s="11" t="s">
        <v>321</v>
      </c>
      <c r="D8" t="s">
        <v>322</v>
      </c>
    </row>
    <row r="9" spans="2:8">
      <c r="B9" t="s">
        <v>323</v>
      </c>
      <c r="C9" t="s">
        <v>324</v>
      </c>
      <c r="D9" t="s">
        <v>325</v>
      </c>
      <c r="E9" t="s">
        <v>326</v>
      </c>
      <c r="F9" t="s">
        <v>327</v>
      </c>
      <c r="G9" t="s">
        <v>328</v>
      </c>
      <c r="H9" t="s">
        <v>329</v>
      </c>
    </row>
    <row r="10" spans="2:6">
      <c r="B10" t="s">
        <v>330</v>
      </c>
      <c r="C10" t="s">
        <v>331</v>
      </c>
      <c r="D10" t="s">
        <v>332</v>
      </c>
      <c r="E10" t="s">
        <v>333</v>
      </c>
      <c r="F10" t="s">
        <v>334</v>
      </c>
    </row>
    <row r="11" spans="2:3">
      <c r="B11" t="s">
        <v>335</v>
      </c>
      <c r="C11" t="s">
        <v>336</v>
      </c>
    </row>
    <row r="12" spans="2:3">
      <c r="B12" t="s">
        <v>337</v>
      </c>
      <c r="C12" t="s">
        <v>338</v>
      </c>
    </row>
    <row r="13" spans="2:5">
      <c r="B13" t="s">
        <v>339</v>
      </c>
      <c r="C13" t="s">
        <v>340</v>
      </c>
      <c r="D13" t="s">
        <v>341</v>
      </c>
      <c r="E13" t="s">
        <v>342</v>
      </c>
    </row>
    <row r="14" spans="2:6">
      <c r="B14" t="s">
        <v>343</v>
      </c>
      <c r="C14" t="s">
        <v>344</v>
      </c>
      <c r="D14" t="s">
        <v>345</v>
      </c>
      <c r="E14" t="s">
        <v>346</v>
      </c>
      <c r="F14" t="s">
        <v>347</v>
      </c>
    </row>
    <row r="16" spans="1:3">
      <c r="A16" t="s">
        <v>348</v>
      </c>
      <c r="B16" t="s">
        <v>349</v>
      </c>
      <c r="C16" s="29" t="s">
        <v>350</v>
      </c>
    </row>
    <row r="17" spans="2:3">
      <c r="B17" t="s">
        <v>351</v>
      </c>
      <c r="C17" t="s">
        <v>352</v>
      </c>
    </row>
    <row r="18" spans="2:6">
      <c r="B18" t="s">
        <v>353</v>
      </c>
      <c r="C18" t="s">
        <v>354</v>
      </c>
      <c r="D18" t="s">
        <v>355</v>
      </c>
      <c r="E18" t="s">
        <v>356</v>
      </c>
      <c r="F18" t="s">
        <v>357</v>
      </c>
    </row>
    <row r="19" spans="2:4">
      <c r="B19" t="s">
        <v>358</v>
      </c>
      <c r="C19" t="s">
        <v>359</v>
      </c>
      <c r="D19" t="s">
        <v>360</v>
      </c>
    </row>
    <row r="20" spans="2:3">
      <c r="B20" t="s">
        <v>361</v>
      </c>
      <c r="C20" t="s">
        <v>362</v>
      </c>
    </row>
    <row r="21" spans="2:4">
      <c r="B21" t="s">
        <v>363</v>
      </c>
      <c r="C21" t="s">
        <v>364</v>
      </c>
      <c r="D21" t="s">
        <v>365</v>
      </c>
    </row>
    <row r="22" spans="2:3">
      <c r="B22" t="s">
        <v>366</v>
      </c>
      <c r="C22" t="s">
        <v>367</v>
      </c>
    </row>
    <row r="24" spans="1:3">
      <c r="A24" t="s">
        <v>368</v>
      </c>
      <c r="B24" t="s">
        <v>369</v>
      </c>
      <c r="C24" t="s">
        <v>370</v>
      </c>
    </row>
    <row r="25" spans="2:4">
      <c r="B25" t="s">
        <v>371</v>
      </c>
      <c r="C25" t="s">
        <v>372</v>
      </c>
      <c r="D25" t="s">
        <v>373</v>
      </c>
    </row>
    <row r="26" spans="2:2">
      <c r="B26" t="s">
        <v>374</v>
      </c>
    </row>
    <row r="28" spans="1:2">
      <c r="A28" t="s">
        <v>375</v>
      </c>
      <c r="B28" t="s">
        <v>376</v>
      </c>
    </row>
    <row r="29" spans="2:2">
      <c r="B29" t="s">
        <v>377</v>
      </c>
    </row>
    <row r="30" spans="2:2">
      <c r="B30" t="s">
        <v>378</v>
      </c>
    </row>
    <row r="32" spans="1:2">
      <c r="A32" t="s">
        <v>379</v>
      </c>
      <c r="B32" t="s">
        <v>380</v>
      </c>
    </row>
    <row r="37" spans="3:3">
      <c r="C37" s="12"/>
    </row>
    <row r="50" s="27" customFormat="1" spans="1:6">
      <c r="A50" s="27">
        <v>4112</v>
      </c>
      <c r="B50" s="27" t="s">
        <v>381</v>
      </c>
      <c r="C50" s="27" t="s">
        <v>382</v>
      </c>
      <c r="D50" s="27">
        <v>0.38</v>
      </c>
      <c r="E50" s="27" t="s">
        <v>383</v>
      </c>
      <c r="F50" s="27" t="s">
        <v>384</v>
      </c>
    </row>
    <row r="51" s="28" customFormat="1" spans="1:6">
      <c r="A51" s="28">
        <v>4511</v>
      </c>
      <c r="B51" s="28" t="s">
        <v>385</v>
      </c>
      <c r="D51" s="28">
        <v>0.38</v>
      </c>
      <c r="E51" s="27" t="s">
        <v>386</v>
      </c>
      <c r="F51" s="27" t="s">
        <v>384</v>
      </c>
    </row>
    <row r="52" s="11" customFormat="1" spans="1:5">
      <c r="A52" s="11">
        <v>4812</v>
      </c>
      <c r="B52" s="11" t="s">
        <v>387</v>
      </c>
      <c r="C52" s="11" t="s">
        <v>388</v>
      </c>
      <c r="E52" s="30" t="s">
        <v>389</v>
      </c>
    </row>
    <row r="53" spans="1:3">
      <c r="A53">
        <v>5094</v>
      </c>
      <c r="B53" t="s">
        <v>363</v>
      </c>
      <c r="C53" t="s">
        <v>390</v>
      </c>
    </row>
    <row r="54" s="29" customFormat="1" spans="1:6">
      <c r="A54" s="29">
        <v>5137</v>
      </c>
      <c r="B54" s="29" t="s">
        <v>391</v>
      </c>
      <c r="C54" s="29" t="s">
        <v>392</v>
      </c>
      <c r="F54" s="29" t="s">
        <v>384</v>
      </c>
    </row>
    <row r="55" s="11" customFormat="1" spans="1:3">
      <c r="A55" s="11">
        <v>5211</v>
      </c>
      <c r="B55" t="s">
        <v>393</v>
      </c>
      <c r="C55" s="11" t="s">
        <v>394</v>
      </c>
    </row>
    <row r="56" spans="1:3">
      <c r="A56">
        <v>5311</v>
      </c>
      <c r="B56" t="s">
        <v>393</v>
      </c>
      <c r="C56" t="s">
        <v>395</v>
      </c>
    </row>
    <row r="57" spans="1:3">
      <c r="A57">
        <v>5399</v>
      </c>
      <c r="B57" t="s">
        <v>393</v>
      </c>
      <c r="C57" t="s">
        <v>396</v>
      </c>
    </row>
    <row r="58" s="30" customFormat="1" spans="1:6">
      <c r="A58" s="30">
        <v>5411</v>
      </c>
      <c r="B58" s="30" t="s">
        <v>366</v>
      </c>
      <c r="C58" s="30" t="s">
        <v>397</v>
      </c>
      <c r="D58" s="30">
        <v>0.38</v>
      </c>
      <c r="E58" s="30" t="s">
        <v>398</v>
      </c>
      <c r="F58" s="30" t="s">
        <v>399</v>
      </c>
    </row>
    <row r="59" s="11" customFormat="1" spans="1:3">
      <c r="A59" s="11">
        <v>5451</v>
      </c>
      <c r="B59" s="11" t="s">
        <v>400</v>
      </c>
      <c r="C59" s="11" t="s">
        <v>401</v>
      </c>
    </row>
    <row r="60" s="29" customFormat="1" spans="1:6">
      <c r="A60" s="29">
        <v>5511</v>
      </c>
      <c r="B60" s="29" t="s">
        <v>402</v>
      </c>
      <c r="C60" s="29" t="s">
        <v>403</v>
      </c>
      <c r="F60" s="29" t="s">
        <v>384</v>
      </c>
    </row>
    <row r="61" s="11" customFormat="1" spans="1:3">
      <c r="A61" s="11">
        <v>5532</v>
      </c>
      <c r="B61" s="11" t="s">
        <v>404</v>
      </c>
      <c r="C61" s="11" t="s">
        <v>405</v>
      </c>
    </row>
    <row r="62" s="31" customFormat="1" spans="1:3">
      <c r="A62" s="31">
        <v>5533</v>
      </c>
      <c r="B62" s="31" t="s">
        <v>406</v>
      </c>
      <c r="C62" s="31" t="s">
        <v>407</v>
      </c>
    </row>
    <row r="63" s="29" customFormat="1" spans="1:6">
      <c r="A63" s="29">
        <v>5541</v>
      </c>
      <c r="B63" s="29" t="s">
        <v>408</v>
      </c>
      <c r="C63" s="29" t="s">
        <v>409</v>
      </c>
      <c r="D63" s="29">
        <v>0.38</v>
      </c>
      <c r="E63" s="29" t="s">
        <v>410</v>
      </c>
      <c r="F63" s="29" t="s">
        <v>384</v>
      </c>
    </row>
    <row r="64" s="11" customFormat="1" spans="1:3">
      <c r="A64" s="11">
        <v>5611</v>
      </c>
      <c r="B64" s="11" t="s">
        <v>393</v>
      </c>
      <c r="C64" s="11" t="s">
        <v>411</v>
      </c>
    </row>
    <row r="65" s="11" customFormat="1" spans="1:3">
      <c r="A65" s="11">
        <v>5651</v>
      </c>
      <c r="B65" s="11" t="s">
        <v>393</v>
      </c>
      <c r="C65" s="11" t="s">
        <v>412</v>
      </c>
    </row>
    <row r="66" s="11" customFormat="1" spans="1:3">
      <c r="A66" s="11">
        <v>5661</v>
      </c>
      <c r="B66" s="11" t="s">
        <v>393</v>
      </c>
      <c r="C66" s="11" t="s">
        <v>413</v>
      </c>
    </row>
    <row r="67" s="11" customFormat="1" spans="1:3">
      <c r="A67" s="11">
        <v>5691</v>
      </c>
      <c r="B67" s="11" t="s">
        <v>393</v>
      </c>
      <c r="C67" s="11" t="s">
        <v>414</v>
      </c>
    </row>
    <row r="68" s="11" customFormat="1" spans="1:3">
      <c r="A68" s="11">
        <v>5699</v>
      </c>
      <c r="B68" s="11" t="s">
        <v>393</v>
      </c>
      <c r="C68" s="11" t="s">
        <v>415</v>
      </c>
    </row>
    <row r="69" s="11" customFormat="1" spans="1:3">
      <c r="A69" s="11">
        <v>5712</v>
      </c>
      <c r="B69" s="11" t="s">
        <v>393</v>
      </c>
      <c r="C69" s="11" t="s">
        <v>416</v>
      </c>
    </row>
    <row r="70" s="11" customFormat="1" spans="1:3">
      <c r="A70" s="11">
        <v>5732</v>
      </c>
      <c r="B70" s="11" t="s">
        <v>393</v>
      </c>
      <c r="C70" s="11" t="s">
        <v>417</v>
      </c>
    </row>
    <row r="71" s="31" customFormat="1" spans="1:3">
      <c r="A71" s="31">
        <v>5811</v>
      </c>
      <c r="B71" s="31" t="s">
        <v>418</v>
      </c>
      <c r="C71" s="31" t="s">
        <v>419</v>
      </c>
    </row>
    <row r="72" spans="1:3">
      <c r="A72">
        <v>5812</v>
      </c>
      <c r="B72" t="s">
        <v>420</v>
      </c>
      <c r="C72" t="s">
        <v>421</v>
      </c>
    </row>
    <row r="73" spans="1:3">
      <c r="A73">
        <v>5813</v>
      </c>
      <c r="B73" t="s">
        <v>400</v>
      </c>
      <c r="C73" t="s">
        <v>422</v>
      </c>
    </row>
    <row r="74" spans="1:3">
      <c r="A74">
        <v>5921</v>
      </c>
      <c r="B74" s="11" t="s">
        <v>423</v>
      </c>
      <c r="C74" s="11" t="s">
        <v>424</v>
      </c>
    </row>
    <row r="75" spans="1:3">
      <c r="A75">
        <v>5940</v>
      </c>
      <c r="B75" s="11" t="s">
        <v>393</v>
      </c>
      <c r="C75" s="11" t="s">
        <v>425</v>
      </c>
    </row>
    <row r="76" spans="1:3">
      <c r="A76">
        <v>5941</v>
      </c>
      <c r="B76" s="11" t="s">
        <v>393</v>
      </c>
      <c r="C76" s="11" t="s">
        <v>426</v>
      </c>
    </row>
    <row r="77" spans="1:3">
      <c r="A77">
        <v>5943</v>
      </c>
      <c r="B77" s="11" t="s">
        <v>393</v>
      </c>
      <c r="C77" t="s">
        <v>427</v>
      </c>
    </row>
    <row r="78" spans="1:3">
      <c r="A78">
        <v>5947</v>
      </c>
      <c r="B78" s="11" t="s">
        <v>393</v>
      </c>
      <c r="C78" t="s">
        <v>428</v>
      </c>
    </row>
    <row r="79" spans="1:3">
      <c r="A79">
        <v>5970</v>
      </c>
      <c r="B79" s="11" t="s">
        <v>363</v>
      </c>
      <c r="C79" t="s">
        <v>429</v>
      </c>
    </row>
    <row r="80" spans="1:3">
      <c r="A80">
        <v>5977</v>
      </c>
      <c r="B80" s="11" t="s">
        <v>393</v>
      </c>
      <c r="C80" t="s">
        <v>430</v>
      </c>
    </row>
    <row r="81" spans="1:3">
      <c r="A81">
        <v>5992</v>
      </c>
      <c r="B81" s="11"/>
      <c r="C81" t="s">
        <v>431</v>
      </c>
    </row>
    <row r="82" spans="1:3">
      <c r="A82">
        <v>5995</v>
      </c>
      <c r="B82" s="11" t="s">
        <v>406</v>
      </c>
      <c r="C82" t="s">
        <v>432</v>
      </c>
    </row>
    <row r="83" spans="1:3">
      <c r="A83">
        <v>7011</v>
      </c>
      <c r="B83" t="s">
        <v>433</v>
      </c>
      <c r="C83" t="s">
        <v>434</v>
      </c>
    </row>
    <row r="84" spans="1:3">
      <c r="A84">
        <v>7230</v>
      </c>
      <c r="B84" t="s">
        <v>406</v>
      </c>
      <c r="C84" s="11" t="s">
        <v>435</v>
      </c>
    </row>
    <row r="85" spans="1:3">
      <c r="A85">
        <v>7297</v>
      </c>
      <c r="B85" t="s">
        <v>436</v>
      </c>
      <c r="C85" t="s">
        <v>437</v>
      </c>
    </row>
    <row r="86" spans="1:3">
      <c r="A86">
        <v>7298</v>
      </c>
      <c r="B86" t="s">
        <v>436</v>
      </c>
      <c r="C86" t="s">
        <v>438</v>
      </c>
    </row>
    <row r="87" spans="1:3">
      <c r="A87">
        <v>7392</v>
      </c>
      <c r="B87" t="s">
        <v>406</v>
      </c>
      <c r="C87" t="s">
        <v>439</v>
      </c>
    </row>
    <row r="88" spans="1:3">
      <c r="A88">
        <v>7911</v>
      </c>
      <c r="B88" t="s">
        <v>440</v>
      </c>
      <c r="C88" t="s">
        <v>361</v>
      </c>
    </row>
    <row r="89" spans="1:5">
      <c r="A89">
        <v>8299</v>
      </c>
      <c r="B89" t="s">
        <v>406</v>
      </c>
      <c r="C89" t="s">
        <v>441</v>
      </c>
      <c r="D89">
        <v>0.6</v>
      </c>
      <c r="E89" s="28" t="s">
        <v>442</v>
      </c>
    </row>
    <row r="93" spans="2:5">
      <c r="B93" t="s">
        <v>443</v>
      </c>
      <c r="C93" s="33" t="s">
        <v>444</v>
      </c>
      <c r="D93" t="s">
        <v>445</v>
      </c>
      <c r="E93" t="s">
        <v>446</v>
      </c>
    </row>
    <row r="94" spans="2:5">
      <c r="B94" t="s">
        <v>447</v>
      </c>
      <c r="C94" s="33" t="s">
        <v>448</v>
      </c>
      <c r="D94" t="s">
        <v>449</v>
      </c>
      <c r="E94" t="s">
        <v>450</v>
      </c>
    </row>
    <row r="95" spans="3:3">
      <c r="C95" s="33"/>
    </row>
    <row r="96" spans="3:3">
      <c r="C96" s="33"/>
    </row>
    <row r="97" spans="3:3">
      <c r="C97" s="33"/>
    </row>
    <row r="98" spans="3:3">
      <c r="C98" s="33"/>
    </row>
    <row r="99" spans="3:3">
      <c r="C99" s="33"/>
    </row>
    <row r="100" spans="3:3">
      <c r="C100" s="33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AE26" sqref="Z26:Z35 AE26:AE32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2" width="4.1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11" t="s">
        <v>451</v>
      </c>
      <c r="C14" s="11" t="s">
        <v>452</v>
      </c>
      <c r="D14" s="11" t="s">
        <v>453</v>
      </c>
      <c r="E14" t="s">
        <v>454</v>
      </c>
      <c r="F14" t="s">
        <v>455</v>
      </c>
      <c r="I14" s="11" t="s">
        <v>451</v>
      </c>
      <c r="J14" s="11" t="s">
        <v>452</v>
      </c>
      <c r="K14" s="11" t="s">
        <v>453</v>
      </c>
      <c r="L14" t="s">
        <v>454</v>
      </c>
      <c r="M14" t="s">
        <v>455</v>
      </c>
      <c r="P14" s="11" t="s">
        <v>451</v>
      </c>
      <c r="Q14" s="11" t="s">
        <v>452</v>
      </c>
      <c r="S14" t="s">
        <v>454</v>
      </c>
      <c r="T14" t="s">
        <v>455</v>
      </c>
      <c r="X14" s="11" t="s">
        <v>456</v>
      </c>
      <c r="Y14" s="11" t="s">
        <v>453</v>
      </c>
      <c r="Z14" t="s">
        <v>242</v>
      </c>
      <c r="AC14" s="11" t="s">
        <v>456</v>
      </c>
      <c r="AD14" s="11" t="s">
        <v>453</v>
      </c>
      <c r="AE14" t="s">
        <v>242</v>
      </c>
      <c r="AF14" s="22"/>
      <c r="AH14" s="11" t="s">
        <v>456</v>
      </c>
      <c r="AI14" s="11" t="s">
        <v>453</v>
      </c>
      <c r="AJ14" t="s">
        <v>242</v>
      </c>
    </row>
    <row r="15" spans="1:37">
      <c r="A15">
        <v>1</v>
      </c>
      <c r="B15" t="s">
        <v>286</v>
      </c>
      <c r="C15" s="11" t="s">
        <v>34</v>
      </c>
      <c r="D15" s="11" t="s">
        <v>457</v>
      </c>
      <c r="E15" s="23"/>
      <c r="F15" s="23">
        <v>70</v>
      </c>
      <c r="G15" s="11" t="s">
        <v>458</v>
      </c>
      <c r="H15">
        <v>11</v>
      </c>
      <c r="I15" t="s">
        <v>278</v>
      </c>
      <c r="J15" s="11" t="s">
        <v>29</v>
      </c>
      <c r="K15" s="11" t="s">
        <v>459</v>
      </c>
      <c r="L15" s="11">
        <v>12</v>
      </c>
      <c r="M15" s="11">
        <v>22</v>
      </c>
      <c r="N15" s="22" t="s">
        <v>458</v>
      </c>
      <c r="O15">
        <v>21</v>
      </c>
      <c r="P15" t="s">
        <v>460</v>
      </c>
      <c r="Q15" t="s">
        <v>190</v>
      </c>
      <c r="R15" t="s">
        <v>461</v>
      </c>
      <c r="S15" s="25"/>
      <c r="T15" s="23" t="s">
        <v>462</v>
      </c>
      <c r="U15" s="24" t="s">
        <v>463</v>
      </c>
      <c r="W15">
        <v>1</v>
      </c>
      <c r="X15" s="11" t="s">
        <v>44</v>
      </c>
      <c r="Y15" s="11" t="s">
        <v>464</v>
      </c>
      <c r="Z15" s="11">
        <v>44</v>
      </c>
      <c r="AA15" s="11" t="s">
        <v>458</v>
      </c>
      <c r="AB15">
        <v>11</v>
      </c>
      <c r="AC15" s="11" t="s">
        <v>25</v>
      </c>
      <c r="AD15" s="11" t="s">
        <v>465</v>
      </c>
      <c r="AE15" s="23">
        <v>33</v>
      </c>
      <c r="AF15" s="24" t="s">
        <v>458</v>
      </c>
      <c r="AG15">
        <v>21</v>
      </c>
      <c r="AH15" t="s">
        <v>190</v>
      </c>
      <c r="AI15" t="s">
        <v>461</v>
      </c>
      <c r="AJ15" s="23" t="s">
        <v>462</v>
      </c>
      <c r="AK15" s="24" t="s">
        <v>463</v>
      </c>
    </row>
    <row r="16" spans="1:36">
      <c r="A16">
        <v>2</v>
      </c>
      <c r="B16" t="s">
        <v>282</v>
      </c>
      <c r="C16" s="11" t="s">
        <v>22</v>
      </c>
      <c r="D16" s="11" t="s">
        <v>466</v>
      </c>
      <c r="E16" s="23">
        <v>19</v>
      </c>
      <c r="F16" s="23">
        <v>41</v>
      </c>
      <c r="G16" s="11" t="s">
        <v>458</v>
      </c>
      <c r="H16">
        <v>12</v>
      </c>
      <c r="I16" t="s">
        <v>287</v>
      </c>
      <c r="J16" s="11" t="s">
        <v>37</v>
      </c>
      <c r="K16" s="11" t="s">
        <v>467</v>
      </c>
      <c r="L16" s="11"/>
      <c r="M16" s="11">
        <v>18</v>
      </c>
      <c r="N16" s="24" t="s">
        <v>458</v>
      </c>
      <c r="O16">
        <v>22</v>
      </c>
      <c r="P16" t="s">
        <v>468</v>
      </c>
      <c r="Q16" t="s">
        <v>206</v>
      </c>
      <c r="R16" t="s">
        <v>469</v>
      </c>
      <c r="S16" s="23"/>
      <c r="T16" s="23"/>
      <c r="W16">
        <v>2</v>
      </c>
      <c r="X16" s="11" t="s">
        <v>13</v>
      </c>
      <c r="Y16" s="11" t="s">
        <v>470</v>
      </c>
      <c r="Z16" s="11">
        <v>40</v>
      </c>
      <c r="AA16" s="11" t="s">
        <v>458</v>
      </c>
      <c r="AB16">
        <v>12</v>
      </c>
      <c r="AC16" s="11" t="s">
        <v>17</v>
      </c>
      <c r="AD16" s="11" t="s">
        <v>471</v>
      </c>
      <c r="AE16" s="23">
        <v>49</v>
      </c>
      <c r="AF16" s="24" t="s">
        <v>458</v>
      </c>
      <c r="AG16">
        <v>22</v>
      </c>
      <c r="AH16" t="s">
        <v>206</v>
      </c>
      <c r="AI16" t="s">
        <v>469</v>
      </c>
      <c r="AJ16" s="23"/>
    </row>
    <row r="17" spans="1:36">
      <c r="A17">
        <v>3</v>
      </c>
      <c r="B17" t="s">
        <v>280</v>
      </c>
      <c r="C17" s="11" t="s">
        <v>27</v>
      </c>
      <c r="D17" s="11" t="s">
        <v>472</v>
      </c>
      <c r="E17" s="11"/>
      <c r="F17" s="11">
        <v>60</v>
      </c>
      <c r="G17" s="11" t="s">
        <v>458</v>
      </c>
      <c r="H17">
        <v>13</v>
      </c>
      <c r="I17" t="s">
        <v>288</v>
      </c>
      <c r="J17" s="11" t="s">
        <v>6</v>
      </c>
      <c r="K17" s="11" t="s">
        <v>473</v>
      </c>
      <c r="L17" s="11">
        <v>6</v>
      </c>
      <c r="M17" s="11">
        <v>10</v>
      </c>
      <c r="N17" s="24" t="s">
        <v>458</v>
      </c>
      <c r="O17">
        <v>23</v>
      </c>
      <c r="P17" t="s">
        <v>474</v>
      </c>
      <c r="Q17" t="s">
        <v>208</v>
      </c>
      <c r="R17" t="s">
        <v>469</v>
      </c>
      <c r="S17" s="23"/>
      <c r="T17" s="23"/>
      <c r="W17">
        <v>3</v>
      </c>
      <c r="X17" s="11" t="s">
        <v>26</v>
      </c>
      <c r="Y17" s="11" t="s">
        <v>475</v>
      </c>
      <c r="Z17" s="11">
        <v>9</v>
      </c>
      <c r="AA17" s="11" t="s">
        <v>458</v>
      </c>
      <c r="AB17">
        <v>13</v>
      </c>
      <c r="AC17" s="11" t="s">
        <v>22</v>
      </c>
      <c r="AD17" s="11" t="s">
        <v>466</v>
      </c>
      <c r="AE17" s="23">
        <v>60</v>
      </c>
      <c r="AF17" s="24" t="s">
        <v>458</v>
      </c>
      <c r="AG17">
        <v>23</v>
      </c>
      <c r="AH17" t="s">
        <v>208</v>
      </c>
      <c r="AI17" t="s">
        <v>469</v>
      </c>
      <c r="AJ17" s="23"/>
    </row>
    <row r="18" spans="1:36">
      <c r="A18">
        <v>4</v>
      </c>
      <c r="B18" t="s">
        <v>274</v>
      </c>
      <c r="C18" s="11" t="s">
        <v>20</v>
      </c>
      <c r="D18" s="11" t="s">
        <v>476</v>
      </c>
      <c r="E18" s="11"/>
      <c r="F18" s="11">
        <v>57</v>
      </c>
      <c r="G18" s="11" t="s">
        <v>458</v>
      </c>
      <c r="H18">
        <v>14</v>
      </c>
      <c r="I18" t="s">
        <v>285</v>
      </c>
      <c r="J18" s="11" t="s">
        <v>41</v>
      </c>
      <c r="K18" s="11" t="s">
        <v>471</v>
      </c>
      <c r="L18" s="11"/>
      <c r="M18" s="11">
        <v>10</v>
      </c>
      <c r="N18" s="24" t="s">
        <v>458</v>
      </c>
      <c r="O18">
        <v>24</v>
      </c>
      <c r="P18" t="s">
        <v>477</v>
      </c>
      <c r="Q18" t="s">
        <v>211</v>
      </c>
      <c r="R18" t="s">
        <v>469</v>
      </c>
      <c r="S18" s="23"/>
      <c r="T18" s="23"/>
      <c r="W18">
        <v>4</v>
      </c>
      <c r="X18" s="11" t="s">
        <v>41</v>
      </c>
      <c r="Y18" s="11" t="s">
        <v>471</v>
      </c>
      <c r="Z18" s="11">
        <v>10</v>
      </c>
      <c r="AA18" s="11" t="s">
        <v>458</v>
      </c>
      <c r="AB18">
        <v>14</v>
      </c>
      <c r="AC18" s="11" t="s">
        <v>15</v>
      </c>
      <c r="AD18" s="11" t="s">
        <v>478</v>
      </c>
      <c r="AE18" s="23">
        <v>40</v>
      </c>
      <c r="AF18" s="24" t="s">
        <v>458</v>
      </c>
      <c r="AG18">
        <v>24</v>
      </c>
      <c r="AH18" t="s">
        <v>211</v>
      </c>
      <c r="AI18" t="s">
        <v>469</v>
      </c>
      <c r="AJ18" s="23"/>
    </row>
    <row r="19" spans="1:36">
      <c r="A19">
        <v>5</v>
      </c>
      <c r="B19" t="s">
        <v>279</v>
      </c>
      <c r="C19" s="11" t="s">
        <v>17</v>
      </c>
      <c r="D19" s="11" t="s">
        <v>471</v>
      </c>
      <c r="F19" s="23">
        <v>49</v>
      </c>
      <c r="G19" s="11" t="s">
        <v>458</v>
      </c>
      <c r="H19">
        <v>15</v>
      </c>
      <c r="I19" t="s">
        <v>273</v>
      </c>
      <c r="J19" t="s">
        <v>12</v>
      </c>
      <c r="K19" t="s">
        <v>479</v>
      </c>
      <c r="L19" s="25"/>
      <c r="M19" s="25">
        <v>10</v>
      </c>
      <c r="N19" s="24" t="s">
        <v>458</v>
      </c>
      <c r="O19">
        <v>25</v>
      </c>
      <c r="P19" t="s">
        <v>480</v>
      </c>
      <c r="Q19" t="s">
        <v>214</v>
      </c>
      <c r="R19" t="s">
        <v>469</v>
      </c>
      <c r="S19" s="23"/>
      <c r="T19" s="23"/>
      <c r="W19">
        <v>5</v>
      </c>
      <c r="X19" s="11" t="s">
        <v>37</v>
      </c>
      <c r="Y19" s="11" t="s">
        <v>467</v>
      </c>
      <c r="Z19" s="11">
        <v>18</v>
      </c>
      <c r="AA19" s="11" t="s">
        <v>458</v>
      </c>
      <c r="AB19">
        <v>15</v>
      </c>
      <c r="AC19" s="11" t="s">
        <v>34</v>
      </c>
      <c r="AD19" s="11" t="s">
        <v>457</v>
      </c>
      <c r="AE19" s="23">
        <v>70</v>
      </c>
      <c r="AF19" s="24" t="s">
        <v>458</v>
      </c>
      <c r="AG19">
        <v>25</v>
      </c>
      <c r="AH19" t="s">
        <v>214</v>
      </c>
      <c r="AI19" t="s">
        <v>469</v>
      </c>
      <c r="AJ19" s="23"/>
    </row>
    <row r="20" spans="1:36">
      <c r="A20">
        <v>6</v>
      </c>
      <c r="B20" t="s">
        <v>283</v>
      </c>
      <c r="C20" s="11" t="s">
        <v>44</v>
      </c>
      <c r="D20" s="11" t="s">
        <v>464</v>
      </c>
      <c r="E20" s="23"/>
      <c r="F20" s="11">
        <v>44</v>
      </c>
      <c r="G20" s="11" t="s">
        <v>458</v>
      </c>
      <c r="H20">
        <v>16</v>
      </c>
      <c r="I20" t="s">
        <v>284</v>
      </c>
      <c r="J20" s="11" t="s">
        <v>26</v>
      </c>
      <c r="K20" s="11" t="s">
        <v>475</v>
      </c>
      <c r="L20" s="11"/>
      <c r="M20" s="11">
        <v>9</v>
      </c>
      <c r="N20" s="24" t="s">
        <v>458</v>
      </c>
      <c r="O20">
        <v>26</v>
      </c>
      <c r="P20" t="s">
        <v>481</v>
      </c>
      <c r="Q20" t="s">
        <v>217</v>
      </c>
      <c r="R20" t="s">
        <v>469</v>
      </c>
      <c r="S20" s="25"/>
      <c r="T20" s="25"/>
      <c r="W20">
        <v>6</v>
      </c>
      <c r="X20" s="11" t="s">
        <v>6</v>
      </c>
      <c r="Y20" s="11" t="s">
        <v>473</v>
      </c>
      <c r="Z20" s="11">
        <v>16</v>
      </c>
      <c r="AA20" s="11" t="s">
        <v>458</v>
      </c>
      <c r="AB20">
        <v>16</v>
      </c>
      <c r="AC20" t="s">
        <v>12</v>
      </c>
      <c r="AD20" t="s">
        <v>479</v>
      </c>
      <c r="AE20" s="25">
        <v>10</v>
      </c>
      <c r="AF20" s="24" t="s">
        <v>458</v>
      </c>
      <c r="AG20">
        <v>26</v>
      </c>
      <c r="AH20" t="s">
        <v>217</v>
      </c>
      <c r="AI20" t="s">
        <v>469</v>
      </c>
      <c r="AJ20" s="25"/>
    </row>
    <row r="21" spans="1:36">
      <c r="A21">
        <v>7</v>
      </c>
      <c r="B21" t="s">
        <v>272</v>
      </c>
      <c r="C21" s="11" t="s">
        <v>13</v>
      </c>
      <c r="D21" s="11" t="s">
        <v>470</v>
      </c>
      <c r="E21" s="11"/>
      <c r="F21" s="11">
        <v>40</v>
      </c>
      <c r="G21" s="11" t="s">
        <v>458</v>
      </c>
      <c r="H21">
        <v>17</v>
      </c>
      <c r="I21" t="s">
        <v>281</v>
      </c>
      <c r="J21" s="11" t="s">
        <v>31</v>
      </c>
      <c r="K21" s="26" t="s">
        <v>482</v>
      </c>
      <c r="L21" s="11"/>
      <c r="M21" s="11">
        <v>3</v>
      </c>
      <c r="N21" s="24" t="s">
        <v>458</v>
      </c>
      <c r="O21">
        <v>27</v>
      </c>
      <c r="P21" t="s">
        <v>483</v>
      </c>
      <c r="Q21" t="s">
        <v>220</v>
      </c>
      <c r="R21" t="s">
        <v>469</v>
      </c>
      <c r="S21" s="25"/>
      <c r="T21" s="25"/>
      <c r="W21">
        <v>7</v>
      </c>
      <c r="X21" s="11" t="s">
        <v>27</v>
      </c>
      <c r="Y21" s="11" t="s">
        <v>472</v>
      </c>
      <c r="Z21" s="11">
        <v>60</v>
      </c>
      <c r="AA21" s="11" t="s">
        <v>458</v>
      </c>
      <c r="AB21">
        <v>17</v>
      </c>
      <c r="AC21" s="11" t="s">
        <v>21</v>
      </c>
      <c r="AD21" s="11" t="s">
        <v>484</v>
      </c>
      <c r="AE21" s="23">
        <v>25</v>
      </c>
      <c r="AF21" s="24" t="s">
        <v>458</v>
      </c>
      <c r="AG21">
        <v>27</v>
      </c>
      <c r="AH21" t="s">
        <v>220</v>
      </c>
      <c r="AI21" t="s">
        <v>469</v>
      </c>
      <c r="AJ21" s="25"/>
    </row>
    <row r="22" spans="1:36">
      <c r="A22">
        <v>8</v>
      </c>
      <c r="B22" t="s">
        <v>276</v>
      </c>
      <c r="C22" s="11" t="s">
        <v>15</v>
      </c>
      <c r="D22" s="11" t="s">
        <v>478</v>
      </c>
      <c r="E22" s="23"/>
      <c r="F22" s="23">
        <v>40</v>
      </c>
      <c r="G22" s="11" t="s">
        <v>458</v>
      </c>
      <c r="H22">
        <v>18</v>
      </c>
      <c r="I22" t="s">
        <v>485</v>
      </c>
      <c r="J22" s="11" t="s">
        <v>174</v>
      </c>
      <c r="K22" s="11" t="s">
        <v>486</v>
      </c>
      <c r="L22" s="23"/>
      <c r="M22" s="23" t="s">
        <v>462</v>
      </c>
      <c r="N22" s="24" t="s">
        <v>463</v>
      </c>
      <c r="O22">
        <v>28</v>
      </c>
      <c r="P22" t="s">
        <v>487</v>
      </c>
      <c r="Q22" t="s">
        <v>223</v>
      </c>
      <c r="R22" t="s">
        <v>469</v>
      </c>
      <c r="S22" s="23"/>
      <c r="T22" s="23"/>
      <c r="W22">
        <v>8</v>
      </c>
      <c r="X22" s="11" t="s">
        <v>20</v>
      </c>
      <c r="Y22" s="11" t="s">
        <v>476</v>
      </c>
      <c r="Z22" s="11">
        <v>57</v>
      </c>
      <c r="AA22" s="11" t="s">
        <v>458</v>
      </c>
      <c r="AB22">
        <v>18</v>
      </c>
      <c r="AC22" s="11" t="s">
        <v>174</v>
      </c>
      <c r="AD22" s="11" t="s">
        <v>486</v>
      </c>
      <c r="AE22" s="23" t="s">
        <v>462</v>
      </c>
      <c r="AF22" s="24" t="s">
        <v>463</v>
      </c>
      <c r="AG22">
        <v>28</v>
      </c>
      <c r="AH22" t="s">
        <v>223</v>
      </c>
      <c r="AI22" t="s">
        <v>469</v>
      </c>
      <c r="AJ22" s="23"/>
    </row>
    <row r="23" spans="1:35">
      <c r="A23">
        <v>9</v>
      </c>
      <c r="B23" t="s">
        <v>275</v>
      </c>
      <c r="C23" s="11" t="s">
        <v>25</v>
      </c>
      <c r="D23" s="11" t="s">
        <v>465</v>
      </c>
      <c r="E23" s="23">
        <v>3</v>
      </c>
      <c r="F23" s="23">
        <v>30</v>
      </c>
      <c r="G23" s="11" t="s">
        <v>458</v>
      </c>
      <c r="H23">
        <v>19</v>
      </c>
      <c r="I23" t="s">
        <v>488</v>
      </c>
      <c r="J23" t="s">
        <v>178</v>
      </c>
      <c r="K23" t="s">
        <v>489</v>
      </c>
      <c r="M23" s="23" t="s">
        <v>462</v>
      </c>
      <c r="N23" s="24" t="s">
        <v>490</v>
      </c>
      <c r="O23">
        <v>29</v>
      </c>
      <c r="P23" t="s">
        <v>491</v>
      </c>
      <c r="Q23" t="s">
        <v>226</v>
      </c>
      <c r="R23" t="s">
        <v>469</v>
      </c>
      <c r="W23">
        <v>9</v>
      </c>
      <c r="X23" s="11" t="s">
        <v>29</v>
      </c>
      <c r="Y23" s="11" t="s">
        <v>459</v>
      </c>
      <c r="Z23" s="11">
        <v>34</v>
      </c>
      <c r="AA23" s="11" t="s">
        <v>458</v>
      </c>
      <c r="AB23">
        <v>19</v>
      </c>
      <c r="AC23" t="s">
        <v>178</v>
      </c>
      <c r="AD23" t="s">
        <v>489</v>
      </c>
      <c r="AE23" s="23" t="s">
        <v>462</v>
      </c>
      <c r="AF23" s="24" t="s">
        <v>490</v>
      </c>
      <c r="AG23">
        <v>29</v>
      </c>
      <c r="AH23" t="s">
        <v>226</v>
      </c>
      <c r="AI23" t="s">
        <v>469</v>
      </c>
    </row>
    <row r="24" spans="1:35">
      <c r="A24">
        <v>10</v>
      </c>
      <c r="B24" s="11" t="s">
        <v>277</v>
      </c>
      <c r="C24" s="11" t="s">
        <v>21</v>
      </c>
      <c r="D24" s="11" t="s">
        <v>484</v>
      </c>
      <c r="F24" s="23">
        <v>25</v>
      </c>
      <c r="G24" s="24" t="s">
        <v>458</v>
      </c>
      <c r="H24">
        <v>20</v>
      </c>
      <c r="I24" t="s">
        <v>460</v>
      </c>
      <c r="J24" s="11" t="s">
        <v>186</v>
      </c>
      <c r="K24" s="11" t="s">
        <v>492</v>
      </c>
      <c r="L24" s="23"/>
      <c r="M24" s="23" t="s">
        <v>462</v>
      </c>
      <c r="N24" s="24" t="s">
        <v>463</v>
      </c>
      <c r="O24">
        <v>30</v>
      </c>
      <c r="P24" t="s">
        <v>493</v>
      </c>
      <c r="Q24" t="s">
        <v>229</v>
      </c>
      <c r="R24" t="s">
        <v>469</v>
      </c>
      <c r="W24">
        <v>10</v>
      </c>
      <c r="X24" s="11" t="s">
        <v>31</v>
      </c>
      <c r="Y24" s="26" t="s">
        <v>482</v>
      </c>
      <c r="Z24" s="11">
        <v>3</v>
      </c>
      <c r="AA24" s="11" t="s">
        <v>458</v>
      </c>
      <c r="AB24">
        <v>20</v>
      </c>
      <c r="AC24" s="11" t="s">
        <v>186</v>
      </c>
      <c r="AD24" s="11" t="s">
        <v>492</v>
      </c>
      <c r="AE24" s="23" t="s">
        <v>462</v>
      </c>
      <c r="AF24" s="24" t="s">
        <v>463</v>
      </c>
      <c r="AG24">
        <v>30</v>
      </c>
      <c r="AH24" t="s">
        <v>229</v>
      </c>
      <c r="AI24" t="s">
        <v>469</v>
      </c>
    </row>
    <row r="26" spans="7:37">
      <c r="G26" s="11"/>
      <c r="W26">
        <v>1</v>
      </c>
      <c r="X26" s="11" t="s">
        <v>34</v>
      </c>
      <c r="Y26" s="11" t="s">
        <v>457</v>
      </c>
      <c r="Z26" s="23">
        <v>70</v>
      </c>
      <c r="AA26" s="11" t="s">
        <v>458</v>
      </c>
      <c r="AC26" s="11" t="s">
        <v>21</v>
      </c>
      <c r="AD26" s="11" t="s">
        <v>484</v>
      </c>
      <c r="AE26" s="23">
        <v>25</v>
      </c>
      <c r="AF26" s="24" t="s">
        <v>458</v>
      </c>
      <c r="AG26">
        <v>21</v>
      </c>
      <c r="AH26" t="s">
        <v>190</v>
      </c>
      <c r="AI26" t="s">
        <v>461</v>
      </c>
      <c r="AJ26" s="23" t="s">
        <v>462</v>
      </c>
      <c r="AK26" s="24" t="s">
        <v>463</v>
      </c>
    </row>
    <row r="27" spans="23:36">
      <c r="W27">
        <v>2</v>
      </c>
      <c r="X27" s="11" t="s">
        <v>22</v>
      </c>
      <c r="Y27" s="11" t="s">
        <v>466</v>
      </c>
      <c r="Z27" s="23">
        <v>60</v>
      </c>
      <c r="AA27" s="11" t="s">
        <v>458</v>
      </c>
      <c r="AC27" s="11" t="s">
        <v>37</v>
      </c>
      <c r="AD27" s="11" t="s">
        <v>467</v>
      </c>
      <c r="AE27" s="11">
        <v>18</v>
      </c>
      <c r="AF27" s="24" t="s">
        <v>458</v>
      </c>
      <c r="AG27">
        <v>22</v>
      </c>
      <c r="AH27" t="s">
        <v>206</v>
      </c>
      <c r="AI27" t="s">
        <v>469</v>
      </c>
      <c r="AJ27" s="23"/>
    </row>
    <row r="28" spans="23:36">
      <c r="W28">
        <v>3</v>
      </c>
      <c r="X28" s="11" t="s">
        <v>27</v>
      </c>
      <c r="Y28" s="11" t="s">
        <v>472</v>
      </c>
      <c r="Z28" s="11">
        <v>60</v>
      </c>
      <c r="AA28" s="11" t="s">
        <v>458</v>
      </c>
      <c r="AC28" s="11" t="s">
        <v>6</v>
      </c>
      <c r="AD28" s="11" t="s">
        <v>473</v>
      </c>
      <c r="AE28" s="11">
        <v>16</v>
      </c>
      <c r="AF28" s="24" t="s">
        <v>458</v>
      </c>
      <c r="AG28">
        <v>23</v>
      </c>
      <c r="AH28" t="s">
        <v>208</v>
      </c>
      <c r="AI28" t="s">
        <v>469</v>
      </c>
      <c r="AJ28" s="23"/>
    </row>
    <row r="29" spans="23:36">
      <c r="W29">
        <v>4</v>
      </c>
      <c r="X29" s="11" t="s">
        <v>20</v>
      </c>
      <c r="Y29" s="11" t="s">
        <v>476</v>
      </c>
      <c r="Z29" s="11">
        <v>57</v>
      </c>
      <c r="AA29" s="11" t="s">
        <v>458</v>
      </c>
      <c r="AC29" s="11" t="s">
        <v>41</v>
      </c>
      <c r="AD29" s="11" t="s">
        <v>471</v>
      </c>
      <c r="AE29" s="11">
        <v>10</v>
      </c>
      <c r="AF29" s="24" t="s">
        <v>458</v>
      </c>
      <c r="AG29">
        <v>24</v>
      </c>
      <c r="AH29" t="s">
        <v>211</v>
      </c>
      <c r="AI29" t="s">
        <v>469</v>
      </c>
      <c r="AJ29" s="23"/>
    </row>
    <row r="30" spans="23:36">
      <c r="W30">
        <v>5</v>
      </c>
      <c r="X30" s="11" t="s">
        <v>17</v>
      </c>
      <c r="Y30" s="11" t="s">
        <v>471</v>
      </c>
      <c r="Z30" s="23">
        <v>49</v>
      </c>
      <c r="AA30" s="11" t="s">
        <v>458</v>
      </c>
      <c r="AC30" t="s">
        <v>12</v>
      </c>
      <c r="AD30" t="s">
        <v>479</v>
      </c>
      <c r="AE30" s="25">
        <v>10</v>
      </c>
      <c r="AF30" s="24" t="s">
        <v>458</v>
      </c>
      <c r="AG30">
        <v>25</v>
      </c>
      <c r="AH30" t="s">
        <v>214</v>
      </c>
      <c r="AI30" t="s">
        <v>469</v>
      </c>
      <c r="AJ30" s="23"/>
    </row>
    <row r="31" spans="23:36">
      <c r="W31">
        <v>6</v>
      </c>
      <c r="X31" s="11" t="s">
        <v>44</v>
      </c>
      <c r="Y31" s="11" t="s">
        <v>464</v>
      </c>
      <c r="Z31" s="11">
        <v>44</v>
      </c>
      <c r="AA31" s="11" t="s">
        <v>458</v>
      </c>
      <c r="AC31" s="11" t="s">
        <v>26</v>
      </c>
      <c r="AD31" s="11" t="s">
        <v>475</v>
      </c>
      <c r="AE31" s="11">
        <v>9</v>
      </c>
      <c r="AF31" s="24" t="s">
        <v>458</v>
      </c>
      <c r="AG31">
        <v>26</v>
      </c>
      <c r="AH31" t="s">
        <v>217</v>
      </c>
      <c r="AI31" t="s">
        <v>469</v>
      </c>
      <c r="AJ31" s="25"/>
    </row>
    <row r="32" spans="23:36">
      <c r="W32">
        <v>7</v>
      </c>
      <c r="X32" s="11" t="s">
        <v>13</v>
      </c>
      <c r="Y32" s="11" t="s">
        <v>470</v>
      </c>
      <c r="Z32" s="11">
        <v>40</v>
      </c>
      <c r="AA32" s="11" t="s">
        <v>458</v>
      </c>
      <c r="AC32" s="11" t="s">
        <v>31</v>
      </c>
      <c r="AD32" s="26" t="s">
        <v>482</v>
      </c>
      <c r="AE32" s="11">
        <v>3</v>
      </c>
      <c r="AF32" s="24" t="s">
        <v>458</v>
      </c>
      <c r="AG32">
        <v>27</v>
      </c>
      <c r="AH32" t="s">
        <v>220</v>
      </c>
      <c r="AI32" t="s">
        <v>469</v>
      </c>
      <c r="AJ32" s="25"/>
    </row>
    <row r="33" spans="23:36">
      <c r="W33">
        <v>8</v>
      </c>
      <c r="X33" s="11" t="s">
        <v>15</v>
      </c>
      <c r="Y33" s="11" t="s">
        <v>478</v>
      </c>
      <c r="Z33" s="23">
        <v>40</v>
      </c>
      <c r="AA33" s="11" t="s">
        <v>458</v>
      </c>
      <c r="AC33" s="11" t="s">
        <v>174</v>
      </c>
      <c r="AD33" s="11" t="s">
        <v>486</v>
      </c>
      <c r="AE33" s="23" t="s">
        <v>462</v>
      </c>
      <c r="AF33" s="24" t="s">
        <v>463</v>
      </c>
      <c r="AG33">
        <v>28</v>
      </c>
      <c r="AH33" t="s">
        <v>223</v>
      </c>
      <c r="AI33" t="s">
        <v>469</v>
      </c>
      <c r="AJ33" s="23"/>
    </row>
    <row r="34" spans="23:35">
      <c r="W34">
        <v>9</v>
      </c>
      <c r="X34" s="11" t="s">
        <v>29</v>
      </c>
      <c r="Y34" s="11" t="s">
        <v>459</v>
      </c>
      <c r="Z34" s="11">
        <v>34</v>
      </c>
      <c r="AA34" s="24" t="s">
        <v>458</v>
      </c>
      <c r="AC34" t="s">
        <v>178</v>
      </c>
      <c r="AD34" t="s">
        <v>489</v>
      </c>
      <c r="AE34" s="23" t="s">
        <v>462</v>
      </c>
      <c r="AF34" s="24" t="s">
        <v>490</v>
      </c>
      <c r="AG34">
        <v>29</v>
      </c>
      <c r="AH34" t="s">
        <v>226</v>
      </c>
      <c r="AI34" t="s">
        <v>469</v>
      </c>
    </row>
    <row r="35" spans="23:35">
      <c r="W35">
        <v>10</v>
      </c>
      <c r="X35" s="11" t="s">
        <v>25</v>
      </c>
      <c r="Y35" s="11" t="s">
        <v>465</v>
      </c>
      <c r="Z35" s="23">
        <v>33</v>
      </c>
      <c r="AA35" s="11" t="s">
        <v>458</v>
      </c>
      <c r="AC35" s="11" t="s">
        <v>186</v>
      </c>
      <c r="AD35" s="11" t="s">
        <v>492</v>
      </c>
      <c r="AE35" s="23" t="s">
        <v>462</v>
      </c>
      <c r="AF35" s="24" t="s">
        <v>463</v>
      </c>
      <c r="AG35">
        <v>30</v>
      </c>
      <c r="AH35" t="s">
        <v>229</v>
      </c>
      <c r="AI35" t="s">
        <v>469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22" workbookViewId="0">
      <selection activeCell="E46" sqref="E46"/>
    </sheetView>
  </sheetViews>
  <sheetFormatPr defaultColWidth="9" defaultRowHeight="13.5"/>
  <cols>
    <col min="1" max="8" width="9" style="2"/>
  </cols>
  <sheetData>
    <row r="1" spans="6:6">
      <c r="F1" s="2" t="s">
        <v>494</v>
      </c>
    </row>
    <row r="2" spans="1:6">
      <c r="A2" s="2" t="s">
        <v>495</v>
      </c>
      <c r="B2" s="2" t="s">
        <v>496</v>
      </c>
      <c r="F2" s="2">
        <v>396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396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406</v>
      </c>
      <c r="G4" s="3"/>
      <c r="H4" s="3"/>
      <c r="I4" t="s">
        <v>11</v>
      </c>
      <c r="J4" s="5" t="s">
        <v>12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406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371</v>
      </c>
      <c r="G6" s="3"/>
      <c r="H6" s="3"/>
      <c r="I6" t="s">
        <v>16</v>
      </c>
      <c r="J6" s="6"/>
      <c r="O6" s="7" t="s">
        <v>17</v>
      </c>
      <c r="P6" t="s">
        <v>16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371</v>
      </c>
      <c r="G7" s="3"/>
      <c r="H7" s="3"/>
      <c r="I7" t="s">
        <v>18</v>
      </c>
      <c r="J7" s="6"/>
      <c r="P7" t="s">
        <v>18</v>
      </c>
    </row>
    <row r="8" spans="1:16">
      <c r="A8" s="3">
        <v>1</v>
      </c>
      <c r="B8" s="3">
        <v>6</v>
      </c>
      <c r="C8" s="3">
        <v>57</v>
      </c>
      <c r="D8" s="3"/>
      <c r="E8" s="3"/>
      <c r="F8" s="3">
        <f t="shared" si="0"/>
        <v>428</v>
      </c>
      <c r="G8" s="3"/>
      <c r="H8" s="3"/>
      <c r="I8" t="s">
        <v>19</v>
      </c>
      <c r="J8" s="8" t="s">
        <v>20</v>
      </c>
      <c r="P8" t="s">
        <v>19</v>
      </c>
    </row>
    <row r="9" spans="1:16">
      <c r="A9" s="3">
        <v>1</v>
      </c>
      <c r="B9" s="3">
        <v>7</v>
      </c>
      <c r="C9" s="3">
        <v>30</v>
      </c>
      <c r="D9" s="3"/>
      <c r="E9" s="3">
        <v>-60</v>
      </c>
      <c r="F9" s="3">
        <f t="shared" si="0"/>
        <v>398</v>
      </c>
      <c r="G9" s="3"/>
      <c r="H9" s="3"/>
      <c r="I9" t="s">
        <v>24</v>
      </c>
      <c r="J9" s="8" t="s">
        <v>25</v>
      </c>
      <c r="O9" s="9" t="s">
        <v>27</v>
      </c>
      <c r="P9" t="s">
        <v>24</v>
      </c>
    </row>
    <row r="10" spans="1:16">
      <c r="A10" s="3">
        <v>1</v>
      </c>
      <c r="B10" s="3">
        <v>8</v>
      </c>
      <c r="C10" s="3">
        <v>34</v>
      </c>
      <c r="D10" s="3"/>
      <c r="E10" s="3"/>
      <c r="F10" s="3">
        <f t="shared" si="0"/>
        <v>432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429</v>
      </c>
      <c r="G11" s="3"/>
      <c r="H11" s="3"/>
      <c r="I11" t="s">
        <v>30</v>
      </c>
      <c r="J11" s="6"/>
      <c r="O11" s="7" t="s">
        <v>31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429</v>
      </c>
      <c r="G12" s="3"/>
      <c r="H12" s="3"/>
      <c r="I12" t="s">
        <v>32</v>
      </c>
      <c r="P12" t="s">
        <v>32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464</v>
      </c>
      <c r="G13" s="3"/>
      <c r="H13" s="3"/>
      <c r="I13" t="s">
        <v>33</v>
      </c>
      <c r="J13" s="8" t="s">
        <v>17</v>
      </c>
      <c r="P13" t="s">
        <v>33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394</v>
      </c>
      <c r="G14" s="3"/>
      <c r="H14" s="3"/>
      <c r="I14" t="s">
        <v>35</v>
      </c>
      <c r="J14" s="6"/>
      <c r="O14" t="s">
        <v>34</v>
      </c>
      <c r="P14" t="s">
        <v>35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394</v>
      </c>
      <c r="G15" s="3"/>
      <c r="H15" s="3"/>
      <c r="I15" t="s">
        <v>36</v>
      </c>
      <c r="J15" s="6"/>
      <c r="P15" t="s">
        <v>36</v>
      </c>
    </row>
    <row r="16" spans="1:16">
      <c r="A16" s="3">
        <v>1</v>
      </c>
      <c r="B16" s="3">
        <v>14</v>
      </c>
      <c r="C16" s="3">
        <v>60</v>
      </c>
      <c r="D16" s="3"/>
      <c r="E16" s="3"/>
      <c r="F16" s="3">
        <f t="shared" si="1"/>
        <v>454</v>
      </c>
      <c r="G16" s="3"/>
      <c r="H16" s="3"/>
      <c r="I16" t="s">
        <v>38</v>
      </c>
      <c r="J16" s="10" t="s">
        <v>27</v>
      </c>
      <c r="P16" t="s">
        <v>38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457</v>
      </c>
      <c r="G17" s="3"/>
      <c r="H17" s="3"/>
      <c r="I17" t="s">
        <v>39</v>
      </c>
      <c r="J17" s="8" t="s">
        <v>31</v>
      </c>
      <c r="P17" t="s">
        <v>39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447</v>
      </c>
      <c r="G18" s="3"/>
      <c r="H18" s="3"/>
      <c r="I18" t="s">
        <v>40</v>
      </c>
      <c r="O18" s="9" t="s">
        <v>41</v>
      </c>
      <c r="P18" t="s">
        <v>40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447</v>
      </c>
      <c r="G19" s="3"/>
      <c r="H19" s="3"/>
      <c r="I19" t="s">
        <v>42</v>
      </c>
      <c r="J19" s="6"/>
      <c r="P19" t="s">
        <v>42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447</v>
      </c>
      <c r="G20" s="3"/>
      <c r="H20" s="3"/>
      <c r="I20" t="s">
        <v>43</v>
      </c>
      <c r="J20" s="11"/>
      <c r="K20" s="11"/>
      <c r="P20" t="s">
        <v>43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447</v>
      </c>
      <c r="G21" s="3"/>
      <c r="H21" s="3"/>
      <c r="I21" t="s">
        <v>45</v>
      </c>
      <c r="J21" s="11"/>
      <c r="K21" s="11"/>
      <c r="P21" t="s">
        <v>45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447</v>
      </c>
      <c r="G22" s="3"/>
      <c r="H22" s="3"/>
      <c r="I22" t="s">
        <v>46</v>
      </c>
      <c r="J22" s="11"/>
      <c r="K22" s="11"/>
      <c r="P22" t="s">
        <v>46</v>
      </c>
    </row>
    <row r="23" spans="1:16">
      <c r="A23" s="3">
        <v>1</v>
      </c>
      <c r="B23" s="3">
        <v>21</v>
      </c>
      <c r="C23" s="3"/>
      <c r="D23" s="3">
        <v>-40</v>
      </c>
      <c r="E23" s="3">
        <v>-40</v>
      </c>
      <c r="F23" s="3">
        <f t="shared" si="1"/>
        <v>367</v>
      </c>
      <c r="G23" s="3"/>
      <c r="H23" s="3"/>
      <c r="I23" t="s">
        <v>48</v>
      </c>
      <c r="J23" s="11"/>
      <c r="K23" s="11"/>
      <c r="O23" s="12" t="s">
        <v>13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377</v>
      </c>
      <c r="G24" s="3"/>
      <c r="H24" s="3"/>
      <c r="I24" t="s">
        <v>49</v>
      </c>
      <c r="J24" s="13" t="s">
        <v>41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447</v>
      </c>
      <c r="G25" s="3"/>
      <c r="H25" s="3"/>
      <c r="I25" t="s">
        <v>50</v>
      </c>
      <c r="J25" s="8" t="s">
        <v>34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447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/>
      <c r="F27" s="3">
        <f t="shared" si="1"/>
        <v>447</v>
      </c>
      <c r="G27" s="3"/>
      <c r="H27" s="3"/>
      <c r="I27" t="s">
        <v>52</v>
      </c>
      <c r="J27" s="6"/>
      <c r="N27" t="s">
        <v>15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422</v>
      </c>
      <c r="G28" s="3"/>
      <c r="H28" s="3"/>
      <c r="I28" t="s">
        <v>53</v>
      </c>
      <c r="J28" s="6"/>
      <c r="N28" s="11" t="s">
        <v>21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422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422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422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422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422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462</v>
      </c>
      <c r="I34" t="s">
        <v>11</v>
      </c>
      <c r="J34" s="15" t="s">
        <v>13</v>
      </c>
      <c r="P34" t="s">
        <v>11</v>
      </c>
    </row>
    <row r="35" spans="1:16">
      <c r="A35" s="2">
        <v>2</v>
      </c>
      <c r="B35" s="2">
        <v>3</v>
      </c>
      <c r="C35" s="2">
        <v>40</v>
      </c>
      <c r="F35" s="2">
        <f t="shared" si="1"/>
        <v>502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502</v>
      </c>
      <c r="I36" t="s">
        <v>16</v>
      </c>
      <c r="J36" s="6"/>
      <c r="P36" t="s">
        <v>16</v>
      </c>
    </row>
    <row r="37" spans="1:16">
      <c r="A37" s="2">
        <v>2</v>
      </c>
      <c r="B37" s="2">
        <v>5</v>
      </c>
      <c r="F37" s="2">
        <f t="shared" si="1"/>
        <v>502</v>
      </c>
      <c r="I37" t="s">
        <v>18</v>
      </c>
      <c r="J37" s="6"/>
      <c r="P37" t="s">
        <v>18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451</v>
      </c>
      <c r="I38" t="s">
        <v>19</v>
      </c>
      <c r="J38" s="16"/>
      <c r="K38" t="s">
        <v>21</v>
      </c>
      <c r="N38" t="s">
        <v>22</v>
      </c>
      <c r="O38" t="s">
        <v>44</v>
      </c>
      <c r="P38" t="s">
        <v>19</v>
      </c>
    </row>
    <row r="39" spans="1:16">
      <c r="A39" s="2">
        <v>2</v>
      </c>
      <c r="B39" s="2">
        <v>7</v>
      </c>
      <c r="E39" s="2">
        <v>-9</v>
      </c>
      <c r="F39" s="2">
        <f t="shared" si="1"/>
        <v>442</v>
      </c>
      <c r="I39" t="s">
        <v>24</v>
      </c>
      <c r="J39" s="16"/>
      <c r="K39" t="s">
        <v>15</v>
      </c>
      <c r="O39" t="s">
        <v>26</v>
      </c>
      <c r="P39" t="s">
        <v>24</v>
      </c>
    </row>
    <row r="40" spans="1:16">
      <c r="A40" s="2">
        <v>2</v>
      </c>
      <c r="B40" s="2">
        <v>8</v>
      </c>
      <c r="F40" s="2">
        <f t="shared" si="1"/>
        <v>442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442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442</v>
      </c>
      <c r="I42" t="s">
        <v>32</v>
      </c>
      <c r="J42" s="17"/>
      <c r="P42" t="s">
        <v>32</v>
      </c>
    </row>
    <row r="43" spans="1:16">
      <c r="A43" s="2">
        <v>2</v>
      </c>
      <c r="B43" s="2">
        <v>11</v>
      </c>
      <c r="F43" s="2">
        <f t="shared" ref="F43:F62" si="2">C43+D43+E43+F42</f>
        <v>442</v>
      </c>
      <c r="I43" t="s">
        <v>33</v>
      </c>
      <c r="J43" s="16"/>
      <c r="P43" t="s">
        <v>33</v>
      </c>
    </row>
    <row r="44" spans="1:16">
      <c r="A44" s="2">
        <v>2</v>
      </c>
      <c r="B44" s="2">
        <v>12</v>
      </c>
      <c r="F44" s="2">
        <f t="shared" si="2"/>
        <v>442</v>
      </c>
      <c r="I44" t="s">
        <v>35</v>
      </c>
      <c r="J44" s="16"/>
      <c r="P44" t="s">
        <v>35</v>
      </c>
    </row>
    <row r="45" spans="1:16">
      <c r="A45" s="2">
        <v>2</v>
      </c>
      <c r="B45" s="2">
        <v>13</v>
      </c>
      <c r="E45" s="2">
        <v>-18</v>
      </c>
      <c r="F45" s="2">
        <f t="shared" si="2"/>
        <v>424</v>
      </c>
      <c r="I45" t="s">
        <v>36</v>
      </c>
      <c r="O45" t="s">
        <v>37</v>
      </c>
      <c r="P45" t="s">
        <v>36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414</v>
      </c>
      <c r="I46" t="s">
        <v>38</v>
      </c>
      <c r="J46" s="15"/>
      <c r="O46" t="s">
        <v>6</v>
      </c>
      <c r="P46" t="s">
        <v>38</v>
      </c>
    </row>
    <row r="47" spans="1:16">
      <c r="A47" s="2">
        <v>2</v>
      </c>
      <c r="B47" s="2">
        <v>15</v>
      </c>
      <c r="F47" s="2">
        <f t="shared" si="2"/>
        <v>414</v>
      </c>
      <c r="I47" t="s">
        <v>39</v>
      </c>
      <c r="J47" s="16"/>
      <c r="O47" s="9"/>
      <c r="P47" t="s">
        <v>39</v>
      </c>
    </row>
    <row r="48" spans="1:16">
      <c r="A48" s="2">
        <v>2</v>
      </c>
      <c r="B48" s="2">
        <v>16</v>
      </c>
      <c r="F48" s="2">
        <f t="shared" si="2"/>
        <v>414</v>
      </c>
      <c r="I48" t="s">
        <v>40</v>
      </c>
      <c r="P48" t="s">
        <v>40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455</v>
      </c>
      <c r="I49" t="s">
        <v>42</v>
      </c>
      <c r="J49" s="6" t="s">
        <v>22</v>
      </c>
      <c r="P49" t="s">
        <v>42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499</v>
      </c>
      <c r="I50" t="s">
        <v>43</v>
      </c>
      <c r="J50" s="11" t="s">
        <v>44</v>
      </c>
      <c r="K50" s="11" t="s">
        <v>26</v>
      </c>
      <c r="P50" t="s">
        <v>43</v>
      </c>
    </row>
    <row r="51" spans="1:16">
      <c r="A51" s="2">
        <v>2</v>
      </c>
      <c r="B51" s="2">
        <v>19</v>
      </c>
      <c r="F51" s="2">
        <f t="shared" si="2"/>
        <v>499</v>
      </c>
      <c r="I51" t="s">
        <v>45</v>
      </c>
      <c r="J51" s="11"/>
      <c r="K51" s="11"/>
      <c r="P51" t="s">
        <v>45</v>
      </c>
    </row>
    <row r="52" spans="1:16">
      <c r="A52" s="2">
        <v>2</v>
      </c>
      <c r="B52" s="2">
        <v>20</v>
      </c>
      <c r="F52" s="2">
        <f t="shared" si="2"/>
        <v>499</v>
      </c>
      <c r="I52" t="s">
        <v>46</v>
      </c>
      <c r="J52" s="11"/>
      <c r="K52" s="11"/>
      <c r="P52" t="s">
        <v>46</v>
      </c>
    </row>
    <row r="53" spans="1:16">
      <c r="A53" s="2">
        <v>2</v>
      </c>
      <c r="B53" s="2">
        <v>21</v>
      </c>
      <c r="F53" s="2">
        <f t="shared" si="2"/>
        <v>499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499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499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-57</v>
      </c>
      <c r="F56" s="2">
        <f t="shared" si="2"/>
        <v>432</v>
      </c>
      <c r="I56" t="s">
        <v>51</v>
      </c>
      <c r="N56" s="7" t="s">
        <v>12</v>
      </c>
      <c r="O56" t="s">
        <v>20</v>
      </c>
      <c r="P56" t="s">
        <v>51</v>
      </c>
    </row>
    <row r="57" spans="1:16">
      <c r="A57" s="2">
        <v>2</v>
      </c>
      <c r="B57" s="2">
        <v>25</v>
      </c>
      <c r="C57" s="2">
        <v>18</v>
      </c>
      <c r="E57" s="2">
        <v>-30</v>
      </c>
      <c r="F57" s="2">
        <f t="shared" si="2"/>
        <v>420</v>
      </c>
      <c r="I57" t="s">
        <v>52</v>
      </c>
      <c r="J57" s="6" t="s">
        <v>37</v>
      </c>
      <c r="O57" t="s">
        <v>25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-34</v>
      </c>
      <c r="F58" s="2">
        <f t="shared" si="2"/>
        <v>396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396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396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396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396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497</v>
      </c>
      <c r="B1" t="s">
        <v>47</v>
      </c>
      <c r="C1" t="s">
        <v>498</v>
      </c>
      <c r="D1" t="s">
        <v>499</v>
      </c>
      <c r="E1" t="s">
        <v>500</v>
      </c>
      <c r="F1" t="s">
        <v>501</v>
      </c>
      <c r="G1" t="s">
        <v>502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">
        <f>IRR(A2:A14)</f>
        <v>0.0123398962711114</v>
      </c>
      <c r="B15" s="1">
        <f>IRR(B2:B8)</f>
        <v>0.0136514798566889</v>
      </c>
      <c r="D15" s="1">
        <f>IRR(D2:D8)</f>
        <v>0.0135621217981077</v>
      </c>
      <c r="E15" s="1">
        <f>IRR(E2:E5)</f>
        <v>0.0122505300043803</v>
      </c>
      <c r="F15" s="1">
        <f>RATE(360,-5307.27,1000000)</f>
        <v>0.00408333716366112</v>
      </c>
      <c r="G15" s="1">
        <f>IRR(G2:G5)</f>
        <v>0.00900111449309904</v>
      </c>
    </row>
    <row r="16" spans="1:7">
      <c r="A16" s="1">
        <f>A15*12</f>
        <v>0.148078755253337</v>
      </c>
      <c r="B16" s="1">
        <f>B15*12</f>
        <v>0.163817758280267</v>
      </c>
      <c r="D16" s="1">
        <f>D15*12</f>
        <v>0.162745461577292</v>
      </c>
      <c r="E16" s="1">
        <f>E15*12</f>
        <v>0.147006360052563</v>
      </c>
      <c r="F16" s="1">
        <f>F15*12</f>
        <v>0.0490000459639334</v>
      </c>
      <c r="G16" s="1">
        <f>G15*12</f>
        <v>0.108013373917188</v>
      </c>
    </row>
    <row r="17" spans="2:7">
      <c r="B17" s="1">
        <f>RATE(6,-4717.44,27000)</f>
        <v>0.0136514798566879</v>
      </c>
      <c r="C17" s="1">
        <f>RATE(36,-7517,242100)</f>
        <v>0.00614639943725673</v>
      </c>
      <c r="D17" s="1">
        <f>RATE(6,-15370.67,88000)</f>
        <v>0.0135621217981082</v>
      </c>
      <c r="E17" s="1">
        <f>RATE(3,-6830.67,20000)</f>
        <v>0.0122505300043775</v>
      </c>
      <c r="F17" s="1"/>
      <c r="G17" s="1"/>
    </row>
    <row r="18" spans="2:6">
      <c r="B18" s="1">
        <f>B17*12</f>
        <v>0.163817758280255</v>
      </c>
      <c r="C18" s="1">
        <f>C17*12</f>
        <v>0.0737567932470808</v>
      </c>
      <c r="D18" s="1">
        <f>D17*12</f>
        <v>0.162745461577299</v>
      </c>
      <c r="E18" s="1">
        <f>E17*12</f>
        <v>0.14700636005253</v>
      </c>
      <c r="F18" s="1"/>
    </row>
    <row r="39" spans="3:3">
      <c r="C39" s="1"/>
    </row>
    <row r="40" spans="3:3">
      <c r="C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2018-04-28T08:11:04Z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