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Project\Project-Active\SCP02161 SCI赛生医药\项目改进\系统优化\"/>
    </mc:Choice>
  </mc:AlternateContent>
  <xr:revisionPtr revIDLastSave="0" documentId="13_ncr:1_{FCB1DE87-D909-4E15-9C4C-79AF609A1881}" xr6:coauthVersionLast="47" xr6:coauthVersionMax="47" xr10:uidLastSave="{00000000-0000-0000-0000-000000000000}"/>
  <bookViews>
    <workbookView xWindow="-120" yWindow="-120" windowWidth="25440" windowHeight="15270" firstSheet="2" activeTab="3" xr2:uid="{F0E0B2EF-87B0-43AB-8AD4-51CCBB15133C}"/>
  </bookViews>
  <sheets>
    <sheet name="mapping-编码规则表" sheetId="2" state="hidden" r:id="rId1"/>
    <sheet name="mapping-学术问题汇总" sheetId="5" state="hidden" r:id="rId2"/>
    <sheet name="学术问题Code" sheetId="4" r:id="rId3"/>
    <sheet name="个人问题Code" sheetId="1" r:id="rId4"/>
    <sheet name="提问-学术" sheetId="6" state="hidden" r:id="rId5"/>
    <sheet name="提问-个人" sheetId="3" state="hidden" r:id="rId6"/>
  </sheets>
  <definedNames>
    <definedName name="_xlnm._FilterDatabase" localSheetId="3" hidden="1">个人问题Code!$A$1:$G$107</definedName>
    <definedName name="_xlnm._FilterDatabase" localSheetId="2" hidden="1">学术问题Code!$A$1:$I$114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5" i="4" l="1" a="1"/>
  <c r="G5" i="4" s="1"/>
  <c r="E3" i="4"/>
  <c r="G2" i="4" a="1"/>
  <c r="G2" i="4" s="1"/>
  <c r="G3" i="4" a="1"/>
  <c r="G3" i="4" s="1"/>
  <c r="G4" i="4" a="1"/>
  <c r="G4" i="4" s="1"/>
  <c r="G6" i="4" a="1"/>
  <c r="G6" i="4" s="1"/>
  <c r="G7" i="4" a="1"/>
  <c r="G7" i="4" s="1"/>
  <c r="G8" i="4" a="1"/>
  <c r="G8" i="4" s="1"/>
  <c r="G9" i="4" a="1"/>
  <c r="G9" i="4" s="1"/>
  <c r="G10" i="4" a="1"/>
  <c r="G10" i="4" s="1"/>
  <c r="G11" i="4" a="1"/>
  <c r="G11" i="4" s="1"/>
  <c r="G12" i="4" a="1"/>
  <c r="G12" i="4" s="1"/>
  <c r="G13" i="4" a="1"/>
  <c r="G13" i="4" s="1"/>
  <c r="G14" i="4" a="1"/>
  <c r="G14" i="4" s="1"/>
  <c r="G15" i="4" a="1"/>
  <c r="G15" i="4" s="1"/>
  <c r="G16" i="4" a="1"/>
  <c r="G16" i="4" s="1"/>
  <c r="G17" i="4" a="1"/>
  <c r="G17" i="4" s="1"/>
  <c r="G18" i="4" a="1"/>
  <c r="G18" i="4" s="1"/>
  <c r="G19" i="4" a="1"/>
  <c r="G19" i="4" s="1"/>
  <c r="G20" i="4" a="1"/>
  <c r="G20" i="4" s="1"/>
  <c r="G21" i="4" a="1"/>
  <c r="G21" i="4" s="1"/>
  <c r="G22" i="4" a="1"/>
  <c r="G22" i="4" s="1"/>
  <c r="G23" i="4" a="1"/>
  <c r="G23" i="4" s="1"/>
  <c r="G24" i="4" a="1"/>
  <c r="G24" i="4" s="1"/>
  <c r="G25" i="4" a="1"/>
  <c r="G25" i="4" s="1"/>
  <c r="G26" i="4" a="1"/>
  <c r="G26" i="4" s="1"/>
  <c r="G27" i="4" a="1"/>
  <c r="G27" i="4" s="1"/>
  <c r="G28" i="4" a="1"/>
  <c r="G28" i="4" s="1"/>
  <c r="G29" i="4" a="1"/>
  <c r="G29" i="4" s="1"/>
  <c r="G30" i="4" a="1"/>
  <c r="G30" i="4" s="1"/>
  <c r="G31" i="4" a="1"/>
  <c r="G31" i="4" s="1"/>
  <c r="G32" i="4" a="1"/>
  <c r="G32" i="4" s="1"/>
  <c r="G33" i="4" a="1"/>
  <c r="G33" i="4" s="1"/>
  <c r="G34" i="4" a="1"/>
  <c r="G34" i="4" s="1"/>
  <c r="G35" i="4" a="1"/>
  <c r="G35" i="4" s="1"/>
  <c r="G36" i="4" a="1"/>
  <c r="G36" i="4" s="1"/>
  <c r="G37" i="4" a="1"/>
  <c r="G37" i="4" s="1"/>
  <c r="G38" i="4" a="1"/>
  <c r="G38" i="4" s="1"/>
  <c r="G39" i="4" a="1"/>
  <c r="G39" i="4" s="1"/>
  <c r="G40" i="4" a="1"/>
  <c r="G40" i="4" s="1"/>
  <c r="G41" i="4" a="1"/>
  <c r="G41" i="4" s="1"/>
  <c r="G42" i="4" a="1"/>
  <c r="G42" i="4" s="1"/>
  <c r="G43" i="4" a="1"/>
  <c r="G43" i="4" s="1"/>
  <c r="G44" i="4" a="1"/>
  <c r="G44" i="4" s="1"/>
  <c r="G45" i="4" a="1"/>
  <c r="G45" i="4" s="1"/>
  <c r="G46" i="4" a="1"/>
  <c r="G46" i="4" s="1"/>
  <c r="G47" i="4" a="1"/>
  <c r="G47" i="4" s="1"/>
  <c r="G48" i="4" a="1"/>
  <c r="G48" i="4" s="1"/>
  <c r="G49" i="4" a="1"/>
  <c r="G49" i="4" s="1"/>
  <c r="G50" i="4" a="1"/>
  <c r="G50" i="4" s="1"/>
  <c r="G51" i="4" a="1"/>
  <c r="G51" i="4" s="1"/>
  <c r="G52" i="4" a="1"/>
  <c r="G52" i="4" s="1"/>
  <c r="G53" i="4" a="1"/>
  <c r="G53" i="4" s="1"/>
  <c r="G54" i="4" a="1"/>
  <c r="G54" i="4" s="1"/>
  <c r="G55" i="4" a="1"/>
  <c r="G55" i="4" s="1"/>
  <c r="G56" i="4" a="1"/>
  <c r="G56" i="4" s="1"/>
  <c r="G57" i="4" a="1"/>
  <c r="G57" i="4" s="1"/>
  <c r="G58" i="4" a="1"/>
  <c r="G58" i="4" s="1"/>
  <c r="G59" i="4" a="1"/>
  <c r="G59" i="4" s="1"/>
  <c r="G60" i="4" a="1"/>
  <c r="G60" i="4" s="1"/>
  <c r="G61" i="4" a="1"/>
  <c r="G61" i="4" s="1"/>
  <c r="G62" i="4" a="1"/>
  <c r="G62" i="4" s="1"/>
  <c r="G63" i="4" a="1"/>
  <c r="G63" i="4" s="1"/>
  <c r="G64" i="4" a="1"/>
  <c r="G64" i="4" s="1"/>
  <c r="G65" i="4" a="1"/>
  <c r="G65" i="4" s="1"/>
  <c r="G66" i="4" a="1"/>
  <c r="G66" i="4" s="1"/>
  <c r="G67" i="4" a="1"/>
  <c r="G67" i="4" s="1"/>
  <c r="G68" i="4" a="1"/>
  <c r="G68" i="4" s="1"/>
  <c r="G69" i="4" a="1"/>
  <c r="G69" i="4" s="1"/>
  <c r="G70" i="4" a="1"/>
  <c r="G70" i="4" s="1"/>
  <c r="G71" i="4" a="1"/>
  <c r="G71" i="4" s="1"/>
  <c r="G72" i="4" a="1"/>
  <c r="G72" i="4" s="1"/>
  <c r="G73" i="4" a="1"/>
  <c r="G73" i="4" s="1"/>
  <c r="G74" i="4" a="1"/>
  <c r="G74" i="4" s="1"/>
  <c r="G75" i="4" a="1"/>
  <c r="G75" i="4" s="1"/>
  <c r="G76" i="4" a="1"/>
  <c r="G76" i="4" s="1"/>
  <c r="G77" i="4" a="1"/>
  <c r="G77" i="4" s="1"/>
  <c r="G78" i="4" a="1"/>
  <c r="G78" i="4" s="1"/>
  <c r="G79" i="4" a="1"/>
  <c r="G79" i="4" s="1"/>
  <c r="G80" i="4" a="1"/>
  <c r="G80" i="4" s="1"/>
  <c r="G81" i="4" a="1"/>
  <c r="G81" i="4" s="1"/>
  <c r="G82" i="4" a="1"/>
  <c r="G82" i="4" s="1"/>
  <c r="G83" i="4" a="1"/>
  <c r="G83" i="4" s="1"/>
  <c r="G84" i="4" a="1"/>
  <c r="G84" i="4" s="1"/>
  <c r="G85" i="4" a="1"/>
  <c r="G85" i="4" s="1"/>
  <c r="G86" i="4" a="1"/>
  <c r="G86" i="4" s="1"/>
  <c r="G87" i="4" a="1"/>
  <c r="G87" i="4" s="1"/>
  <c r="G88" i="4" a="1"/>
  <c r="G88" i="4" s="1"/>
  <c r="G89" i="4" a="1"/>
  <c r="G89" i="4" s="1"/>
  <c r="G90" i="4" a="1"/>
  <c r="G90" i="4" s="1"/>
  <c r="G91" i="4" a="1"/>
  <c r="G91" i="4" s="1"/>
  <c r="G92" i="4" a="1"/>
  <c r="G92" i="4" s="1"/>
  <c r="G93" i="4" a="1"/>
  <c r="G93" i="4" s="1"/>
  <c r="G94" i="4" a="1"/>
  <c r="G94" i="4" s="1"/>
  <c r="G95" i="4" a="1"/>
  <c r="G95" i="4" s="1"/>
  <c r="G96" i="4" a="1"/>
  <c r="G96" i="4" s="1"/>
  <c r="G97" i="4" a="1"/>
  <c r="G97" i="4" s="1"/>
  <c r="G98" i="4" a="1"/>
  <c r="G98" i="4" s="1"/>
  <c r="G99" i="4" a="1"/>
  <c r="G99" i="4" s="1"/>
  <c r="G100" i="4" a="1"/>
  <c r="G100" i="4" s="1"/>
  <c r="G101" i="4" a="1"/>
  <c r="G101" i="4" s="1"/>
  <c r="G102" i="4" a="1"/>
  <c r="G102" i="4" s="1"/>
  <c r="G103" i="4" a="1"/>
  <c r="G103" i="4" s="1"/>
  <c r="G104" i="4" a="1"/>
  <c r="G104" i="4" s="1"/>
  <c r="G105" i="4" a="1"/>
  <c r="G105" i="4" s="1"/>
  <c r="G106" i="4" a="1"/>
  <c r="G106" i="4" s="1"/>
  <c r="G107" i="4" a="1"/>
  <c r="G107" i="4" s="1"/>
  <c r="G108" i="4" a="1"/>
  <c r="G108" i="4" s="1"/>
  <c r="G109" i="4" a="1"/>
  <c r="G109" i="4" s="1"/>
  <c r="G110" i="4" a="1"/>
  <c r="G110" i="4" s="1"/>
  <c r="G111" i="4" a="1"/>
  <c r="G111" i="4" s="1"/>
  <c r="G112" i="4" a="1"/>
  <c r="G112" i="4" s="1"/>
  <c r="G113" i="4" a="1"/>
  <c r="G113" i="4" s="1"/>
  <c r="G114" i="4" a="1"/>
  <c r="G114" i="4" s="1"/>
  <c r="E2" i="4"/>
  <c r="E4" i="4"/>
  <c r="E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87" i="4"/>
  <c r="E88" i="4"/>
  <c r="E89" i="4"/>
  <c r="E90" i="4"/>
  <c r="E91" i="4"/>
  <c r="E92" i="4"/>
  <c r="E93" i="4"/>
  <c r="E94" i="4"/>
  <c r="E95" i="4"/>
  <c r="E96" i="4"/>
  <c r="E97" i="4"/>
  <c r="E98" i="4"/>
  <c r="E99" i="4"/>
  <c r="E100" i="4"/>
  <c r="E101" i="4"/>
  <c r="E102" i="4"/>
  <c r="E103" i="4"/>
  <c r="E104" i="4"/>
  <c r="E105" i="4"/>
  <c r="E106" i="4"/>
  <c r="E107" i="4"/>
  <c r="E108" i="4"/>
  <c r="E109" i="4"/>
  <c r="E110" i="4"/>
  <c r="E111" i="4"/>
  <c r="E112" i="4"/>
  <c r="E113" i="4"/>
  <c r="E114" i="4"/>
  <c r="D4" i="6"/>
  <c r="N4" i="6" s="1"/>
  <c r="C5" i="6"/>
  <c r="F5" i="6"/>
  <c r="O5" i="6" s="1"/>
  <c r="G5" i="6"/>
  <c r="P5" i="6" s="1" a="1"/>
  <c r="P5" i="6" s="1"/>
  <c r="C6" i="6"/>
  <c r="F6" i="6"/>
  <c r="O6" i="6" s="1"/>
  <c r="G6" i="6"/>
  <c r="P6" i="6" s="1" a="1"/>
  <c r="P6" i="6" s="1"/>
  <c r="F4" i="6"/>
  <c r="O4" i="6" s="1"/>
  <c r="G4" i="6"/>
  <c r="P4" i="6" s="1" a="1"/>
  <c r="P4" i="6" s="1"/>
  <c r="C4" i="6"/>
  <c r="F6" i="3"/>
  <c r="O6" i="3" s="1" a="1"/>
  <c r="O6" i="3" s="1"/>
  <c r="E6" i="3"/>
  <c r="N6" i="3" s="1"/>
  <c r="D6" i="3"/>
  <c r="C6" i="3"/>
  <c r="M6" i="3" s="1"/>
  <c r="C5" i="3"/>
  <c r="M5" i="3" s="1"/>
  <c r="D5" i="3"/>
  <c r="E5" i="3"/>
  <c r="N5" i="3" s="1"/>
  <c r="F5" i="3"/>
  <c r="O5" i="3" s="1" a="1"/>
  <c r="O5" i="3" s="1"/>
  <c r="D4" i="3"/>
  <c r="E4" i="3"/>
  <c r="N4" i="3" s="1"/>
  <c r="F4" i="3"/>
  <c r="O4" i="3" s="1" a="1"/>
  <c r="O4" i="3" s="1"/>
  <c r="C4" i="3"/>
  <c r="M4" i="3" s="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2" i="1"/>
  <c r="B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L6" i="3" l="1"/>
  <c r="L5" i="3"/>
  <c r="D6" i="6"/>
  <c r="N6" i="6" s="1"/>
  <c r="D5" i="6"/>
  <c r="N5" i="6" s="1"/>
  <c r="E5" i="6"/>
  <c r="E6" i="6"/>
  <c r="E4" i="6"/>
  <c r="M4" i="6" s="1"/>
  <c r="L4" i="3"/>
  <c r="M6" i="6" l="1"/>
  <c r="M5"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<sst xmlns="http://schemas.openxmlformats.org/spreadsheetml/2006/main" count="2048" uniqueCount="660">
  <si>
    <t>月度交通费（销售/SMO/CO）</t>
  </si>
  <si>
    <t>交通费-市内</t>
  </si>
  <si>
    <t>费用类型</t>
    <phoneticPr fontId="1" type="noConversion"/>
  </si>
  <si>
    <t>月度交通费（销售/SMO/CO）</t>
    <phoneticPr fontId="1" type="noConversion"/>
  </si>
  <si>
    <t>根据SOP规定，月度交通费报销燃油费需提供每张燃油费的使用时间区间，行程为医院的需具体到科室</t>
    <phoneticPr fontId="1" type="noConversion"/>
  </si>
  <si>
    <t>请根据要求补充至HLY评论区</t>
    <phoneticPr fontId="1" type="noConversion"/>
  </si>
  <si>
    <t>费用类型编码</t>
    <phoneticPr fontId="1" type="noConversion"/>
  </si>
  <si>
    <t>01</t>
    <phoneticPr fontId="1" type="noConversion"/>
  </si>
  <si>
    <t>根据SOP规定，月度交通费报销网约车费用，行程为医院的，应明确注明拜访医院及科室，并提供事由</t>
    <phoneticPr fontId="1" type="noConversion"/>
  </si>
  <si>
    <t>根据SOP规定，月度交通费报销出租车费用，需注明具体的行程地点和事由，行程为医院的，应明确注明拜访医院及科室</t>
    <phoneticPr fontId="1" type="noConversion"/>
  </si>
  <si>
    <t>根据SOP规定，单次费用超过人民币500元的长距离陆地交通需要使用指定供应商或有营运资质的网约车，并提供详细行程单</t>
    <phoneticPr fontId="1" type="noConversion"/>
  </si>
  <si>
    <t>请补充提供，无法提供将不予报销</t>
    <phoneticPr fontId="1" type="noConversion"/>
  </si>
  <si>
    <t>02</t>
  </si>
  <si>
    <t>SOP描述</t>
    <phoneticPr fontId="1" type="noConversion"/>
  </si>
  <si>
    <t>根据SOP规定，驻地内产生的网约车费用发票，报销时需要提供行程单和事由</t>
    <phoneticPr fontId="1" type="noConversion"/>
  </si>
  <si>
    <t>根据SOP规定，驻地内产生的出租车，公共汽车、地铁等发票，报销时需列明行程和事由</t>
    <phoneticPr fontId="1" type="noConversion"/>
  </si>
  <si>
    <t>EN0202</t>
  </si>
  <si>
    <t>EN0203</t>
  </si>
  <si>
    <t>根据SOP规定，月度交通费超过标准限额，如需报销，需补充提供部门负责人的特批</t>
    <phoneticPr fontId="1" type="noConversion"/>
  </si>
  <si>
    <t>根据SOP规定，工作到晚上19:30分后可以报销回家出租车费，您的OT打车费用不符合要求</t>
    <phoneticPr fontId="1" type="noConversion"/>
  </si>
  <si>
    <t>请确认后为您扣除</t>
    <phoneticPr fontId="1" type="noConversion"/>
  </si>
  <si>
    <t>电话费</t>
  </si>
  <si>
    <t>电话费</t>
    <phoneticPr fontId="1" type="noConversion"/>
  </si>
  <si>
    <t>EN0301</t>
    <phoneticPr fontId="1" type="noConversion"/>
  </si>
  <si>
    <t>03</t>
  </si>
  <si>
    <t>根据SOP规定，报销话费金额大于350元或发票为充值发票，需要提供话费明细账单；</t>
    <phoneticPr fontId="1" type="noConversion"/>
  </si>
  <si>
    <t>根据SOP规定，月度套餐费用超过350元的，需解释实际费用需求，并获部门负责人审批</t>
    <phoneticPr fontId="1" type="noConversion"/>
  </si>
  <si>
    <t>请补充上传至HLY评论区</t>
    <phoneticPr fontId="1" type="noConversion"/>
  </si>
  <si>
    <t>请提供</t>
    <phoneticPr fontId="1" type="noConversion"/>
  </si>
  <si>
    <t>根据SOP规定，员工需要报销费用的手机号码须在公司备案登记。您的号码未备案，不予报销</t>
    <phoneticPr fontId="1" type="noConversion"/>
  </si>
  <si>
    <t>请提供备案记录或我们帮您扣除该号码下的金额</t>
    <phoneticPr fontId="1" type="noConversion"/>
  </si>
  <si>
    <t>工作餐</t>
  </si>
  <si>
    <t>工作餐</t>
    <phoneticPr fontId="1" type="noConversion"/>
  </si>
  <si>
    <t>根据SOP规定，费用金额超过300元，需提供水单</t>
    <phoneticPr fontId="1" type="noConversion"/>
  </si>
  <si>
    <t>请将水单原件邮寄至我司，并将水单照片或扫描件补充上传至评论区</t>
    <phoneticPr fontId="1" type="noConversion"/>
  </si>
  <si>
    <t>根据SOP规定，超市、商场或水果市场购买的费用，需要提供明细</t>
    <phoneticPr fontId="1" type="noConversion"/>
  </si>
  <si>
    <t>请确认实际用餐人数并解释说明</t>
    <phoneticPr fontId="1" type="noConversion"/>
  </si>
  <si>
    <t>水单用餐人数与系统填报的用餐人数不一致</t>
    <phoneticPr fontId="1" type="noConversion"/>
  </si>
  <si>
    <t>办公用品</t>
  </si>
  <si>
    <t>办公用品</t>
    <phoneticPr fontId="1" type="noConversion"/>
  </si>
  <si>
    <t>根据SOP规定，费用超过600元，提供营运部负责人批准邮件</t>
    <phoneticPr fontId="1" type="noConversion"/>
  </si>
  <si>
    <t>04</t>
  </si>
  <si>
    <t>根据SOP规定，报销办公用品需提供购买明细</t>
    <phoneticPr fontId="1" type="noConversion"/>
  </si>
  <si>
    <t>IT配件</t>
  </si>
  <si>
    <t>IT配件</t>
    <phoneticPr fontId="1" type="noConversion"/>
  </si>
  <si>
    <t>根据SOP规定，报销IT配件需提供购买产品明细</t>
    <phoneticPr fontId="1" type="noConversion"/>
  </si>
  <si>
    <t>快递/货运</t>
  </si>
  <si>
    <t>快递/货运</t>
    <phoneticPr fontId="1" type="noConversion"/>
  </si>
  <si>
    <t>根据SOP规定，报销快递费用需提供快递明细单或底单</t>
    <phoneticPr fontId="1" type="noConversion"/>
  </si>
  <si>
    <t>打印/复印</t>
  </si>
  <si>
    <t>打印/复印</t>
    <phoneticPr fontId="1" type="noConversion"/>
  </si>
  <si>
    <t>根据SOP规定，个人银行卡支付超过300元，需提供付款记录及带有持卡人姓名的个人卡照片或银行对账单</t>
    <phoneticPr fontId="1" type="noConversion"/>
  </si>
  <si>
    <t>根据SOP规定，打印/复印费用≥300元，需提供水单明细</t>
    <phoneticPr fontId="1" type="noConversion"/>
  </si>
  <si>
    <t>外部会议/培训</t>
  </si>
  <si>
    <t>根据SOP规定，外部培训需提供邀请函</t>
    <phoneticPr fontId="1" type="noConversion"/>
  </si>
  <si>
    <t>临床杂项</t>
  </si>
  <si>
    <t>临床杂项</t>
    <phoneticPr fontId="1" type="noConversion"/>
  </si>
  <si>
    <t>根据SOP规定，临床杂项费用报销时需提供临床项目名称</t>
    <phoneticPr fontId="1" type="noConversion"/>
  </si>
  <si>
    <t>根据SOP规定，临床杂项费用报销时需提供水单</t>
    <phoneticPr fontId="1" type="noConversion"/>
  </si>
  <si>
    <t>杂项开支</t>
  </si>
  <si>
    <t>杂项开支</t>
    <phoneticPr fontId="1" type="noConversion"/>
  </si>
  <si>
    <t>根据SOP规定，杂项开支费用报销时需提供水单</t>
    <phoneticPr fontId="1" type="noConversion"/>
  </si>
  <si>
    <t>根据SOP规定，杂项开支费用报销时需提供事由说明</t>
    <phoneticPr fontId="1" type="noConversion"/>
  </si>
  <si>
    <t>请在评论区补充</t>
    <phoneticPr fontId="1" type="noConversion"/>
  </si>
  <si>
    <t>机票</t>
  </si>
  <si>
    <t>机票</t>
    <phoneticPr fontId="1" type="noConversion"/>
  </si>
  <si>
    <t>根据SOP规定，报销机票费用需提供机票行程单或发票及订单</t>
    <phoneticPr fontId="1" type="noConversion"/>
  </si>
  <si>
    <t>请根据要求补充提供</t>
    <phoneticPr fontId="1" type="noConversion"/>
  </si>
  <si>
    <t>根据SOP规定，机票费用如是通过携程商旅上预订的，需提供携程订单；未在携程上预订，需要提供当时低
于携程订购价、会议邀请等支持性文件或财务总监审批邮件；</t>
    <phoneticPr fontId="1" type="noConversion"/>
  </si>
  <si>
    <t>火车</t>
  </si>
  <si>
    <t>火车</t>
    <phoneticPr fontId="1" type="noConversion"/>
  </si>
  <si>
    <t>火车发票系统费用类型应选择“火车”，非“交通费出差”等其他费用类型，需系统驳回修改</t>
    <phoneticPr fontId="1" type="noConversion"/>
  </si>
  <si>
    <t>已为您系统驳回，请重新提交完成业务审批流程后@通知审核员</t>
    <phoneticPr fontId="1" type="noConversion"/>
  </si>
  <si>
    <t>住宿费</t>
  </si>
  <si>
    <t>住宿费</t>
    <phoneticPr fontId="1" type="noConversion"/>
  </si>
  <si>
    <t>根据SOP规定，报销住宿费用需提供发票和酒店入住账单</t>
    <phoneticPr fontId="1" type="noConversion"/>
  </si>
  <si>
    <t>根据SOP规定，住宿如是通过携程商旅上预订的，需提供携程订单；未在携程上预订，需要提供当时低
于携程订购价、会议邀请等支持性文件或财务总监审批邮件；</t>
    <phoneticPr fontId="1" type="noConversion"/>
  </si>
  <si>
    <t>交通费-出差</t>
  </si>
  <si>
    <t>交通费-出差</t>
    <phoneticPr fontId="1" type="noConversion"/>
  </si>
  <si>
    <t>根据SOP规定，交通费-出差需提供当日当地的发票（长途汽车、出租车，公共汽车、地铁等），并提供行程</t>
    <phoneticPr fontId="1" type="noConversion"/>
  </si>
  <si>
    <t>根据SOP规定，交通费-出差报销网约车费用，需提供行程单</t>
    <phoneticPr fontId="1" type="noConversion"/>
  </si>
  <si>
    <t>个人汽车里程</t>
  </si>
  <si>
    <t>个人汽车里程属于个人日常和差旅的费用，系统事由说明与费用定义不一致，不符合个人差旅费用要求</t>
    <phoneticPr fontId="1" type="noConversion"/>
  </si>
  <si>
    <t>将为您单笔驳回此费用，请根据要求报销</t>
    <phoneticPr fontId="1" type="noConversion"/>
  </si>
  <si>
    <t>其他差旅费用</t>
  </si>
  <si>
    <t>差旅餐费</t>
  </si>
  <si>
    <t>差旅餐费</t>
    <phoneticPr fontId="1" type="noConversion"/>
  </si>
  <si>
    <t>差旅餐费需要提供出差当地当日的发票，您提供的发票发票日期与系统填报的实际费用日期不一致</t>
    <phoneticPr fontId="1" type="noConversion"/>
  </si>
  <si>
    <t>请确认实际费用发生日期，提供正确的发票或小票、付款记录等费用时间证明材料</t>
    <phoneticPr fontId="1" type="noConversion"/>
  </si>
  <si>
    <t>差旅餐费限额200元/天/人，您当日已报销一笔用餐费用，差旅餐费限额100元，需扣除差额费用</t>
    <phoneticPr fontId="1" type="noConversion"/>
  </si>
  <si>
    <t>请确认后为您扣除差额费用</t>
    <phoneticPr fontId="1" type="noConversion"/>
  </si>
  <si>
    <t>差旅餐费限额200元/天/人，您当日已报销两笔用餐费用，差旅餐费限额0元，需扣除差额费用</t>
    <phoneticPr fontId="1" type="noConversion"/>
  </si>
  <si>
    <t>根据SOP规定，过路费、退票费等费用需报销在“其他差旅费用”中</t>
    <phoneticPr fontId="1" type="noConversion"/>
  </si>
  <si>
    <t>团队建设</t>
  </si>
  <si>
    <t>根据SOP规定，该费用≥300元，需提供水单明细</t>
    <phoneticPr fontId="1" type="noConversion"/>
  </si>
  <si>
    <t>内部活动/会议</t>
  </si>
  <si>
    <t>内部活动/会议</t>
    <phoneticPr fontId="1" type="noConversion"/>
  </si>
  <si>
    <t>根据SOP规定，费用≥300元，需提供水单明细</t>
    <phoneticPr fontId="1" type="noConversion"/>
  </si>
  <si>
    <t>根据SOP规定，报销内部活动/会议费用需提供会议议程（包括时间、地点、主题等）</t>
    <phoneticPr fontId="1" type="noConversion"/>
  </si>
  <si>
    <t>请提供符合要求的会议议程</t>
    <phoneticPr fontId="1" type="noConversion"/>
  </si>
  <si>
    <t>根据SOP规定，内部活动/会议参与人仅有公司内部员工，您系统填报的参与人不符合要求</t>
    <phoneticPr fontId="1" type="noConversion"/>
  </si>
  <si>
    <t>请确认</t>
    <phoneticPr fontId="1" type="noConversion"/>
  </si>
  <si>
    <t>内部会议-礼品/奖品</t>
  </si>
  <si>
    <t>内部会议-礼品/奖品</t>
    <phoneticPr fontId="1" type="noConversion"/>
  </si>
  <si>
    <t>根据SOP规定，报销礼品/奖品需提供签收单（包含姓名、品名、单价、数量、总额、签收人签字）</t>
    <phoneticPr fontId="1" type="noConversion"/>
  </si>
  <si>
    <t>根据SOP规定，礼品或奖品不得包括礼品卡、购物卡等，此笔费用不符合要求，不予报销</t>
    <phoneticPr fontId="1" type="noConversion"/>
  </si>
  <si>
    <t>请确认后为您扣除此笔费用</t>
    <phoneticPr fontId="1" type="noConversion"/>
  </si>
  <si>
    <t>根据SOP规定，报销礼品/奖品超过该类型下的标准限额，不予报销</t>
    <phoneticPr fontId="1" type="noConversion"/>
  </si>
  <si>
    <t>早餐</t>
  </si>
  <si>
    <t>早餐</t>
    <phoneticPr fontId="1" type="noConversion"/>
  </si>
  <si>
    <t>根据SOP规定，员工为招待第三方客户或供应商支付的餐费，不应超过人均 300 元。如有超过上述标准的特殊情
况，需获得部门负责人的审批。</t>
    <phoneticPr fontId="1" type="noConversion"/>
  </si>
  <si>
    <t>根据SOP规定，员工为招待HCP或政府官支付的餐费，不应超过人均 300 元。如有超过上述标准的特殊情
况，需获得部门负责人和合规部负责人的共同审批。</t>
    <phoneticPr fontId="1" type="noConversion"/>
  </si>
  <si>
    <t>根据SOP规定，业务招待的参与人需有（内部）+（外部），您的业务招待不符合要求，不予报销</t>
    <phoneticPr fontId="1" type="noConversion"/>
  </si>
  <si>
    <t>请确认后为您扣除该笔费用</t>
    <phoneticPr fontId="1" type="noConversion"/>
  </si>
  <si>
    <t>午餐</t>
  </si>
  <si>
    <t>午餐</t>
    <phoneticPr fontId="1" type="noConversion"/>
  </si>
  <si>
    <t>晚餐</t>
  </si>
  <si>
    <t>晚餐</t>
    <phoneticPr fontId="1" type="noConversion"/>
  </si>
  <si>
    <t>夜宵</t>
  </si>
  <si>
    <t>夜宵</t>
    <phoneticPr fontId="1" type="noConversion"/>
  </si>
  <si>
    <t>下午茶</t>
  </si>
  <si>
    <t>下午茶</t>
    <phoneticPr fontId="1" type="noConversion"/>
  </si>
  <si>
    <t>礼品</t>
  </si>
  <si>
    <t>礼品</t>
    <phoneticPr fontId="1" type="noConversion"/>
  </si>
  <si>
    <t>根据SOP规定，礼品或奖品需提供部门负责人批准邮件</t>
    <phoneticPr fontId="1" type="noConversion"/>
  </si>
  <si>
    <t>员工工作手机购机款</t>
  </si>
  <si>
    <t>根据SOP规定，手机购机款报销上限金额为5000元</t>
    <phoneticPr fontId="1" type="noConversion"/>
  </si>
  <si>
    <t>根据SOP规定，报销购机款系统提供申购单</t>
    <phoneticPr fontId="1" type="noConversion"/>
  </si>
  <si>
    <t>根据SOP规定，购买手机的时间不得早于申购单的审批时间，此笔费用不符合要求，不予报销</t>
    <phoneticPr fontId="1" type="noConversion"/>
  </si>
  <si>
    <t>小型医学沟通会餐费</t>
  </si>
  <si>
    <t>根据SOP规定，报销小沟会需提供会议议程（包括时间、地点、主题等）</t>
    <phoneticPr fontId="1" type="noConversion"/>
  </si>
  <si>
    <t>根据SOP规定，小沟会会议餐费人均不可超过150元，如需全额报销，需提供部门负责人和合规部负责人的共同审批</t>
    <phoneticPr fontId="1" type="noConversion"/>
  </si>
  <si>
    <t>请提供特批邮件或我们帮您扣除超额部分</t>
    <phoneticPr fontId="1" type="noConversion"/>
  </si>
  <si>
    <t>根据SOP规定，小沟会外部参会者不得超过3人</t>
    <phoneticPr fontId="1" type="noConversion"/>
  </si>
  <si>
    <t>根据SOP规定，报销会议餐费需提供餐厅门头照</t>
    <phoneticPr fontId="1" type="noConversion"/>
  </si>
  <si>
    <t>根据SOP规定，小沟会会议餐费应为午餐会或晚餐会形式，您报销的餐费内部不符合要求</t>
    <phoneticPr fontId="1" type="noConversion"/>
  </si>
  <si>
    <t>请解释说明</t>
    <phoneticPr fontId="1" type="noConversion"/>
  </si>
  <si>
    <t>支付类型问题</t>
  </si>
  <si>
    <t>支付类型问题</t>
    <phoneticPr fontId="1" type="noConversion"/>
  </si>
  <si>
    <t>“微信零钱”、"支付宝花呗”及“京东白条”支付，系统付款类型应选择“现金”非“个人卡”，需驳回修改</t>
    <phoneticPr fontId="1" type="noConversion"/>
  </si>
  <si>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</si>
  <si>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</si>
  <si>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</si>
  <si>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</si>
  <si>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</si>
  <si>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</si>
  <si>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</si>
  <si>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</si>
  <si>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</si>
  <si>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</si>
  <si>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</si>
  <si>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</si>
  <si>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</si>
  <si>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</si>
  <si>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</si>
  <si>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</si>
  <si>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</si>
  <si>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</si>
  <si>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</si>
  <si>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</si>
  <si>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</si>
  <si>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</si>
  <si>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</si>
  <si>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</si>
  <si>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</si>
  <si>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</si>
  <si>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燃油费行程问题</t>
    <phoneticPr fontId="1" type="noConversion"/>
  </si>
  <si>
    <t>出租车行程问题</t>
    <phoneticPr fontId="1" type="noConversion"/>
  </si>
  <si>
    <t>网约车行程问题</t>
    <phoneticPr fontId="1" type="noConversion"/>
  </si>
  <si>
    <t>当月超限额</t>
    <phoneticPr fontId="1" type="noConversion"/>
  </si>
  <si>
    <t>OT打车问题</t>
    <phoneticPr fontId="1" type="noConversion"/>
  </si>
  <si>
    <t>问题类型</t>
    <phoneticPr fontId="1" type="noConversion"/>
  </si>
  <si>
    <t>EN Code</t>
    <phoneticPr fontId="1" type="noConversion"/>
  </si>
  <si>
    <t>Exp. Code</t>
    <phoneticPr fontId="1" type="noConversion"/>
  </si>
  <si>
    <t>Issue Code</t>
    <phoneticPr fontId="1" type="noConversion"/>
  </si>
  <si>
    <t>处理方法</t>
    <phoneticPr fontId="1" type="noConversion"/>
  </si>
  <si>
    <t>日期</t>
    <phoneticPr fontId="1" type="noConversion"/>
  </si>
  <si>
    <t>金额</t>
    <phoneticPr fontId="1" type="noConversion"/>
  </si>
  <si>
    <t>行程单日期不符</t>
    <phoneticPr fontId="1" type="noConversion"/>
  </si>
  <si>
    <t>处理方法
方式选择</t>
    <phoneticPr fontId="1" type="noConversion"/>
  </si>
  <si>
    <t>补充</t>
  </si>
  <si>
    <t>标准+补充</t>
  </si>
  <si>
    <t>标准</t>
  </si>
  <si>
    <t>或者由上级领导加签</t>
    <phoneticPr fontId="1" type="noConversion"/>
  </si>
  <si>
    <t>请提供合规特批邮件</t>
    <phoneticPr fontId="1" type="noConversion"/>
  </si>
  <si>
    <t>费用</t>
    <phoneticPr fontId="1" type="noConversion"/>
  </si>
  <si>
    <t>标准处理方法</t>
    <phoneticPr fontId="1" type="noConversion"/>
  </si>
  <si>
    <t>补充处理方法</t>
    <phoneticPr fontId="1" type="noConversion"/>
  </si>
  <si>
    <t>No</t>
    <phoneticPr fontId="1" type="noConversion"/>
  </si>
  <si>
    <t>反馈</t>
    <phoneticPr fontId="1" type="noConversion"/>
  </si>
  <si>
    <t>具体问题描述</t>
    <phoneticPr fontId="1" type="noConversion"/>
  </si>
  <si>
    <t>单次超500问题</t>
    <phoneticPr fontId="1" type="noConversion"/>
  </si>
  <si>
    <t>问题/SOP</t>
    <phoneticPr fontId="1" type="noConversion"/>
  </si>
  <si>
    <t>1月1日报销两张油票不合理</t>
    <phoneticPr fontId="1" type="noConversion"/>
  </si>
  <si>
    <t>请根据要求在评论区将行程补充完整</t>
    <phoneticPr fontId="1" type="noConversion"/>
  </si>
  <si>
    <t>学术会议</t>
    <phoneticPr fontId="1" type="noConversion"/>
  </si>
  <si>
    <t>个人费用（含小沟会）</t>
    <phoneticPr fontId="1" type="noConversion"/>
  </si>
  <si>
    <t>[EN]+[2位费用类型]+[2位问题类型]</t>
    <phoneticPr fontId="1" type="noConversion"/>
  </si>
  <si>
    <t>ENAABB</t>
    <phoneticPr fontId="1" type="noConversion"/>
  </si>
  <si>
    <t>会议类型</t>
    <phoneticPr fontId="1" type="noConversion"/>
  </si>
  <si>
    <t>MNAABBCC：[MN]+[2位会议类型]+[2位问题类型]</t>
    <phoneticPr fontId="1" type="noConversion"/>
  </si>
  <si>
    <t>问题类型编码</t>
    <phoneticPr fontId="1" type="noConversion"/>
  </si>
  <si>
    <t>会议类型编码</t>
    <phoneticPr fontId="1" type="noConversion"/>
  </si>
  <si>
    <t>Y</t>
    <phoneticPr fontId="1" type="noConversion"/>
  </si>
  <si>
    <t>N</t>
    <phoneticPr fontId="1" type="noConversion"/>
  </si>
  <si>
    <t>MN Code</t>
    <phoneticPr fontId="1" type="noConversion"/>
  </si>
  <si>
    <t>Meeting Code</t>
    <phoneticPr fontId="1" type="noConversion"/>
  </si>
  <si>
    <t>专家顾问委员会会议（AB Meeting）</t>
    <phoneticPr fontId="1" type="noConversion"/>
  </si>
  <si>
    <t>会议组织者权限问题</t>
  </si>
  <si>
    <t>内部参会者人数问题</t>
  </si>
  <si>
    <t>外部参会者人数问题</t>
  </si>
  <si>
    <t>请提供逐级审批至部门负责人的授权邮件并抄送合规</t>
  </si>
  <si>
    <t>请确认实际外部参会人数</t>
  </si>
  <si>
    <t>请确认实际内部参会人数</t>
  </si>
  <si>
    <t>会议时长问题</t>
  </si>
  <si>
    <t>请确认</t>
  </si>
  <si>
    <t>会议讲课费问题</t>
  </si>
  <si>
    <t>不符合要求不予支付讲课费</t>
  </si>
  <si>
    <t>将为您扣除差额</t>
  </si>
  <si>
    <t>会议照片问题</t>
  </si>
  <si>
    <t>会议照片问题</t>
    <phoneticPr fontId="1" type="noConversion"/>
  </si>
  <si>
    <t>请补充提供，如不符合要求将不予报销</t>
  </si>
  <si>
    <t>会议形式问题</t>
    <phoneticPr fontId="1" type="noConversion"/>
  </si>
  <si>
    <t>可报销费用问题</t>
  </si>
  <si>
    <t>可报销费用问题</t>
    <phoneticPr fontId="1" type="noConversion"/>
  </si>
  <si>
    <t>额外费用不予报销已为您扣除</t>
  </si>
  <si>
    <t>根据SOP规定，会议照片需使用水印相机拍摄活动现场照片，并注明活动时间、活动地点、活动主题</t>
  </si>
  <si>
    <t>根据SOP规定，会议照片需体现并反映会议主题（如PPT标题、横幅、易拉宝等），且照片中的会议主题需清洗</t>
  </si>
  <si>
    <t>根据SOP规定，付费讲者需提供正面清晰演讲照片，照片应体现付费讲者和一张会议幻灯稿同框的场景，要求可识别付费讲者并能体现所参加会议</t>
  </si>
  <si>
    <t>根据SOP规定，会议照片水印所反映拍摄时间与会议议程相一致</t>
  </si>
  <si>
    <t>根据SOP规定，报销讲课费的讲者必须是讲者库中的讲者，且不能在会议结束后特批补入库</t>
  </si>
  <si>
    <t>根据SOP规定，业务约定书需完整正确的填写，并由HCP签字后将完整原件邮寄至我司</t>
  </si>
  <si>
    <t>请补充提供</t>
  </si>
  <si>
    <t>请提供</t>
  </si>
  <si>
    <t>如需报销请提供特批</t>
  </si>
  <si>
    <t>会议地点问题</t>
  </si>
  <si>
    <t>会议地点问题</t>
    <phoneticPr fontId="1" type="noConversion"/>
  </si>
  <si>
    <t>根据SOP规定，原则上若全部参会人来自同一城市，学术活动地点不应跨行政区域，特殊情况需得到上级直属领导事前审批</t>
  </si>
  <si>
    <t>根据SOP规定，禁止在景区名胜或铺张奢侈的地点举办或参加会议</t>
  </si>
  <si>
    <t>不符合要求不予报销</t>
  </si>
  <si>
    <t>根据SOP规定，禁止在水疗会所、温泉、度假、滑雪、高尔夫、赌博、邮轮、洗浴中心、KTV娱乐及以以上为主业的场所举办学术活动或进行业务招待活动</t>
  </si>
  <si>
    <t>根据SOP规定，支付讲课费的人数不应超过外部参会总人数的20%</t>
  </si>
  <si>
    <t>根据SOP规定，支付讲课费的主席和点评专家的总数不得超过讲者总数</t>
  </si>
  <si>
    <t>请确认，并告知需扣除讲课费的HCP姓名</t>
  </si>
  <si>
    <t>会议签到问题</t>
  </si>
  <si>
    <t>根据SOP规定，整场会议未使用电子签到单需提供逐级审批至部门负责人的审批邮件</t>
  </si>
  <si>
    <t>根据SOP规定，支付讲课费的专家需全程参会，并签到</t>
  </si>
  <si>
    <t>请补充提供签到，不符合要求不予支付讲课费</t>
  </si>
  <si>
    <t>根据SOP规定，线下签到单原件需邮寄至我司</t>
  </si>
  <si>
    <t>请将原件邮寄至我司，邮寄后提供快递单号</t>
  </si>
  <si>
    <t>01</t>
  </si>
  <si>
    <t>会议餐费问题</t>
  </si>
  <si>
    <t>根据SOP规定，会议餐费需提供餐厅门头照</t>
  </si>
  <si>
    <t>根据SOP规定，会议餐费用餐时间应与会议时间相连，且与正常午餐或晚餐时间相近</t>
  </si>
  <si>
    <t>请解释说明</t>
  </si>
  <si>
    <t>根据SOP规定，原则上公司仅承担学术活动会议议程前后24小时内所产生的相关费用，例外事项需提供部门负责人及合规审计总监的共同批准</t>
  </si>
  <si>
    <t>根据SOP规定，原则上公司仅承担学术活动会议议程前后24小时内所产生的相关费用，例外事项需提供部门负责人及合规审计总监的共同批准</t>
    <phoneticPr fontId="1" type="noConversion"/>
  </si>
  <si>
    <t>根据SOP规定，线下签到表下方的“负责与会医疗专业人士的内部员工签字（确认以上签字及备注属实）”和“直线经理签字（确认以上签字及代表说明复核公司要求）”需相应负责人签字</t>
  </si>
  <si>
    <t>将为您寄回线下签到表，请补充签字后原件寄回我司</t>
  </si>
  <si>
    <t>会议茶歇问题</t>
  </si>
  <si>
    <t>根据SOP规定，会议餐费≥300元，需提供水单明细</t>
  </si>
  <si>
    <t>根据SOP规定，会议餐费，不应超过人均 300 元。如有超过上述标准的特殊情况，需获得部门负责人的审批</t>
  </si>
  <si>
    <t>根据SOP规定，会议茶歇不得独立于会议之外提供</t>
  </si>
  <si>
    <t>会议租车问题</t>
  </si>
  <si>
    <t>根据SOP规定，超市、商场或水果市场购买的费用，需要提供明细</t>
  </si>
  <si>
    <t>根据SOP规定，租车费用，提供详细行程单，包含：日期、接送人具体时间、客人姓名/电话、行程起点详细地址、送达详细地址、车型、金额等信息</t>
  </si>
  <si>
    <t>会议火车问题</t>
  </si>
  <si>
    <t>根据SOP规定，HCP火车出行不得提供商务舱坐席，高于上述标准的交通需事前经业务部负责人、合规审计部负责人及 CEO书面批准。</t>
  </si>
  <si>
    <t>会议住宿费问题</t>
  </si>
  <si>
    <t>根据SOP规定，提供HCP的住宿费北上广深不得超过1000元/人/晚，其他城市不超过750元/人/晚，海外城市不超过2000元/人/晚，高于上述标准的住宿费需事前获得业务部负责人和合规审计部负责人的书面批准</t>
  </si>
  <si>
    <t>会议交通费问题</t>
  </si>
  <si>
    <t>根据SOP规定，HCP乘坐飞机，需选择经济舱，单程飞行时间超出8小时可提供商务舱。高于上述标准的交通需事前经业务部负责人、合规审计部负责人及 CEO书面批准。</t>
  </si>
  <si>
    <t>会议推广材料</t>
    <phoneticPr fontId="1" type="noConversion"/>
  </si>
  <si>
    <t>会议杂项开支</t>
    <phoneticPr fontId="1" type="noConversion"/>
  </si>
  <si>
    <t>会议注册费</t>
    <phoneticPr fontId="1" type="noConversion"/>
  </si>
  <si>
    <t>根据SOP规定，个人银行卡支付超过300元，需提供付款记录及带有持卡人姓名的个人卡照片或银行对账单</t>
  </si>
  <si>
    <t>“微信零钱”、"支付宝花呗”及“京东白条”支付，系统付款类型应选择“现金”非“个人卡”，需驳回修改</t>
  </si>
  <si>
    <t>会议整体问题</t>
  </si>
  <si>
    <t>会议整体问题</t>
    <phoneticPr fontId="1" type="noConversion"/>
  </si>
  <si>
    <t>系统实际内外部参会人数与签到表不一致</t>
  </si>
  <si>
    <t>请确认实际内外部参会人数，并解释说明</t>
  </si>
  <si>
    <t>会议议程问题</t>
  </si>
  <si>
    <t>会议议程问题</t>
    <phoneticPr fontId="1" type="noConversion"/>
  </si>
  <si>
    <t>会议议程内容与系统填报的实际会议情况不一致</t>
  </si>
  <si>
    <t>请确认并提供更新的会议议程</t>
  </si>
  <si>
    <t>会议议程需包含会议日期、会议开展时间、会议地点、会议内容、演讲主题和演讲人</t>
  </si>
  <si>
    <t>学会活动变更会议时间、会议地点需提供企业微信变更流程或变更审批邮件</t>
  </si>
  <si>
    <t>请将水单原件邮寄至我司，并将水单照片或扫描件补充上传至评论区</t>
  </si>
  <si>
    <t>已为您系统驳回，请重新提交完成业务审批流程后@通知审核员</t>
  </si>
  <si>
    <t>专家咨询会</t>
  </si>
  <si>
    <t>咨询费问题</t>
    <phoneticPr fontId="1" type="noConversion"/>
  </si>
  <si>
    <t>学术论坛</t>
    <phoneticPr fontId="1" type="noConversion"/>
  </si>
  <si>
    <t>根据SOP规定，学术论坛可举办的组织者岗位为地区业务销售经理及以上、市场、医学、临床运营、市场准入和商务，您无权限举办此类型会议</t>
    <phoneticPr fontId="1" type="noConversion"/>
  </si>
  <si>
    <t>根据SOP规定，学术论坛外部外部参会者可以跨城市、跨医院、跨科室的HCP共同参与，外部参会人数不少于5人</t>
    <phoneticPr fontId="1" type="noConversion"/>
  </si>
  <si>
    <t>根据SOP规定，学术论坛内部参会者不可少于2人（包含会议组织者）</t>
    <phoneticPr fontId="1" type="noConversion"/>
  </si>
  <si>
    <t>根据SOP规定，学术论坛讲者讲课时间（包括手术演示、讨论问答）需≥20分钟</t>
    <phoneticPr fontId="1" type="noConversion"/>
  </si>
  <si>
    <t>根据SOP规定，学术论坛点评专家限全国级和区域级HCP，且点评时长累计需≥10分钟，</t>
    <phoneticPr fontId="1" type="noConversion"/>
  </si>
  <si>
    <t>根据SOP规定，学术论坛点评专家的讲课费支付标准为80%*职级标准</t>
    <phoneticPr fontId="1" type="noConversion"/>
  </si>
  <si>
    <t>09</t>
    <phoneticPr fontId="1" type="noConversion"/>
  </si>
  <si>
    <t>根据SOP规定，学术论坛主席限全国级和区域级HCP中主任医师、副主任医师,且原则上应全程参加活动并致辞发言，</t>
    <phoneticPr fontId="1" type="noConversion"/>
  </si>
  <si>
    <t>根据SOP规定，学术论坛会议照片需显示50%及以上参会人员（内+外）</t>
    <phoneticPr fontId="1" type="noConversion"/>
  </si>
  <si>
    <t>根据SOP规定，学术论坛会议时长需≥ 半天（2-4H）</t>
    <phoneticPr fontId="1" type="noConversion"/>
  </si>
  <si>
    <t>根据SOP规定，学术论坛可报销费用有讲课费、餐饮、住宿费、场租和交通费</t>
    <phoneticPr fontId="1" type="noConversion"/>
  </si>
  <si>
    <t>海外费用问题</t>
  </si>
  <si>
    <t>海外费用问题</t>
    <phoneticPr fontId="1" type="noConversion"/>
  </si>
  <si>
    <t>根据SOP规定，学术论坛如邀请海外权威HCP讲课可聘请翻译，会议时间以海外讲者及翻译的实际时间为准</t>
    <phoneticPr fontId="1" type="noConversion"/>
  </si>
  <si>
    <t>患者教育</t>
    <phoneticPr fontId="1" type="noConversion"/>
  </si>
  <si>
    <t>根据SOP规定，线上患教可举办的组织者岗位为地区业务销售经理、医药代表、市场和商务，您无权限举办此类型会议</t>
    <phoneticPr fontId="1" type="noConversion"/>
  </si>
  <si>
    <t>根据SOP规定，线下患教可举办的组织者岗位为地区业务销售经理、市场和商务，您无权限举办此类型会议</t>
    <phoneticPr fontId="1" type="noConversion"/>
  </si>
  <si>
    <t>根据SOP规定，混合患教可举办的组织者岗位为地区业务销售经理、市场和商务，您无权限举办此类型会议</t>
    <phoneticPr fontId="1" type="noConversion"/>
  </si>
  <si>
    <t>根据SOP规定，患者教育外部参会者需≥5人</t>
    <phoneticPr fontId="1" type="noConversion"/>
  </si>
  <si>
    <t>根据SOP规定，患者教育内部参会者需≥1人（包含会议组织者）</t>
    <phoneticPr fontId="1" type="noConversion"/>
  </si>
  <si>
    <t>根据SOP规定，患者教育HCP讲课时长需≥20分钟</t>
    <phoneticPr fontId="1" type="noConversion"/>
  </si>
  <si>
    <t>10</t>
    <phoneticPr fontId="1" type="noConversion"/>
  </si>
  <si>
    <t>11</t>
    <phoneticPr fontId="1" type="noConversion"/>
  </si>
  <si>
    <t>根据SOP规定，线上患者教育患者累计听课时长需≥10分钟</t>
    <phoneticPr fontId="1" type="noConversion"/>
  </si>
  <si>
    <t>根据SOP规定，线下患者教育患者需全程参加</t>
    <phoneticPr fontId="1" type="noConversion"/>
  </si>
  <si>
    <t>根据SOP规定，混合患者教育线上患者的累计听课时长需≥10分钟，线下患者需全程参加。</t>
    <phoneticPr fontId="1" type="noConversion"/>
  </si>
  <si>
    <t>根据SOP规定，线下患教会议照片需使用水印相机拍摄活动现场照片，并注明活动时间、活动地点、活动主题</t>
    <phoneticPr fontId="1" type="noConversion"/>
  </si>
  <si>
    <t>根据SOP规定，线下患者教育会议照片需显示50%参会人员（内+外）</t>
    <phoneticPr fontId="1" type="noConversion"/>
  </si>
  <si>
    <t>06</t>
    <phoneticPr fontId="1" type="noConversion"/>
  </si>
  <si>
    <t>根据SOP规定，线上患者教育会议照片需显示课件名称及讲者画面</t>
    <phoneticPr fontId="1" type="noConversion"/>
  </si>
  <si>
    <t>根据SOP规定，患者教育可报销费用有讲课费、餐饮、交通</t>
    <phoneticPr fontId="1" type="noConversion"/>
  </si>
  <si>
    <t>院内会</t>
    <phoneticPr fontId="1" type="noConversion"/>
  </si>
  <si>
    <t>05</t>
    <phoneticPr fontId="1" type="noConversion"/>
  </si>
  <si>
    <t>根据SOP规定，院内会可举办的组织者岗位为医药代表、地区业务销售经理，您无权限举办此类型会议</t>
    <phoneticPr fontId="1" type="noConversion"/>
  </si>
  <si>
    <t>根据SOP规定，院内会内部参会者需≥1人（含会议组织者）</t>
    <phoneticPr fontId="1" type="noConversion"/>
  </si>
  <si>
    <t>根据SOP规定，院内会会议时长需≥20分钟</t>
    <phoneticPr fontId="1" type="noConversion"/>
  </si>
  <si>
    <t>根据SOP规定，院内会会议照片需显示100%外部参会人员</t>
    <phoneticPr fontId="1" type="noConversion"/>
  </si>
  <si>
    <t>根据SOP规定，院内会仅允许报销会议餐饮费</t>
    <phoneticPr fontId="1" type="noConversion"/>
  </si>
  <si>
    <t>根据SOP规定，院内会会议餐费，不应超过人均 100元。如有超过上述标准的特殊情况，需获得部门负责人的审批</t>
    <phoneticPr fontId="1" type="noConversion"/>
  </si>
  <si>
    <t>咨询费问题</t>
  </si>
  <si>
    <t>MN010101</t>
  </si>
  <si>
    <t>MN030101</t>
  </si>
  <si>
    <t>MN030102</t>
  </si>
  <si>
    <t>MN030201</t>
  </si>
  <si>
    <t>MN030202</t>
  </si>
  <si>
    <t>MN030301</t>
  </si>
  <si>
    <t>MN030401</t>
  </si>
  <si>
    <t>MN030501</t>
  </si>
  <si>
    <t>MN030701</t>
  </si>
  <si>
    <t>MN030801</t>
  </si>
  <si>
    <t>MN030802</t>
  </si>
  <si>
    <t>MN030803</t>
  </si>
  <si>
    <t>MN030804</t>
  </si>
  <si>
    <t>MN030805</t>
  </si>
  <si>
    <t>MN030806</t>
  </si>
  <si>
    <t>MN030807</t>
  </si>
  <si>
    <t>MN030808</t>
  </si>
  <si>
    <t>MN030809</t>
  </si>
  <si>
    <t>MN030901</t>
  </si>
  <si>
    <t>MN030902</t>
  </si>
  <si>
    <t>MN030903</t>
  </si>
  <si>
    <t>MN030904</t>
  </si>
  <si>
    <t>MN030905</t>
  </si>
  <si>
    <t>MN031001</t>
  </si>
  <si>
    <t>MN031002</t>
  </si>
  <si>
    <t>MN031101</t>
  </si>
  <si>
    <t>MN031102</t>
  </si>
  <si>
    <t>MN031103</t>
  </si>
  <si>
    <t>MN031201</t>
  </si>
  <si>
    <t>MN031202</t>
  </si>
  <si>
    <t>MN031203</t>
  </si>
  <si>
    <t>MN031301</t>
  </si>
  <si>
    <t>MN031302</t>
  </si>
  <si>
    <t>MN031303</t>
  </si>
  <si>
    <t>MN031304</t>
  </si>
  <si>
    <t>MN031401</t>
  </si>
  <si>
    <t>MN031402</t>
  </si>
  <si>
    <t>MN031501</t>
  </si>
  <si>
    <t>MN031601</t>
  </si>
  <si>
    <t>MN031701</t>
  </si>
  <si>
    <t>MN031801</t>
  </si>
  <si>
    <t>MN032201</t>
  </si>
  <si>
    <t>MN032202</t>
  </si>
  <si>
    <t>MN040101</t>
  </si>
  <si>
    <t>MN040102</t>
  </si>
  <si>
    <t>MN040201</t>
  </si>
  <si>
    <t>MN040202</t>
  </si>
  <si>
    <t>MN040301</t>
  </si>
  <si>
    <t>MN040302</t>
  </si>
  <si>
    <t>MN040303</t>
  </si>
  <si>
    <t>MN040401</t>
  </si>
  <si>
    <t>MN040501</t>
  </si>
  <si>
    <t>MN040701</t>
  </si>
  <si>
    <t>MN040801</t>
  </si>
  <si>
    <t>MN040802</t>
  </si>
  <si>
    <t>MN040803</t>
  </si>
  <si>
    <t>MN040805</t>
  </si>
  <si>
    <t>MN040806</t>
  </si>
  <si>
    <t>MN040809</t>
  </si>
  <si>
    <t>MN040810</t>
  </si>
  <si>
    <t>MN040811</t>
  </si>
  <si>
    <t>MN040901</t>
  </si>
  <si>
    <t>MN040902</t>
  </si>
  <si>
    <t>MN040903</t>
  </si>
  <si>
    <t>MN040904</t>
  </si>
  <si>
    <t>MN040905</t>
  </si>
  <si>
    <t>MN040906</t>
  </si>
  <si>
    <t>MN041001</t>
  </si>
  <si>
    <t>MN041002</t>
  </si>
  <si>
    <t>MN041101</t>
  </si>
  <si>
    <t>MN041102</t>
  </si>
  <si>
    <t>MN041103</t>
  </si>
  <si>
    <t>MN041201</t>
  </si>
  <si>
    <t>MN041202</t>
  </si>
  <si>
    <t>MN041203</t>
  </si>
  <si>
    <t>MN041301</t>
  </si>
  <si>
    <t>MN041302</t>
  </si>
  <si>
    <t>MN041303</t>
  </si>
  <si>
    <t>MN041304</t>
  </si>
  <si>
    <t>MN041401</t>
  </si>
  <si>
    <t>MN041402</t>
  </si>
  <si>
    <t>MN041501</t>
  </si>
  <si>
    <t>MN041601</t>
  </si>
  <si>
    <t>MN041701</t>
  </si>
  <si>
    <t>MN041801</t>
  </si>
  <si>
    <t>MN042201</t>
  </si>
  <si>
    <t>MN042202</t>
  </si>
  <si>
    <t>MN050101</t>
  </si>
  <si>
    <t>MN050102</t>
  </si>
  <si>
    <t>MN050201</t>
  </si>
  <si>
    <t>MN050202</t>
  </si>
  <si>
    <t>MN050301</t>
  </si>
  <si>
    <t>MN050501</t>
  </si>
  <si>
    <t>MN050701</t>
  </si>
  <si>
    <t>MN050901</t>
  </si>
  <si>
    <t>MN050902</t>
  </si>
  <si>
    <t>MN050903</t>
  </si>
  <si>
    <t>MN050904</t>
  </si>
  <si>
    <t>MN050905</t>
  </si>
  <si>
    <t>MN051001</t>
  </si>
  <si>
    <t>MN051002</t>
  </si>
  <si>
    <t>MN051101</t>
  </si>
  <si>
    <t>MN051102</t>
  </si>
  <si>
    <t>MN051103</t>
  </si>
  <si>
    <t>MN051201</t>
  </si>
  <si>
    <t>MN051202</t>
  </si>
  <si>
    <t>MN051203</t>
  </si>
  <si>
    <t>MN051301</t>
  </si>
  <si>
    <t>MN051302</t>
  </si>
  <si>
    <t>MN051303</t>
  </si>
  <si>
    <t>MN051304</t>
  </si>
  <si>
    <t>MN052201</t>
  </si>
  <si>
    <t>MN052202</t>
  </si>
  <si>
    <t>MN032401</t>
    <phoneticPr fontId="1" type="noConversion"/>
  </si>
  <si>
    <t>会议形式问题</t>
  </si>
  <si>
    <t>会议推广材料</t>
  </si>
  <si>
    <t>会议杂项开支</t>
  </si>
  <si>
    <t>会议注册费</t>
  </si>
  <si>
    <t>24</t>
    <phoneticPr fontId="1" type="noConversion"/>
  </si>
  <si>
    <t>问题大类</t>
  </si>
  <si>
    <t>问题大类</t>
    <phoneticPr fontId="1" type="noConversion"/>
  </si>
  <si>
    <t>问题大类编码</t>
    <phoneticPr fontId="1" type="noConversion"/>
  </si>
  <si>
    <t>系统与签到人数不一致</t>
    <phoneticPr fontId="1" type="noConversion"/>
  </si>
  <si>
    <t>学术活动变更</t>
    <phoneticPr fontId="1" type="noConversion"/>
  </si>
  <si>
    <t>问题类型</t>
  </si>
  <si>
    <t>会议类型</t>
  </si>
  <si>
    <t>系统填报5人，签到表6人</t>
    <phoneticPr fontId="1" type="noConversion"/>
  </si>
  <si>
    <t>补充提交签到表</t>
    <phoneticPr fontId="1" type="noConversion"/>
  </si>
  <si>
    <t>海外讲者翻译</t>
    <phoneticPr fontId="1" type="noConversion"/>
  </si>
  <si>
    <t>系统与会议议程不一致</t>
    <phoneticPr fontId="1" type="noConversion"/>
  </si>
  <si>
    <t>会议议程不完整</t>
    <phoneticPr fontId="1" type="noConversion"/>
  </si>
  <si>
    <t>无会议权限</t>
    <phoneticPr fontId="1" type="noConversion"/>
  </si>
  <si>
    <t>外部参会人数</t>
    <phoneticPr fontId="1" type="noConversion"/>
  </si>
  <si>
    <t>内部参会人数</t>
    <phoneticPr fontId="1" type="noConversion"/>
  </si>
  <si>
    <t>会议形式不符</t>
    <phoneticPr fontId="1" type="noConversion"/>
  </si>
  <si>
    <t>会议时长不符</t>
    <phoneticPr fontId="1" type="noConversion"/>
  </si>
  <si>
    <t>04</t>
    <phoneticPr fontId="1" type="noConversion"/>
  </si>
  <si>
    <t>非讲者库讲者</t>
    <phoneticPr fontId="1" type="noConversion"/>
  </si>
  <si>
    <t>业务约定书不完整</t>
    <phoneticPr fontId="1" type="noConversion"/>
  </si>
  <si>
    <t>讲者人数超标</t>
    <phoneticPr fontId="1" type="noConversion"/>
  </si>
  <si>
    <t>讲者未全程参会</t>
    <phoneticPr fontId="1" type="noConversion"/>
  </si>
  <si>
    <t>主席和点评嘉宾人数超标</t>
    <phoneticPr fontId="1" type="noConversion"/>
  </si>
  <si>
    <t>演讲时长不达标</t>
    <phoneticPr fontId="1" type="noConversion"/>
  </si>
  <si>
    <t>点评时长不达标</t>
    <phoneticPr fontId="1" type="noConversion"/>
  </si>
  <si>
    <t>点评专家讲课费标准</t>
    <phoneticPr fontId="1" type="noConversion"/>
  </si>
  <si>
    <t>12</t>
    <phoneticPr fontId="1" type="noConversion"/>
  </si>
  <si>
    <t>线上患者听课时长</t>
    <phoneticPr fontId="1" type="noConversion"/>
  </si>
  <si>
    <t>线下患者听课时长</t>
    <phoneticPr fontId="1" type="noConversion"/>
  </si>
  <si>
    <t>混合患教听课时长</t>
    <phoneticPr fontId="1" type="noConversion"/>
  </si>
  <si>
    <t>主席参会时长</t>
    <phoneticPr fontId="1" type="noConversion"/>
  </si>
  <si>
    <t>照片水印</t>
    <phoneticPr fontId="1" type="noConversion"/>
  </si>
  <si>
    <t>会议主题</t>
    <phoneticPr fontId="1" type="noConversion"/>
  </si>
  <si>
    <t>付费讲者照片</t>
    <phoneticPr fontId="1" type="noConversion"/>
  </si>
  <si>
    <t>水印与议程不一致</t>
    <phoneticPr fontId="1" type="noConversion"/>
  </si>
  <si>
    <t>线上患教截图</t>
    <phoneticPr fontId="1" type="noConversion"/>
  </si>
  <si>
    <t>线下会议照片人数标准</t>
    <phoneticPr fontId="1" type="noConversion"/>
  </si>
  <si>
    <t>可报销费用</t>
    <phoneticPr fontId="1" type="noConversion"/>
  </si>
  <si>
    <t>费用时间与会议时间不一致</t>
    <phoneticPr fontId="1" type="noConversion"/>
  </si>
  <si>
    <t>会议地点跨区</t>
    <phoneticPr fontId="1" type="noConversion"/>
  </si>
  <si>
    <t>会议地点在景区</t>
    <phoneticPr fontId="1" type="noConversion"/>
  </si>
  <si>
    <t>不可办会议场所</t>
    <phoneticPr fontId="1" type="noConversion"/>
  </si>
  <si>
    <t>整场会议未电子签到</t>
    <phoneticPr fontId="1" type="noConversion"/>
  </si>
  <si>
    <t>线下签到原件</t>
    <phoneticPr fontId="1" type="noConversion"/>
  </si>
  <si>
    <t>线下签到未审批签名</t>
    <phoneticPr fontId="1" type="noConversion"/>
  </si>
  <si>
    <t>缺餐厅门头照</t>
    <phoneticPr fontId="1" type="noConversion"/>
  </si>
  <si>
    <t>餐费与会议时间不相连</t>
    <phoneticPr fontId="1" type="noConversion"/>
  </si>
  <si>
    <t>会议餐费超人均</t>
    <phoneticPr fontId="1" type="noConversion"/>
  </si>
  <si>
    <t>缺少水单</t>
    <phoneticPr fontId="1" type="noConversion"/>
  </si>
  <si>
    <t>无会议的茶歇</t>
    <phoneticPr fontId="1" type="noConversion"/>
  </si>
  <si>
    <t>超市、商场或水果市场购买费用</t>
    <phoneticPr fontId="1" type="noConversion"/>
  </si>
  <si>
    <t>会议租车明细</t>
    <phoneticPr fontId="1" type="noConversion"/>
  </si>
  <si>
    <t>HCP火车标准</t>
    <phoneticPr fontId="1" type="noConversion"/>
  </si>
  <si>
    <t>HCP飞机标准</t>
    <phoneticPr fontId="1" type="noConversion"/>
  </si>
  <si>
    <t>HCP住宿标准</t>
    <phoneticPr fontId="1" type="noConversion"/>
  </si>
  <si>
    <t>无</t>
    <phoneticPr fontId="1" type="noConversion"/>
  </si>
  <si>
    <t>个人卡支付</t>
    <phoneticPr fontId="1" type="noConversion"/>
  </si>
  <si>
    <t>现金支付</t>
    <phoneticPr fontId="1" type="noConversion"/>
  </si>
  <si>
    <t>专家咨询时长、回答问题数量</t>
    <phoneticPr fontId="1" type="noConversion"/>
  </si>
  <si>
    <t>咨询费记录</t>
    <phoneticPr fontId="1" type="noConversion"/>
  </si>
  <si>
    <t>话费超标&amp;充值发票</t>
    <phoneticPr fontId="1" type="noConversion"/>
  </si>
  <si>
    <t>套餐超350元</t>
    <phoneticPr fontId="1" type="noConversion"/>
  </si>
  <si>
    <t>手机号未备案</t>
    <phoneticPr fontId="1" type="noConversion"/>
  </si>
  <si>
    <t>缺水单</t>
    <phoneticPr fontId="1" type="noConversion"/>
  </si>
  <si>
    <t>超市、商场&amp;水果市场费用</t>
    <phoneticPr fontId="1" type="noConversion"/>
  </si>
  <si>
    <t>系统与水单人数不一致</t>
    <phoneticPr fontId="1" type="noConversion"/>
  </si>
  <si>
    <t>费用超600</t>
    <phoneticPr fontId="1" type="noConversion"/>
  </si>
  <si>
    <t>缺少明细</t>
    <phoneticPr fontId="1" type="noConversion"/>
  </si>
  <si>
    <t>缺少快递明细or底单</t>
    <phoneticPr fontId="1" type="noConversion"/>
  </si>
  <si>
    <t>缺少付款记录</t>
    <phoneticPr fontId="1" type="noConversion"/>
  </si>
  <si>
    <t>缺少邀请函</t>
    <phoneticPr fontId="1" type="noConversion"/>
  </si>
  <si>
    <t>未提供临床项目名称</t>
    <phoneticPr fontId="1" type="noConversion"/>
  </si>
  <si>
    <t>缺事由说明</t>
    <phoneticPr fontId="1" type="noConversion"/>
  </si>
  <si>
    <t>请根据要求补充提供，如无法提供请提供财务总监特批</t>
    <phoneticPr fontId="1" type="noConversion"/>
  </si>
  <si>
    <t>缺行程单or发票及订单</t>
    <phoneticPr fontId="1" type="noConversion"/>
  </si>
  <si>
    <t>缺携程订单or比价单or特批</t>
    <phoneticPr fontId="1" type="noConversion"/>
  </si>
  <si>
    <t>火车费用类型错</t>
    <phoneticPr fontId="1" type="noConversion"/>
  </si>
  <si>
    <t>缺发票or入住账单</t>
    <phoneticPr fontId="1" type="noConversion"/>
  </si>
  <si>
    <t>缺付款记录</t>
    <phoneticPr fontId="1" type="noConversion"/>
  </si>
  <si>
    <t>缺发票or行程</t>
    <phoneticPr fontId="1" type="noConversion"/>
  </si>
  <si>
    <t>缺少行程单</t>
    <phoneticPr fontId="1" type="noConversion"/>
  </si>
  <si>
    <t>个人差旅包含HCP费用</t>
    <phoneticPr fontId="1" type="noConversion"/>
  </si>
  <si>
    <t>个人汽车里程的行程显示为驻地内，驻地内因业务产生的燃油费应报销在“月度交通费”，如已报满限额，可选择“交通费-市内”，并提供部门负责人的审批</t>
    <phoneticPr fontId="1" type="noConversion"/>
  </si>
  <si>
    <t>驻地内个人汽车里程</t>
    <phoneticPr fontId="1" type="noConversion"/>
  </si>
  <si>
    <t>差旅餐费发票日期问题</t>
    <phoneticPr fontId="1" type="noConversion"/>
  </si>
  <si>
    <t>差旅餐费超标</t>
    <phoneticPr fontId="1" type="noConversion"/>
  </si>
  <si>
    <t>费用类型错误</t>
    <phoneticPr fontId="1" type="noConversion"/>
  </si>
  <si>
    <t>缺水单明细</t>
    <phoneticPr fontId="1" type="noConversion"/>
  </si>
  <si>
    <t>缺会议议程</t>
    <phoneticPr fontId="1" type="noConversion"/>
  </si>
  <si>
    <t>个人卡支付问题</t>
    <phoneticPr fontId="1" type="noConversion"/>
  </si>
  <si>
    <t>参会人问题</t>
    <phoneticPr fontId="1" type="noConversion"/>
  </si>
  <si>
    <t>缺签收单</t>
    <phoneticPr fontId="1" type="noConversion"/>
  </si>
  <si>
    <t>礼品类别问题</t>
    <phoneticPr fontId="1" type="noConversion"/>
  </si>
  <si>
    <t>礼品金额超标</t>
    <phoneticPr fontId="1" type="noConversion"/>
  </si>
  <si>
    <t>超人均300元</t>
    <phoneticPr fontId="1" type="noConversion"/>
  </si>
  <si>
    <t>业务招待无内部员工</t>
    <phoneticPr fontId="1" type="noConversion"/>
  </si>
  <si>
    <t>缺审批</t>
    <phoneticPr fontId="1" type="noConversion"/>
  </si>
  <si>
    <t>手机款超标</t>
    <phoneticPr fontId="1" type="noConversion"/>
  </si>
  <si>
    <t>缺申购单</t>
    <phoneticPr fontId="1" type="noConversion"/>
  </si>
  <si>
    <t>购买时间早于申购单</t>
    <phoneticPr fontId="1" type="noConversion"/>
  </si>
  <si>
    <t>超人均150元</t>
    <phoneticPr fontId="1" type="noConversion"/>
  </si>
  <si>
    <t>会议餐费形式</t>
    <phoneticPr fontId="1" type="noConversion"/>
  </si>
  <si>
    <t>外部参会人超标</t>
    <phoneticPr fontId="1" type="noConversion"/>
  </si>
  <si>
    <t>EN000101</t>
  </si>
  <si>
    <t>EN000102</t>
  </si>
  <si>
    <t>EN000103</t>
  </si>
  <si>
    <t>EN000104</t>
  </si>
  <si>
    <t>EN000105</t>
  </si>
  <si>
    <t>EN000201</t>
  </si>
  <si>
    <t>EN000202</t>
  </si>
  <si>
    <t>EN000203</t>
  </si>
  <si>
    <t>EN000204</t>
  </si>
  <si>
    <t>EN000301</t>
  </si>
  <si>
    <t>EN000302</t>
  </si>
  <si>
    <t>EN000303</t>
  </si>
  <si>
    <t>EN000401</t>
  </si>
  <si>
    <t>EN000402</t>
  </si>
  <si>
    <t>EN000403</t>
  </si>
  <si>
    <t>EN000501</t>
  </si>
  <si>
    <t>EN000502</t>
  </si>
  <si>
    <t>EN000601</t>
  </si>
  <si>
    <t>EN000602</t>
  </si>
  <si>
    <t>EN000701</t>
  </si>
  <si>
    <t>EN000801</t>
  </si>
  <si>
    <t>EN000802</t>
  </si>
  <si>
    <t>EN000901</t>
  </si>
  <si>
    <t>EN000902</t>
  </si>
  <si>
    <t>EN001001</t>
  </si>
  <si>
    <t>EN001002</t>
  </si>
  <si>
    <t>EN001003</t>
  </si>
  <si>
    <t>EN001101</t>
  </si>
  <si>
    <t>EN001102</t>
  </si>
  <si>
    <t>EN001103</t>
  </si>
  <si>
    <t>EN001201</t>
  </si>
  <si>
    <t>EN001202</t>
  </si>
  <si>
    <t>EN001301</t>
  </si>
  <si>
    <t>EN001401</t>
  </si>
  <si>
    <t>EN001402</t>
  </si>
  <si>
    <t>EN001403</t>
  </si>
  <si>
    <t>EN001501</t>
  </si>
  <si>
    <t>EN001502</t>
  </si>
  <si>
    <t>EN001503</t>
  </si>
  <si>
    <t>EN001601</t>
  </si>
  <si>
    <t>EN001602</t>
  </si>
  <si>
    <t>EN001701</t>
  </si>
  <si>
    <t>EN001702</t>
  </si>
  <si>
    <t>EN001703</t>
  </si>
  <si>
    <t>EN001801</t>
  </si>
  <si>
    <t>EN001901</t>
  </si>
  <si>
    <t>EN001902</t>
  </si>
  <si>
    <t>EN001903</t>
  </si>
  <si>
    <t>EN002001</t>
  </si>
  <si>
    <t>EN002002</t>
  </si>
  <si>
    <t>EN002003</t>
  </si>
  <si>
    <t>EN002004</t>
  </si>
  <si>
    <t>EN002005</t>
  </si>
  <si>
    <t>EN002101</t>
  </si>
  <si>
    <t>EN002102</t>
  </si>
  <si>
    <t>EN002103</t>
  </si>
  <si>
    <t>EN002104</t>
  </si>
  <si>
    <t>EN002105</t>
  </si>
  <si>
    <t>EN002201</t>
  </si>
  <si>
    <t>EN002202</t>
  </si>
  <si>
    <t>EN002203</t>
  </si>
  <si>
    <t>EN002204</t>
  </si>
  <si>
    <t>EN002205</t>
  </si>
  <si>
    <t>EN002206</t>
  </si>
  <si>
    <t>EN002301</t>
  </si>
  <si>
    <t>EN002302</t>
  </si>
  <si>
    <t>EN002303</t>
  </si>
  <si>
    <t>EN002304</t>
  </si>
  <si>
    <t>EN002305</t>
  </si>
  <si>
    <t>EN002306</t>
  </si>
  <si>
    <t>EN002401</t>
  </si>
  <si>
    <t>EN002402</t>
  </si>
  <si>
    <t>EN002403</t>
  </si>
  <si>
    <t>EN002404</t>
  </si>
  <si>
    <t>EN002405</t>
  </si>
  <si>
    <t>EN002406</t>
  </si>
  <si>
    <t>EN002501</t>
  </si>
  <si>
    <t>EN002502</t>
  </si>
  <si>
    <t>EN002503</t>
  </si>
  <si>
    <t>EN002504</t>
  </si>
  <si>
    <t>EN002505</t>
  </si>
  <si>
    <t>EN002506</t>
  </si>
  <si>
    <t>EN002601</t>
  </si>
  <si>
    <t>EN002602</t>
  </si>
  <si>
    <t>EN002603</t>
  </si>
  <si>
    <t>EN002604</t>
  </si>
  <si>
    <t>EN002605</t>
  </si>
  <si>
    <t>EN002606</t>
  </si>
  <si>
    <t>EN002701</t>
  </si>
  <si>
    <t>EN002702</t>
  </si>
  <si>
    <t>EN002703</t>
  </si>
  <si>
    <t>EN002704</t>
  </si>
  <si>
    <t>EN002705</t>
  </si>
  <si>
    <t>EN002801</t>
  </si>
  <si>
    <t>EN002802</t>
  </si>
  <si>
    <t>EN002803</t>
  </si>
  <si>
    <t>EN002804</t>
  </si>
  <si>
    <t>EN002901</t>
  </si>
  <si>
    <t>EN002902</t>
  </si>
  <si>
    <t>EN002903</t>
  </si>
  <si>
    <t>EN002904</t>
  </si>
  <si>
    <t>EN002905</t>
  </si>
  <si>
    <t>EN002906</t>
  </si>
  <si>
    <t>EN002907</t>
  </si>
  <si>
    <t>EN003001</t>
  </si>
  <si>
    <t>EN003002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</si>
</sst>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4" x14ac:knownFonts="1">
    <font>
      <sz val="11"/>
      <color theme="1"/>
      <name val="等线"/>
      <family val="2"/>
      <charset val="134"/>
      <scheme val="minor"/>
    </font>
    <font>
      <sz val="9"/>
      <name val="等线"/>
      <family val="2"/>
      <charset val="134"/>
      <scheme val="minor"/>
    </font>
    <font>
      <sz val="11"/>
      <color theme="1"/>
      <name val="等线"/>
      <family val="2"/>
      <charset val="134"/>
      <scheme val="minor"/>
    </font>
    <font>
      <b/>
      <sz val="11"/>
      <color theme="1"/>
      <name val="等线"/>
      <family val="3"/>
      <charset val="134"/>
      <scheme val="minor"/>
    </font>
  </fonts>
  <fills count="5">
    <fill>
      <patternFill patternType="none"/>
    </fill>
    <fill>
      <patternFill patternType="gray125"/>
    </fill>
    <fill>
      <patternFill patternType="solid">
        <fgColor rgb="FFFFFFCC"/>
        <bgColor indexed="64"/>
      </patternFill>
    </fill>
    <fill>
      <patternFill patternType="solid">
        <fgColor rgb="FFCCECFF"/>
        <bgColor indexed="64"/>
      </patternFill>
    </fill>
    <fill>
      <patternFill patternType="solid">
        <fgColor theme="0" tint="-4.9989318521683403E-2"/>
        <bgColor indexed="64"/>
      </patternFill>
    </fill>
  </fills>
  <borders count="1">
    <border>
      <left/>
      <right/>
      <top/>
      <bottom/>
      <diagonal/>
    </border>
  </borders>
  <cellStyleXfs count="2">
    <xf numFmtId="0" fontId="0" fillId="0" borderId="0">
      <alignment vertical="center"/>
    </xf>
    <xf numFmtId="43" fontId="2" fillId="0" borderId="0" applyFont="0" applyFill="0" applyBorder="0" applyAlignment="0" applyProtection="0">
      <alignment vertical="center"/>
    </xf>
  </cellStyleXfs>
  <cellXfs count="17">
    <xf numFmtId="0" fontId="0" fillId="0" borderId="0" xfId="0">
      <alignment vertical="center"/>
    </xf>
    <xf numFmtId="0" fontId="0" fillId="0" borderId="0" xfId="0" quotePrefix="1" applyNumberFormat="1">
      <alignment vertical="center"/>
    </xf>
    <xf numFmtId="0" fontId="0" fillId="0" borderId="0" xfId="0" applyAlignment="1">
      <alignment vertical="center" wrapText="1"/>
    </xf>
    <xf numFmtId="0" fontId="3" fillId="0" borderId="0" xfId="0" applyFont="1">
      <alignment vertical="center"/>
    </xf>
    <xf numFmtId="0" fontId="3" fillId="0" borderId="0" xfId="0" applyFont="1" applyAlignment="1">
      <alignment horizontal="center" vertical="center" wrapText="1"/>
    </xf>
    <xf numFmtId="14" fontId="0" fillId="0" borderId="0" xfId="0" applyNumberFormat="1" applyAlignment="1">
      <alignment vertical="center" wrapText="1"/>
    </xf>
    <xf numFmtId="43" fontId="0" fillId="0" borderId="0" xfId="1" applyFont="1" applyAlignment="1">
      <alignment vertical="center" wrapText="1"/>
    </xf>
    <xf numFmtId="0" fontId="0" fillId="2" borderId="0" xfId="0" applyFill="1" applyAlignment="1">
      <alignment vertical="center" wrapText="1"/>
    </xf>
    <xf numFmtId="14" fontId="0" fillId="2" borderId="0" xfId="0" applyNumberFormat="1" applyFill="1" applyAlignment="1">
      <alignment vertical="center" wrapText="1"/>
    </xf>
    <xf numFmtId="43" fontId="0" fillId="2" borderId="0" xfId="1" applyFont="1" applyFill="1" applyAlignment="1">
      <alignment vertical="center" wrapText="1"/>
    </xf>
    <xf numFmtId="0" fontId="0" fillId="3" borderId="0" xfId="0" applyFill="1" applyAlignment="1">
      <alignment vertical="center" wrapText="1"/>
    </xf>
    <xf numFmtId="0" fontId="0" fillId="4" borderId="0" xfId="0" applyFill="1" applyAlignment="1">
      <alignment vertical="center" wrapText="1"/>
    </xf>
    <xf numFmtId="0" fontId="3" fillId="0" borderId="0" xfId="0" applyFont="1" applyFill="1" applyAlignment="1">
      <alignment horizontal="center" vertical="center" wrapText="1"/>
    </xf>
    <xf numFmtId="14" fontId="3" fillId="0" borderId="0" xfId="0" applyNumberFormat="1" applyFont="1" applyFill="1" applyAlignment="1">
      <alignment horizontal="center" vertical="center" wrapText="1"/>
    </xf>
    <xf numFmtId="43" fontId="3" fillId="0" borderId="0" xfId="1" applyFont="1" applyFill="1" applyAlignment="1">
      <alignment horizontal="center" vertical="center" wrapText="1"/>
    </xf>
    <xf numFmtId="0" fontId="0" fillId="0" borderId="0" xfId="0" applyFill="1">
      <alignment vertical="center"/>
    </xf>
    <xf numFmtId="0" fontId="3" fillId="0" borderId="0" xfId="0" quotePrefix="1" applyFont="1">
      <alignment vertical="center"/>
    </xf>
  </cellXfs>
  <cellStyles count="2">
    <cellStyle name="常规" xfId="0" builtinId="0"/>
    <cellStyle name="千位分隔" xfId="1" builtinId="3"/>
  </cellStyles>
  <dxfs count="0"/>
  <tableStyles count="0" defaultTableStyle="TableStyleMedium2" defaultPivotStyle="PivotStyleLight16"/>
  <colors>
    <mruColors>
      <color rgb="FFCCEC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58C74-FC79-4A99-A71A-E6CBD94DCC33}">
  <dimension ref="A1:J31"/>
  <sheetViews>
    <sheetView workbookViewId="0">
      <selection activeCell="B32" sqref="B32"/>
    </sheetView>
  </sheetViews>
  <sheetFormatPr defaultRowHeight="14.25" x14ac:dyDescent="0.2"/>
  <cols>
    <col min="1" max="1" width="23.75" bestFit="1" customWidth="1"/>
    <col min="2" max="2" width="59.875" bestFit="1" customWidth="1"/>
    <col min="4" max="4" width="14.5" bestFit="1" customWidth="1"/>
    <col min="5" max="5" width="31.25" bestFit="1" customWidth="1"/>
    <col min="7" max="7" width="13" bestFit="1" customWidth="1"/>
    <col min="8" max="8" width="31.75" customWidth="1"/>
    <col min="9" max="9" width="13" bestFit="1" customWidth="1"/>
  </cols>
  <sheetData>
    <row r="1" spans="1:10" x14ac:dyDescent="0.2">
      <c r="A1" t="s">
        <v>196</v>
      </c>
      <c r="B1" t="s">
        <v>198</v>
      </c>
      <c r="D1" t="s">
        <v>6</v>
      </c>
      <c r="E1" t="s">
        <v>2</v>
      </c>
      <c r="G1" t="s">
        <v>202</v>
      </c>
      <c r="H1" t="s">
        <v>199</v>
      </c>
      <c r="I1" t="s">
        <v>201</v>
      </c>
      <c r="J1" t="s">
        <v>171</v>
      </c>
    </row>
    <row r="2" spans="1:10" x14ac:dyDescent="0.2">
      <c r="D2" s="1" t="s">
        <v>7</v>
      </c>
      <c r="E2" t="s">
        <v>0</v>
      </c>
      <c r="G2" s="1" t="s">
        <v>7</v>
      </c>
      <c r="H2" t="s">
        <v>207</v>
      </c>
      <c r="I2" s="1" t="s">
        <v>7</v>
      </c>
      <c r="J2" t="s">
        <v>277</v>
      </c>
    </row>
    <row r="3" spans="1:10" x14ac:dyDescent="0.2">
      <c r="D3" s="1" t="s">
        <v>12</v>
      </c>
      <c r="E3" t="s">
        <v>1</v>
      </c>
      <c r="G3" s="1" t="s">
        <v>12</v>
      </c>
      <c r="H3" t="s">
        <v>289</v>
      </c>
      <c r="I3" s="1" t="s">
        <v>12</v>
      </c>
      <c r="J3" t="s">
        <v>281</v>
      </c>
    </row>
    <row r="4" spans="1:10" x14ac:dyDescent="0.2">
      <c r="B4" t="s">
        <v>197</v>
      </c>
      <c r="D4" s="1" t="s">
        <v>24</v>
      </c>
      <c r="E4" t="s">
        <v>21</v>
      </c>
      <c r="G4" s="1" t="s">
        <v>24</v>
      </c>
      <c r="H4" t="s">
        <v>291</v>
      </c>
      <c r="I4" s="1" t="s">
        <v>24</v>
      </c>
      <c r="J4" t="s">
        <v>208</v>
      </c>
    </row>
    <row r="5" spans="1:10" x14ac:dyDescent="0.2">
      <c r="D5" s="1" t="s">
        <v>41</v>
      </c>
      <c r="E5" t="s">
        <v>31</v>
      </c>
      <c r="G5" s="1" t="s">
        <v>41</v>
      </c>
      <c r="H5" t="s">
        <v>306</v>
      </c>
      <c r="I5" s="1" t="s">
        <v>41</v>
      </c>
      <c r="J5" t="s">
        <v>210</v>
      </c>
    </row>
    <row r="6" spans="1:10" x14ac:dyDescent="0.2">
      <c r="D6" s="1" t="s">
        <v>140</v>
      </c>
      <c r="E6" t="s">
        <v>38</v>
      </c>
      <c r="G6" s="1" t="s">
        <v>140</v>
      </c>
      <c r="H6" t="s">
        <v>323</v>
      </c>
      <c r="I6" s="1" t="s">
        <v>140</v>
      </c>
      <c r="J6" t="s">
        <v>209</v>
      </c>
    </row>
    <row r="7" spans="1:10" x14ac:dyDescent="0.2">
      <c r="D7" s="1" t="s">
        <v>141</v>
      </c>
      <c r="E7" t="s">
        <v>43</v>
      </c>
      <c r="G7" s="1" t="s">
        <v>141</v>
      </c>
      <c r="I7" s="1" t="s">
        <v>141</v>
      </c>
      <c r="J7" t="s">
        <v>446</v>
      </c>
    </row>
    <row r="8" spans="1:10" x14ac:dyDescent="0.2">
      <c r="D8" s="1" t="s">
        <v>142</v>
      </c>
      <c r="E8" t="s">
        <v>46</v>
      </c>
      <c r="G8" s="1" t="s">
        <v>142</v>
      </c>
      <c r="I8" s="1" t="s">
        <v>142</v>
      </c>
      <c r="J8" t="s">
        <v>214</v>
      </c>
    </row>
    <row r="9" spans="1:10" x14ac:dyDescent="0.2">
      <c r="D9" s="1" t="s">
        <v>143</v>
      </c>
      <c r="E9" t="s">
        <v>49</v>
      </c>
      <c r="G9" s="1" t="s">
        <v>143</v>
      </c>
      <c r="I9" s="1" t="s">
        <v>143</v>
      </c>
      <c r="J9" t="s">
        <v>216</v>
      </c>
    </row>
    <row r="10" spans="1:10" x14ac:dyDescent="0.2">
      <c r="D10" s="1" t="s">
        <v>144</v>
      </c>
      <c r="E10" t="s">
        <v>53</v>
      </c>
      <c r="G10" s="1" t="s">
        <v>144</v>
      </c>
      <c r="I10" s="1" t="s">
        <v>144</v>
      </c>
      <c r="J10" t="s">
        <v>219</v>
      </c>
    </row>
    <row r="11" spans="1:10" x14ac:dyDescent="0.2">
      <c r="D11" s="1" t="s">
        <v>145</v>
      </c>
      <c r="E11" t="s">
        <v>55</v>
      </c>
      <c r="G11" s="1" t="s">
        <v>145</v>
      </c>
      <c r="I11" s="1" t="s">
        <v>145</v>
      </c>
      <c r="J11" t="s">
        <v>223</v>
      </c>
    </row>
    <row r="12" spans="1:10" x14ac:dyDescent="0.2">
      <c r="D12" s="1" t="s">
        <v>146</v>
      </c>
      <c r="E12" t="s">
        <v>59</v>
      </c>
      <c r="G12" s="1" t="s">
        <v>146</v>
      </c>
      <c r="I12" s="1" t="s">
        <v>146</v>
      </c>
      <c r="J12" t="s">
        <v>235</v>
      </c>
    </row>
    <row r="13" spans="1:10" x14ac:dyDescent="0.2">
      <c r="D13" s="1" t="s">
        <v>147</v>
      </c>
      <c r="E13" t="s">
        <v>64</v>
      </c>
      <c r="G13" s="1" t="s">
        <v>147</v>
      </c>
      <c r="I13" s="1" t="s">
        <v>147</v>
      </c>
      <c r="J13" t="s">
        <v>244</v>
      </c>
    </row>
    <row r="14" spans="1:10" x14ac:dyDescent="0.2">
      <c r="A14" t="s">
        <v>195</v>
      </c>
      <c r="B14" t="s">
        <v>200</v>
      </c>
      <c r="D14" s="1" t="s">
        <v>148</v>
      </c>
      <c r="E14" t="s">
        <v>69</v>
      </c>
      <c r="G14" s="1" t="s">
        <v>148</v>
      </c>
      <c r="I14" s="1" t="s">
        <v>148</v>
      </c>
      <c r="J14" t="s">
        <v>251</v>
      </c>
    </row>
    <row r="15" spans="1:10" x14ac:dyDescent="0.2">
      <c r="D15" s="1" t="s">
        <v>149</v>
      </c>
      <c r="E15" t="s">
        <v>73</v>
      </c>
      <c r="G15" s="1" t="s">
        <v>149</v>
      </c>
      <c r="I15" s="1" t="s">
        <v>149</v>
      </c>
      <c r="J15" t="s">
        <v>259</v>
      </c>
    </row>
    <row r="16" spans="1:10" x14ac:dyDescent="0.2">
      <c r="D16" s="1" t="s">
        <v>150</v>
      </c>
      <c r="E16" t="s">
        <v>77</v>
      </c>
      <c r="G16" s="1" t="s">
        <v>150</v>
      </c>
      <c r="I16" s="1" t="s">
        <v>150</v>
      </c>
      <c r="J16" t="s">
        <v>263</v>
      </c>
    </row>
    <row r="17" spans="4:10" x14ac:dyDescent="0.2">
      <c r="D17" s="1" t="s">
        <v>151</v>
      </c>
      <c r="E17" t="s">
        <v>81</v>
      </c>
      <c r="G17" s="1" t="s">
        <v>151</v>
      </c>
      <c r="I17" s="1" t="s">
        <v>151</v>
      </c>
      <c r="J17" t="s">
        <v>266</v>
      </c>
    </row>
    <row r="18" spans="4:10" x14ac:dyDescent="0.2">
      <c r="D18" s="1" t="s">
        <v>152</v>
      </c>
      <c r="E18" t="s">
        <v>85</v>
      </c>
      <c r="G18" s="1" t="s">
        <v>152</v>
      </c>
      <c r="I18" s="1" t="s">
        <v>152</v>
      </c>
      <c r="J18" t="s">
        <v>270</v>
      </c>
    </row>
    <row r="19" spans="4:10" x14ac:dyDescent="0.2">
      <c r="D19" s="1" t="s">
        <v>153</v>
      </c>
      <c r="E19" t="s">
        <v>84</v>
      </c>
      <c r="G19" s="1" t="s">
        <v>153</v>
      </c>
      <c r="I19" s="1" t="s">
        <v>153</v>
      </c>
      <c r="J19" t="s">
        <v>268</v>
      </c>
    </row>
    <row r="20" spans="4:10" x14ac:dyDescent="0.2">
      <c r="D20" s="1" t="s">
        <v>154</v>
      </c>
      <c r="E20" t="s">
        <v>93</v>
      </c>
      <c r="G20" s="1" t="s">
        <v>154</v>
      </c>
      <c r="I20" s="1" t="s">
        <v>154</v>
      </c>
      <c r="J20" t="s">
        <v>447</v>
      </c>
    </row>
    <row r="21" spans="4:10" x14ac:dyDescent="0.2">
      <c r="D21" s="1" t="s">
        <v>155</v>
      </c>
      <c r="E21" t="s">
        <v>95</v>
      </c>
      <c r="G21" s="1" t="s">
        <v>155</v>
      </c>
      <c r="I21" s="1" t="s">
        <v>155</v>
      </c>
      <c r="J21" t="s">
        <v>448</v>
      </c>
    </row>
    <row r="22" spans="4:10" x14ac:dyDescent="0.2">
      <c r="D22" s="1" t="s">
        <v>156</v>
      </c>
      <c r="E22" t="s">
        <v>102</v>
      </c>
      <c r="G22" s="1" t="s">
        <v>156</v>
      </c>
      <c r="I22" s="1" t="s">
        <v>156</v>
      </c>
      <c r="J22" t="s">
        <v>449</v>
      </c>
    </row>
    <row r="23" spans="4:10" x14ac:dyDescent="0.2">
      <c r="D23" s="1" t="s">
        <v>157</v>
      </c>
      <c r="E23" t="s">
        <v>108</v>
      </c>
      <c r="G23" s="1" t="s">
        <v>157</v>
      </c>
      <c r="I23" s="1" t="s">
        <v>157</v>
      </c>
      <c r="J23" t="s">
        <v>137</v>
      </c>
    </row>
    <row r="24" spans="4:10" x14ac:dyDescent="0.2">
      <c r="D24" s="1" t="s">
        <v>158</v>
      </c>
      <c r="E24" t="s">
        <v>114</v>
      </c>
      <c r="G24" s="1" t="s">
        <v>158</v>
      </c>
      <c r="I24" s="1" t="s">
        <v>158</v>
      </c>
      <c r="J24" t="s">
        <v>331</v>
      </c>
    </row>
    <row r="25" spans="4:10" x14ac:dyDescent="0.2">
      <c r="D25" s="1" t="s">
        <v>159</v>
      </c>
      <c r="E25" t="s">
        <v>116</v>
      </c>
      <c r="G25" s="1" t="s">
        <v>159</v>
      </c>
      <c r="I25" s="1" t="s">
        <v>159</v>
      </c>
      <c r="J25" t="s">
        <v>303</v>
      </c>
    </row>
    <row r="26" spans="4:10" x14ac:dyDescent="0.2">
      <c r="D26" s="1" t="s">
        <v>160</v>
      </c>
      <c r="E26" t="s">
        <v>118</v>
      </c>
      <c r="G26" s="1" t="s">
        <v>160</v>
      </c>
      <c r="I26" s="1"/>
    </row>
    <row r="27" spans="4:10" x14ac:dyDescent="0.2">
      <c r="D27" s="1" t="s">
        <v>161</v>
      </c>
      <c r="E27" t="s">
        <v>120</v>
      </c>
      <c r="G27" s="1" t="s">
        <v>161</v>
      </c>
      <c r="I27" s="1"/>
    </row>
    <row r="28" spans="4:10" x14ac:dyDescent="0.2">
      <c r="D28" s="1" t="s">
        <v>162</v>
      </c>
      <c r="E28" t="s">
        <v>122</v>
      </c>
      <c r="G28" s="1" t="s">
        <v>162</v>
      </c>
      <c r="I28" s="1"/>
    </row>
    <row r="29" spans="4:10" x14ac:dyDescent="0.2">
      <c r="D29" s="1" t="s">
        <v>163</v>
      </c>
      <c r="E29" t="s">
        <v>125</v>
      </c>
      <c r="G29" s="1" t="s">
        <v>163</v>
      </c>
      <c r="I29" s="1"/>
    </row>
    <row r="30" spans="4:10" x14ac:dyDescent="0.2">
      <c r="D30" s="1" t="s">
        <v>164</v>
      </c>
      <c r="E30" t="s">
        <v>129</v>
      </c>
      <c r="G30" s="1" t="s">
        <v>164</v>
      </c>
      <c r="I30" s="1"/>
    </row>
    <row r="31" spans="4:10" x14ac:dyDescent="0.2">
      <c r="D31" s="1" t="s">
        <v>165</v>
      </c>
      <c r="E31" t="s">
        <v>137</v>
      </c>
      <c r="G31" s="1" t="s">
        <v>165</v>
      </c>
      <c r="I31" s="1"/>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7BCE22-64DE-4410-A9AA-284DA41A2508}">
  <dimension ref="A1:I57"/>
  <sheetViews>
    <sheetView workbookViewId="0">
      <selection activeCell="G6" sqref="G6"/>
    </sheetView>
  </sheetViews>
  <sheetFormatPr defaultRowHeight="14.25" x14ac:dyDescent="0.2"/>
  <cols>
    <col min="1" max="1" width="13" bestFit="1" customWidth="1"/>
    <col min="2" max="2" width="19.25" bestFit="1" customWidth="1"/>
    <col min="3" max="3" width="19.25" customWidth="1"/>
    <col min="4" max="4" width="25.5" bestFit="1" customWidth="1"/>
    <col min="5" max="5" width="31.375" customWidth="1"/>
    <col min="6" max="6" width="11" bestFit="1" customWidth="1"/>
  </cols>
  <sheetData>
    <row r="1" spans="1:9" x14ac:dyDescent="0.2">
      <c r="E1" s="1" t="s">
        <v>7</v>
      </c>
      <c r="F1" s="1" t="s">
        <v>12</v>
      </c>
      <c r="G1" s="1" t="s">
        <v>24</v>
      </c>
      <c r="H1" s="1" t="s">
        <v>41</v>
      </c>
      <c r="I1" s="1" t="s">
        <v>140</v>
      </c>
    </row>
    <row r="2" spans="1:9" x14ac:dyDescent="0.2">
      <c r="A2" t="s">
        <v>453</v>
      </c>
      <c r="B2" t="s">
        <v>451</v>
      </c>
      <c r="C2" t="s">
        <v>201</v>
      </c>
      <c r="D2" t="s">
        <v>451</v>
      </c>
      <c r="E2" t="s">
        <v>207</v>
      </c>
      <c r="F2" t="s">
        <v>289</v>
      </c>
      <c r="G2" t="s">
        <v>291</v>
      </c>
      <c r="H2" t="s">
        <v>306</v>
      </c>
      <c r="I2" t="s">
        <v>323</v>
      </c>
    </row>
    <row r="3" spans="1:9" x14ac:dyDescent="0.2">
      <c r="A3" s="1" t="s">
        <v>7</v>
      </c>
      <c r="B3" t="s">
        <v>278</v>
      </c>
      <c r="C3" s="1" t="s">
        <v>7</v>
      </c>
      <c r="D3" t="s">
        <v>454</v>
      </c>
      <c r="E3" t="s">
        <v>203</v>
      </c>
      <c r="F3" t="s">
        <v>203</v>
      </c>
      <c r="G3" t="s">
        <v>203</v>
      </c>
      <c r="H3" t="s">
        <v>203</v>
      </c>
      <c r="I3" t="s">
        <v>203</v>
      </c>
    </row>
    <row r="4" spans="1:9" x14ac:dyDescent="0.2">
      <c r="A4" s="1" t="s">
        <v>7</v>
      </c>
      <c r="B4" t="s">
        <v>278</v>
      </c>
      <c r="C4" s="1" t="s">
        <v>12</v>
      </c>
      <c r="D4" t="s">
        <v>455</v>
      </c>
      <c r="E4" t="s">
        <v>203</v>
      </c>
      <c r="F4" t="s">
        <v>203</v>
      </c>
      <c r="G4" t="s">
        <v>203</v>
      </c>
      <c r="H4" t="s">
        <v>203</v>
      </c>
      <c r="I4" t="s">
        <v>203</v>
      </c>
    </row>
    <row r="5" spans="1:9" x14ac:dyDescent="0.2">
      <c r="A5" s="1" t="s">
        <v>12</v>
      </c>
      <c r="B5" t="s">
        <v>282</v>
      </c>
      <c r="C5" s="1" t="s">
        <v>7</v>
      </c>
      <c r="D5" t="s">
        <v>461</v>
      </c>
      <c r="E5" t="s">
        <v>203</v>
      </c>
      <c r="F5" t="s">
        <v>203</v>
      </c>
      <c r="G5" t="s">
        <v>203</v>
      </c>
      <c r="H5" t="s">
        <v>203</v>
      </c>
      <c r="I5" t="s">
        <v>203</v>
      </c>
    </row>
    <row r="6" spans="1:9" x14ac:dyDescent="0.2">
      <c r="A6" s="1" t="s">
        <v>12</v>
      </c>
      <c r="B6" t="s">
        <v>282</v>
      </c>
      <c r="C6" s="1" t="s">
        <v>12</v>
      </c>
      <c r="D6" t="s">
        <v>462</v>
      </c>
      <c r="E6" t="s">
        <v>203</v>
      </c>
      <c r="F6" t="s">
        <v>203</v>
      </c>
      <c r="G6" t="s">
        <v>203</v>
      </c>
      <c r="H6" t="s">
        <v>203</v>
      </c>
      <c r="I6" t="s">
        <v>203</v>
      </c>
    </row>
    <row r="7" spans="1:9" x14ac:dyDescent="0.2">
      <c r="A7" s="1" t="s">
        <v>24</v>
      </c>
      <c r="B7" t="s">
        <v>208</v>
      </c>
      <c r="C7" s="1" t="s">
        <v>7</v>
      </c>
      <c r="D7" t="s">
        <v>463</v>
      </c>
      <c r="E7" t="s">
        <v>203</v>
      </c>
      <c r="F7" t="s">
        <v>203</v>
      </c>
      <c r="G7" t="s">
        <v>203</v>
      </c>
      <c r="H7" t="s">
        <v>203</v>
      </c>
      <c r="I7" t="s">
        <v>203</v>
      </c>
    </row>
    <row r="8" spans="1:9" x14ac:dyDescent="0.2">
      <c r="A8" s="1" t="s">
        <v>24</v>
      </c>
      <c r="B8" t="s">
        <v>208</v>
      </c>
      <c r="C8" s="1" t="s">
        <v>12</v>
      </c>
      <c r="D8" t="s">
        <v>463</v>
      </c>
      <c r="E8" t="s">
        <v>204</v>
      </c>
      <c r="F8" t="s">
        <v>204</v>
      </c>
      <c r="G8" t="s">
        <v>204</v>
      </c>
      <c r="H8" t="s">
        <v>203</v>
      </c>
      <c r="I8" t="s">
        <v>204</v>
      </c>
    </row>
    <row r="9" spans="1:9" x14ac:dyDescent="0.2">
      <c r="A9" s="1" t="s">
        <v>24</v>
      </c>
      <c r="B9" t="s">
        <v>208</v>
      </c>
      <c r="C9" s="1" t="s">
        <v>24</v>
      </c>
      <c r="D9" t="s">
        <v>463</v>
      </c>
      <c r="E9" t="s">
        <v>204</v>
      </c>
      <c r="F9" t="s">
        <v>204</v>
      </c>
      <c r="G9" t="s">
        <v>204</v>
      </c>
      <c r="H9" t="s">
        <v>203</v>
      </c>
      <c r="I9" t="s">
        <v>204</v>
      </c>
    </row>
    <row r="10" spans="1:9" x14ac:dyDescent="0.2">
      <c r="A10" s="1" t="s">
        <v>41</v>
      </c>
      <c r="B10" t="s">
        <v>210</v>
      </c>
      <c r="C10" s="1" t="s">
        <v>7</v>
      </c>
      <c r="D10" t="s">
        <v>464</v>
      </c>
      <c r="E10" t="s">
        <v>204</v>
      </c>
      <c r="F10" t="s">
        <v>203</v>
      </c>
      <c r="G10" t="s">
        <v>203</v>
      </c>
      <c r="H10" t="s">
        <v>203</v>
      </c>
      <c r="I10" t="s">
        <v>204</v>
      </c>
    </row>
    <row r="11" spans="1:9" x14ac:dyDescent="0.2">
      <c r="A11" s="1" t="s">
        <v>140</v>
      </c>
      <c r="B11" t="s">
        <v>209</v>
      </c>
      <c r="C11" s="1" t="s">
        <v>7</v>
      </c>
      <c r="D11" t="s">
        <v>465</v>
      </c>
      <c r="E11" t="s">
        <v>203</v>
      </c>
      <c r="F11" t="s">
        <v>203</v>
      </c>
      <c r="G11" t="s">
        <v>203</v>
      </c>
      <c r="H11" t="s">
        <v>203</v>
      </c>
      <c r="I11" t="s">
        <v>203</v>
      </c>
    </row>
    <row r="12" spans="1:9" x14ac:dyDescent="0.2">
      <c r="A12" s="1" t="s">
        <v>141</v>
      </c>
      <c r="B12" t="s">
        <v>222</v>
      </c>
      <c r="C12" s="1" t="s">
        <v>7</v>
      </c>
      <c r="D12" t="s">
        <v>466</v>
      </c>
      <c r="E12" t="s">
        <v>203</v>
      </c>
      <c r="F12" t="s">
        <v>203</v>
      </c>
      <c r="G12" t="s">
        <v>203</v>
      </c>
      <c r="H12" t="s">
        <v>203</v>
      </c>
      <c r="I12" t="s">
        <v>203</v>
      </c>
    </row>
    <row r="13" spans="1:9" x14ac:dyDescent="0.2">
      <c r="A13" s="1" t="s">
        <v>142</v>
      </c>
      <c r="B13" t="s">
        <v>214</v>
      </c>
      <c r="C13" s="1" t="s">
        <v>7</v>
      </c>
      <c r="D13" t="s">
        <v>467</v>
      </c>
      <c r="E13" t="s">
        <v>203</v>
      </c>
      <c r="F13" t="s">
        <v>203</v>
      </c>
      <c r="G13" t="s">
        <v>203</v>
      </c>
      <c r="H13" t="s">
        <v>203</v>
      </c>
      <c r="I13" t="s">
        <v>203</v>
      </c>
    </row>
    <row r="14" spans="1:9" x14ac:dyDescent="0.2">
      <c r="A14" s="1" t="s">
        <v>143</v>
      </c>
      <c r="B14" t="s">
        <v>216</v>
      </c>
      <c r="C14" s="1" t="s">
        <v>250</v>
      </c>
      <c r="D14" t="s">
        <v>469</v>
      </c>
      <c r="E14" t="s">
        <v>203</v>
      </c>
      <c r="F14" t="s">
        <v>204</v>
      </c>
      <c r="G14" t="s">
        <v>203</v>
      </c>
      <c r="H14" t="s">
        <v>203</v>
      </c>
      <c r="I14" t="s">
        <v>204</v>
      </c>
    </row>
    <row r="15" spans="1:9" x14ac:dyDescent="0.2">
      <c r="A15" s="1" t="s">
        <v>143</v>
      </c>
      <c r="B15" t="s">
        <v>216</v>
      </c>
      <c r="C15" s="1" t="s">
        <v>12</v>
      </c>
      <c r="D15" t="s">
        <v>470</v>
      </c>
      <c r="E15" t="s">
        <v>203</v>
      </c>
      <c r="F15" t="s">
        <v>204</v>
      </c>
      <c r="G15" t="s">
        <v>203</v>
      </c>
      <c r="H15" t="s">
        <v>203</v>
      </c>
      <c r="I15" t="s">
        <v>204</v>
      </c>
    </row>
    <row r="16" spans="1:9" x14ac:dyDescent="0.2">
      <c r="A16" s="1" t="s">
        <v>143</v>
      </c>
      <c r="B16" t="s">
        <v>216</v>
      </c>
      <c r="C16" s="1" t="s">
        <v>24</v>
      </c>
      <c r="D16" t="s">
        <v>471</v>
      </c>
      <c r="E16" t="s">
        <v>203</v>
      </c>
      <c r="F16" t="s">
        <v>204</v>
      </c>
      <c r="G16" t="s">
        <v>203</v>
      </c>
      <c r="H16" t="s">
        <v>203</v>
      </c>
      <c r="I16" t="s">
        <v>204</v>
      </c>
    </row>
    <row r="17" spans="1:9" x14ac:dyDescent="0.2">
      <c r="A17" s="1" t="s">
        <v>143</v>
      </c>
      <c r="B17" t="s">
        <v>216</v>
      </c>
      <c r="C17" s="1" t="s">
        <v>468</v>
      </c>
      <c r="D17" t="s">
        <v>473</v>
      </c>
      <c r="E17" t="s">
        <v>203</v>
      </c>
      <c r="F17" t="s">
        <v>204</v>
      </c>
      <c r="G17" t="s">
        <v>203</v>
      </c>
      <c r="H17" t="s">
        <v>204</v>
      </c>
      <c r="I17" t="s">
        <v>204</v>
      </c>
    </row>
    <row r="18" spans="1:9" x14ac:dyDescent="0.2">
      <c r="A18" s="1" t="s">
        <v>143</v>
      </c>
      <c r="B18" t="s">
        <v>216</v>
      </c>
      <c r="C18" s="1" t="s">
        <v>140</v>
      </c>
      <c r="D18" t="s">
        <v>472</v>
      </c>
      <c r="E18" t="s">
        <v>203</v>
      </c>
      <c r="F18" t="s">
        <v>204</v>
      </c>
      <c r="G18" t="s">
        <v>203</v>
      </c>
      <c r="H18" t="s">
        <v>203</v>
      </c>
      <c r="I18" t="s">
        <v>204</v>
      </c>
    </row>
    <row r="19" spans="1:9" x14ac:dyDescent="0.2">
      <c r="A19" s="1" t="s">
        <v>143</v>
      </c>
      <c r="B19" t="s">
        <v>216</v>
      </c>
      <c r="C19" s="1" t="s">
        <v>141</v>
      </c>
      <c r="D19" t="s">
        <v>474</v>
      </c>
      <c r="E19" t="s">
        <v>203</v>
      </c>
      <c r="F19" t="s">
        <v>204</v>
      </c>
      <c r="G19" t="s">
        <v>203</v>
      </c>
      <c r="H19" t="s">
        <v>203</v>
      </c>
      <c r="I19" t="s">
        <v>204</v>
      </c>
    </row>
    <row r="20" spans="1:9" x14ac:dyDescent="0.2">
      <c r="A20" s="1" t="s">
        <v>143</v>
      </c>
      <c r="B20" t="s">
        <v>216</v>
      </c>
      <c r="C20" s="1" t="s">
        <v>142</v>
      </c>
      <c r="D20" t="s">
        <v>475</v>
      </c>
      <c r="E20" t="s">
        <v>203</v>
      </c>
      <c r="F20" t="s">
        <v>204</v>
      </c>
      <c r="G20" t="s">
        <v>203</v>
      </c>
      <c r="H20" t="s">
        <v>204</v>
      </c>
      <c r="I20" t="s">
        <v>204</v>
      </c>
    </row>
    <row r="21" spans="1:9" x14ac:dyDescent="0.2">
      <c r="A21" s="1" t="s">
        <v>143</v>
      </c>
      <c r="B21" t="s">
        <v>216</v>
      </c>
      <c r="C21" s="1" t="s">
        <v>143</v>
      </c>
      <c r="D21" t="s">
        <v>476</v>
      </c>
      <c r="E21" t="s">
        <v>203</v>
      </c>
      <c r="F21" t="s">
        <v>204</v>
      </c>
      <c r="G21" t="s">
        <v>203</v>
      </c>
      <c r="H21" t="s">
        <v>204</v>
      </c>
      <c r="I21" t="s">
        <v>204</v>
      </c>
    </row>
    <row r="22" spans="1:9" x14ac:dyDescent="0.2">
      <c r="A22" s="1" t="s">
        <v>143</v>
      </c>
      <c r="B22" t="s">
        <v>216</v>
      </c>
      <c r="C22" s="1" t="s">
        <v>144</v>
      </c>
      <c r="D22" t="s">
        <v>478</v>
      </c>
      <c r="E22" t="s">
        <v>204</v>
      </c>
      <c r="F22" t="s">
        <v>204</v>
      </c>
      <c r="G22" t="s">
        <v>203</v>
      </c>
      <c r="H22" t="s">
        <v>203</v>
      </c>
      <c r="I22" t="s">
        <v>204</v>
      </c>
    </row>
    <row r="23" spans="1:9" x14ac:dyDescent="0.2">
      <c r="A23" s="1" t="s">
        <v>143</v>
      </c>
      <c r="B23" t="s">
        <v>216</v>
      </c>
      <c r="C23" s="1" t="s">
        <v>145</v>
      </c>
      <c r="D23" t="s">
        <v>479</v>
      </c>
      <c r="E23" t="s">
        <v>204</v>
      </c>
      <c r="F23" t="s">
        <v>204</v>
      </c>
      <c r="G23" t="s">
        <v>204</v>
      </c>
      <c r="H23" t="s">
        <v>203</v>
      </c>
      <c r="I23" t="s">
        <v>204</v>
      </c>
    </row>
    <row r="24" spans="1:9" x14ac:dyDescent="0.2">
      <c r="A24" s="1" t="s">
        <v>143</v>
      </c>
      <c r="B24" t="s">
        <v>216</v>
      </c>
      <c r="C24" s="1" t="s">
        <v>146</v>
      </c>
      <c r="D24" t="s">
        <v>480</v>
      </c>
      <c r="E24" t="s">
        <v>204</v>
      </c>
      <c r="F24" t="s">
        <v>204</v>
      </c>
      <c r="G24" t="s">
        <v>204</v>
      </c>
      <c r="H24" t="s">
        <v>203</v>
      </c>
      <c r="I24" t="s">
        <v>204</v>
      </c>
    </row>
    <row r="25" spans="1:9" x14ac:dyDescent="0.2">
      <c r="A25" s="1" t="s">
        <v>143</v>
      </c>
      <c r="B25" t="s">
        <v>216</v>
      </c>
      <c r="C25" s="1" t="s">
        <v>477</v>
      </c>
      <c r="D25" t="s">
        <v>481</v>
      </c>
      <c r="E25" t="s">
        <v>204</v>
      </c>
      <c r="F25" t="s">
        <v>204</v>
      </c>
      <c r="G25" t="s">
        <v>203</v>
      </c>
      <c r="H25" t="s">
        <v>204</v>
      </c>
      <c r="I25" t="s">
        <v>204</v>
      </c>
    </row>
    <row r="26" spans="1:9" x14ac:dyDescent="0.2">
      <c r="A26" s="1" t="s">
        <v>144</v>
      </c>
      <c r="B26" t="s">
        <v>220</v>
      </c>
      <c r="C26" s="1" t="s">
        <v>250</v>
      </c>
      <c r="D26" t="s">
        <v>482</v>
      </c>
      <c r="E26" t="s">
        <v>203</v>
      </c>
      <c r="F26" t="s">
        <v>204</v>
      </c>
      <c r="G26" t="s">
        <v>203</v>
      </c>
      <c r="H26" t="s">
        <v>203</v>
      </c>
      <c r="I26" t="s">
        <v>203</v>
      </c>
    </row>
    <row r="27" spans="1:9" x14ac:dyDescent="0.2">
      <c r="A27" s="1" t="s">
        <v>144</v>
      </c>
      <c r="B27" t="s">
        <v>220</v>
      </c>
      <c r="C27" s="1" t="s">
        <v>12</v>
      </c>
      <c r="D27" t="s">
        <v>483</v>
      </c>
      <c r="E27" t="s">
        <v>203</v>
      </c>
      <c r="F27" t="s">
        <v>204</v>
      </c>
      <c r="G27" t="s">
        <v>203</v>
      </c>
      <c r="H27" t="s">
        <v>203</v>
      </c>
      <c r="I27" t="s">
        <v>203</v>
      </c>
    </row>
    <row r="28" spans="1:9" x14ac:dyDescent="0.2">
      <c r="A28" s="1" t="s">
        <v>144</v>
      </c>
      <c r="B28" t="s">
        <v>220</v>
      </c>
      <c r="C28" s="1" t="s">
        <v>24</v>
      </c>
      <c r="D28" t="s">
        <v>484</v>
      </c>
      <c r="E28" t="s">
        <v>203</v>
      </c>
      <c r="F28" t="s">
        <v>204</v>
      </c>
      <c r="G28" t="s">
        <v>203</v>
      </c>
      <c r="H28" t="s">
        <v>203</v>
      </c>
      <c r="I28" t="s">
        <v>203</v>
      </c>
    </row>
    <row r="29" spans="1:9" x14ac:dyDescent="0.2">
      <c r="A29" s="1" t="s">
        <v>144</v>
      </c>
      <c r="B29" t="s">
        <v>220</v>
      </c>
      <c r="C29" s="1" t="s">
        <v>468</v>
      </c>
      <c r="D29" t="s">
        <v>485</v>
      </c>
      <c r="E29" t="s">
        <v>203</v>
      </c>
      <c r="F29" t="s">
        <v>204</v>
      </c>
      <c r="G29" t="s">
        <v>203</v>
      </c>
      <c r="H29" t="s">
        <v>203</v>
      </c>
      <c r="I29" t="s">
        <v>203</v>
      </c>
    </row>
    <row r="30" spans="1:9" x14ac:dyDescent="0.2">
      <c r="A30" s="1" t="s">
        <v>144</v>
      </c>
      <c r="B30" t="s">
        <v>220</v>
      </c>
      <c r="C30" s="1" t="s">
        <v>140</v>
      </c>
      <c r="D30" t="s">
        <v>487</v>
      </c>
      <c r="E30" t="s">
        <v>203</v>
      </c>
      <c r="F30" t="s">
        <v>204</v>
      </c>
      <c r="G30" t="s">
        <v>203</v>
      </c>
      <c r="H30" t="s">
        <v>203</v>
      </c>
      <c r="I30" t="s">
        <v>203</v>
      </c>
    </row>
    <row r="31" spans="1:9" x14ac:dyDescent="0.2">
      <c r="A31" s="1" t="s">
        <v>144</v>
      </c>
      <c r="B31" t="s">
        <v>220</v>
      </c>
      <c r="C31" s="1" t="s">
        <v>141</v>
      </c>
      <c r="D31" t="s">
        <v>486</v>
      </c>
      <c r="E31" t="s">
        <v>204</v>
      </c>
      <c r="F31" t="s">
        <v>204</v>
      </c>
      <c r="G31" t="s">
        <v>203</v>
      </c>
      <c r="H31" t="s">
        <v>203</v>
      </c>
      <c r="I31" t="s">
        <v>204</v>
      </c>
    </row>
    <row r="32" spans="1:9" x14ac:dyDescent="0.2">
      <c r="A32" s="1" t="s">
        <v>145</v>
      </c>
      <c r="B32" t="s">
        <v>224</v>
      </c>
      <c r="C32" s="1" t="s">
        <v>250</v>
      </c>
      <c r="D32" t="s">
        <v>489</v>
      </c>
      <c r="E32" t="s">
        <v>203</v>
      </c>
      <c r="F32" t="s">
        <v>204</v>
      </c>
      <c r="G32" t="s">
        <v>204</v>
      </c>
      <c r="H32" t="s">
        <v>203</v>
      </c>
      <c r="I32" t="s">
        <v>203</v>
      </c>
    </row>
    <row r="33" spans="1:9" x14ac:dyDescent="0.2">
      <c r="A33" s="1" t="s">
        <v>145</v>
      </c>
      <c r="B33" t="s">
        <v>224</v>
      </c>
      <c r="C33" s="1" t="s">
        <v>12</v>
      </c>
      <c r="D33" t="s">
        <v>488</v>
      </c>
      <c r="E33" t="s">
        <v>203</v>
      </c>
      <c r="F33" t="s">
        <v>204</v>
      </c>
      <c r="G33" t="s">
        <v>204</v>
      </c>
      <c r="H33" t="s">
        <v>203</v>
      </c>
      <c r="I33" t="s">
        <v>203</v>
      </c>
    </row>
    <row r="34" spans="1:9" x14ac:dyDescent="0.2">
      <c r="A34" s="1" t="s">
        <v>146</v>
      </c>
      <c r="B34" t="s">
        <v>236</v>
      </c>
      <c r="C34" s="1" t="s">
        <v>250</v>
      </c>
      <c r="D34" t="s">
        <v>490</v>
      </c>
      <c r="E34" t="s">
        <v>203</v>
      </c>
      <c r="F34" t="s">
        <v>203</v>
      </c>
      <c r="G34" t="s">
        <v>203</v>
      </c>
      <c r="H34" t="s">
        <v>203</v>
      </c>
      <c r="I34" t="s">
        <v>203</v>
      </c>
    </row>
    <row r="35" spans="1:9" x14ac:dyDescent="0.2">
      <c r="A35" s="1" t="s">
        <v>146</v>
      </c>
      <c r="B35" t="s">
        <v>236</v>
      </c>
      <c r="C35" s="1" t="s">
        <v>12</v>
      </c>
      <c r="D35" t="s">
        <v>491</v>
      </c>
      <c r="E35" t="s">
        <v>203</v>
      </c>
      <c r="F35" t="s">
        <v>203</v>
      </c>
      <c r="G35" t="s">
        <v>203</v>
      </c>
      <c r="H35" t="s">
        <v>203</v>
      </c>
      <c r="I35" t="s">
        <v>203</v>
      </c>
    </row>
    <row r="36" spans="1:9" x14ac:dyDescent="0.2">
      <c r="A36" s="1" t="s">
        <v>146</v>
      </c>
      <c r="B36" t="s">
        <v>236</v>
      </c>
      <c r="C36" s="1" t="s">
        <v>24</v>
      </c>
      <c r="D36" t="s">
        <v>492</v>
      </c>
      <c r="E36" t="s">
        <v>203</v>
      </c>
      <c r="F36" t="s">
        <v>203</v>
      </c>
      <c r="G36" t="s">
        <v>203</v>
      </c>
      <c r="H36" t="s">
        <v>203</v>
      </c>
      <c r="I36" t="s">
        <v>203</v>
      </c>
    </row>
    <row r="37" spans="1:9" x14ac:dyDescent="0.2">
      <c r="A37" s="1" t="s">
        <v>147</v>
      </c>
      <c r="B37" t="s">
        <v>244</v>
      </c>
      <c r="C37" s="1" t="s">
        <v>250</v>
      </c>
      <c r="D37" t="s">
        <v>493</v>
      </c>
      <c r="E37" t="s">
        <v>203</v>
      </c>
      <c r="F37" t="s">
        <v>203</v>
      </c>
      <c r="G37" t="s">
        <v>203</v>
      </c>
      <c r="H37" t="s">
        <v>203</v>
      </c>
      <c r="I37" t="s">
        <v>203</v>
      </c>
    </row>
    <row r="38" spans="1:9" x14ac:dyDescent="0.2">
      <c r="A38" s="1" t="s">
        <v>147</v>
      </c>
      <c r="B38" t="s">
        <v>244</v>
      </c>
      <c r="C38" s="1" t="s">
        <v>12</v>
      </c>
      <c r="D38" t="s">
        <v>494</v>
      </c>
      <c r="E38" t="s">
        <v>203</v>
      </c>
      <c r="F38" t="s">
        <v>203</v>
      </c>
      <c r="G38" t="s">
        <v>203</v>
      </c>
      <c r="H38" t="s">
        <v>203</v>
      </c>
      <c r="I38" t="s">
        <v>203</v>
      </c>
    </row>
    <row r="39" spans="1:9" x14ac:dyDescent="0.2">
      <c r="A39" s="1" t="s">
        <v>147</v>
      </c>
      <c r="B39" t="s">
        <v>244</v>
      </c>
      <c r="C39" s="1" t="s">
        <v>24</v>
      </c>
      <c r="D39" t="s">
        <v>495</v>
      </c>
      <c r="E39" t="s">
        <v>203</v>
      </c>
      <c r="F39" t="s">
        <v>203</v>
      </c>
      <c r="G39" t="s">
        <v>203</v>
      </c>
      <c r="H39" t="s">
        <v>203</v>
      </c>
      <c r="I39" t="s">
        <v>203</v>
      </c>
    </row>
    <row r="40" spans="1:9" x14ac:dyDescent="0.2">
      <c r="A40" s="1" t="s">
        <v>148</v>
      </c>
      <c r="B40" t="s">
        <v>251</v>
      </c>
      <c r="C40" s="1" t="s">
        <v>250</v>
      </c>
      <c r="D40" t="s">
        <v>496</v>
      </c>
      <c r="E40" t="s">
        <v>203</v>
      </c>
      <c r="F40" t="s">
        <v>203</v>
      </c>
      <c r="G40" t="s">
        <v>203</v>
      </c>
      <c r="H40" t="s">
        <v>203</v>
      </c>
      <c r="I40" t="s">
        <v>203</v>
      </c>
    </row>
    <row r="41" spans="1:9" x14ac:dyDescent="0.2">
      <c r="A41" s="1" t="s">
        <v>148</v>
      </c>
      <c r="B41" t="s">
        <v>251</v>
      </c>
      <c r="C41" s="1" t="s">
        <v>12</v>
      </c>
      <c r="D41" t="s">
        <v>497</v>
      </c>
      <c r="E41" t="s">
        <v>203</v>
      </c>
      <c r="F41" t="s">
        <v>203</v>
      </c>
      <c r="G41" t="s">
        <v>203</v>
      </c>
      <c r="H41" t="s">
        <v>203</v>
      </c>
      <c r="I41" t="s">
        <v>203</v>
      </c>
    </row>
    <row r="42" spans="1:9" x14ac:dyDescent="0.2">
      <c r="A42" s="1" t="s">
        <v>148</v>
      </c>
      <c r="B42" t="s">
        <v>251</v>
      </c>
      <c r="C42" s="1" t="s">
        <v>24</v>
      </c>
      <c r="D42" t="s">
        <v>498</v>
      </c>
      <c r="E42" t="s">
        <v>203</v>
      </c>
      <c r="F42" t="s">
        <v>203</v>
      </c>
      <c r="G42" t="s">
        <v>203</v>
      </c>
      <c r="H42" t="s">
        <v>203</v>
      </c>
      <c r="I42" t="s">
        <v>203</v>
      </c>
    </row>
    <row r="43" spans="1:9" x14ac:dyDescent="0.2">
      <c r="A43" s="1" t="s">
        <v>148</v>
      </c>
      <c r="B43" t="s">
        <v>251</v>
      </c>
      <c r="C43" s="1" t="s">
        <v>468</v>
      </c>
      <c r="D43" t="s">
        <v>499</v>
      </c>
      <c r="E43" t="s">
        <v>203</v>
      </c>
      <c r="F43" t="s">
        <v>203</v>
      </c>
      <c r="G43" t="s">
        <v>203</v>
      </c>
      <c r="H43" t="s">
        <v>203</v>
      </c>
      <c r="I43" t="s">
        <v>203</v>
      </c>
    </row>
    <row r="44" spans="1:9" x14ac:dyDescent="0.2">
      <c r="A44" s="1" t="s">
        <v>149</v>
      </c>
      <c r="B44" t="s">
        <v>259</v>
      </c>
      <c r="C44" s="1" t="s">
        <v>250</v>
      </c>
      <c r="D44" t="s">
        <v>500</v>
      </c>
      <c r="E44" t="s">
        <v>203</v>
      </c>
      <c r="F44" t="s">
        <v>203</v>
      </c>
      <c r="G44" t="s">
        <v>203</v>
      </c>
      <c r="H44" t="s">
        <v>203</v>
      </c>
      <c r="I44" t="s">
        <v>204</v>
      </c>
    </row>
    <row r="45" spans="1:9" x14ac:dyDescent="0.2">
      <c r="A45" s="1" t="s">
        <v>149</v>
      </c>
      <c r="B45" t="s">
        <v>259</v>
      </c>
      <c r="C45" s="1" t="s">
        <v>12</v>
      </c>
      <c r="D45" t="s">
        <v>501</v>
      </c>
      <c r="E45" t="s">
        <v>203</v>
      </c>
      <c r="F45" t="s">
        <v>203</v>
      </c>
      <c r="G45" t="s">
        <v>203</v>
      </c>
      <c r="H45" t="s">
        <v>203</v>
      </c>
      <c r="I45" t="s">
        <v>204</v>
      </c>
    </row>
    <row r="46" spans="1:9" x14ac:dyDescent="0.2">
      <c r="A46" s="1" t="s">
        <v>150</v>
      </c>
      <c r="B46" t="s">
        <v>263</v>
      </c>
      <c r="C46" s="1" t="s">
        <v>250</v>
      </c>
      <c r="D46" t="s">
        <v>502</v>
      </c>
      <c r="E46" t="s">
        <v>203</v>
      </c>
      <c r="F46" t="s">
        <v>203</v>
      </c>
      <c r="G46" t="s">
        <v>203</v>
      </c>
      <c r="H46" t="s">
        <v>203</v>
      </c>
      <c r="I46" t="s">
        <v>204</v>
      </c>
    </row>
    <row r="47" spans="1:9" x14ac:dyDescent="0.2">
      <c r="A47" s="1" t="s">
        <v>151</v>
      </c>
      <c r="B47" t="s">
        <v>266</v>
      </c>
      <c r="C47" s="1" t="s">
        <v>250</v>
      </c>
      <c r="D47" t="s">
        <v>503</v>
      </c>
      <c r="E47" t="s">
        <v>203</v>
      </c>
      <c r="F47" t="s">
        <v>203</v>
      </c>
      <c r="G47" t="s">
        <v>203</v>
      </c>
      <c r="H47" t="s">
        <v>203</v>
      </c>
      <c r="I47" t="s">
        <v>204</v>
      </c>
    </row>
    <row r="48" spans="1:9" x14ac:dyDescent="0.2">
      <c r="A48" s="1" t="s">
        <v>152</v>
      </c>
      <c r="B48" t="s">
        <v>270</v>
      </c>
      <c r="C48" s="1" t="s">
        <v>250</v>
      </c>
      <c r="D48" t="s">
        <v>504</v>
      </c>
      <c r="E48" t="s">
        <v>204</v>
      </c>
      <c r="F48" t="s">
        <v>203</v>
      </c>
      <c r="G48" t="s">
        <v>203</v>
      </c>
      <c r="H48" t="s">
        <v>203</v>
      </c>
      <c r="I48" t="s">
        <v>204</v>
      </c>
    </row>
    <row r="49" spans="1:9" x14ac:dyDescent="0.2">
      <c r="A49" s="1" t="s">
        <v>153</v>
      </c>
      <c r="B49" t="s">
        <v>268</v>
      </c>
      <c r="C49" s="1" t="s">
        <v>250</v>
      </c>
      <c r="D49" t="s">
        <v>505</v>
      </c>
      <c r="E49" t="s">
        <v>204</v>
      </c>
      <c r="F49" t="s">
        <v>203</v>
      </c>
      <c r="G49" t="s">
        <v>203</v>
      </c>
      <c r="H49" t="s">
        <v>204</v>
      </c>
      <c r="I49" t="s">
        <v>204</v>
      </c>
    </row>
    <row r="50" spans="1:9" x14ac:dyDescent="0.2">
      <c r="A50" s="1" t="s">
        <v>154</v>
      </c>
      <c r="B50" t="s">
        <v>272</v>
      </c>
      <c r="C50" s="1" t="s">
        <v>250</v>
      </c>
      <c r="D50" t="s">
        <v>506</v>
      </c>
      <c r="E50" t="s">
        <v>204</v>
      </c>
      <c r="F50" t="s">
        <v>204</v>
      </c>
      <c r="G50" t="s">
        <v>204</v>
      </c>
      <c r="H50" t="s">
        <v>204</v>
      </c>
      <c r="I50" t="s">
        <v>204</v>
      </c>
    </row>
    <row r="51" spans="1:9" x14ac:dyDescent="0.2">
      <c r="A51" s="1" t="s">
        <v>155</v>
      </c>
      <c r="B51" t="s">
        <v>273</v>
      </c>
      <c r="C51" s="1" t="s">
        <v>250</v>
      </c>
      <c r="D51" t="s">
        <v>506</v>
      </c>
      <c r="E51" t="s">
        <v>203</v>
      </c>
      <c r="F51" t="s">
        <v>203</v>
      </c>
      <c r="G51" t="s">
        <v>203</v>
      </c>
      <c r="H51" t="s">
        <v>204</v>
      </c>
      <c r="I51" t="s">
        <v>204</v>
      </c>
    </row>
    <row r="52" spans="1:9" x14ac:dyDescent="0.2">
      <c r="A52" s="1" t="s">
        <v>156</v>
      </c>
      <c r="B52" t="s">
        <v>274</v>
      </c>
      <c r="C52" s="1" t="s">
        <v>250</v>
      </c>
      <c r="D52" t="s">
        <v>506</v>
      </c>
      <c r="E52" t="s">
        <v>204</v>
      </c>
      <c r="F52" t="s">
        <v>204</v>
      </c>
      <c r="G52" t="s">
        <v>204</v>
      </c>
      <c r="H52" t="s">
        <v>204</v>
      </c>
      <c r="I52" t="s">
        <v>204</v>
      </c>
    </row>
    <row r="53" spans="1:9" x14ac:dyDescent="0.2">
      <c r="A53" s="1" t="s">
        <v>157</v>
      </c>
      <c r="B53" t="s">
        <v>138</v>
      </c>
      <c r="C53" s="1" t="s">
        <v>250</v>
      </c>
      <c r="D53" t="s">
        <v>507</v>
      </c>
      <c r="E53" t="s">
        <v>203</v>
      </c>
      <c r="F53" t="s">
        <v>203</v>
      </c>
      <c r="G53" t="s">
        <v>203</v>
      </c>
      <c r="H53" t="s">
        <v>203</v>
      </c>
      <c r="I53" t="s">
        <v>203</v>
      </c>
    </row>
    <row r="54" spans="1:9" x14ac:dyDescent="0.2">
      <c r="A54" s="1" t="s">
        <v>157</v>
      </c>
      <c r="B54" t="s">
        <v>138</v>
      </c>
      <c r="C54" s="1" t="s">
        <v>12</v>
      </c>
      <c r="D54" t="s">
        <v>508</v>
      </c>
      <c r="E54" t="s">
        <v>203</v>
      </c>
      <c r="F54" t="s">
        <v>203</v>
      </c>
      <c r="G54" t="s">
        <v>203</v>
      </c>
      <c r="H54" t="s">
        <v>203</v>
      </c>
      <c r="I54" t="s">
        <v>203</v>
      </c>
    </row>
    <row r="55" spans="1:9" x14ac:dyDescent="0.2">
      <c r="A55" s="1" t="s">
        <v>158</v>
      </c>
      <c r="B55" t="s">
        <v>290</v>
      </c>
      <c r="C55" s="1" t="s">
        <v>250</v>
      </c>
      <c r="D55" t="s">
        <v>509</v>
      </c>
      <c r="E55" t="s">
        <v>204</v>
      </c>
      <c r="F55" t="s">
        <v>203</v>
      </c>
      <c r="G55" t="s">
        <v>204</v>
      </c>
      <c r="H55" t="s">
        <v>204</v>
      </c>
      <c r="I55" t="s">
        <v>204</v>
      </c>
    </row>
    <row r="56" spans="1:9" x14ac:dyDescent="0.2">
      <c r="A56" s="1" t="s">
        <v>158</v>
      </c>
      <c r="B56" t="s">
        <v>290</v>
      </c>
      <c r="C56" s="1" t="s">
        <v>12</v>
      </c>
      <c r="D56" t="s">
        <v>510</v>
      </c>
    </row>
    <row r="57" spans="1:9" x14ac:dyDescent="0.2">
      <c r="A57" s="1" t="s">
        <v>159</v>
      </c>
      <c r="B57" t="s">
        <v>304</v>
      </c>
      <c r="C57" s="1" t="s">
        <v>250</v>
      </c>
      <c r="D57" t="s">
        <v>460</v>
      </c>
      <c r="E57" t="s">
        <v>204</v>
      </c>
      <c r="F57" t="s">
        <v>204</v>
      </c>
      <c r="G57" t="s">
        <v>203</v>
      </c>
      <c r="H57" t="s">
        <v>204</v>
      </c>
      <c r="I57" t="s">
        <v>204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3A70A-3E47-40EE-8080-44F7B94FE69E}">
  <dimension ref="A1:I114"/>
  <sheetViews>
    <sheetView zoomScaleNormal="100" workbookViewId="0">
      <pane ySplit="4" topLeftCell="A5" activePane="bottomLeft" state="frozen"/>
      <selection pane="bottomLeft" activeCell="G21" sqref="G21"/>
    </sheetView>
  </sheetViews>
  <sheetFormatPr defaultRowHeight="14.25" x14ac:dyDescent="0.2"/>
  <cols>
    <col min="1" max="1" width="10.5" bestFit="1" customWidth="1"/>
    <col min="2" max="2" width="10" bestFit="1" customWidth="1"/>
    <col min="3" max="3" width="30.625" customWidth="1"/>
    <col min="4" max="4" width="10.5" bestFit="1" customWidth="1"/>
    <col min="5" max="5" width="17.75" customWidth="1"/>
    <col min="6" max="6" width="11.375" customWidth="1"/>
    <col min="7" max="7" width="29.625" bestFit="1" customWidth="1"/>
    <col min="8" max="8" width="93.625" customWidth="1"/>
    <col min="9" max="9" width="34.375" customWidth="1"/>
  </cols>
  <sheetData>
    <row r="1" spans="1:9" x14ac:dyDescent="0.2">
      <c r="A1" s="3" t="s">
        <v>205</v>
      </c>
      <c r="B1" s="3" t="s">
        <v>206</v>
      </c>
      <c r="C1" t="s">
        <v>199</v>
      </c>
      <c r="D1" s="3" t="s">
        <v>174</v>
      </c>
      <c r="E1" s="3" t="s">
        <v>452</v>
      </c>
      <c r="F1" s="3" t="s">
        <v>174</v>
      </c>
      <c r="G1" s="3" t="s">
        <v>171</v>
      </c>
      <c r="H1" s="4" t="s">
        <v>13</v>
      </c>
      <c r="I1" s="4" t="s">
        <v>186</v>
      </c>
    </row>
    <row r="2" spans="1:9" x14ac:dyDescent="0.2">
      <c r="A2" s="3" t="s">
        <v>333</v>
      </c>
      <c r="B2" s="16" t="s">
        <v>24</v>
      </c>
      <c r="C2" t="s">
        <v>291</v>
      </c>
      <c r="D2" s="3" t="s">
        <v>250</v>
      </c>
      <c r="E2" t="str">
        <f>VLOOKUP($D2,'mapping-学术问题汇总'!$A:$I,2,0)</f>
        <v>会议整体问题</v>
      </c>
      <c r="F2" s="3" t="s">
        <v>250</v>
      </c>
      <c r="G2" s="16" t="str" cm="1">
        <f t="array" ref="G2">_xlfn.XLOOKUP($D2&amp;$F2,'mapping-学术问题汇总'!$A:$A&amp;'mapping-学术问题汇总'!$C:$C,'mapping-学术问题汇总'!$D:$D)</f>
        <v>系统与签到人数不一致</v>
      </c>
      <c r="H2" t="s">
        <v>279</v>
      </c>
      <c r="I2" t="s">
        <v>280</v>
      </c>
    </row>
    <row r="3" spans="1:9" x14ac:dyDescent="0.2">
      <c r="A3" s="3" t="s">
        <v>334</v>
      </c>
      <c r="B3" s="16" t="s">
        <v>24</v>
      </c>
      <c r="C3" t="s">
        <v>291</v>
      </c>
      <c r="D3" s="3" t="s">
        <v>250</v>
      </c>
      <c r="E3" t="str">
        <f>VLOOKUP($D3,'mapping-学术问题汇总'!$A:$I,2,0)</f>
        <v>会议整体问题</v>
      </c>
      <c r="F3" s="3" t="s">
        <v>12</v>
      </c>
      <c r="G3" s="16" t="str" cm="1">
        <f t="array" ref="G3">_xlfn.XLOOKUP($D3&amp;$F3,'mapping-学术问题汇总'!$A:$A&amp;'mapping-学术问题汇总'!$C:$C,'mapping-学术问题汇总'!$D:$D)</f>
        <v>学术活动变更</v>
      </c>
      <c r="H3" t="s">
        <v>286</v>
      </c>
      <c r="I3" t="s">
        <v>233</v>
      </c>
    </row>
    <row r="4" spans="1:9" x14ac:dyDescent="0.2">
      <c r="A4" s="3" t="s">
        <v>335</v>
      </c>
      <c r="B4" s="16" t="s">
        <v>24</v>
      </c>
      <c r="C4" t="s">
        <v>291</v>
      </c>
      <c r="D4" s="3" t="s">
        <v>12</v>
      </c>
      <c r="E4" t="str">
        <f>VLOOKUP($D4,'mapping-学术问题汇总'!$A:$I,2,0)</f>
        <v>会议议程问题</v>
      </c>
      <c r="F4" s="3" t="s">
        <v>250</v>
      </c>
      <c r="G4" s="16" t="str" cm="1">
        <f t="array" ref="G4">_xlfn.XLOOKUP($D4&amp;$F4,'mapping-学术问题汇总'!$A:$A&amp;'mapping-学术问题汇总'!$C:$C,'mapping-学术问题汇总'!$D:$D)</f>
        <v>系统与会议议程不一致</v>
      </c>
      <c r="H4" t="s">
        <v>283</v>
      </c>
      <c r="I4" t="s">
        <v>284</v>
      </c>
    </row>
    <row r="5" spans="1:9" x14ac:dyDescent="0.2">
      <c r="A5" s="3" t="s">
        <v>336</v>
      </c>
      <c r="B5" s="16" t="s">
        <v>24</v>
      </c>
      <c r="C5" t="s">
        <v>291</v>
      </c>
      <c r="D5" s="3" t="s">
        <v>12</v>
      </c>
      <c r="E5" t="str">
        <f>VLOOKUP($D5,'mapping-学术问题汇总'!$A:$I,2,0)</f>
        <v>会议议程问题</v>
      </c>
      <c r="F5" s="3" t="s">
        <v>12</v>
      </c>
      <c r="G5" s="16" t="str" cm="1">
        <f t="array" ref="G5">_xlfn.XLOOKUP($D5&amp;$F5,'mapping-学术问题汇总'!$A:$A&amp;'mapping-学术问题汇总'!$C:$C,'mapping-学术问题汇总'!$D:$D)</f>
        <v>会议议程不完整</v>
      </c>
      <c r="H5" t="s">
        <v>285</v>
      </c>
      <c r="I5" t="s">
        <v>232</v>
      </c>
    </row>
    <row r="6" spans="1:9" x14ac:dyDescent="0.2">
      <c r="A6" s="3" t="s">
        <v>337</v>
      </c>
      <c r="B6" s="16" t="s">
        <v>24</v>
      </c>
      <c r="C6" t="s">
        <v>291</v>
      </c>
      <c r="D6" s="3" t="s">
        <v>24</v>
      </c>
      <c r="E6" t="str">
        <f>VLOOKUP($D6,'mapping-学术问题汇总'!$A:$I,2,0)</f>
        <v>会议组织者权限问题</v>
      </c>
      <c r="F6" s="3" t="s">
        <v>250</v>
      </c>
      <c r="G6" s="16" t="str" cm="1">
        <f t="array" ref="G6">_xlfn.XLOOKUP($D6&amp;$F6,'mapping-学术问题汇总'!$A:$A&amp;'mapping-学术问题汇总'!$C:$C,'mapping-学术问题汇总'!$D:$D)</f>
        <v>无会议权限</v>
      </c>
      <c r="H6" t="s">
        <v>292</v>
      </c>
      <c r="I6" t="s">
        <v>211</v>
      </c>
    </row>
    <row r="7" spans="1:9" x14ac:dyDescent="0.2">
      <c r="A7" s="3" t="s">
        <v>338</v>
      </c>
      <c r="B7" s="16" t="s">
        <v>24</v>
      </c>
      <c r="C7" t="s">
        <v>291</v>
      </c>
      <c r="D7" s="3" t="s">
        <v>41</v>
      </c>
      <c r="E7" t="str">
        <f>VLOOKUP($D7,'mapping-学术问题汇总'!$A:$I,2,0)</f>
        <v>外部参会者人数问题</v>
      </c>
      <c r="F7" s="3" t="s">
        <v>250</v>
      </c>
      <c r="G7" s="16" t="str" cm="1">
        <f t="array" ref="G7">_xlfn.XLOOKUP($D7&amp;$F7,'mapping-学术问题汇总'!$A:$A&amp;'mapping-学术问题汇总'!$C:$C,'mapping-学术问题汇总'!$D:$D)</f>
        <v>外部参会人数</v>
      </c>
      <c r="H7" t="s">
        <v>293</v>
      </c>
      <c r="I7" t="s">
        <v>212</v>
      </c>
    </row>
    <row r="8" spans="1:9" x14ac:dyDescent="0.2">
      <c r="A8" s="3" t="s">
        <v>339</v>
      </c>
      <c r="B8" s="16" t="s">
        <v>24</v>
      </c>
      <c r="C8" t="s">
        <v>291</v>
      </c>
      <c r="D8" s="3" t="s">
        <v>140</v>
      </c>
      <c r="E8" t="str">
        <f>VLOOKUP($D8,'mapping-学术问题汇总'!$A:$I,2,0)</f>
        <v>内部参会者人数问题</v>
      </c>
      <c r="F8" s="3" t="s">
        <v>250</v>
      </c>
      <c r="G8" s="16" t="str" cm="1">
        <f t="array" ref="G8">_xlfn.XLOOKUP($D8&amp;$F8,'mapping-学术问题汇总'!$A:$A&amp;'mapping-学术问题汇总'!$C:$C,'mapping-学术问题汇总'!$D:$D)</f>
        <v>内部参会人数</v>
      </c>
      <c r="H8" t="s">
        <v>294</v>
      </c>
      <c r="I8" t="s">
        <v>213</v>
      </c>
    </row>
    <row r="9" spans="1:9" x14ac:dyDescent="0.2">
      <c r="A9" s="3" t="s">
        <v>340</v>
      </c>
      <c r="B9" s="16" t="s">
        <v>24</v>
      </c>
      <c r="C9" t="s">
        <v>291</v>
      </c>
      <c r="D9" s="3" t="s">
        <v>142</v>
      </c>
      <c r="E9" t="str">
        <f>VLOOKUP($D9,'mapping-学术问题汇总'!$A:$I,2,0)</f>
        <v>会议时长问题</v>
      </c>
      <c r="F9" s="3" t="s">
        <v>250</v>
      </c>
      <c r="G9" s="16" t="str" cm="1">
        <f t="array" ref="G9">_xlfn.XLOOKUP($D9&amp;$F9,'mapping-学术问题汇总'!$A:$A&amp;'mapping-学术问题汇总'!$C:$C,'mapping-学术问题汇总'!$D:$D)</f>
        <v>会议时长不符</v>
      </c>
      <c r="H9" t="s">
        <v>301</v>
      </c>
      <c r="I9" t="s">
        <v>215</v>
      </c>
    </row>
    <row r="10" spans="1:9" x14ac:dyDescent="0.2">
      <c r="A10" s="3" t="s">
        <v>341</v>
      </c>
      <c r="B10" s="16" t="s">
        <v>24</v>
      </c>
      <c r="C10" t="s">
        <v>291</v>
      </c>
      <c r="D10" s="3" t="s">
        <v>143</v>
      </c>
      <c r="E10" t="str">
        <f>VLOOKUP($D10,'mapping-学术问题汇总'!$A:$I,2,0)</f>
        <v>会议讲课费问题</v>
      </c>
      <c r="F10" s="3" t="s">
        <v>250</v>
      </c>
      <c r="G10" s="16" t="str" cm="1">
        <f t="array" ref="G10">_xlfn.XLOOKUP($D10&amp;$F10,'mapping-学术问题汇总'!$A:$A&amp;'mapping-学术问题汇总'!$C:$C,'mapping-学术问题汇总'!$D:$D)</f>
        <v>非讲者库讲者</v>
      </c>
      <c r="H10" t="s">
        <v>230</v>
      </c>
      <c r="I10" t="s">
        <v>217</v>
      </c>
    </row>
    <row r="11" spans="1:9" x14ac:dyDescent="0.2">
      <c r="A11" s="3" t="s">
        <v>342</v>
      </c>
      <c r="B11" s="16" t="s">
        <v>24</v>
      </c>
      <c r="C11" t="s">
        <v>291</v>
      </c>
      <c r="D11" s="3" t="s">
        <v>143</v>
      </c>
      <c r="E11" t="str">
        <f>VLOOKUP($D11,'mapping-学术问题汇总'!$A:$I,2,0)</f>
        <v>会议讲课费问题</v>
      </c>
      <c r="F11" s="3" t="s">
        <v>12</v>
      </c>
      <c r="G11" s="16" t="str" cm="1">
        <f t="array" ref="G11">_xlfn.XLOOKUP($D11&amp;$F11,'mapping-学术问题汇总'!$A:$A&amp;'mapping-学术问题汇总'!$C:$C,'mapping-学术问题汇总'!$D:$D)</f>
        <v>业务约定书不完整</v>
      </c>
      <c r="H11" t="s">
        <v>231</v>
      </c>
      <c r="I11" t="s">
        <v>233</v>
      </c>
    </row>
    <row r="12" spans="1:9" x14ac:dyDescent="0.2">
      <c r="A12" s="3" t="s">
        <v>343</v>
      </c>
      <c r="B12" s="16" t="s">
        <v>24</v>
      </c>
      <c r="C12" t="s">
        <v>291</v>
      </c>
      <c r="D12" s="3" t="s">
        <v>143</v>
      </c>
      <c r="E12" t="str">
        <f>VLOOKUP($D12,'mapping-学术问题汇总'!$A:$I,2,0)</f>
        <v>会议讲课费问题</v>
      </c>
      <c r="F12" s="3" t="s">
        <v>24</v>
      </c>
      <c r="G12" s="16" t="str" cm="1">
        <f t="array" ref="G12">_xlfn.XLOOKUP($D12&amp;$F12,'mapping-学术问题汇总'!$A:$A&amp;'mapping-学术问题汇总'!$C:$C,'mapping-学术问题汇总'!$D:$D)</f>
        <v>讲者人数超标</v>
      </c>
      <c r="H12" t="s">
        <v>241</v>
      </c>
      <c r="I12" t="s">
        <v>243</v>
      </c>
    </row>
    <row r="13" spans="1:9" x14ac:dyDescent="0.2">
      <c r="A13" s="3" t="s">
        <v>344</v>
      </c>
      <c r="B13" s="16" t="s">
        <v>24</v>
      </c>
      <c r="C13" t="s">
        <v>291</v>
      </c>
      <c r="D13" s="3" t="s">
        <v>143</v>
      </c>
      <c r="E13" t="str">
        <f>VLOOKUP($D13,'mapping-学术问题汇总'!$A:$I,2,0)</f>
        <v>会议讲课费问题</v>
      </c>
      <c r="F13" s="3" t="s">
        <v>41</v>
      </c>
      <c r="G13" s="16" t="str" cm="1">
        <f t="array" ref="G13">_xlfn.XLOOKUP($D13&amp;$F13,'mapping-学术问题汇总'!$A:$A&amp;'mapping-学术问题汇总'!$C:$C,'mapping-学术问题汇总'!$D:$D)</f>
        <v>主席和点评嘉宾人数超标</v>
      </c>
      <c r="H13" t="s">
        <v>242</v>
      </c>
      <c r="I13" t="s">
        <v>243</v>
      </c>
    </row>
    <row r="14" spans="1:9" x14ac:dyDescent="0.2">
      <c r="A14" s="3" t="s">
        <v>345</v>
      </c>
      <c r="B14" s="16" t="s">
        <v>24</v>
      </c>
      <c r="C14" t="s">
        <v>291</v>
      </c>
      <c r="D14" s="3" t="s">
        <v>143</v>
      </c>
      <c r="E14" t="str">
        <f>VLOOKUP($D14,'mapping-学术问题汇总'!$A:$I,2,0)</f>
        <v>会议讲课费问题</v>
      </c>
      <c r="F14" s="3" t="s">
        <v>140</v>
      </c>
      <c r="G14" s="16" t="str" cm="1">
        <f t="array" ref="G14">_xlfn.XLOOKUP($D14&amp;$F14,'mapping-学术问题汇总'!$A:$A&amp;'mapping-学术问题汇总'!$C:$C,'mapping-学术问题汇总'!$D:$D)</f>
        <v>讲者未全程参会</v>
      </c>
      <c r="H14" s="15" t="s">
        <v>246</v>
      </c>
      <c r="I14" t="s">
        <v>247</v>
      </c>
    </row>
    <row r="15" spans="1:9" x14ac:dyDescent="0.2">
      <c r="A15" s="3" t="s">
        <v>346</v>
      </c>
      <c r="B15" s="16" t="s">
        <v>24</v>
      </c>
      <c r="C15" t="s">
        <v>291</v>
      </c>
      <c r="D15" s="3" t="s">
        <v>143</v>
      </c>
      <c r="E15" t="str">
        <f>VLOOKUP($D15,'mapping-学术问题汇总'!$A:$I,2,0)</f>
        <v>会议讲课费问题</v>
      </c>
      <c r="F15" s="3" t="s">
        <v>141</v>
      </c>
      <c r="G15" s="16" t="str" cm="1">
        <f t="array" ref="G15">_xlfn.XLOOKUP($D15&amp;$F15,'mapping-学术问题汇总'!$A:$A&amp;'mapping-学术问题汇总'!$C:$C,'mapping-学术问题汇总'!$D:$D)</f>
        <v>演讲时长不达标</v>
      </c>
      <c r="H15" t="s">
        <v>295</v>
      </c>
      <c r="I15" t="s">
        <v>217</v>
      </c>
    </row>
    <row r="16" spans="1:9" x14ac:dyDescent="0.2">
      <c r="A16" s="3" t="s">
        <v>347</v>
      </c>
      <c r="B16" s="16" t="s">
        <v>24</v>
      </c>
      <c r="C16" t="s">
        <v>291</v>
      </c>
      <c r="D16" s="3" t="s">
        <v>143</v>
      </c>
      <c r="E16" t="str">
        <f>VLOOKUP($D16,'mapping-学术问题汇总'!$A:$I,2,0)</f>
        <v>会议讲课费问题</v>
      </c>
      <c r="F16" s="3" t="s">
        <v>142</v>
      </c>
      <c r="G16" s="16" t="str" cm="1">
        <f t="array" ref="G16">_xlfn.XLOOKUP($D16&amp;$F16,'mapping-学术问题汇总'!$A:$A&amp;'mapping-学术问题汇总'!$C:$C,'mapping-学术问题汇总'!$D:$D)</f>
        <v>点评时长不达标</v>
      </c>
      <c r="H16" t="s">
        <v>296</v>
      </c>
      <c r="I16" t="s">
        <v>217</v>
      </c>
    </row>
    <row r="17" spans="1:9" x14ac:dyDescent="0.2">
      <c r="A17" s="3" t="s">
        <v>348</v>
      </c>
      <c r="B17" s="16" t="s">
        <v>24</v>
      </c>
      <c r="C17" t="s">
        <v>291</v>
      </c>
      <c r="D17" s="3" t="s">
        <v>143</v>
      </c>
      <c r="E17" t="str">
        <f>VLOOKUP($D17,'mapping-学术问题汇总'!$A:$I,2,0)</f>
        <v>会议讲课费问题</v>
      </c>
      <c r="F17" s="3" t="s">
        <v>143</v>
      </c>
      <c r="G17" s="16" t="str" cm="1">
        <f t="array" ref="G17">_xlfn.XLOOKUP($D17&amp;$F17,'mapping-学术问题汇总'!$A:$A&amp;'mapping-学术问题汇总'!$C:$C,'mapping-学术问题汇总'!$D:$D)</f>
        <v>点评专家讲课费标准</v>
      </c>
      <c r="H17" t="s">
        <v>297</v>
      </c>
      <c r="I17" t="s">
        <v>218</v>
      </c>
    </row>
    <row r="18" spans="1:9" x14ac:dyDescent="0.2">
      <c r="A18" s="3" t="s">
        <v>349</v>
      </c>
      <c r="B18" s="16" t="s">
        <v>24</v>
      </c>
      <c r="C18" t="s">
        <v>291</v>
      </c>
      <c r="D18" s="3" t="s">
        <v>143</v>
      </c>
      <c r="E18" t="str">
        <f>VLOOKUP($D18,'mapping-学术问题汇总'!$A:$I,2,0)</f>
        <v>会议讲课费问题</v>
      </c>
      <c r="F18" s="16" t="s">
        <v>477</v>
      </c>
      <c r="G18" s="16" t="str" cm="1">
        <f t="array" ref="G18">_xlfn.XLOOKUP($D18&amp;$F18,'mapping-学术问题汇总'!$A:$A&amp;'mapping-学术问题汇总'!$C:$C,'mapping-学术问题汇总'!$D:$D)</f>
        <v>主席参会时长</v>
      </c>
      <c r="H18" t="s">
        <v>299</v>
      </c>
      <c r="I18" t="s">
        <v>217</v>
      </c>
    </row>
    <row r="19" spans="1:9" x14ac:dyDescent="0.2">
      <c r="A19" s="3" t="s">
        <v>350</v>
      </c>
      <c r="B19" s="16" t="s">
        <v>24</v>
      </c>
      <c r="C19" t="s">
        <v>291</v>
      </c>
      <c r="D19" s="3" t="s">
        <v>144</v>
      </c>
      <c r="E19" t="str">
        <f>VLOOKUP($D19,'mapping-学术问题汇总'!$A:$I,2,0)</f>
        <v>会议照片问题</v>
      </c>
      <c r="F19" s="3" t="s">
        <v>250</v>
      </c>
      <c r="G19" s="16" t="str" cm="1">
        <f t="array" ref="G19">_xlfn.XLOOKUP($D19&amp;$F19,'mapping-学术问题汇总'!$A:$A&amp;'mapping-学术问题汇总'!$C:$C,'mapping-学术问题汇总'!$D:$D)</f>
        <v>照片水印</v>
      </c>
      <c r="H19" t="s">
        <v>226</v>
      </c>
      <c r="I19" t="s">
        <v>221</v>
      </c>
    </row>
    <row r="20" spans="1:9" x14ac:dyDescent="0.2">
      <c r="A20" s="3" t="s">
        <v>351</v>
      </c>
      <c r="B20" s="16" t="s">
        <v>24</v>
      </c>
      <c r="C20" t="s">
        <v>291</v>
      </c>
      <c r="D20" s="3" t="s">
        <v>144</v>
      </c>
      <c r="E20" t="str">
        <f>VLOOKUP($D20,'mapping-学术问题汇总'!$A:$I,2,0)</f>
        <v>会议照片问题</v>
      </c>
      <c r="F20" s="3" t="s">
        <v>12</v>
      </c>
      <c r="G20" s="16" t="str" cm="1">
        <f t="array" ref="G20">_xlfn.XLOOKUP($D20&amp;$F20,'mapping-学术问题汇总'!$A:$A&amp;'mapping-学术问题汇总'!$C:$C,'mapping-学术问题汇总'!$D:$D)</f>
        <v>会议主题</v>
      </c>
      <c r="H20" t="s">
        <v>227</v>
      </c>
      <c r="I20" t="s">
        <v>221</v>
      </c>
    </row>
    <row r="21" spans="1:9" x14ac:dyDescent="0.2">
      <c r="A21" s="3" t="s">
        <v>352</v>
      </c>
      <c r="B21" s="16" t="s">
        <v>24</v>
      </c>
      <c r="C21" t="s">
        <v>291</v>
      </c>
      <c r="D21" s="3" t="s">
        <v>144</v>
      </c>
      <c r="E21" t="str">
        <f>VLOOKUP($D21,'mapping-学术问题汇总'!$A:$I,2,0)</f>
        <v>会议照片问题</v>
      </c>
      <c r="F21" s="3" t="s">
        <v>24</v>
      </c>
      <c r="G21" s="16" t="str" cm="1">
        <f t="array" ref="G21">_xlfn.XLOOKUP($D21&amp;$F21,'mapping-学术问题汇总'!$A:$A&amp;'mapping-学术问题汇总'!$C:$C,'mapping-学术问题汇总'!$D:$D)</f>
        <v>付费讲者照片</v>
      </c>
      <c r="H21" t="s">
        <v>228</v>
      </c>
      <c r="I21" t="s">
        <v>221</v>
      </c>
    </row>
    <row r="22" spans="1:9" x14ac:dyDescent="0.2">
      <c r="A22" s="3" t="s">
        <v>353</v>
      </c>
      <c r="B22" s="16" t="s">
        <v>24</v>
      </c>
      <c r="C22" t="s">
        <v>291</v>
      </c>
      <c r="D22" s="3" t="s">
        <v>144</v>
      </c>
      <c r="E22" t="str">
        <f>VLOOKUP($D22,'mapping-学术问题汇总'!$A:$I,2,0)</f>
        <v>会议照片问题</v>
      </c>
      <c r="F22" s="3" t="s">
        <v>41</v>
      </c>
      <c r="G22" s="16" t="str" cm="1">
        <f t="array" ref="G22">_xlfn.XLOOKUP($D22&amp;$F22,'mapping-学术问题汇总'!$A:$A&amp;'mapping-学术问题汇总'!$C:$C,'mapping-学术问题汇总'!$D:$D)</f>
        <v>水印与议程不一致</v>
      </c>
      <c r="H22" t="s">
        <v>229</v>
      </c>
      <c r="I22" t="s">
        <v>221</v>
      </c>
    </row>
    <row r="23" spans="1:9" x14ac:dyDescent="0.2">
      <c r="A23" s="3" t="s">
        <v>354</v>
      </c>
      <c r="B23" s="16" t="s">
        <v>24</v>
      </c>
      <c r="C23" t="s">
        <v>291</v>
      </c>
      <c r="D23" s="3" t="s">
        <v>144</v>
      </c>
      <c r="E23" t="str">
        <f>VLOOKUP($D23,'mapping-学术问题汇总'!$A:$I,2,0)</f>
        <v>会议照片问题</v>
      </c>
      <c r="F23" s="3" t="s">
        <v>140</v>
      </c>
      <c r="G23" s="16" t="str" cm="1">
        <f t="array" ref="G23">_xlfn.XLOOKUP($D23&amp;$F23,'mapping-学术问题汇总'!$A:$A&amp;'mapping-学术问题汇总'!$C:$C,'mapping-学术问题汇总'!$D:$D)</f>
        <v>线下会议照片人数标准</v>
      </c>
      <c r="H23" t="s">
        <v>300</v>
      </c>
      <c r="I23" t="s">
        <v>221</v>
      </c>
    </row>
    <row r="24" spans="1:9" x14ac:dyDescent="0.2">
      <c r="A24" s="3" t="s">
        <v>355</v>
      </c>
      <c r="B24" s="16" t="s">
        <v>24</v>
      </c>
      <c r="C24" t="s">
        <v>291</v>
      </c>
      <c r="D24" s="3" t="s">
        <v>145</v>
      </c>
      <c r="E24" t="str">
        <f>VLOOKUP($D24,'mapping-学术问题汇总'!$A:$I,2,0)</f>
        <v>可报销费用问题</v>
      </c>
      <c r="F24" s="3" t="s">
        <v>250</v>
      </c>
      <c r="G24" s="16" t="str" cm="1">
        <f t="array" ref="G24">_xlfn.XLOOKUP($D24&amp;$F24,'mapping-学术问题汇总'!$A:$A&amp;'mapping-学术问题汇总'!$C:$C,'mapping-学术问题汇总'!$D:$D)</f>
        <v>费用时间与会议时间不一致</v>
      </c>
      <c r="H24" t="s">
        <v>256</v>
      </c>
      <c r="I24" t="s">
        <v>234</v>
      </c>
    </row>
    <row r="25" spans="1:9" x14ac:dyDescent="0.2">
      <c r="A25" s="3" t="s">
        <v>356</v>
      </c>
      <c r="B25" s="16" t="s">
        <v>24</v>
      </c>
      <c r="C25" t="s">
        <v>291</v>
      </c>
      <c r="D25" s="3" t="s">
        <v>145</v>
      </c>
      <c r="E25" t="str">
        <f>VLOOKUP($D25,'mapping-学术问题汇总'!$A:$I,2,0)</f>
        <v>可报销费用问题</v>
      </c>
      <c r="F25" s="3" t="s">
        <v>12</v>
      </c>
      <c r="G25" s="16" t="str" cm="1">
        <f t="array" ref="G25">_xlfn.XLOOKUP($D25&amp;$F25,'mapping-学术问题汇总'!$A:$A&amp;'mapping-学术问题汇总'!$C:$C,'mapping-学术问题汇总'!$D:$D)</f>
        <v>可报销费用</v>
      </c>
      <c r="H25" t="s">
        <v>302</v>
      </c>
      <c r="I25" t="s">
        <v>225</v>
      </c>
    </row>
    <row r="26" spans="1:9" x14ac:dyDescent="0.2">
      <c r="A26" s="3" t="s">
        <v>357</v>
      </c>
      <c r="B26" s="16" t="s">
        <v>24</v>
      </c>
      <c r="C26" t="s">
        <v>291</v>
      </c>
      <c r="D26" s="3" t="s">
        <v>146</v>
      </c>
      <c r="E26" t="str">
        <f>VLOOKUP($D26,'mapping-学术问题汇总'!$A:$I,2,0)</f>
        <v>会议地点问题</v>
      </c>
      <c r="F26" s="3" t="s">
        <v>250</v>
      </c>
      <c r="G26" s="16" t="str" cm="1">
        <f t="array" ref="G26">_xlfn.XLOOKUP($D26&amp;$F26,'mapping-学术问题汇总'!$A:$A&amp;'mapping-学术问题汇总'!$C:$C,'mapping-学术问题汇总'!$D:$D)</f>
        <v>会议地点跨区</v>
      </c>
      <c r="H26" t="s">
        <v>237</v>
      </c>
      <c r="I26" t="s">
        <v>233</v>
      </c>
    </row>
    <row r="27" spans="1:9" x14ac:dyDescent="0.2">
      <c r="A27" s="3" t="s">
        <v>358</v>
      </c>
      <c r="B27" s="16" t="s">
        <v>24</v>
      </c>
      <c r="C27" t="s">
        <v>291</v>
      </c>
      <c r="D27" s="3" t="s">
        <v>146</v>
      </c>
      <c r="E27" t="str">
        <f>VLOOKUP($D27,'mapping-学术问题汇总'!$A:$I,2,0)</f>
        <v>会议地点问题</v>
      </c>
      <c r="F27" s="3" t="s">
        <v>12</v>
      </c>
      <c r="G27" s="16" t="str" cm="1">
        <f t="array" ref="G27">_xlfn.XLOOKUP($D27&amp;$F27,'mapping-学术问题汇总'!$A:$A&amp;'mapping-学术问题汇总'!$C:$C,'mapping-学术问题汇总'!$D:$D)</f>
        <v>会议地点在景区</v>
      </c>
      <c r="H27" t="s">
        <v>238</v>
      </c>
      <c r="I27" t="s">
        <v>239</v>
      </c>
    </row>
    <row r="28" spans="1:9" x14ac:dyDescent="0.2">
      <c r="A28" s="3" t="s">
        <v>359</v>
      </c>
      <c r="B28" s="16" t="s">
        <v>24</v>
      </c>
      <c r="C28" t="s">
        <v>291</v>
      </c>
      <c r="D28" s="3" t="s">
        <v>146</v>
      </c>
      <c r="E28" t="str">
        <f>VLOOKUP($D28,'mapping-学术问题汇总'!$A:$I,2,0)</f>
        <v>会议地点问题</v>
      </c>
      <c r="F28" s="3" t="s">
        <v>24</v>
      </c>
      <c r="G28" s="16" t="str" cm="1">
        <f t="array" ref="G28">_xlfn.XLOOKUP($D28&amp;$F28,'mapping-学术问题汇总'!$A:$A&amp;'mapping-学术问题汇总'!$C:$C,'mapping-学术问题汇总'!$D:$D)</f>
        <v>不可办会议场所</v>
      </c>
      <c r="H28" t="s">
        <v>240</v>
      </c>
      <c r="I28" t="s">
        <v>239</v>
      </c>
    </row>
    <row r="29" spans="1:9" x14ac:dyDescent="0.2">
      <c r="A29" s="3" t="s">
        <v>360</v>
      </c>
      <c r="B29" s="16" t="s">
        <v>24</v>
      </c>
      <c r="C29" t="s">
        <v>291</v>
      </c>
      <c r="D29" s="3" t="s">
        <v>147</v>
      </c>
      <c r="E29" t="str">
        <f>VLOOKUP($D29,'mapping-学术问题汇总'!$A:$I,2,0)</f>
        <v>会议签到问题</v>
      </c>
      <c r="F29" s="3" t="s">
        <v>250</v>
      </c>
      <c r="G29" s="16" t="str" cm="1">
        <f t="array" ref="G29">_xlfn.XLOOKUP($D29&amp;$F29,'mapping-学术问题汇总'!$A:$A&amp;'mapping-学术问题汇总'!$C:$C,'mapping-学术问题汇总'!$D:$D)</f>
        <v>整场会议未电子签到</v>
      </c>
      <c r="H29" t="s">
        <v>245</v>
      </c>
      <c r="I29" t="s">
        <v>233</v>
      </c>
    </row>
    <row r="30" spans="1:9" x14ac:dyDescent="0.2">
      <c r="A30" s="3" t="s">
        <v>361</v>
      </c>
      <c r="B30" s="16" t="s">
        <v>24</v>
      </c>
      <c r="C30" t="s">
        <v>291</v>
      </c>
      <c r="D30" s="3" t="s">
        <v>147</v>
      </c>
      <c r="E30" t="str">
        <f>VLOOKUP($D30,'mapping-学术问题汇总'!$A:$I,2,0)</f>
        <v>会议签到问题</v>
      </c>
      <c r="F30" s="3" t="s">
        <v>12</v>
      </c>
      <c r="G30" s="16" t="str" cm="1">
        <f t="array" ref="G30">_xlfn.XLOOKUP($D30&amp;$F30,'mapping-学术问题汇总'!$A:$A&amp;'mapping-学术问题汇总'!$C:$C,'mapping-学术问题汇总'!$D:$D)</f>
        <v>线下签到原件</v>
      </c>
      <c r="H30" t="s">
        <v>248</v>
      </c>
      <c r="I30" t="s">
        <v>249</v>
      </c>
    </row>
    <row r="31" spans="1:9" ht="28.5" x14ac:dyDescent="0.2">
      <c r="A31" s="3" t="s">
        <v>362</v>
      </c>
      <c r="B31" s="16" t="s">
        <v>24</v>
      </c>
      <c r="C31" t="s">
        <v>291</v>
      </c>
      <c r="D31" s="3" t="s">
        <v>147</v>
      </c>
      <c r="E31" t="str">
        <f>VLOOKUP($D31,'mapping-学术问题汇总'!$A:$I,2,0)</f>
        <v>会议签到问题</v>
      </c>
      <c r="F31" s="3" t="s">
        <v>24</v>
      </c>
      <c r="G31" s="16" t="str" cm="1">
        <f t="array" ref="G31">_xlfn.XLOOKUP($D31&amp;$F31,'mapping-学术问题汇总'!$A:$A&amp;'mapping-学术问题汇总'!$C:$C,'mapping-学术问题汇总'!$D:$D)</f>
        <v>线下签到未审批签名</v>
      </c>
      <c r="H31" s="2" t="s">
        <v>257</v>
      </c>
      <c r="I31" t="s">
        <v>258</v>
      </c>
    </row>
    <row r="32" spans="1:9" x14ac:dyDescent="0.2">
      <c r="A32" s="3" t="s">
        <v>363</v>
      </c>
      <c r="B32" s="16" t="s">
        <v>24</v>
      </c>
      <c r="C32" t="s">
        <v>291</v>
      </c>
      <c r="D32" s="3" t="s">
        <v>148</v>
      </c>
      <c r="E32" t="str">
        <f>VLOOKUP($D32,'mapping-学术问题汇总'!$A:$I,2,0)</f>
        <v>会议餐费问题</v>
      </c>
      <c r="F32" s="3" t="s">
        <v>250</v>
      </c>
      <c r="G32" s="16" t="str" cm="1">
        <f t="array" ref="G32">_xlfn.XLOOKUP($D32&amp;$F32,'mapping-学术问题汇总'!$A:$A&amp;'mapping-学术问题汇总'!$C:$C,'mapping-学术问题汇总'!$D:$D)</f>
        <v>缺餐厅门头照</v>
      </c>
      <c r="H32" t="s">
        <v>252</v>
      </c>
      <c r="I32" t="s">
        <v>233</v>
      </c>
    </row>
    <row r="33" spans="1:9" x14ac:dyDescent="0.2">
      <c r="A33" s="3" t="s">
        <v>364</v>
      </c>
      <c r="B33" s="16" t="s">
        <v>24</v>
      </c>
      <c r="C33" t="s">
        <v>291</v>
      </c>
      <c r="D33" s="3" t="s">
        <v>148</v>
      </c>
      <c r="E33" t="str">
        <f>VLOOKUP($D33,'mapping-学术问题汇总'!$A:$I,2,0)</f>
        <v>会议餐费问题</v>
      </c>
      <c r="F33" s="3" t="s">
        <v>12</v>
      </c>
      <c r="G33" s="16" t="str" cm="1">
        <f t="array" ref="G33">_xlfn.XLOOKUP($D33&amp;$F33,'mapping-学术问题汇总'!$A:$A&amp;'mapping-学术问题汇总'!$C:$C,'mapping-学术问题汇总'!$D:$D)</f>
        <v>餐费与会议时间不相连</v>
      </c>
      <c r="H33" t="s">
        <v>253</v>
      </c>
      <c r="I33" t="s">
        <v>254</v>
      </c>
    </row>
    <row r="34" spans="1:9" x14ac:dyDescent="0.2">
      <c r="A34" s="3" t="s">
        <v>365</v>
      </c>
      <c r="B34" s="16" t="s">
        <v>24</v>
      </c>
      <c r="C34" t="s">
        <v>291</v>
      </c>
      <c r="D34" s="3" t="s">
        <v>148</v>
      </c>
      <c r="E34" t="str">
        <f>VLOOKUP($D34,'mapping-学术问题汇总'!$A:$I,2,0)</f>
        <v>会议餐费问题</v>
      </c>
      <c r="F34" s="3" t="s">
        <v>24</v>
      </c>
      <c r="G34" s="16" t="str" cm="1">
        <f t="array" ref="G34">_xlfn.XLOOKUP($D34&amp;$F34,'mapping-学术问题汇总'!$A:$A&amp;'mapping-学术问题汇总'!$C:$C,'mapping-学术问题汇总'!$D:$D)</f>
        <v>会议餐费超人均</v>
      </c>
      <c r="H34" t="s">
        <v>261</v>
      </c>
      <c r="I34" t="s">
        <v>233</v>
      </c>
    </row>
    <row r="35" spans="1:9" x14ac:dyDescent="0.2">
      <c r="A35" s="3" t="s">
        <v>366</v>
      </c>
      <c r="B35" s="16" t="s">
        <v>24</v>
      </c>
      <c r="C35" t="s">
        <v>291</v>
      </c>
      <c r="D35" s="3" t="s">
        <v>148</v>
      </c>
      <c r="E35" t="str">
        <f>VLOOKUP($D35,'mapping-学术问题汇总'!$A:$I,2,0)</f>
        <v>会议餐费问题</v>
      </c>
      <c r="F35" s="3" t="s">
        <v>41</v>
      </c>
      <c r="G35" s="16" t="str" cm="1">
        <f t="array" ref="G35">_xlfn.XLOOKUP($D35&amp;$F35,'mapping-学术问题汇总'!$A:$A&amp;'mapping-学术问题汇总'!$C:$C,'mapping-学术问题汇总'!$D:$D)</f>
        <v>缺少水单</v>
      </c>
      <c r="H35" t="s">
        <v>260</v>
      </c>
      <c r="I35" t="s">
        <v>287</v>
      </c>
    </row>
    <row r="36" spans="1:9" x14ac:dyDescent="0.2">
      <c r="A36" s="3" t="s">
        <v>367</v>
      </c>
      <c r="B36" s="16" t="s">
        <v>24</v>
      </c>
      <c r="C36" t="s">
        <v>291</v>
      </c>
      <c r="D36" s="3" t="s">
        <v>149</v>
      </c>
      <c r="E36" t="str">
        <f>VLOOKUP($D36,'mapping-学术问题汇总'!$A:$I,2,0)</f>
        <v>会议茶歇问题</v>
      </c>
      <c r="F36" s="3" t="s">
        <v>250</v>
      </c>
      <c r="G36" s="16" t="str" cm="1">
        <f t="array" ref="G36">_xlfn.XLOOKUP($D36&amp;$F36,'mapping-学术问题汇总'!$A:$A&amp;'mapping-学术问题汇总'!$C:$C,'mapping-学术问题汇总'!$D:$D)</f>
        <v>无会议的茶歇</v>
      </c>
      <c r="H36" t="s">
        <v>262</v>
      </c>
      <c r="I36" t="s">
        <v>254</v>
      </c>
    </row>
    <row r="37" spans="1:9" x14ac:dyDescent="0.2">
      <c r="A37" s="3" t="s">
        <v>368</v>
      </c>
      <c r="B37" s="16" t="s">
        <v>24</v>
      </c>
      <c r="C37" t="s">
        <v>291</v>
      </c>
      <c r="D37" s="3" t="s">
        <v>149</v>
      </c>
      <c r="E37" t="str">
        <f>VLOOKUP($D37,'mapping-学术问题汇总'!$A:$I,2,0)</f>
        <v>会议茶歇问题</v>
      </c>
      <c r="F37" s="3" t="s">
        <v>12</v>
      </c>
      <c r="G37" s="16" t="str" cm="1">
        <f t="array" ref="G37">_xlfn.XLOOKUP($D37&amp;$F37,'mapping-学术问题汇总'!$A:$A&amp;'mapping-学术问题汇总'!$C:$C,'mapping-学术问题汇总'!$D:$D)</f>
        <v>超市、商场或水果市场购买费用</v>
      </c>
      <c r="H37" t="s">
        <v>264</v>
      </c>
      <c r="I37" t="s">
        <v>233</v>
      </c>
    </row>
    <row r="38" spans="1:9" x14ac:dyDescent="0.2">
      <c r="A38" s="3" t="s">
        <v>369</v>
      </c>
      <c r="B38" s="16" t="s">
        <v>24</v>
      </c>
      <c r="C38" t="s">
        <v>291</v>
      </c>
      <c r="D38" s="3" t="s">
        <v>150</v>
      </c>
      <c r="E38" t="str">
        <f>VLOOKUP($D38,'mapping-学术问题汇总'!$A:$I,2,0)</f>
        <v>会议租车问题</v>
      </c>
      <c r="F38" s="3" t="s">
        <v>250</v>
      </c>
      <c r="G38" s="16" t="str" cm="1">
        <f t="array" ref="G38">_xlfn.XLOOKUP($D38&amp;$F38,'mapping-学术问题汇总'!$A:$A&amp;'mapping-学术问题汇总'!$C:$C,'mapping-学术问题汇总'!$D:$D)</f>
        <v>会议租车明细</v>
      </c>
      <c r="H38" t="s">
        <v>265</v>
      </c>
      <c r="I38" t="s">
        <v>232</v>
      </c>
    </row>
    <row r="39" spans="1:9" x14ac:dyDescent="0.2">
      <c r="A39" s="3" t="s">
        <v>370</v>
      </c>
      <c r="B39" s="16" t="s">
        <v>24</v>
      </c>
      <c r="C39" t="s">
        <v>291</v>
      </c>
      <c r="D39" s="3" t="s">
        <v>151</v>
      </c>
      <c r="E39" t="str">
        <f>VLOOKUP($D39,'mapping-学术问题汇总'!$A:$I,2,0)</f>
        <v>会议火车问题</v>
      </c>
      <c r="F39" s="3" t="s">
        <v>250</v>
      </c>
      <c r="G39" s="16" t="str" cm="1">
        <f t="array" ref="G39">_xlfn.XLOOKUP($D39&amp;$F39,'mapping-学术问题汇总'!$A:$A&amp;'mapping-学术问题汇总'!$C:$C,'mapping-学术问题汇总'!$D:$D)</f>
        <v>HCP火车标准</v>
      </c>
      <c r="H39" t="s">
        <v>267</v>
      </c>
      <c r="I39" t="s">
        <v>233</v>
      </c>
    </row>
    <row r="40" spans="1:9" ht="28.5" x14ac:dyDescent="0.2">
      <c r="A40" s="3" t="s">
        <v>371</v>
      </c>
      <c r="B40" s="16" t="s">
        <v>24</v>
      </c>
      <c r="C40" t="s">
        <v>291</v>
      </c>
      <c r="D40" s="3" t="s">
        <v>152</v>
      </c>
      <c r="E40" t="str">
        <f>VLOOKUP($D40,'mapping-学术问题汇总'!$A:$I,2,0)</f>
        <v>会议交通费问题</v>
      </c>
      <c r="F40" s="3" t="s">
        <v>250</v>
      </c>
      <c r="G40" s="16" t="str" cm="1">
        <f t="array" ref="G40">_xlfn.XLOOKUP($D40&amp;$F40,'mapping-学术问题汇总'!$A:$A&amp;'mapping-学术问题汇总'!$C:$C,'mapping-学术问题汇总'!$D:$D)</f>
        <v>HCP飞机标准</v>
      </c>
      <c r="H40" s="2" t="s">
        <v>271</v>
      </c>
      <c r="I40" t="s">
        <v>233</v>
      </c>
    </row>
    <row r="41" spans="1:9" ht="28.5" x14ac:dyDescent="0.2">
      <c r="A41" s="3" t="s">
        <v>372</v>
      </c>
      <c r="B41" s="16" t="s">
        <v>24</v>
      </c>
      <c r="C41" t="s">
        <v>291</v>
      </c>
      <c r="D41" s="3" t="s">
        <v>153</v>
      </c>
      <c r="E41" t="str">
        <f>VLOOKUP($D41,'mapping-学术问题汇总'!$A:$I,2,0)</f>
        <v>会议住宿费问题</v>
      </c>
      <c r="F41" s="3" t="s">
        <v>250</v>
      </c>
      <c r="G41" s="16" t="str" cm="1">
        <f t="array" ref="G41">_xlfn.XLOOKUP($D41&amp;$F41,'mapping-学术问题汇总'!$A:$A&amp;'mapping-学术问题汇总'!$C:$C,'mapping-学术问题汇总'!$D:$D)</f>
        <v>HCP住宿标准</v>
      </c>
      <c r="H41" s="2" t="s">
        <v>269</v>
      </c>
      <c r="I41" t="s">
        <v>233</v>
      </c>
    </row>
    <row r="42" spans="1:9" x14ac:dyDescent="0.2">
      <c r="A42" s="3" t="s">
        <v>373</v>
      </c>
      <c r="B42" s="16" t="s">
        <v>24</v>
      </c>
      <c r="C42" t="s">
        <v>291</v>
      </c>
      <c r="D42" s="3" t="s">
        <v>157</v>
      </c>
      <c r="E42" t="str">
        <f>VLOOKUP($D42,'mapping-学术问题汇总'!$A:$I,2,0)</f>
        <v>支付类型问题</v>
      </c>
      <c r="F42" s="3" t="s">
        <v>250</v>
      </c>
      <c r="G42" s="16" t="str" cm="1">
        <f t="array" ref="G42">_xlfn.XLOOKUP($D42&amp;$F42,'mapping-学术问题汇总'!$A:$A&amp;'mapping-学术问题汇总'!$C:$C,'mapping-学术问题汇总'!$D:$D)</f>
        <v>个人卡支付</v>
      </c>
      <c r="H42" t="s">
        <v>275</v>
      </c>
      <c r="I42" t="s">
        <v>233</v>
      </c>
    </row>
    <row r="43" spans="1:9" x14ac:dyDescent="0.2">
      <c r="A43" s="3" t="s">
        <v>374</v>
      </c>
      <c r="B43" s="16" t="s">
        <v>24</v>
      </c>
      <c r="C43" t="s">
        <v>291</v>
      </c>
      <c r="D43" s="3" t="s">
        <v>157</v>
      </c>
      <c r="E43" t="str">
        <f>VLOOKUP($D43,'mapping-学术问题汇总'!$A:$I,2,0)</f>
        <v>支付类型问题</v>
      </c>
      <c r="F43" s="3" t="s">
        <v>12</v>
      </c>
      <c r="G43" s="16" t="str" cm="1">
        <f t="array" ref="G43">_xlfn.XLOOKUP($D43&amp;$F43,'mapping-学术问题汇总'!$A:$A&amp;'mapping-学术问题汇总'!$C:$C,'mapping-学术问题汇总'!$D:$D)</f>
        <v>现金支付</v>
      </c>
      <c r="H43" t="s">
        <v>276</v>
      </c>
      <c r="I43" t="s">
        <v>288</v>
      </c>
    </row>
    <row r="44" spans="1:9" x14ac:dyDescent="0.2">
      <c r="A44" s="3" t="s">
        <v>445</v>
      </c>
      <c r="B44" s="16" t="s">
        <v>24</v>
      </c>
      <c r="C44" t="s">
        <v>291</v>
      </c>
      <c r="D44" s="16" t="s">
        <v>450</v>
      </c>
      <c r="E44" t="str">
        <f>VLOOKUP($D44,'mapping-学术问题汇总'!$A:$I,2,0)</f>
        <v>海外费用问题</v>
      </c>
      <c r="F44" s="3" t="s">
        <v>250</v>
      </c>
      <c r="G44" s="16" t="str" cm="1">
        <f t="array" ref="G44">_xlfn.XLOOKUP($D44&amp;$F44,'mapping-学术问题汇总'!$A:$A&amp;'mapping-学术问题汇总'!$C:$C,'mapping-学术问题汇总'!$D:$D)</f>
        <v>海外讲者翻译</v>
      </c>
      <c r="H44" t="s">
        <v>305</v>
      </c>
      <c r="I44" t="s">
        <v>101</v>
      </c>
    </row>
    <row r="45" spans="1:9" x14ac:dyDescent="0.2">
      <c r="A45" s="3" t="s">
        <v>375</v>
      </c>
      <c r="B45" s="16" t="s">
        <v>41</v>
      </c>
      <c r="C45" t="s">
        <v>306</v>
      </c>
      <c r="D45" s="3" t="s">
        <v>250</v>
      </c>
      <c r="E45" t="str">
        <f>VLOOKUP($D45,'mapping-学术问题汇总'!$A:$I,2,0)</f>
        <v>会议整体问题</v>
      </c>
      <c r="F45" s="3" t="s">
        <v>250</v>
      </c>
      <c r="G45" s="16" t="str" cm="1">
        <f t="array" ref="G45">_xlfn.XLOOKUP($D45&amp;$F45,'mapping-学术问题汇总'!$A:$A&amp;'mapping-学术问题汇总'!$C:$C,'mapping-学术问题汇总'!$D:$D)</f>
        <v>系统与签到人数不一致</v>
      </c>
      <c r="H45" t="s">
        <v>279</v>
      </c>
      <c r="I45" t="s">
        <v>280</v>
      </c>
    </row>
    <row r="46" spans="1:9" x14ac:dyDescent="0.2">
      <c r="A46" s="3" t="s">
        <v>376</v>
      </c>
      <c r="B46" s="16" t="s">
        <v>41</v>
      </c>
      <c r="C46" t="s">
        <v>306</v>
      </c>
      <c r="D46" s="3" t="s">
        <v>250</v>
      </c>
      <c r="E46" t="str">
        <f>VLOOKUP($D46,'mapping-学术问题汇总'!$A:$I,2,0)</f>
        <v>会议整体问题</v>
      </c>
      <c r="F46" s="3" t="s">
        <v>12</v>
      </c>
      <c r="G46" s="16" t="str" cm="1">
        <f t="array" ref="G46">_xlfn.XLOOKUP($D46&amp;$F46,'mapping-学术问题汇总'!$A:$A&amp;'mapping-学术问题汇总'!$C:$C,'mapping-学术问题汇总'!$D:$D)</f>
        <v>学术活动变更</v>
      </c>
      <c r="H46" t="s">
        <v>286</v>
      </c>
      <c r="I46" t="s">
        <v>233</v>
      </c>
    </row>
    <row r="47" spans="1:9" x14ac:dyDescent="0.2">
      <c r="A47" s="3" t="s">
        <v>377</v>
      </c>
      <c r="B47" s="16" t="s">
        <v>41</v>
      </c>
      <c r="C47" t="s">
        <v>306</v>
      </c>
      <c r="D47" s="3" t="s">
        <v>12</v>
      </c>
      <c r="E47" t="str">
        <f>VLOOKUP($D47,'mapping-学术问题汇总'!$A:$I,2,0)</f>
        <v>会议议程问题</v>
      </c>
      <c r="F47" s="3" t="s">
        <v>250</v>
      </c>
      <c r="G47" s="16" t="str" cm="1">
        <f t="array" ref="G47">_xlfn.XLOOKUP($D47&amp;$F47,'mapping-学术问题汇总'!$A:$A&amp;'mapping-学术问题汇总'!$C:$C,'mapping-学术问题汇总'!$D:$D)</f>
        <v>系统与会议议程不一致</v>
      </c>
      <c r="H47" t="s">
        <v>283</v>
      </c>
      <c r="I47" t="s">
        <v>284</v>
      </c>
    </row>
    <row r="48" spans="1:9" x14ac:dyDescent="0.2">
      <c r="A48" s="3" t="s">
        <v>378</v>
      </c>
      <c r="B48" s="16" t="s">
        <v>41</v>
      </c>
      <c r="C48" t="s">
        <v>306</v>
      </c>
      <c r="D48" s="3" t="s">
        <v>12</v>
      </c>
      <c r="E48" t="str">
        <f>VLOOKUP($D48,'mapping-学术问题汇总'!$A:$I,2,0)</f>
        <v>会议议程问题</v>
      </c>
      <c r="F48" s="3" t="s">
        <v>12</v>
      </c>
      <c r="G48" s="16" t="str" cm="1">
        <f t="array" ref="G48">_xlfn.XLOOKUP($D48&amp;$F48,'mapping-学术问题汇总'!$A:$A&amp;'mapping-学术问题汇总'!$C:$C,'mapping-学术问题汇总'!$D:$D)</f>
        <v>会议议程不完整</v>
      </c>
      <c r="H48" t="s">
        <v>285</v>
      </c>
      <c r="I48" t="s">
        <v>232</v>
      </c>
    </row>
    <row r="49" spans="1:9" x14ac:dyDescent="0.2">
      <c r="A49" s="3" t="s">
        <v>379</v>
      </c>
      <c r="B49" s="16" t="s">
        <v>41</v>
      </c>
      <c r="C49" t="s">
        <v>306</v>
      </c>
      <c r="D49" s="3" t="s">
        <v>24</v>
      </c>
      <c r="E49" t="str">
        <f>VLOOKUP($D49,'mapping-学术问题汇总'!$A:$I,2,0)</f>
        <v>会议组织者权限问题</v>
      </c>
      <c r="F49" s="3" t="s">
        <v>250</v>
      </c>
      <c r="G49" s="16" t="str" cm="1">
        <f t="array" ref="G49">_xlfn.XLOOKUP($D49&amp;$F49,'mapping-学术问题汇总'!$A:$A&amp;'mapping-学术问题汇总'!$C:$C,'mapping-学术问题汇总'!$D:$D)</f>
        <v>无会议权限</v>
      </c>
      <c r="H49" t="s">
        <v>307</v>
      </c>
      <c r="I49" t="s">
        <v>211</v>
      </c>
    </row>
    <row r="50" spans="1:9" x14ac:dyDescent="0.2">
      <c r="A50" s="3" t="s">
        <v>380</v>
      </c>
      <c r="B50" s="16" t="s">
        <v>41</v>
      </c>
      <c r="C50" t="s">
        <v>306</v>
      </c>
      <c r="D50" s="3" t="s">
        <v>24</v>
      </c>
      <c r="E50" t="str">
        <f>VLOOKUP($D50,'mapping-学术问题汇总'!$A:$I,2,0)</f>
        <v>会议组织者权限问题</v>
      </c>
      <c r="F50" s="3" t="s">
        <v>12</v>
      </c>
      <c r="G50" s="16" t="str" cm="1">
        <f t="array" ref="G50">_xlfn.XLOOKUP($D50&amp;$F50,'mapping-学术问题汇总'!$A:$A&amp;'mapping-学术问题汇总'!$C:$C,'mapping-学术问题汇总'!$D:$D)</f>
        <v>无会议权限</v>
      </c>
      <c r="H50" t="s">
        <v>308</v>
      </c>
      <c r="I50" t="s">
        <v>211</v>
      </c>
    </row>
    <row r="51" spans="1:9" x14ac:dyDescent="0.2">
      <c r="A51" s="3" t="s">
        <v>381</v>
      </c>
      <c r="B51" s="16" t="s">
        <v>41</v>
      </c>
      <c r="C51" t="s">
        <v>306</v>
      </c>
      <c r="D51" s="3" t="s">
        <v>24</v>
      </c>
      <c r="E51" t="str">
        <f>VLOOKUP($D51,'mapping-学术问题汇总'!$A:$I,2,0)</f>
        <v>会议组织者权限问题</v>
      </c>
      <c r="F51" s="3" t="s">
        <v>24</v>
      </c>
      <c r="G51" s="16" t="str" cm="1">
        <f t="array" ref="G51">_xlfn.XLOOKUP($D51&amp;$F51,'mapping-学术问题汇总'!$A:$A&amp;'mapping-学术问题汇总'!$C:$C,'mapping-学术问题汇总'!$D:$D)</f>
        <v>无会议权限</v>
      </c>
      <c r="H51" t="s">
        <v>309</v>
      </c>
      <c r="I51" t="s">
        <v>211</v>
      </c>
    </row>
    <row r="52" spans="1:9" x14ac:dyDescent="0.2">
      <c r="A52" s="3" t="s">
        <v>382</v>
      </c>
      <c r="B52" s="16" t="s">
        <v>41</v>
      </c>
      <c r="C52" t="s">
        <v>306</v>
      </c>
      <c r="D52" s="3" t="s">
        <v>41</v>
      </c>
      <c r="E52" t="str">
        <f>VLOOKUP($D52,'mapping-学术问题汇总'!$A:$I,2,0)</f>
        <v>外部参会者人数问题</v>
      </c>
      <c r="F52" s="3" t="s">
        <v>250</v>
      </c>
      <c r="G52" s="16" t="str" cm="1">
        <f t="array" ref="G52">_xlfn.XLOOKUP($D52&amp;$F52,'mapping-学术问题汇总'!$A:$A&amp;'mapping-学术问题汇总'!$C:$C,'mapping-学术问题汇总'!$D:$D)</f>
        <v>外部参会人数</v>
      </c>
      <c r="H52" t="s">
        <v>310</v>
      </c>
      <c r="I52" t="s">
        <v>212</v>
      </c>
    </row>
    <row r="53" spans="1:9" x14ac:dyDescent="0.2">
      <c r="A53" s="3" t="s">
        <v>383</v>
      </c>
      <c r="B53" s="16" t="s">
        <v>41</v>
      </c>
      <c r="C53" t="s">
        <v>306</v>
      </c>
      <c r="D53" s="3" t="s">
        <v>140</v>
      </c>
      <c r="E53" t="str">
        <f>VLOOKUP($D53,'mapping-学术问题汇总'!$A:$I,2,0)</f>
        <v>内部参会者人数问题</v>
      </c>
      <c r="F53" s="3" t="s">
        <v>250</v>
      </c>
      <c r="G53" s="16" t="str" cm="1">
        <f t="array" ref="G53">_xlfn.XLOOKUP($D53&amp;$F53,'mapping-学术问题汇总'!$A:$A&amp;'mapping-学术问题汇总'!$C:$C,'mapping-学术问题汇总'!$D:$D)</f>
        <v>内部参会人数</v>
      </c>
      <c r="H53" t="s">
        <v>311</v>
      </c>
      <c r="I53" t="s">
        <v>213</v>
      </c>
    </row>
    <row r="54" spans="1:9" x14ac:dyDescent="0.2">
      <c r="A54" s="3" t="s">
        <v>384</v>
      </c>
      <c r="B54" s="16" t="s">
        <v>41</v>
      </c>
      <c r="C54" t="s">
        <v>306</v>
      </c>
      <c r="D54" s="3" t="s">
        <v>142</v>
      </c>
      <c r="E54" t="str">
        <f>VLOOKUP($D54,'mapping-学术问题汇总'!$A:$I,2,0)</f>
        <v>会议时长问题</v>
      </c>
      <c r="F54" s="3" t="s">
        <v>250</v>
      </c>
      <c r="G54" s="16" t="str" cm="1">
        <f t="array" ref="G54">_xlfn.XLOOKUP($D54&amp;$F54,'mapping-学术问题汇总'!$A:$A&amp;'mapping-学术问题汇总'!$C:$C,'mapping-学术问题汇总'!$D:$D)</f>
        <v>会议时长不符</v>
      </c>
      <c r="H54" t="s">
        <v>312</v>
      </c>
      <c r="I54" t="s">
        <v>215</v>
      </c>
    </row>
    <row r="55" spans="1:9" x14ac:dyDescent="0.2">
      <c r="A55" s="3" t="s">
        <v>385</v>
      </c>
      <c r="B55" s="16" t="s">
        <v>41</v>
      </c>
      <c r="C55" t="s">
        <v>306</v>
      </c>
      <c r="D55" s="3" t="s">
        <v>143</v>
      </c>
      <c r="E55" t="str">
        <f>VLOOKUP($D55,'mapping-学术问题汇总'!$A:$I,2,0)</f>
        <v>会议讲课费问题</v>
      </c>
      <c r="F55" s="3" t="s">
        <v>250</v>
      </c>
      <c r="G55" s="16" t="str" cm="1">
        <f t="array" ref="G55">_xlfn.XLOOKUP($D55&amp;$F55,'mapping-学术问题汇总'!$A:$A&amp;'mapping-学术问题汇总'!$C:$C,'mapping-学术问题汇总'!$D:$D)</f>
        <v>非讲者库讲者</v>
      </c>
      <c r="H55" t="s">
        <v>230</v>
      </c>
      <c r="I55" t="s">
        <v>217</v>
      </c>
    </row>
    <row r="56" spans="1:9" x14ac:dyDescent="0.2">
      <c r="A56" s="3" t="s">
        <v>386</v>
      </c>
      <c r="B56" s="16" t="s">
        <v>41</v>
      </c>
      <c r="C56" t="s">
        <v>306</v>
      </c>
      <c r="D56" s="3" t="s">
        <v>143</v>
      </c>
      <c r="E56" t="str">
        <f>VLOOKUP($D56,'mapping-学术问题汇总'!$A:$I,2,0)</f>
        <v>会议讲课费问题</v>
      </c>
      <c r="F56" s="3" t="s">
        <v>12</v>
      </c>
      <c r="G56" s="16" t="str" cm="1">
        <f t="array" ref="G56">_xlfn.XLOOKUP($D56&amp;$F56,'mapping-学术问题汇总'!$A:$A&amp;'mapping-学术问题汇总'!$C:$C,'mapping-学术问题汇总'!$D:$D)</f>
        <v>业务约定书不完整</v>
      </c>
      <c r="H56" t="s">
        <v>231</v>
      </c>
      <c r="I56" t="s">
        <v>233</v>
      </c>
    </row>
    <row r="57" spans="1:9" x14ac:dyDescent="0.2">
      <c r="A57" s="3" t="s">
        <v>387</v>
      </c>
      <c r="B57" s="16" t="s">
        <v>41</v>
      </c>
      <c r="C57" t="s">
        <v>306</v>
      </c>
      <c r="D57" s="3" t="s">
        <v>143</v>
      </c>
      <c r="E57" t="str">
        <f>VLOOKUP($D57,'mapping-学术问题汇总'!$A:$I,2,0)</f>
        <v>会议讲课费问题</v>
      </c>
      <c r="F57" s="3" t="s">
        <v>24</v>
      </c>
      <c r="G57" s="16" t="str" cm="1">
        <f t="array" ref="G57">_xlfn.XLOOKUP($D57&amp;$F57,'mapping-学术问题汇总'!$A:$A&amp;'mapping-学术问题汇总'!$C:$C,'mapping-学术问题汇总'!$D:$D)</f>
        <v>讲者人数超标</v>
      </c>
      <c r="H57" t="s">
        <v>241</v>
      </c>
      <c r="I57" t="s">
        <v>243</v>
      </c>
    </row>
    <row r="58" spans="1:9" x14ac:dyDescent="0.2">
      <c r="A58" s="3" t="s">
        <v>388</v>
      </c>
      <c r="B58" s="16" t="s">
        <v>41</v>
      </c>
      <c r="C58" t="s">
        <v>306</v>
      </c>
      <c r="D58" s="3" t="s">
        <v>143</v>
      </c>
      <c r="E58" t="str">
        <f>VLOOKUP($D58,'mapping-学术问题汇总'!$A:$I,2,0)</f>
        <v>会议讲课费问题</v>
      </c>
      <c r="F58" s="3" t="s">
        <v>140</v>
      </c>
      <c r="G58" s="16" t="str" cm="1">
        <f t="array" ref="G58">_xlfn.XLOOKUP($D58&amp;$F58,'mapping-学术问题汇总'!$A:$A&amp;'mapping-学术问题汇总'!$C:$C,'mapping-学术问题汇总'!$D:$D)</f>
        <v>讲者未全程参会</v>
      </c>
      <c r="H58" t="s">
        <v>246</v>
      </c>
      <c r="I58" t="s">
        <v>247</v>
      </c>
    </row>
    <row r="59" spans="1:9" x14ac:dyDescent="0.2">
      <c r="A59" s="3" t="s">
        <v>389</v>
      </c>
      <c r="B59" s="16" t="s">
        <v>41</v>
      </c>
      <c r="C59" t="s">
        <v>306</v>
      </c>
      <c r="D59" s="3" t="s">
        <v>143</v>
      </c>
      <c r="E59" t="str">
        <f>VLOOKUP($D59,'mapping-学术问题汇总'!$A:$I,2,0)</f>
        <v>会议讲课费问题</v>
      </c>
      <c r="F59" s="3" t="s">
        <v>141</v>
      </c>
      <c r="G59" s="16" t="str" cm="1">
        <f t="array" ref="G59">_xlfn.XLOOKUP($D59&amp;$F59,'mapping-学术问题汇总'!$A:$A&amp;'mapping-学术问题汇总'!$C:$C,'mapping-学术问题汇总'!$D:$D)</f>
        <v>演讲时长不达标</v>
      </c>
      <c r="H59" t="s">
        <v>312</v>
      </c>
      <c r="I59" t="s">
        <v>217</v>
      </c>
    </row>
    <row r="60" spans="1:9" x14ac:dyDescent="0.2">
      <c r="A60" s="3" t="s">
        <v>390</v>
      </c>
      <c r="B60" s="16" t="s">
        <v>41</v>
      </c>
      <c r="C60" t="s">
        <v>306</v>
      </c>
      <c r="D60" s="3" t="s">
        <v>143</v>
      </c>
      <c r="E60" t="str">
        <f>VLOOKUP($D60,'mapping-学术问题汇总'!$A:$I,2,0)</f>
        <v>会议讲课费问题</v>
      </c>
      <c r="F60" s="16" t="s">
        <v>298</v>
      </c>
      <c r="G60" s="16" t="str" cm="1">
        <f t="array" ref="G60">_xlfn.XLOOKUP($D60&amp;$F60,'mapping-学术问题汇总'!$A:$A&amp;'mapping-学术问题汇总'!$C:$C,'mapping-学术问题汇总'!$D:$D)</f>
        <v>线上患者听课时长</v>
      </c>
      <c r="H60" t="s">
        <v>315</v>
      </c>
      <c r="I60" t="s">
        <v>217</v>
      </c>
    </row>
    <row r="61" spans="1:9" x14ac:dyDescent="0.2">
      <c r="A61" s="3" t="s">
        <v>391</v>
      </c>
      <c r="B61" s="16" t="s">
        <v>41</v>
      </c>
      <c r="C61" t="s">
        <v>306</v>
      </c>
      <c r="D61" s="3" t="s">
        <v>143</v>
      </c>
      <c r="E61" t="str">
        <f>VLOOKUP($D61,'mapping-学术问题汇总'!$A:$I,2,0)</f>
        <v>会议讲课费问题</v>
      </c>
      <c r="F61" s="16" t="s">
        <v>313</v>
      </c>
      <c r="G61" s="16" t="str" cm="1">
        <f t="array" ref="G61">_xlfn.XLOOKUP($D61&amp;$F61,'mapping-学术问题汇总'!$A:$A&amp;'mapping-学术问题汇总'!$C:$C,'mapping-学术问题汇总'!$D:$D)</f>
        <v>线下患者听课时长</v>
      </c>
      <c r="H61" t="s">
        <v>316</v>
      </c>
      <c r="I61" t="s">
        <v>217</v>
      </c>
    </row>
    <row r="62" spans="1:9" x14ac:dyDescent="0.2">
      <c r="A62" s="3" t="s">
        <v>392</v>
      </c>
      <c r="B62" s="16" t="s">
        <v>41</v>
      </c>
      <c r="C62" t="s">
        <v>306</v>
      </c>
      <c r="D62" s="3" t="s">
        <v>143</v>
      </c>
      <c r="E62" t="str">
        <f>VLOOKUP($D62,'mapping-学术问题汇总'!$A:$I,2,0)</f>
        <v>会议讲课费问题</v>
      </c>
      <c r="F62" s="16" t="s">
        <v>314</v>
      </c>
      <c r="G62" s="16" t="str" cm="1">
        <f t="array" ref="G62">_xlfn.XLOOKUP($D62&amp;$F62,'mapping-学术问题汇总'!$A:$A&amp;'mapping-学术问题汇总'!$C:$C,'mapping-学术问题汇总'!$D:$D)</f>
        <v>混合患教听课时长</v>
      </c>
      <c r="H62" t="s">
        <v>317</v>
      </c>
      <c r="I62" t="s">
        <v>217</v>
      </c>
    </row>
    <row r="63" spans="1:9" x14ac:dyDescent="0.2">
      <c r="A63" s="3" t="s">
        <v>393</v>
      </c>
      <c r="B63" s="16" t="s">
        <v>41</v>
      </c>
      <c r="C63" t="s">
        <v>306</v>
      </c>
      <c r="D63" s="3" t="s">
        <v>144</v>
      </c>
      <c r="E63" t="str">
        <f>VLOOKUP($D63,'mapping-学术问题汇总'!$A:$I,2,0)</f>
        <v>会议照片问题</v>
      </c>
      <c r="F63" s="3" t="s">
        <v>250</v>
      </c>
      <c r="G63" s="16" t="str" cm="1">
        <f t="array" ref="G63">_xlfn.XLOOKUP($D63&amp;$F63,'mapping-学术问题汇总'!$A:$A&amp;'mapping-学术问题汇总'!$C:$C,'mapping-学术问题汇总'!$D:$D)</f>
        <v>照片水印</v>
      </c>
      <c r="H63" t="s">
        <v>318</v>
      </c>
      <c r="I63" t="s">
        <v>221</v>
      </c>
    </row>
    <row r="64" spans="1:9" x14ac:dyDescent="0.2">
      <c r="A64" s="3" t="s">
        <v>394</v>
      </c>
      <c r="B64" s="16" t="s">
        <v>41</v>
      </c>
      <c r="C64" t="s">
        <v>306</v>
      </c>
      <c r="D64" s="3" t="s">
        <v>144</v>
      </c>
      <c r="E64" t="str">
        <f>VLOOKUP($D64,'mapping-学术问题汇总'!$A:$I,2,0)</f>
        <v>会议照片问题</v>
      </c>
      <c r="F64" s="3" t="s">
        <v>12</v>
      </c>
      <c r="G64" s="16" t="str" cm="1">
        <f t="array" ref="G64">_xlfn.XLOOKUP($D64&amp;$F64,'mapping-学术问题汇总'!$A:$A&amp;'mapping-学术问题汇总'!$C:$C,'mapping-学术问题汇总'!$D:$D)</f>
        <v>会议主题</v>
      </c>
      <c r="H64" t="s">
        <v>227</v>
      </c>
      <c r="I64" t="s">
        <v>221</v>
      </c>
    </row>
    <row r="65" spans="1:9" x14ac:dyDescent="0.2">
      <c r="A65" s="3" t="s">
        <v>395</v>
      </c>
      <c r="B65" s="16" t="s">
        <v>41</v>
      </c>
      <c r="C65" t="s">
        <v>306</v>
      </c>
      <c r="D65" s="3" t="s">
        <v>144</v>
      </c>
      <c r="E65" t="str">
        <f>VLOOKUP($D65,'mapping-学术问题汇总'!$A:$I,2,0)</f>
        <v>会议照片问题</v>
      </c>
      <c r="F65" s="3" t="s">
        <v>24</v>
      </c>
      <c r="G65" s="16" t="str" cm="1">
        <f t="array" ref="G65">_xlfn.XLOOKUP($D65&amp;$F65,'mapping-学术问题汇总'!$A:$A&amp;'mapping-学术问题汇总'!$C:$C,'mapping-学术问题汇总'!$D:$D)</f>
        <v>付费讲者照片</v>
      </c>
      <c r="H65" t="s">
        <v>228</v>
      </c>
      <c r="I65" t="s">
        <v>221</v>
      </c>
    </row>
    <row r="66" spans="1:9" x14ac:dyDescent="0.2">
      <c r="A66" s="3" t="s">
        <v>396</v>
      </c>
      <c r="B66" s="16" t="s">
        <v>41</v>
      </c>
      <c r="C66" t="s">
        <v>306</v>
      </c>
      <c r="D66" s="3" t="s">
        <v>144</v>
      </c>
      <c r="E66" t="str">
        <f>VLOOKUP($D66,'mapping-学术问题汇总'!$A:$I,2,0)</f>
        <v>会议照片问题</v>
      </c>
      <c r="F66" s="3" t="s">
        <v>41</v>
      </c>
      <c r="G66" s="16" t="str" cm="1">
        <f t="array" ref="G66">_xlfn.XLOOKUP($D66&amp;$F66,'mapping-学术问题汇总'!$A:$A&amp;'mapping-学术问题汇总'!$C:$C,'mapping-学术问题汇总'!$D:$D)</f>
        <v>水印与议程不一致</v>
      </c>
      <c r="H66" t="s">
        <v>229</v>
      </c>
      <c r="I66" t="s">
        <v>221</v>
      </c>
    </row>
    <row r="67" spans="1:9" x14ac:dyDescent="0.2">
      <c r="A67" s="3" t="s">
        <v>397</v>
      </c>
      <c r="B67" s="16" t="s">
        <v>41</v>
      </c>
      <c r="C67" t="s">
        <v>306</v>
      </c>
      <c r="D67" s="3" t="s">
        <v>144</v>
      </c>
      <c r="E67" t="str">
        <f>VLOOKUP($D67,'mapping-学术问题汇总'!$A:$I,2,0)</f>
        <v>会议照片问题</v>
      </c>
      <c r="F67" s="3" t="s">
        <v>140</v>
      </c>
      <c r="G67" s="16" t="str" cm="1">
        <f t="array" ref="G67">_xlfn.XLOOKUP($D67&amp;$F67,'mapping-学术问题汇总'!$A:$A&amp;'mapping-学术问题汇总'!$C:$C,'mapping-学术问题汇总'!$D:$D)</f>
        <v>线下会议照片人数标准</v>
      </c>
      <c r="H67" t="s">
        <v>319</v>
      </c>
      <c r="I67" t="s">
        <v>221</v>
      </c>
    </row>
    <row r="68" spans="1:9" x14ac:dyDescent="0.2">
      <c r="A68" s="3" t="s">
        <v>398</v>
      </c>
      <c r="B68" s="16" t="s">
        <v>41</v>
      </c>
      <c r="C68" t="s">
        <v>306</v>
      </c>
      <c r="D68" s="3" t="s">
        <v>144</v>
      </c>
      <c r="E68" t="str">
        <f>VLOOKUP($D68,'mapping-学术问题汇总'!$A:$I,2,0)</f>
        <v>会议照片问题</v>
      </c>
      <c r="F68" s="16" t="s">
        <v>320</v>
      </c>
      <c r="G68" s="16" t="str" cm="1">
        <f t="array" ref="G68">_xlfn.XLOOKUP($D68&amp;$F68,'mapping-学术问题汇总'!$A:$A&amp;'mapping-学术问题汇总'!$C:$C,'mapping-学术问题汇总'!$D:$D)</f>
        <v>线上患教截图</v>
      </c>
      <c r="H68" t="s">
        <v>321</v>
      </c>
      <c r="I68" t="s">
        <v>221</v>
      </c>
    </row>
    <row r="69" spans="1:9" x14ac:dyDescent="0.2">
      <c r="A69" s="3" t="s">
        <v>399</v>
      </c>
      <c r="B69" s="16" t="s">
        <v>41</v>
      </c>
      <c r="C69" t="s">
        <v>306</v>
      </c>
      <c r="D69" s="3" t="s">
        <v>145</v>
      </c>
      <c r="E69" t="str">
        <f>VLOOKUP($D69,'mapping-学术问题汇总'!$A:$I,2,0)</f>
        <v>可报销费用问题</v>
      </c>
      <c r="F69" s="3" t="s">
        <v>250</v>
      </c>
      <c r="G69" s="16" t="str" cm="1">
        <f t="array" ref="G69">_xlfn.XLOOKUP($D69&amp;$F69,'mapping-学术问题汇总'!$A:$A&amp;'mapping-学术问题汇总'!$C:$C,'mapping-学术问题汇总'!$D:$D)</f>
        <v>费用时间与会议时间不一致</v>
      </c>
      <c r="H69" t="s">
        <v>255</v>
      </c>
      <c r="I69" t="s">
        <v>234</v>
      </c>
    </row>
    <row r="70" spans="1:9" x14ac:dyDescent="0.2">
      <c r="A70" s="3" t="s">
        <v>400</v>
      </c>
      <c r="B70" s="16" t="s">
        <v>41</v>
      </c>
      <c r="C70" t="s">
        <v>306</v>
      </c>
      <c r="D70" s="3" t="s">
        <v>145</v>
      </c>
      <c r="E70" t="str">
        <f>VLOOKUP($D70,'mapping-学术问题汇总'!$A:$I,2,0)</f>
        <v>可报销费用问题</v>
      </c>
      <c r="F70" s="3" t="s">
        <v>12</v>
      </c>
      <c r="G70" s="16" t="str" cm="1">
        <f t="array" ref="G70">_xlfn.XLOOKUP($D70&amp;$F70,'mapping-学术问题汇总'!$A:$A&amp;'mapping-学术问题汇总'!$C:$C,'mapping-学术问题汇总'!$D:$D)</f>
        <v>可报销费用</v>
      </c>
      <c r="H70" t="s">
        <v>322</v>
      </c>
      <c r="I70" t="s">
        <v>225</v>
      </c>
    </row>
    <row r="71" spans="1:9" x14ac:dyDescent="0.2">
      <c r="A71" s="3" t="s">
        <v>401</v>
      </c>
      <c r="B71" s="16" t="s">
        <v>41</v>
      </c>
      <c r="C71" t="s">
        <v>306</v>
      </c>
      <c r="D71" s="3" t="s">
        <v>146</v>
      </c>
      <c r="E71" t="str">
        <f>VLOOKUP($D71,'mapping-学术问题汇总'!$A:$I,2,0)</f>
        <v>会议地点问题</v>
      </c>
      <c r="F71" s="3" t="s">
        <v>250</v>
      </c>
      <c r="G71" s="16" t="str" cm="1">
        <f t="array" ref="G71">_xlfn.XLOOKUP($D71&amp;$F71,'mapping-学术问题汇总'!$A:$A&amp;'mapping-学术问题汇总'!$C:$C,'mapping-学术问题汇总'!$D:$D)</f>
        <v>会议地点跨区</v>
      </c>
      <c r="H71" t="s">
        <v>237</v>
      </c>
      <c r="I71" t="s">
        <v>233</v>
      </c>
    </row>
    <row r="72" spans="1:9" x14ac:dyDescent="0.2">
      <c r="A72" s="3" t="s">
        <v>402</v>
      </c>
      <c r="B72" s="16" t="s">
        <v>41</v>
      </c>
      <c r="C72" t="s">
        <v>306</v>
      </c>
      <c r="D72" s="3" t="s">
        <v>146</v>
      </c>
      <c r="E72" t="str">
        <f>VLOOKUP($D72,'mapping-学术问题汇总'!$A:$I,2,0)</f>
        <v>会议地点问题</v>
      </c>
      <c r="F72" s="3" t="s">
        <v>12</v>
      </c>
      <c r="G72" s="16" t="str" cm="1">
        <f t="array" ref="G72">_xlfn.XLOOKUP($D72&amp;$F72,'mapping-学术问题汇总'!$A:$A&amp;'mapping-学术问题汇总'!$C:$C,'mapping-学术问题汇总'!$D:$D)</f>
        <v>会议地点在景区</v>
      </c>
      <c r="H72" t="s">
        <v>238</v>
      </c>
      <c r="I72" t="s">
        <v>239</v>
      </c>
    </row>
    <row r="73" spans="1:9" x14ac:dyDescent="0.2">
      <c r="A73" s="3" t="s">
        <v>403</v>
      </c>
      <c r="B73" s="16" t="s">
        <v>41</v>
      </c>
      <c r="C73" t="s">
        <v>306</v>
      </c>
      <c r="D73" s="3" t="s">
        <v>146</v>
      </c>
      <c r="E73" t="str">
        <f>VLOOKUP($D73,'mapping-学术问题汇总'!$A:$I,2,0)</f>
        <v>会议地点问题</v>
      </c>
      <c r="F73" s="3" t="s">
        <v>24</v>
      </c>
      <c r="G73" s="16" t="str" cm="1">
        <f t="array" ref="G73">_xlfn.XLOOKUP($D73&amp;$F73,'mapping-学术问题汇总'!$A:$A&amp;'mapping-学术问题汇总'!$C:$C,'mapping-学术问题汇总'!$D:$D)</f>
        <v>不可办会议场所</v>
      </c>
      <c r="H73" t="s">
        <v>240</v>
      </c>
      <c r="I73" t="s">
        <v>239</v>
      </c>
    </row>
    <row r="74" spans="1:9" x14ac:dyDescent="0.2">
      <c r="A74" s="3" t="s">
        <v>404</v>
      </c>
      <c r="B74" s="16" t="s">
        <v>41</v>
      </c>
      <c r="C74" t="s">
        <v>306</v>
      </c>
      <c r="D74" s="3" t="s">
        <v>147</v>
      </c>
      <c r="E74" t="str">
        <f>VLOOKUP($D74,'mapping-学术问题汇总'!$A:$I,2,0)</f>
        <v>会议签到问题</v>
      </c>
      <c r="F74" s="3" t="s">
        <v>250</v>
      </c>
      <c r="G74" s="16" t="str" cm="1">
        <f t="array" ref="G74">_xlfn.XLOOKUP($D74&amp;$F74,'mapping-学术问题汇总'!$A:$A&amp;'mapping-学术问题汇总'!$C:$C,'mapping-学术问题汇总'!$D:$D)</f>
        <v>整场会议未电子签到</v>
      </c>
      <c r="H74" t="s">
        <v>245</v>
      </c>
      <c r="I74" t="s">
        <v>233</v>
      </c>
    </row>
    <row r="75" spans="1:9" x14ac:dyDescent="0.2">
      <c r="A75" s="3" t="s">
        <v>405</v>
      </c>
      <c r="B75" s="16" t="s">
        <v>41</v>
      </c>
      <c r="C75" t="s">
        <v>306</v>
      </c>
      <c r="D75" s="3" t="s">
        <v>147</v>
      </c>
      <c r="E75" t="str">
        <f>VLOOKUP($D75,'mapping-学术问题汇总'!$A:$I,2,0)</f>
        <v>会议签到问题</v>
      </c>
      <c r="F75" s="3" t="s">
        <v>12</v>
      </c>
      <c r="G75" s="16" t="str" cm="1">
        <f t="array" ref="G75">_xlfn.XLOOKUP($D75&amp;$F75,'mapping-学术问题汇总'!$A:$A&amp;'mapping-学术问题汇总'!$C:$C,'mapping-学术问题汇总'!$D:$D)</f>
        <v>线下签到原件</v>
      </c>
      <c r="H75" t="s">
        <v>248</v>
      </c>
      <c r="I75" t="s">
        <v>249</v>
      </c>
    </row>
    <row r="76" spans="1:9" x14ac:dyDescent="0.2">
      <c r="A76" s="3" t="s">
        <v>406</v>
      </c>
      <c r="B76" s="16" t="s">
        <v>41</v>
      </c>
      <c r="C76" t="s">
        <v>306</v>
      </c>
      <c r="D76" s="3" t="s">
        <v>147</v>
      </c>
      <c r="E76" t="str">
        <f>VLOOKUP($D76,'mapping-学术问题汇总'!$A:$I,2,0)</f>
        <v>会议签到问题</v>
      </c>
      <c r="F76" s="3" t="s">
        <v>24</v>
      </c>
      <c r="G76" s="16" t="str" cm="1">
        <f t="array" ref="G76">_xlfn.XLOOKUP($D76&amp;$F76,'mapping-学术问题汇总'!$A:$A&amp;'mapping-学术问题汇总'!$C:$C,'mapping-学术问题汇总'!$D:$D)</f>
        <v>线下签到未审批签名</v>
      </c>
      <c r="H76" t="s">
        <v>257</v>
      </c>
      <c r="I76" t="s">
        <v>258</v>
      </c>
    </row>
    <row r="77" spans="1:9" x14ac:dyDescent="0.2">
      <c r="A77" s="3" t="s">
        <v>407</v>
      </c>
      <c r="B77" s="16" t="s">
        <v>41</v>
      </c>
      <c r="C77" t="s">
        <v>306</v>
      </c>
      <c r="D77" s="3" t="s">
        <v>148</v>
      </c>
      <c r="E77" t="str">
        <f>VLOOKUP($D77,'mapping-学术问题汇总'!$A:$I,2,0)</f>
        <v>会议餐费问题</v>
      </c>
      <c r="F77" s="3" t="s">
        <v>250</v>
      </c>
      <c r="G77" s="16" t="str" cm="1">
        <f t="array" ref="G77">_xlfn.XLOOKUP($D77&amp;$F77,'mapping-学术问题汇总'!$A:$A&amp;'mapping-学术问题汇总'!$C:$C,'mapping-学术问题汇总'!$D:$D)</f>
        <v>缺餐厅门头照</v>
      </c>
      <c r="H77" t="s">
        <v>252</v>
      </c>
      <c r="I77" t="s">
        <v>233</v>
      </c>
    </row>
    <row r="78" spans="1:9" x14ac:dyDescent="0.2">
      <c r="A78" s="3" t="s">
        <v>408</v>
      </c>
      <c r="B78" s="16" t="s">
        <v>41</v>
      </c>
      <c r="C78" t="s">
        <v>306</v>
      </c>
      <c r="D78" s="3" t="s">
        <v>148</v>
      </c>
      <c r="E78" t="str">
        <f>VLOOKUP($D78,'mapping-学术问题汇总'!$A:$I,2,0)</f>
        <v>会议餐费问题</v>
      </c>
      <c r="F78" s="3" t="s">
        <v>12</v>
      </c>
      <c r="G78" s="16" t="str" cm="1">
        <f t="array" ref="G78">_xlfn.XLOOKUP($D78&amp;$F78,'mapping-学术问题汇总'!$A:$A&amp;'mapping-学术问题汇总'!$C:$C,'mapping-学术问题汇总'!$D:$D)</f>
        <v>餐费与会议时间不相连</v>
      </c>
      <c r="H78" t="s">
        <v>253</v>
      </c>
      <c r="I78" t="s">
        <v>254</v>
      </c>
    </row>
    <row r="79" spans="1:9" x14ac:dyDescent="0.2">
      <c r="A79" s="3" t="s">
        <v>409</v>
      </c>
      <c r="B79" s="16" t="s">
        <v>41</v>
      </c>
      <c r="C79" t="s">
        <v>306</v>
      </c>
      <c r="D79" s="3" t="s">
        <v>148</v>
      </c>
      <c r="E79" t="str">
        <f>VLOOKUP($D79,'mapping-学术问题汇总'!$A:$I,2,0)</f>
        <v>会议餐费问题</v>
      </c>
      <c r="F79" s="3" t="s">
        <v>24</v>
      </c>
      <c r="G79" s="16" t="str" cm="1">
        <f t="array" ref="G79">_xlfn.XLOOKUP($D79&amp;$F79,'mapping-学术问题汇总'!$A:$A&amp;'mapping-学术问题汇总'!$C:$C,'mapping-学术问题汇总'!$D:$D)</f>
        <v>会议餐费超人均</v>
      </c>
      <c r="H79" t="s">
        <v>261</v>
      </c>
      <c r="I79" t="s">
        <v>233</v>
      </c>
    </row>
    <row r="80" spans="1:9" x14ac:dyDescent="0.2">
      <c r="A80" s="3" t="s">
        <v>410</v>
      </c>
      <c r="B80" s="16" t="s">
        <v>41</v>
      </c>
      <c r="C80" t="s">
        <v>306</v>
      </c>
      <c r="D80" s="3" t="s">
        <v>148</v>
      </c>
      <c r="E80" t="str">
        <f>VLOOKUP($D80,'mapping-学术问题汇总'!$A:$I,2,0)</f>
        <v>会议餐费问题</v>
      </c>
      <c r="F80" s="3" t="s">
        <v>41</v>
      </c>
      <c r="G80" s="16" t="str" cm="1">
        <f t="array" ref="G80">_xlfn.XLOOKUP($D80&amp;$F80,'mapping-学术问题汇总'!$A:$A&amp;'mapping-学术问题汇总'!$C:$C,'mapping-学术问题汇总'!$D:$D)</f>
        <v>缺少水单</v>
      </c>
      <c r="H80" t="s">
        <v>260</v>
      </c>
      <c r="I80" t="s">
        <v>287</v>
      </c>
    </row>
    <row r="81" spans="1:9" x14ac:dyDescent="0.2">
      <c r="A81" s="3" t="s">
        <v>411</v>
      </c>
      <c r="B81" s="16" t="s">
        <v>41</v>
      </c>
      <c r="C81" t="s">
        <v>306</v>
      </c>
      <c r="D81" s="3" t="s">
        <v>149</v>
      </c>
      <c r="E81" t="str">
        <f>VLOOKUP($D81,'mapping-学术问题汇总'!$A:$I,2,0)</f>
        <v>会议茶歇问题</v>
      </c>
      <c r="F81" s="3" t="s">
        <v>250</v>
      </c>
      <c r="G81" s="16" t="str" cm="1">
        <f t="array" ref="G81">_xlfn.XLOOKUP($D81&amp;$F81,'mapping-学术问题汇总'!$A:$A&amp;'mapping-学术问题汇总'!$C:$C,'mapping-学术问题汇总'!$D:$D)</f>
        <v>无会议的茶歇</v>
      </c>
      <c r="H81" t="s">
        <v>262</v>
      </c>
      <c r="I81" t="s">
        <v>254</v>
      </c>
    </row>
    <row r="82" spans="1:9" x14ac:dyDescent="0.2">
      <c r="A82" s="3" t="s">
        <v>412</v>
      </c>
      <c r="B82" s="16" t="s">
        <v>41</v>
      </c>
      <c r="C82" t="s">
        <v>306</v>
      </c>
      <c r="D82" s="3" t="s">
        <v>149</v>
      </c>
      <c r="E82" t="str">
        <f>VLOOKUP($D82,'mapping-学术问题汇总'!$A:$I,2,0)</f>
        <v>会议茶歇问题</v>
      </c>
      <c r="F82" s="3" t="s">
        <v>12</v>
      </c>
      <c r="G82" s="16" t="str" cm="1">
        <f t="array" ref="G82">_xlfn.XLOOKUP($D82&amp;$F82,'mapping-学术问题汇总'!$A:$A&amp;'mapping-学术问题汇总'!$C:$C,'mapping-学术问题汇总'!$D:$D)</f>
        <v>超市、商场或水果市场购买费用</v>
      </c>
      <c r="H82" t="s">
        <v>264</v>
      </c>
      <c r="I82" t="s">
        <v>233</v>
      </c>
    </row>
    <row r="83" spans="1:9" x14ac:dyDescent="0.2">
      <c r="A83" s="3" t="s">
        <v>413</v>
      </c>
      <c r="B83" s="16" t="s">
        <v>41</v>
      </c>
      <c r="C83" t="s">
        <v>306</v>
      </c>
      <c r="D83" s="3" t="s">
        <v>150</v>
      </c>
      <c r="E83" t="str">
        <f>VLOOKUP($D83,'mapping-学术问题汇总'!$A:$I,2,0)</f>
        <v>会议租车问题</v>
      </c>
      <c r="F83" s="3" t="s">
        <v>250</v>
      </c>
      <c r="G83" s="16" t="str" cm="1">
        <f t="array" ref="G83">_xlfn.XLOOKUP($D83&amp;$F83,'mapping-学术问题汇总'!$A:$A&amp;'mapping-学术问题汇总'!$C:$C,'mapping-学术问题汇总'!$D:$D)</f>
        <v>会议租车明细</v>
      </c>
      <c r="H83" t="s">
        <v>265</v>
      </c>
      <c r="I83" t="s">
        <v>232</v>
      </c>
    </row>
    <row r="84" spans="1:9" x14ac:dyDescent="0.2">
      <c r="A84" s="3" t="s">
        <v>414</v>
      </c>
      <c r="B84" s="16" t="s">
        <v>41</v>
      </c>
      <c r="C84" t="s">
        <v>306</v>
      </c>
      <c r="D84" s="3" t="s">
        <v>151</v>
      </c>
      <c r="E84" t="str">
        <f>VLOOKUP($D84,'mapping-学术问题汇总'!$A:$I,2,0)</f>
        <v>会议火车问题</v>
      </c>
      <c r="F84" s="3" t="s">
        <v>250</v>
      </c>
      <c r="G84" s="16" t="str" cm="1">
        <f t="array" ref="G84">_xlfn.XLOOKUP($D84&amp;$F84,'mapping-学术问题汇总'!$A:$A&amp;'mapping-学术问题汇总'!$C:$C,'mapping-学术问题汇总'!$D:$D)</f>
        <v>HCP火车标准</v>
      </c>
      <c r="H84" t="s">
        <v>267</v>
      </c>
      <c r="I84" t="s">
        <v>233</v>
      </c>
    </row>
    <row r="85" spans="1:9" x14ac:dyDescent="0.2">
      <c r="A85" s="3" t="s">
        <v>415</v>
      </c>
      <c r="B85" s="16" t="s">
        <v>41</v>
      </c>
      <c r="C85" t="s">
        <v>306</v>
      </c>
      <c r="D85" s="3" t="s">
        <v>152</v>
      </c>
      <c r="E85" t="str">
        <f>VLOOKUP($D85,'mapping-学术问题汇总'!$A:$I,2,0)</f>
        <v>会议交通费问题</v>
      </c>
      <c r="F85" s="3" t="s">
        <v>250</v>
      </c>
      <c r="G85" s="16" t="str" cm="1">
        <f t="array" ref="G85">_xlfn.XLOOKUP($D85&amp;$F85,'mapping-学术问题汇总'!$A:$A&amp;'mapping-学术问题汇总'!$C:$C,'mapping-学术问题汇总'!$D:$D)</f>
        <v>HCP飞机标准</v>
      </c>
      <c r="H85" t="s">
        <v>271</v>
      </c>
      <c r="I85" t="s">
        <v>233</v>
      </c>
    </row>
    <row r="86" spans="1:9" x14ac:dyDescent="0.2">
      <c r="A86" s="3" t="s">
        <v>416</v>
      </c>
      <c r="B86" s="16" t="s">
        <v>41</v>
      </c>
      <c r="C86" t="s">
        <v>306</v>
      </c>
      <c r="D86" s="3" t="s">
        <v>153</v>
      </c>
      <c r="E86" t="str">
        <f>VLOOKUP($D86,'mapping-学术问题汇总'!$A:$I,2,0)</f>
        <v>会议住宿费问题</v>
      </c>
      <c r="F86" s="3" t="s">
        <v>250</v>
      </c>
      <c r="G86" s="16" t="str" cm="1">
        <f t="array" ref="G86">_xlfn.XLOOKUP($D86&amp;$F86,'mapping-学术问题汇总'!$A:$A&amp;'mapping-学术问题汇总'!$C:$C,'mapping-学术问题汇总'!$D:$D)</f>
        <v>HCP住宿标准</v>
      </c>
      <c r="H86" t="s">
        <v>269</v>
      </c>
      <c r="I86" t="s">
        <v>233</v>
      </c>
    </row>
    <row r="87" spans="1:9" x14ac:dyDescent="0.2">
      <c r="A87" s="3" t="s">
        <v>417</v>
      </c>
      <c r="B87" s="16" t="s">
        <v>41</v>
      </c>
      <c r="C87" t="s">
        <v>306</v>
      </c>
      <c r="D87" s="3" t="s">
        <v>157</v>
      </c>
      <c r="E87" t="str">
        <f>VLOOKUP($D87,'mapping-学术问题汇总'!$A:$I,2,0)</f>
        <v>支付类型问题</v>
      </c>
      <c r="F87" s="3" t="s">
        <v>250</v>
      </c>
      <c r="G87" s="16" t="str" cm="1">
        <f t="array" ref="G87">_xlfn.XLOOKUP($D87&amp;$F87,'mapping-学术问题汇总'!$A:$A&amp;'mapping-学术问题汇总'!$C:$C,'mapping-学术问题汇总'!$D:$D)</f>
        <v>个人卡支付</v>
      </c>
      <c r="H87" t="s">
        <v>275</v>
      </c>
      <c r="I87" t="s">
        <v>233</v>
      </c>
    </row>
    <row r="88" spans="1:9" x14ac:dyDescent="0.2">
      <c r="A88" s="3" t="s">
        <v>418</v>
      </c>
      <c r="B88" s="16" t="s">
        <v>41</v>
      </c>
      <c r="C88" t="s">
        <v>306</v>
      </c>
      <c r="D88" s="3" t="s">
        <v>157</v>
      </c>
      <c r="E88" t="str">
        <f>VLOOKUP($D88,'mapping-学术问题汇总'!$A:$I,2,0)</f>
        <v>支付类型问题</v>
      </c>
      <c r="F88" s="3" t="s">
        <v>12</v>
      </c>
      <c r="G88" s="16" t="str" cm="1">
        <f t="array" ref="G88">_xlfn.XLOOKUP($D88&amp;$F88,'mapping-学术问题汇总'!$A:$A&amp;'mapping-学术问题汇总'!$C:$C,'mapping-学术问题汇总'!$D:$D)</f>
        <v>现金支付</v>
      </c>
      <c r="H88" t="s">
        <v>276</v>
      </c>
      <c r="I88" t="s">
        <v>288</v>
      </c>
    </row>
    <row r="89" spans="1:9" x14ac:dyDescent="0.2">
      <c r="A89" s="3" t="s">
        <v>419</v>
      </c>
      <c r="B89" s="16" t="s">
        <v>324</v>
      </c>
      <c r="C89" t="s">
        <v>323</v>
      </c>
      <c r="D89" s="3" t="s">
        <v>250</v>
      </c>
      <c r="E89" t="str">
        <f>VLOOKUP($D89,'mapping-学术问题汇总'!$A:$I,2,0)</f>
        <v>会议整体问题</v>
      </c>
      <c r="F89" s="3" t="s">
        <v>250</v>
      </c>
      <c r="G89" s="16" t="str" cm="1">
        <f t="array" ref="G89">_xlfn.XLOOKUP($D89&amp;$F89,'mapping-学术问题汇总'!$A:$A&amp;'mapping-学术问题汇总'!$C:$C,'mapping-学术问题汇总'!$D:$D)</f>
        <v>系统与签到人数不一致</v>
      </c>
      <c r="H89" t="s">
        <v>279</v>
      </c>
      <c r="I89" t="s">
        <v>280</v>
      </c>
    </row>
    <row r="90" spans="1:9" x14ac:dyDescent="0.2">
      <c r="A90" s="3" t="s">
        <v>420</v>
      </c>
      <c r="B90" s="16" t="s">
        <v>324</v>
      </c>
      <c r="C90" t="s">
        <v>323</v>
      </c>
      <c r="D90" s="3" t="s">
        <v>250</v>
      </c>
      <c r="E90" t="str">
        <f>VLOOKUP($D90,'mapping-学术问题汇总'!$A:$I,2,0)</f>
        <v>会议整体问题</v>
      </c>
      <c r="F90" s="3" t="s">
        <v>12</v>
      </c>
      <c r="G90" s="16" t="str" cm="1">
        <f t="array" ref="G90">_xlfn.XLOOKUP($D90&amp;$F90,'mapping-学术问题汇总'!$A:$A&amp;'mapping-学术问题汇总'!$C:$C,'mapping-学术问题汇总'!$D:$D)</f>
        <v>学术活动变更</v>
      </c>
      <c r="H90" t="s">
        <v>286</v>
      </c>
      <c r="I90" t="s">
        <v>233</v>
      </c>
    </row>
    <row r="91" spans="1:9" x14ac:dyDescent="0.2">
      <c r="A91" s="3" t="s">
        <v>421</v>
      </c>
      <c r="B91" s="16" t="s">
        <v>324</v>
      </c>
      <c r="C91" t="s">
        <v>323</v>
      </c>
      <c r="D91" s="3" t="s">
        <v>12</v>
      </c>
      <c r="E91" t="str">
        <f>VLOOKUP($D91,'mapping-学术问题汇总'!$A:$I,2,0)</f>
        <v>会议议程问题</v>
      </c>
      <c r="F91" s="3" t="s">
        <v>250</v>
      </c>
      <c r="G91" s="16" t="str" cm="1">
        <f t="array" ref="G91">_xlfn.XLOOKUP($D91&amp;$F91,'mapping-学术问题汇总'!$A:$A&amp;'mapping-学术问题汇总'!$C:$C,'mapping-学术问题汇总'!$D:$D)</f>
        <v>系统与会议议程不一致</v>
      </c>
      <c r="H91" t="s">
        <v>283</v>
      </c>
      <c r="I91" t="s">
        <v>284</v>
      </c>
    </row>
    <row r="92" spans="1:9" x14ac:dyDescent="0.2">
      <c r="A92" s="3" t="s">
        <v>422</v>
      </c>
      <c r="B92" s="16" t="s">
        <v>324</v>
      </c>
      <c r="C92" t="s">
        <v>323</v>
      </c>
      <c r="D92" s="3" t="s">
        <v>12</v>
      </c>
      <c r="E92" t="str">
        <f>VLOOKUP($D92,'mapping-学术问题汇总'!$A:$I,2,0)</f>
        <v>会议议程问题</v>
      </c>
      <c r="F92" s="3" t="s">
        <v>12</v>
      </c>
      <c r="G92" s="16" t="str" cm="1">
        <f t="array" ref="G92">_xlfn.XLOOKUP($D92&amp;$F92,'mapping-学术问题汇总'!$A:$A&amp;'mapping-学术问题汇总'!$C:$C,'mapping-学术问题汇总'!$D:$D)</f>
        <v>会议议程不完整</v>
      </c>
      <c r="H92" t="s">
        <v>285</v>
      </c>
      <c r="I92" t="s">
        <v>232</v>
      </c>
    </row>
    <row r="93" spans="1:9" x14ac:dyDescent="0.2">
      <c r="A93" s="3" t="s">
        <v>423</v>
      </c>
      <c r="B93" s="16" t="s">
        <v>324</v>
      </c>
      <c r="C93" t="s">
        <v>323</v>
      </c>
      <c r="D93" s="3" t="s">
        <v>24</v>
      </c>
      <c r="E93" t="str">
        <f>VLOOKUP($D93,'mapping-学术问题汇总'!$A:$I,2,0)</f>
        <v>会议组织者权限问题</v>
      </c>
      <c r="F93" s="3" t="s">
        <v>250</v>
      </c>
      <c r="G93" s="16" t="str" cm="1">
        <f t="array" ref="G93">_xlfn.XLOOKUP($D93&amp;$F93,'mapping-学术问题汇总'!$A:$A&amp;'mapping-学术问题汇总'!$C:$C,'mapping-学术问题汇总'!$D:$D)</f>
        <v>无会议权限</v>
      </c>
      <c r="H93" t="s">
        <v>325</v>
      </c>
      <c r="I93" t="s">
        <v>211</v>
      </c>
    </row>
    <row r="94" spans="1:9" x14ac:dyDescent="0.2">
      <c r="A94" s="3" t="s">
        <v>424</v>
      </c>
      <c r="B94" s="16" t="s">
        <v>324</v>
      </c>
      <c r="C94" t="s">
        <v>323</v>
      </c>
      <c r="D94" s="3" t="s">
        <v>140</v>
      </c>
      <c r="E94" t="str">
        <f>VLOOKUP($D94,'mapping-学术问题汇总'!$A:$I,2,0)</f>
        <v>内部参会者人数问题</v>
      </c>
      <c r="F94" s="3" t="s">
        <v>250</v>
      </c>
      <c r="G94" s="16" t="str" cm="1">
        <f t="array" ref="G94">_xlfn.XLOOKUP($D94&amp;$F94,'mapping-学术问题汇总'!$A:$A&amp;'mapping-学术问题汇总'!$C:$C,'mapping-学术问题汇总'!$D:$D)</f>
        <v>内部参会人数</v>
      </c>
      <c r="H94" t="s">
        <v>326</v>
      </c>
      <c r="I94" t="s">
        <v>213</v>
      </c>
    </row>
    <row r="95" spans="1:9" x14ac:dyDescent="0.2">
      <c r="A95" s="3" t="s">
        <v>425</v>
      </c>
      <c r="B95" s="16" t="s">
        <v>324</v>
      </c>
      <c r="C95" t="s">
        <v>323</v>
      </c>
      <c r="D95" s="3" t="s">
        <v>142</v>
      </c>
      <c r="E95" t="str">
        <f>VLOOKUP($D95,'mapping-学术问题汇总'!$A:$I,2,0)</f>
        <v>会议时长问题</v>
      </c>
      <c r="F95" s="3" t="s">
        <v>250</v>
      </c>
      <c r="G95" s="16" t="str" cm="1">
        <f t="array" ref="G95">_xlfn.XLOOKUP($D95&amp;$F95,'mapping-学术问题汇总'!$A:$A&amp;'mapping-学术问题汇总'!$C:$C,'mapping-学术问题汇总'!$D:$D)</f>
        <v>会议时长不符</v>
      </c>
      <c r="H95" t="s">
        <v>327</v>
      </c>
      <c r="I95" t="s">
        <v>215</v>
      </c>
    </row>
    <row r="96" spans="1:9" x14ac:dyDescent="0.2">
      <c r="A96" s="3" t="s">
        <v>426</v>
      </c>
      <c r="B96" s="16" t="s">
        <v>324</v>
      </c>
      <c r="C96" t="s">
        <v>323</v>
      </c>
      <c r="D96" s="3" t="s">
        <v>144</v>
      </c>
      <c r="E96" t="str">
        <f>VLOOKUP($D96,'mapping-学术问题汇总'!$A:$I,2,0)</f>
        <v>会议照片问题</v>
      </c>
      <c r="F96" s="3" t="s">
        <v>250</v>
      </c>
      <c r="G96" s="16" t="str" cm="1">
        <f t="array" ref="G96">_xlfn.XLOOKUP($D96&amp;$F96,'mapping-学术问题汇总'!$A:$A&amp;'mapping-学术问题汇总'!$C:$C,'mapping-学术问题汇总'!$D:$D)</f>
        <v>照片水印</v>
      </c>
      <c r="H96" t="s">
        <v>226</v>
      </c>
      <c r="I96" t="s">
        <v>221</v>
      </c>
    </row>
    <row r="97" spans="1:9" x14ac:dyDescent="0.2">
      <c r="A97" s="3" t="s">
        <v>427</v>
      </c>
      <c r="B97" s="16" t="s">
        <v>324</v>
      </c>
      <c r="C97" t="s">
        <v>323</v>
      </c>
      <c r="D97" s="3" t="s">
        <v>144</v>
      </c>
      <c r="E97" t="str">
        <f>VLOOKUP($D97,'mapping-学术问题汇总'!$A:$I,2,0)</f>
        <v>会议照片问题</v>
      </c>
      <c r="F97" s="3" t="s">
        <v>12</v>
      </c>
      <c r="G97" s="16" t="str" cm="1">
        <f t="array" ref="G97">_xlfn.XLOOKUP($D97&amp;$F97,'mapping-学术问题汇总'!$A:$A&amp;'mapping-学术问题汇总'!$C:$C,'mapping-学术问题汇总'!$D:$D)</f>
        <v>会议主题</v>
      </c>
      <c r="H97" t="s">
        <v>227</v>
      </c>
      <c r="I97" t="s">
        <v>221</v>
      </c>
    </row>
    <row r="98" spans="1:9" x14ac:dyDescent="0.2">
      <c r="A98" s="3" t="s">
        <v>428</v>
      </c>
      <c r="B98" s="16" t="s">
        <v>324</v>
      </c>
      <c r="C98" t="s">
        <v>323</v>
      </c>
      <c r="D98" s="3" t="s">
        <v>144</v>
      </c>
      <c r="E98" t="str">
        <f>VLOOKUP($D98,'mapping-学术问题汇总'!$A:$I,2,0)</f>
        <v>会议照片问题</v>
      </c>
      <c r="F98" s="3" t="s">
        <v>24</v>
      </c>
      <c r="G98" s="16" t="str" cm="1">
        <f t="array" ref="G98">_xlfn.XLOOKUP($D98&amp;$F98,'mapping-学术问题汇总'!$A:$A&amp;'mapping-学术问题汇总'!$C:$C,'mapping-学术问题汇总'!$D:$D)</f>
        <v>付费讲者照片</v>
      </c>
      <c r="H98" t="s">
        <v>228</v>
      </c>
      <c r="I98" t="s">
        <v>221</v>
      </c>
    </row>
    <row r="99" spans="1:9" x14ac:dyDescent="0.2">
      <c r="A99" s="3" t="s">
        <v>429</v>
      </c>
      <c r="B99" s="16" t="s">
        <v>324</v>
      </c>
      <c r="C99" t="s">
        <v>323</v>
      </c>
      <c r="D99" s="3" t="s">
        <v>144</v>
      </c>
      <c r="E99" t="str">
        <f>VLOOKUP($D99,'mapping-学术问题汇总'!$A:$I,2,0)</f>
        <v>会议照片问题</v>
      </c>
      <c r="F99" s="3" t="s">
        <v>41</v>
      </c>
      <c r="G99" s="16" t="str" cm="1">
        <f t="array" ref="G99">_xlfn.XLOOKUP($D99&amp;$F99,'mapping-学术问题汇总'!$A:$A&amp;'mapping-学术问题汇总'!$C:$C,'mapping-学术问题汇总'!$D:$D)</f>
        <v>水印与议程不一致</v>
      </c>
      <c r="H99" t="s">
        <v>229</v>
      </c>
      <c r="I99" t="s">
        <v>221</v>
      </c>
    </row>
    <row r="100" spans="1:9" x14ac:dyDescent="0.2">
      <c r="A100" s="3" t="s">
        <v>430</v>
      </c>
      <c r="B100" s="16" t="s">
        <v>324</v>
      </c>
      <c r="C100" t="s">
        <v>323</v>
      </c>
      <c r="D100" s="3" t="s">
        <v>144</v>
      </c>
      <c r="E100" t="str">
        <f>VLOOKUP($D100,'mapping-学术问题汇总'!$A:$I,2,0)</f>
        <v>会议照片问题</v>
      </c>
      <c r="F100" s="3" t="s">
        <v>140</v>
      </c>
      <c r="G100" s="16" t="str" cm="1">
        <f t="array" ref="G100">_xlfn.XLOOKUP($D100&amp;$F100,'mapping-学术问题汇总'!$A:$A&amp;'mapping-学术问题汇总'!$C:$C,'mapping-学术问题汇总'!$D:$D)</f>
        <v>线下会议照片人数标准</v>
      </c>
      <c r="H100" t="s">
        <v>328</v>
      </c>
      <c r="I100" t="s">
        <v>221</v>
      </c>
    </row>
    <row r="101" spans="1:9" x14ac:dyDescent="0.2">
      <c r="A101" s="3" t="s">
        <v>431</v>
      </c>
      <c r="B101" s="16" t="s">
        <v>324</v>
      </c>
      <c r="C101" t="s">
        <v>323</v>
      </c>
      <c r="D101" s="3" t="s">
        <v>145</v>
      </c>
      <c r="E101" t="str">
        <f>VLOOKUP($D101,'mapping-学术问题汇总'!$A:$I,2,0)</f>
        <v>可报销费用问题</v>
      </c>
      <c r="F101" s="3" t="s">
        <v>250</v>
      </c>
      <c r="G101" s="16" t="str" cm="1">
        <f t="array" ref="G101">_xlfn.XLOOKUP($D101&amp;$F101,'mapping-学术问题汇总'!$A:$A&amp;'mapping-学术问题汇总'!$C:$C,'mapping-学术问题汇总'!$D:$D)</f>
        <v>费用时间与会议时间不一致</v>
      </c>
      <c r="H101" t="s">
        <v>255</v>
      </c>
      <c r="I101" t="s">
        <v>234</v>
      </c>
    </row>
    <row r="102" spans="1:9" x14ac:dyDescent="0.2">
      <c r="A102" s="3" t="s">
        <v>432</v>
      </c>
      <c r="B102" s="16" t="s">
        <v>324</v>
      </c>
      <c r="C102" t="s">
        <v>323</v>
      </c>
      <c r="D102" s="3" t="s">
        <v>145</v>
      </c>
      <c r="E102" t="str">
        <f>VLOOKUP($D102,'mapping-学术问题汇总'!$A:$I,2,0)</f>
        <v>可报销费用问题</v>
      </c>
      <c r="F102" s="3" t="s">
        <v>12</v>
      </c>
      <c r="G102" s="16" t="str" cm="1">
        <f t="array" ref="G102">_xlfn.XLOOKUP($D102&amp;$F102,'mapping-学术问题汇总'!$A:$A&amp;'mapping-学术问题汇总'!$C:$C,'mapping-学术问题汇总'!$D:$D)</f>
        <v>可报销费用</v>
      </c>
      <c r="H102" t="s">
        <v>329</v>
      </c>
      <c r="I102" t="s">
        <v>225</v>
      </c>
    </row>
    <row r="103" spans="1:9" x14ac:dyDescent="0.2">
      <c r="A103" s="3" t="s">
        <v>433</v>
      </c>
      <c r="B103" s="16" t="s">
        <v>324</v>
      </c>
      <c r="C103" t="s">
        <v>323</v>
      </c>
      <c r="D103" s="3" t="s">
        <v>146</v>
      </c>
      <c r="E103" t="str">
        <f>VLOOKUP($D103,'mapping-学术问题汇总'!$A:$I,2,0)</f>
        <v>会议地点问题</v>
      </c>
      <c r="F103" s="3" t="s">
        <v>250</v>
      </c>
      <c r="G103" s="16" t="str" cm="1">
        <f t="array" ref="G103">_xlfn.XLOOKUP($D103&amp;$F103,'mapping-学术问题汇总'!$A:$A&amp;'mapping-学术问题汇总'!$C:$C,'mapping-学术问题汇总'!$D:$D)</f>
        <v>会议地点跨区</v>
      </c>
      <c r="H103" t="s">
        <v>237</v>
      </c>
      <c r="I103" t="s">
        <v>233</v>
      </c>
    </row>
    <row r="104" spans="1:9" x14ac:dyDescent="0.2">
      <c r="A104" s="3" t="s">
        <v>434</v>
      </c>
      <c r="B104" s="16" t="s">
        <v>324</v>
      </c>
      <c r="C104" t="s">
        <v>323</v>
      </c>
      <c r="D104" s="3" t="s">
        <v>146</v>
      </c>
      <c r="E104" t="str">
        <f>VLOOKUP($D104,'mapping-学术问题汇总'!$A:$I,2,0)</f>
        <v>会议地点问题</v>
      </c>
      <c r="F104" s="3" t="s">
        <v>12</v>
      </c>
      <c r="G104" s="16" t="str" cm="1">
        <f t="array" ref="G104">_xlfn.XLOOKUP($D104&amp;$F104,'mapping-学术问题汇总'!$A:$A&amp;'mapping-学术问题汇总'!$C:$C,'mapping-学术问题汇总'!$D:$D)</f>
        <v>会议地点在景区</v>
      </c>
      <c r="H104" t="s">
        <v>238</v>
      </c>
      <c r="I104" t="s">
        <v>239</v>
      </c>
    </row>
    <row r="105" spans="1:9" x14ac:dyDescent="0.2">
      <c r="A105" s="3" t="s">
        <v>435</v>
      </c>
      <c r="B105" s="16" t="s">
        <v>324</v>
      </c>
      <c r="C105" t="s">
        <v>323</v>
      </c>
      <c r="D105" s="3" t="s">
        <v>146</v>
      </c>
      <c r="E105" t="str">
        <f>VLOOKUP($D105,'mapping-学术问题汇总'!$A:$I,2,0)</f>
        <v>会议地点问题</v>
      </c>
      <c r="F105" s="3" t="s">
        <v>24</v>
      </c>
      <c r="G105" s="16" t="str" cm="1">
        <f t="array" ref="G105">_xlfn.XLOOKUP($D105&amp;$F105,'mapping-学术问题汇总'!$A:$A&amp;'mapping-学术问题汇总'!$C:$C,'mapping-学术问题汇总'!$D:$D)</f>
        <v>不可办会议场所</v>
      </c>
      <c r="H105" t="s">
        <v>240</v>
      </c>
      <c r="I105" t="s">
        <v>239</v>
      </c>
    </row>
    <row r="106" spans="1:9" x14ac:dyDescent="0.2">
      <c r="A106" s="3" t="s">
        <v>436</v>
      </c>
      <c r="B106" s="16" t="s">
        <v>324</v>
      </c>
      <c r="C106" t="s">
        <v>323</v>
      </c>
      <c r="D106" s="3" t="s">
        <v>147</v>
      </c>
      <c r="E106" t="str">
        <f>VLOOKUP($D106,'mapping-学术问题汇总'!$A:$I,2,0)</f>
        <v>会议签到问题</v>
      </c>
      <c r="F106" s="3" t="s">
        <v>250</v>
      </c>
      <c r="G106" s="16" t="str" cm="1">
        <f t="array" ref="G106">_xlfn.XLOOKUP($D106&amp;$F106,'mapping-学术问题汇总'!$A:$A&amp;'mapping-学术问题汇总'!$C:$C,'mapping-学术问题汇总'!$D:$D)</f>
        <v>整场会议未电子签到</v>
      </c>
      <c r="H106" t="s">
        <v>245</v>
      </c>
      <c r="I106" t="s">
        <v>233</v>
      </c>
    </row>
    <row r="107" spans="1:9" x14ac:dyDescent="0.2">
      <c r="A107" s="3" t="s">
        <v>437</v>
      </c>
      <c r="B107" s="16" t="s">
        <v>324</v>
      </c>
      <c r="C107" t="s">
        <v>323</v>
      </c>
      <c r="D107" s="3" t="s">
        <v>147</v>
      </c>
      <c r="E107" t="str">
        <f>VLOOKUP($D107,'mapping-学术问题汇总'!$A:$I,2,0)</f>
        <v>会议签到问题</v>
      </c>
      <c r="F107" s="3" t="s">
        <v>12</v>
      </c>
      <c r="G107" s="16" t="str" cm="1">
        <f t="array" ref="G107">_xlfn.XLOOKUP($D107&amp;$F107,'mapping-学术问题汇总'!$A:$A&amp;'mapping-学术问题汇总'!$C:$C,'mapping-学术问题汇总'!$D:$D)</f>
        <v>线下签到原件</v>
      </c>
      <c r="H107" t="s">
        <v>248</v>
      </c>
      <c r="I107" t="s">
        <v>249</v>
      </c>
    </row>
    <row r="108" spans="1:9" x14ac:dyDescent="0.2">
      <c r="A108" s="3" t="s">
        <v>438</v>
      </c>
      <c r="B108" s="16" t="s">
        <v>324</v>
      </c>
      <c r="C108" t="s">
        <v>323</v>
      </c>
      <c r="D108" s="3" t="s">
        <v>147</v>
      </c>
      <c r="E108" t="str">
        <f>VLOOKUP($D108,'mapping-学术问题汇总'!$A:$I,2,0)</f>
        <v>会议签到问题</v>
      </c>
      <c r="F108" s="3" t="s">
        <v>24</v>
      </c>
      <c r="G108" s="16" t="str" cm="1">
        <f t="array" ref="G108">_xlfn.XLOOKUP($D108&amp;$F108,'mapping-学术问题汇总'!$A:$A&amp;'mapping-学术问题汇总'!$C:$C,'mapping-学术问题汇总'!$D:$D)</f>
        <v>线下签到未审批签名</v>
      </c>
      <c r="H108" t="s">
        <v>257</v>
      </c>
      <c r="I108" t="s">
        <v>258</v>
      </c>
    </row>
    <row r="109" spans="1:9" x14ac:dyDescent="0.2">
      <c r="A109" s="3" t="s">
        <v>439</v>
      </c>
      <c r="B109" s="16" t="s">
        <v>324</v>
      </c>
      <c r="C109" t="s">
        <v>323</v>
      </c>
      <c r="D109" s="3" t="s">
        <v>148</v>
      </c>
      <c r="E109" t="str">
        <f>VLOOKUP($D109,'mapping-学术问题汇总'!$A:$I,2,0)</f>
        <v>会议餐费问题</v>
      </c>
      <c r="F109" s="3" t="s">
        <v>250</v>
      </c>
      <c r="G109" s="16" t="str" cm="1">
        <f t="array" ref="G109">_xlfn.XLOOKUP($D109&amp;$F109,'mapping-学术问题汇总'!$A:$A&amp;'mapping-学术问题汇总'!$C:$C,'mapping-学术问题汇总'!$D:$D)</f>
        <v>缺餐厅门头照</v>
      </c>
      <c r="H109" t="s">
        <v>252</v>
      </c>
      <c r="I109" t="s">
        <v>233</v>
      </c>
    </row>
    <row r="110" spans="1:9" x14ac:dyDescent="0.2">
      <c r="A110" s="3" t="s">
        <v>440</v>
      </c>
      <c r="B110" s="16" t="s">
        <v>324</v>
      </c>
      <c r="C110" t="s">
        <v>323</v>
      </c>
      <c r="D110" s="3" t="s">
        <v>148</v>
      </c>
      <c r="E110" t="str">
        <f>VLOOKUP($D110,'mapping-学术问题汇总'!$A:$I,2,0)</f>
        <v>会议餐费问题</v>
      </c>
      <c r="F110" s="3" t="s">
        <v>12</v>
      </c>
      <c r="G110" s="16" t="str" cm="1">
        <f t="array" ref="G110">_xlfn.XLOOKUP($D110&amp;$F110,'mapping-学术问题汇总'!$A:$A&amp;'mapping-学术问题汇总'!$C:$C,'mapping-学术问题汇总'!$D:$D)</f>
        <v>餐费与会议时间不相连</v>
      </c>
      <c r="H110" t="s">
        <v>253</v>
      </c>
      <c r="I110" t="s">
        <v>254</v>
      </c>
    </row>
    <row r="111" spans="1:9" x14ac:dyDescent="0.2">
      <c r="A111" s="3" t="s">
        <v>441</v>
      </c>
      <c r="B111" s="16" t="s">
        <v>324</v>
      </c>
      <c r="C111" t="s">
        <v>323</v>
      </c>
      <c r="D111" s="3" t="s">
        <v>148</v>
      </c>
      <c r="E111" t="str">
        <f>VLOOKUP($D111,'mapping-学术问题汇总'!$A:$I,2,0)</f>
        <v>会议餐费问题</v>
      </c>
      <c r="F111" s="3" t="s">
        <v>24</v>
      </c>
      <c r="G111" s="16" t="str" cm="1">
        <f t="array" ref="G111">_xlfn.XLOOKUP($D111&amp;$F111,'mapping-学术问题汇总'!$A:$A&amp;'mapping-学术问题汇总'!$C:$C,'mapping-学术问题汇总'!$D:$D)</f>
        <v>会议餐费超人均</v>
      </c>
      <c r="H111" t="s">
        <v>330</v>
      </c>
      <c r="I111" t="s">
        <v>233</v>
      </c>
    </row>
    <row r="112" spans="1:9" x14ac:dyDescent="0.2">
      <c r="A112" s="3" t="s">
        <v>442</v>
      </c>
      <c r="B112" s="16" t="s">
        <v>324</v>
      </c>
      <c r="C112" t="s">
        <v>323</v>
      </c>
      <c r="D112" s="3" t="s">
        <v>148</v>
      </c>
      <c r="E112" t="str">
        <f>VLOOKUP($D112,'mapping-学术问题汇总'!$A:$I,2,0)</f>
        <v>会议餐费问题</v>
      </c>
      <c r="F112" s="3" t="s">
        <v>41</v>
      </c>
      <c r="G112" s="16" t="str" cm="1">
        <f t="array" ref="G112">_xlfn.XLOOKUP($D112&amp;$F112,'mapping-学术问题汇总'!$A:$A&amp;'mapping-学术问题汇总'!$C:$C,'mapping-学术问题汇总'!$D:$D)</f>
        <v>缺少水单</v>
      </c>
      <c r="H112" t="s">
        <v>260</v>
      </c>
      <c r="I112" t="s">
        <v>287</v>
      </c>
    </row>
    <row r="113" spans="1:9" x14ac:dyDescent="0.2">
      <c r="A113" s="3" t="s">
        <v>443</v>
      </c>
      <c r="B113" s="16" t="s">
        <v>324</v>
      </c>
      <c r="C113" t="s">
        <v>323</v>
      </c>
      <c r="D113" s="3" t="s">
        <v>157</v>
      </c>
      <c r="E113" t="str">
        <f>VLOOKUP($D113,'mapping-学术问题汇总'!$A:$I,2,0)</f>
        <v>支付类型问题</v>
      </c>
      <c r="F113" s="3" t="s">
        <v>250</v>
      </c>
      <c r="G113" s="16" t="str" cm="1">
        <f t="array" ref="G113">_xlfn.XLOOKUP($D113&amp;$F113,'mapping-学术问题汇总'!$A:$A&amp;'mapping-学术问题汇总'!$C:$C,'mapping-学术问题汇总'!$D:$D)</f>
        <v>个人卡支付</v>
      </c>
      <c r="H113" t="s">
        <v>275</v>
      </c>
      <c r="I113" t="s">
        <v>233</v>
      </c>
    </row>
    <row r="114" spans="1:9" x14ac:dyDescent="0.2">
      <c r="A114" s="3" t="s">
        <v>444</v>
      </c>
      <c r="B114" s="16" t="s">
        <v>324</v>
      </c>
      <c r="C114" t="s">
        <v>323</v>
      </c>
      <c r="D114" s="3" t="s">
        <v>157</v>
      </c>
      <c r="E114" t="str">
        <f>VLOOKUP($D114,'mapping-学术问题汇总'!$A:$I,2,0)</f>
        <v>支付类型问题</v>
      </c>
      <c r="F114" s="3" t="s">
        <v>12</v>
      </c>
      <c r="G114" s="16" t="str" cm="1">
        <f t="array" ref="G114">_xlfn.XLOOKUP($D114&amp;$F114,'mapping-学术问题汇总'!$A:$A&amp;'mapping-学术问题汇总'!$C:$C,'mapping-学术问题汇总'!$D:$D)</f>
        <v>现金支付</v>
      </c>
      <c r="H114" t="s">
        <v>276</v>
      </c>
      <c r="I114" t="s">
        <v>288</v>
      </c>
    </row>
  </sheetData>
  <autoFilter ref="A1:I114" xr:uid="{F583A70A-3E47-40EE-8080-44F7B94FE69E}"/>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64FB8-A6C5-43DF-A669-C556DDFD5F1A}">
  <dimension ref="A1:G107"/>
  <sheetViews>
    <sheetView tabSelected="1" workbookViewId="0">
      <pane xSplit="5" ySplit="4" topLeftCell="F62" activePane="bottomRight" state="frozen"/>
      <selection pane="topRight" activeCell="F1" sqref="F1"/>
      <selection pane="bottomLeft" activeCell="A5" sqref="A5"/>
      <selection pane="bottomRight" activeCell="E79" sqref="E79"/>
    </sheetView>
  </sheetViews>
  <sheetFormatPr defaultRowHeight="14.25" x14ac:dyDescent="0.2"/>
  <cols>
    <col min="1" max="1" width="11.875" bestFit="1" customWidth="1"/>
    <col min="2" max="2" width="13" bestFit="1" customWidth="1"/>
    <col min="3" max="3" width="31.25" bestFit="1" customWidth="1"/>
    <col min="4" max="4" width="13.75" bestFit="1" customWidth="1"/>
    <col min="5" max="5" width="25" bestFit="1" customWidth="1"/>
    <col min="6" max="6" width="52.25" style="2" customWidth="1"/>
    <col min="7" max="7" width="28.875" style="2" customWidth="1"/>
  </cols>
  <sheetData>
    <row r="1" spans="1:7" s="3" customFormat="1" x14ac:dyDescent="0.2">
      <c r="A1" s="3" t="s">
        <v>172</v>
      </c>
      <c r="B1" s="3" t="s">
        <v>173</v>
      </c>
      <c r="C1" s="3" t="s">
        <v>2</v>
      </c>
      <c r="D1" s="3" t="s">
        <v>174</v>
      </c>
      <c r="E1" s="3" t="s">
        <v>171</v>
      </c>
      <c r="F1" s="4" t="s">
        <v>13</v>
      </c>
      <c r="G1" s="4" t="s">
        <v>186</v>
      </c>
    </row>
    <row r="2" spans="1:7" ht="28.5" x14ac:dyDescent="0.2">
      <c r="A2" t="s">
        <v>554</v>
      </c>
      <c r="B2" t="str">
        <f>MID(A2,3,2)</f>
        <v>00</v>
      </c>
      <c r="C2" t="s">
        <v>3</v>
      </c>
      <c r="D2" t="str">
        <f>MID(A2,5,2)</f>
        <v>01</v>
      </c>
      <c r="E2" t="s">
        <v>166</v>
      </c>
      <c r="F2" s="2" t="s">
        <v>4</v>
      </c>
      <c r="G2" s="10" t="s">
        <v>194</v>
      </c>
    </row>
    <row r="3" spans="1:7" ht="28.5" x14ac:dyDescent="0.2">
      <c r="A3" t="s">
        <v>555</v>
      </c>
      <c r="B3" t="str">
        <f t="shared" ref="B3:B66" si="0">MID(A3,3,2)</f>
        <v>00</v>
      </c>
      <c r="C3" t="s">
        <v>3</v>
      </c>
      <c r="D3" t="str">
        <f t="shared" ref="D3:D66" si="1">MID(A3,5,2)</f>
        <v>01</v>
      </c>
      <c r="E3" t="s">
        <v>167</v>
      </c>
      <c r="F3" s="2" t="s">
        <v>9</v>
      </c>
      <c r="G3" s="2" t="s">
        <v>5</v>
      </c>
    </row>
    <row r="4" spans="1:7" ht="28.5" x14ac:dyDescent="0.2">
      <c r="A4" t="s">
        <v>556</v>
      </c>
      <c r="B4" t="str">
        <f t="shared" si="0"/>
        <v>00</v>
      </c>
      <c r="C4" t="s">
        <v>3</v>
      </c>
      <c r="D4" t="str">
        <f t="shared" si="1"/>
        <v>01</v>
      </c>
      <c r="E4" t="s">
        <v>168</v>
      </c>
      <c r="F4" s="2" t="s">
        <v>8</v>
      </c>
      <c r="G4" s="2" t="s">
        <v>5</v>
      </c>
    </row>
    <row r="5" spans="1:7" ht="28.5" x14ac:dyDescent="0.2">
      <c r="A5" t="s">
        <v>557</v>
      </c>
      <c r="B5" t="str">
        <f t="shared" si="0"/>
        <v>00</v>
      </c>
      <c r="C5" t="s">
        <v>3</v>
      </c>
      <c r="D5" t="str">
        <f t="shared" si="1"/>
        <v>01</v>
      </c>
      <c r="E5" t="s">
        <v>191</v>
      </c>
      <c r="F5" s="2" t="s">
        <v>10</v>
      </c>
      <c r="G5" s="2" t="s">
        <v>11</v>
      </c>
    </row>
    <row r="6" spans="1:7" ht="28.5" x14ac:dyDescent="0.2">
      <c r="A6" t="s">
        <v>558</v>
      </c>
      <c r="B6" t="str">
        <f t="shared" si="0"/>
        <v>00</v>
      </c>
      <c r="C6" t="s">
        <v>3</v>
      </c>
      <c r="D6" t="str">
        <f t="shared" si="1"/>
        <v>01</v>
      </c>
      <c r="E6" t="s">
        <v>169</v>
      </c>
      <c r="F6" s="2" t="s">
        <v>18</v>
      </c>
      <c r="G6" s="2" t="s">
        <v>28</v>
      </c>
    </row>
    <row r="7" spans="1:7" ht="28.5" x14ac:dyDescent="0.2">
      <c r="A7" t="s">
        <v>559</v>
      </c>
      <c r="B7" t="str">
        <f t="shared" si="0"/>
        <v>00</v>
      </c>
      <c r="C7" t="s">
        <v>1</v>
      </c>
      <c r="D7" t="str">
        <f t="shared" si="1"/>
        <v>02</v>
      </c>
      <c r="E7" t="s">
        <v>167</v>
      </c>
      <c r="F7" s="2" t="s">
        <v>15</v>
      </c>
      <c r="G7" s="2" t="s">
        <v>5</v>
      </c>
    </row>
    <row r="8" spans="1:7" ht="28.5" x14ac:dyDescent="0.2">
      <c r="A8" t="s">
        <v>560</v>
      </c>
      <c r="B8" t="str">
        <f t="shared" si="0"/>
        <v>00</v>
      </c>
      <c r="C8" t="s">
        <v>1</v>
      </c>
      <c r="D8" t="str">
        <f t="shared" si="1"/>
        <v>02</v>
      </c>
      <c r="E8" t="s">
        <v>168</v>
      </c>
      <c r="F8" s="2" t="s">
        <v>14</v>
      </c>
      <c r="G8" s="2" t="s">
        <v>5</v>
      </c>
    </row>
    <row r="9" spans="1:7" ht="28.5" x14ac:dyDescent="0.2">
      <c r="A9" t="s">
        <v>561</v>
      </c>
      <c r="B9" t="str">
        <f t="shared" si="0"/>
        <v>00</v>
      </c>
      <c r="C9" t="s">
        <v>1</v>
      </c>
      <c r="D9" t="str">
        <f t="shared" si="1"/>
        <v>02</v>
      </c>
      <c r="E9" t="s">
        <v>191</v>
      </c>
      <c r="F9" s="2" t="s">
        <v>10</v>
      </c>
      <c r="G9" s="2" t="s">
        <v>11</v>
      </c>
    </row>
    <row r="10" spans="1:7" ht="28.5" x14ac:dyDescent="0.2">
      <c r="A10" t="s">
        <v>562</v>
      </c>
      <c r="B10" t="str">
        <f t="shared" si="0"/>
        <v>00</v>
      </c>
      <c r="C10" t="s">
        <v>1</v>
      </c>
      <c r="D10" t="str">
        <f t="shared" si="1"/>
        <v>02</v>
      </c>
      <c r="E10" t="s">
        <v>170</v>
      </c>
      <c r="F10" s="2" t="s">
        <v>19</v>
      </c>
      <c r="G10" s="2" t="s">
        <v>20</v>
      </c>
    </row>
    <row r="11" spans="1:7" ht="28.5" x14ac:dyDescent="0.2">
      <c r="A11" t="s">
        <v>563</v>
      </c>
      <c r="B11" t="str">
        <f t="shared" si="0"/>
        <v>00</v>
      </c>
      <c r="C11" t="s">
        <v>22</v>
      </c>
      <c r="D11" t="str">
        <f t="shared" si="1"/>
        <v>03</v>
      </c>
      <c r="E11" t="s">
        <v>511</v>
      </c>
      <c r="F11" s="2" t="s">
        <v>25</v>
      </c>
      <c r="G11" s="2" t="s">
        <v>27</v>
      </c>
    </row>
    <row r="12" spans="1:7" ht="28.5" x14ac:dyDescent="0.2">
      <c r="A12" t="s">
        <v>564</v>
      </c>
      <c r="B12" t="str">
        <f t="shared" si="0"/>
        <v>00</v>
      </c>
      <c r="C12" t="s">
        <v>22</v>
      </c>
      <c r="D12" t="str">
        <f t="shared" si="1"/>
        <v>03</v>
      </c>
      <c r="E12" t="s">
        <v>512</v>
      </c>
      <c r="F12" s="2" t="s">
        <v>26</v>
      </c>
      <c r="G12" s="2" t="s">
        <v>28</v>
      </c>
    </row>
    <row r="13" spans="1:7" ht="28.5" x14ac:dyDescent="0.2">
      <c r="A13" t="s">
        <v>565</v>
      </c>
      <c r="B13" t="str">
        <f t="shared" si="0"/>
        <v>00</v>
      </c>
      <c r="C13" t="s">
        <v>22</v>
      </c>
      <c r="D13" t="str">
        <f t="shared" si="1"/>
        <v>03</v>
      </c>
      <c r="E13" t="s">
        <v>513</v>
      </c>
      <c r="F13" s="2" t="s">
        <v>29</v>
      </c>
      <c r="G13" s="2" t="s">
        <v>30</v>
      </c>
    </row>
    <row r="14" spans="1:7" ht="28.5" x14ac:dyDescent="0.2">
      <c r="A14" t="s">
        <v>566</v>
      </c>
      <c r="B14" t="str">
        <f t="shared" si="0"/>
        <v>00</v>
      </c>
      <c r="C14" t="s">
        <v>32</v>
      </c>
      <c r="D14" t="str">
        <f t="shared" si="1"/>
        <v>04</v>
      </c>
      <c r="E14" t="s">
        <v>514</v>
      </c>
      <c r="F14" s="2" t="s">
        <v>33</v>
      </c>
      <c r="G14" s="2" t="s">
        <v>34</v>
      </c>
    </row>
    <row r="15" spans="1:7" ht="28.5" x14ac:dyDescent="0.2">
      <c r="A15" t="s">
        <v>567</v>
      </c>
      <c r="B15" t="str">
        <f t="shared" si="0"/>
        <v>00</v>
      </c>
      <c r="C15" t="s">
        <v>32</v>
      </c>
      <c r="D15" t="str">
        <f t="shared" si="1"/>
        <v>04</v>
      </c>
      <c r="E15" t="s">
        <v>515</v>
      </c>
      <c r="F15" s="2" t="s">
        <v>35</v>
      </c>
      <c r="G15" s="2" t="s">
        <v>28</v>
      </c>
    </row>
    <row r="16" spans="1:7" x14ac:dyDescent="0.2">
      <c r="A16" t="s">
        <v>568</v>
      </c>
      <c r="B16" t="str">
        <f t="shared" si="0"/>
        <v>00</v>
      </c>
      <c r="C16" t="s">
        <v>32</v>
      </c>
      <c r="D16" t="str">
        <f t="shared" si="1"/>
        <v>04</v>
      </c>
      <c r="E16" t="s">
        <v>516</v>
      </c>
      <c r="F16" s="2" t="s">
        <v>37</v>
      </c>
      <c r="G16" s="2" t="s">
        <v>36</v>
      </c>
    </row>
    <row r="17" spans="1:7" x14ac:dyDescent="0.2">
      <c r="A17" t="s">
        <v>569</v>
      </c>
      <c r="B17" t="str">
        <f t="shared" si="0"/>
        <v>00</v>
      </c>
      <c r="C17" t="s">
        <v>39</v>
      </c>
      <c r="D17" t="str">
        <f t="shared" si="1"/>
        <v>05</v>
      </c>
      <c r="E17" t="s">
        <v>517</v>
      </c>
      <c r="F17" s="2" t="s">
        <v>40</v>
      </c>
      <c r="G17" s="2" t="s">
        <v>28</v>
      </c>
    </row>
    <row r="18" spans="1:7" x14ac:dyDescent="0.2">
      <c r="A18" t="s">
        <v>570</v>
      </c>
      <c r="B18" t="str">
        <f t="shared" si="0"/>
        <v>00</v>
      </c>
      <c r="C18" t="s">
        <v>39</v>
      </c>
      <c r="D18" t="str">
        <f t="shared" si="1"/>
        <v>05</v>
      </c>
      <c r="E18" t="s">
        <v>518</v>
      </c>
      <c r="F18" s="2" t="s">
        <v>42</v>
      </c>
      <c r="G18" s="2" t="s">
        <v>28</v>
      </c>
    </row>
    <row r="19" spans="1:7" x14ac:dyDescent="0.2">
      <c r="A19" t="s">
        <v>571</v>
      </c>
      <c r="B19" t="str">
        <f t="shared" si="0"/>
        <v>00</v>
      </c>
      <c r="C19" t="s">
        <v>44</v>
      </c>
      <c r="D19" t="str">
        <f t="shared" si="1"/>
        <v>06</v>
      </c>
      <c r="E19" t="s">
        <v>517</v>
      </c>
      <c r="F19" s="2" t="s">
        <v>40</v>
      </c>
      <c r="G19" s="2" t="s">
        <v>28</v>
      </c>
    </row>
    <row r="20" spans="1:7" x14ac:dyDescent="0.2">
      <c r="A20" t="s">
        <v>572</v>
      </c>
      <c r="B20" t="str">
        <f t="shared" si="0"/>
        <v>00</v>
      </c>
      <c r="C20" t="s">
        <v>44</v>
      </c>
      <c r="D20" t="str">
        <f t="shared" si="1"/>
        <v>06</v>
      </c>
      <c r="E20" t="s">
        <v>518</v>
      </c>
      <c r="F20" s="2" t="s">
        <v>45</v>
      </c>
      <c r="G20" s="2" t="s">
        <v>28</v>
      </c>
    </row>
    <row r="21" spans="1:7" x14ac:dyDescent="0.2">
      <c r="A21" t="s">
        <v>573</v>
      </c>
      <c r="B21" t="str">
        <f t="shared" si="0"/>
        <v>00</v>
      </c>
      <c r="C21" t="s">
        <v>47</v>
      </c>
      <c r="D21" t="str">
        <f t="shared" si="1"/>
        <v>07</v>
      </c>
      <c r="E21" t="s">
        <v>519</v>
      </c>
      <c r="F21" s="2" t="s">
        <v>48</v>
      </c>
      <c r="G21" s="2" t="s">
        <v>28</v>
      </c>
    </row>
    <row r="22" spans="1:7" ht="28.5" x14ac:dyDescent="0.2">
      <c r="A22" t="s">
        <v>574</v>
      </c>
      <c r="B22" t="str">
        <f t="shared" si="0"/>
        <v>00</v>
      </c>
      <c r="C22" t="s">
        <v>50</v>
      </c>
      <c r="D22" t="str">
        <f t="shared" si="1"/>
        <v>08</v>
      </c>
      <c r="E22" t="s">
        <v>520</v>
      </c>
      <c r="F22" s="2" t="s">
        <v>51</v>
      </c>
      <c r="G22" s="2" t="s">
        <v>28</v>
      </c>
    </row>
    <row r="23" spans="1:7" x14ac:dyDescent="0.2">
      <c r="A23" t="s">
        <v>575</v>
      </c>
      <c r="B23" t="str">
        <f t="shared" si="0"/>
        <v>00</v>
      </c>
      <c r="C23" t="s">
        <v>50</v>
      </c>
      <c r="D23" t="str">
        <f t="shared" si="1"/>
        <v>08</v>
      </c>
      <c r="E23" t="s">
        <v>518</v>
      </c>
      <c r="F23" s="2" t="s">
        <v>52</v>
      </c>
      <c r="G23" s="2" t="s">
        <v>28</v>
      </c>
    </row>
    <row r="24" spans="1:7" x14ac:dyDescent="0.2">
      <c r="A24" t="s">
        <v>576</v>
      </c>
      <c r="B24" t="str">
        <f t="shared" si="0"/>
        <v>00</v>
      </c>
      <c r="C24" t="s">
        <v>53</v>
      </c>
      <c r="D24" t="str">
        <f t="shared" si="1"/>
        <v>09</v>
      </c>
      <c r="E24" t="s">
        <v>521</v>
      </c>
      <c r="F24" s="2" t="s">
        <v>54</v>
      </c>
      <c r="G24" s="2" t="s">
        <v>28</v>
      </c>
    </row>
    <row r="25" spans="1:7" ht="28.5" x14ac:dyDescent="0.2">
      <c r="A25" t="s">
        <v>577</v>
      </c>
      <c r="B25" t="str">
        <f t="shared" si="0"/>
        <v>00</v>
      </c>
      <c r="C25" t="s">
        <v>53</v>
      </c>
      <c r="D25" t="str">
        <f t="shared" si="1"/>
        <v>09</v>
      </c>
      <c r="E25" t="s">
        <v>520</v>
      </c>
      <c r="F25" s="2" t="s">
        <v>51</v>
      </c>
      <c r="G25" s="2" t="s">
        <v>28</v>
      </c>
    </row>
    <row r="26" spans="1:7" x14ac:dyDescent="0.2">
      <c r="A26" t="s">
        <v>578</v>
      </c>
      <c r="B26" t="str">
        <f t="shared" si="0"/>
        <v>00</v>
      </c>
      <c r="C26" t="s">
        <v>56</v>
      </c>
      <c r="D26" t="str">
        <f t="shared" si="1"/>
        <v>10</v>
      </c>
      <c r="E26" t="s">
        <v>522</v>
      </c>
      <c r="F26" s="2" t="s">
        <v>57</v>
      </c>
      <c r="G26" s="2" t="s">
        <v>28</v>
      </c>
    </row>
    <row r="27" spans="1:7" ht="28.5" x14ac:dyDescent="0.2">
      <c r="A27" t="s">
        <v>579</v>
      </c>
      <c r="B27" t="str">
        <f t="shared" si="0"/>
        <v>00</v>
      </c>
      <c r="C27" t="s">
        <v>56</v>
      </c>
      <c r="D27" t="str">
        <f t="shared" si="1"/>
        <v>10</v>
      </c>
      <c r="E27" t="s">
        <v>514</v>
      </c>
      <c r="F27" s="2" t="s">
        <v>58</v>
      </c>
      <c r="G27" s="2" t="s">
        <v>34</v>
      </c>
    </row>
    <row r="28" spans="1:7" ht="28.5" x14ac:dyDescent="0.2">
      <c r="A28" t="s">
        <v>580</v>
      </c>
      <c r="B28" t="str">
        <f t="shared" si="0"/>
        <v>00</v>
      </c>
      <c r="C28" t="s">
        <v>56</v>
      </c>
      <c r="D28" t="str">
        <f t="shared" si="1"/>
        <v>10</v>
      </c>
      <c r="E28" t="s">
        <v>520</v>
      </c>
      <c r="F28" s="2" t="s">
        <v>51</v>
      </c>
      <c r="G28" s="2" t="s">
        <v>28</v>
      </c>
    </row>
    <row r="29" spans="1:7" ht="28.5" x14ac:dyDescent="0.2">
      <c r="A29" t="s">
        <v>581</v>
      </c>
      <c r="B29" t="str">
        <f t="shared" si="0"/>
        <v>00</v>
      </c>
      <c r="C29" t="s">
        <v>60</v>
      </c>
      <c r="D29" t="str">
        <f t="shared" si="1"/>
        <v>11</v>
      </c>
      <c r="E29" t="s">
        <v>514</v>
      </c>
      <c r="F29" s="2" t="s">
        <v>61</v>
      </c>
      <c r="G29" s="2" t="s">
        <v>34</v>
      </c>
    </row>
    <row r="30" spans="1:7" x14ac:dyDescent="0.2">
      <c r="A30" t="s">
        <v>582</v>
      </c>
      <c r="B30" t="str">
        <f t="shared" si="0"/>
        <v>00</v>
      </c>
      <c r="C30" t="s">
        <v>60</v>
      </c>
      <c r="D30" t="str">
        <f t="shared" si="1"/>
        <v>11</v>
      </c>
      <c r="E30" t="s">
        <v>523</v>
      </c>
      <c r="F30" s="2" t="s">
        <v>62</v>
      </c>
      <c r="G30" s="2" t="s">
        <v>63</v>
      </c>
    </row>
    <row r="31" spans="1:7" ht="28.5" x14ac:dyDescent="0.2">
      <c r="A31" t="s">
        <v>583</v>
      </c>
      <c r="B31" t="str">
        <f t="shared" si="0"/>
        <v>00</v>
      </c>
      <c r="C31" t="s">
        <v>60</v>
      </c>
      <c r="D31" t="str">
        <f t="shared" si="1"/>
        <v>11</v>
      </c>
      <c r="E31" t="s">
        <v>520</v>
      </c>
      <c r="F31" s="2" t="s">
        <v>51</v>
      </c>
      <c r="G31" s="2" t="s">
        <v>28</v>
      </c>
    </row>
    <row r="32" spans="1:7" ht="28.5" x14ac:dyDescent="0.2">
      <c r="A32" t="s">
        <v>584</v>
      </c>
      <c r="B32" t="str">
        <f t="shared" si="0"/>
        <v>00</v>
      </c>
      <c r="C32" t="s">
        <v>65</v>
      </c>
      <c r="D32" t="str">
        <f t="shared" si="1"/>
        <v>12</v>
      </c>
      <c r="E32" t="s">
        <v>525</v>
      </c>
      <c r="F32" s="2" t="s">
        <v>66</v>
      </c>
      <c r="G32" s="2" t="s">
        <v>524</v>
      </c>
    </row>
    <row r="33" spans="1:7" ht="42.75" x14ac:dyDescent="0.2">
      <c r="A33" t="s">
        <v>585</v>
      </c>
      <c r="B33" t="str">
        <f t="shared" si="0"/>
        <v>00</v>
      </c>
      <c r="C33" t="s">
        <v>65</v>
      </c>
      <c r="D33" t="str">
        <f t="shared" si="1"/>
        <v>12</v>
      </c>
      <c r="E33" t="s">
        <v>526</v>
      </c>
      <c r="F33" s="2" t="s">
        <v>68</v>
      </c>
      <c r="G33" s="2" t="s">
        <v>67</v>
      </c>
    </row>
    <row r="34" spans="1:7" ht="28.5" x14ac:dyDescent="0.2">
      <c r="A34" t="s">
        <v>586</v>
      </c>
      <c r="B34" t="str">
        <f t="shared" si="0"/>
        <v>00</v>
      </c>
      <c r="C34" t="s">
        <v>70</v>
      </c>
      <c r="D34" t="str">
        <f t="shared" si="1"/>
        <v>13</v>
      </c>
      <c r="E34" t="s">
        <v>527</v>
      </c>
      <c r="F34" s="2" t="s">
        <v>71</v>
      </c>
      <c r="G34" s="2" t="s">
        <v>72</v>
      </c>
    </row>
    <row r="35" spans="1:7" x14ac:dyDescent="0.2">
      <c r="A35" t="s">
        <v>587</v>
      </c>
      <c r="B35" t="str">
        <f t="shared" si="0"/>
        <v>00</v>
      </c>
      <c r="C35" t="s">
        <v>74</v>
      </c>
      <c r="D35" t="str">
        <f t="shared" si="1"/>
        <v>14</v>
      </c>
      <c r="E35" t="s">
        <v>528</v>
      </c>
      <c r="F35" s="2" t="s">
        <v>75</v>
      </c>
      <c r="G35" s="2" t="s">
        <v>67</v>
      </c>
    </row>
    <row r="36" spans="1:7" ht="28.5" x14ac:dyDescent="0.2">
      <c r="A36" t="s">
        <v>588</v>
      </c>
      <c r="B36" t="str">
        <f t="shared" si="0"/>
        <v>00</v>
      </c>
      <c r="C36" t="s">
        <v>74</v>
      </c>
      <c r="D36" t="str">
        <f t="shared" si="1"/>
        <v>14</v>
      </c>
      <c r="E36" t="s">
        <v>529</v>
      </c>
      <c r="F36" s="2" t="s">
        <v>51</v>
      </c>
      <c r="G36" s="2" t="s">
        <v>28</v>
      </c>
    </row>
    <row r="37" spans="1:7" ht="42.75" x14ac:dyDescent="0.2">
      <c r="A37" t="s">
        <v>589</v>
      </c>
      <c r="B37" t="str">
        <f t="shared" si="0"/>
        <v>00</v>
      </c>
      <c r="C37" t="s">
        <v>74</v>
      </c>
      <c r="D37" t="str">
        <f t="shared" si="1"/>
        <v>14</v>
      </c>
      <c r="E37" t="s">
        <v>526</v>
      </c>
      <c r="F37" s="2" t="s">
        <v>76</v>
      </c>
      <c r="G37" s="2" t="s">
        <v>28</v>
      </c>
    </row>
    <row r="38" spans="1:7" ht="28.5" x14ac:dyDescent="0.2">
      <c r="A38" t="s">
        <v>590</v>
      </c>
      <c r="B38" t="str">
        <f t="shared" si="0"/>
        <v>00</v>
      </c>
      <c r="C38" t="s">
        <v>78</v>
      </c>
      <c r="D38" t="str">
        <f t="shared" si="1"/>
        <v>15</v>
      </c>
      <c r="E38" t="s">
        <v>530</v>
      </c>
      <c r="F38" s="2" t="s">
        <v>79</v>
      </c>
      <c r="G38" s="2" t="s">
        <v>28</v>
      </c>
    </row>
    <row r="39" spans="1:7" x14ac:dyDescent="0.2">
      <c r="A39" t="s">
        <v>591</v>
      </c>
      <c r="B39" t="str">
        <f t="shared" si="0"/>
        <v>00</v>
      </c>
      <c r="C39" t="s">
        <v>78</v>
      </c>
      <c r="D39" t="str">
        <f t="shared" si="1"/>
        <v>15</v>
      </c>
      <c r="E39" t="s">
        <v>531</v>
      </c>
      <c r="F39" s="2" t="s">
        <v>80</v>
      </c>
      <c r="G39" s="2" t="s">
        <v>27</v>
      </c>
    </row>
    <row r="40" spans="1:7" ht="28.5" x14ac:dyDescent="0.2">
      <c r="A40" t="s">
        <v>592</v>
      </c>
      <c r="B40" t="str">
        <f t="shared" si="0"/>
        <v>00</v>
      </c>
      <c r="C40" t="s">
        <v>78</v>
      </c>
      <c r="D40" t="str">
        <f t="shared" si="1"/>
        <v>15</v>
      </c>
      <c r="E40" t="s">
        <v>191</v>
      </c>
      <c r="F40" s="2" t="s">
        <v>10</v>
      </c>
      <c r="G40" s="2" t="s">
        <v>11</v>
      </c>
    </row>
    <row r="41" spans="1:7" ht="28.5" x14ac:dyDescent="0.2">
      <c r="A41" t="s">
        <v>593</v>
      </c>
      <c r="B41" t="str">
        <f t="shared" si="0"/>
        <v>00</v>
      </c>
      <c r="C41" t="s">
        <v>81</v>
      </c>
      <c r="D41" t="str">
        <f t="shared" si="1"/>
        <v>16</v>
      </c>
      <c r="E41" t="s">
        <v>532</v>
      </c>
      <c r="F41" s="2" t="s">
        <v>82</v>
      </c>
      <c r="G41" s="2" t="s">
        <v>83</v>
      </c>
    </row>
    <row r="42" spans="1:7" ht="42.75" x14ac:dyDescent="0.2">
      <c r="A42" t="s">
        <v>594</v>
      </c>
      <c r="B42" t="str">
        <f t="shared" si="0"/>
        <v>00</v>
      </c>
      <c r="C42" t="s">
        <v>81</v>
      </c>
      <c r="D42" t="str">
        <f t="shared" si="1"/>
        <v>16</v>
      </c>
      <c r="E42" t="s">
        <v>534</v>
      </c>
      <c r="F42" s="2" t="s">
        <v>533</v>
      </c>
      <c r="G42" s="2" t="s">
        <v>83</v>
      </c>
    </row>
    <row r="43" spans="1:7" ht="42.75" x14ac:dyDescent="0.2">
      <c r="A43" t="s">
        <v>595</v>
      </c>
      <c r="B43" t="str">
        <f t="shared" si="0"/>
        <v>00</v>
      </c>
      <c r="C43" t="s">
        <v>86</v>
      </c>
      <c r="D43" t="str">
        <f t="shared" si="1"/>
        <v>17</v>
      </c>
      <c r="E43" t="s">
        <v>535</v>
      </c>
      <c r="F43" s="2" t="s">
        <v>87</v>
      </c>
      <c r="G43" s="2" t="s">
        <v>88</v>
      </c>
    </row>
    <row r="44" spans="1:7" ht="28.5" x14ac:dyDescent="0.2">
      <c r="A44" t="s">
        <v>596</v>
      </c>
      <c r="B44" t="str">
        <f t="shared" si="0"/>
        <v>00</v>
      </c>
      <c r="C44" t="s">
        <v>86</v>
      </c>
      <c r="D44" t="str">
        <f t="shared" si="1"/>
        <v>17</v>
      </c>
      <c r="E44" t="s">
        <v>536</v>
      </c>
      <c r="F44" s="2" t="s">
        <v>89</v>
      </c>
      <c r="G44" s="2" t="s">
        <v>90</v>
      </c>
    </row>
    <row r="45" spans="1:7" ht="28.5" x14ac:dyDescent="0.2">
      <c r="A45" t="s">
        <v>597</v>
      </c>
      <c r="B45" t="str">
        <f t="shared" si="0"/>
        <v>00</v>
      </c>
      <c r="C45" t="s">
        <v>86</v>
      </c>
      <c r="D45" t="str">
        <f t="shared" si="1"/>
        <v>17</v>
      </c>
      <c r="E45" t="s">
        <v>536</v>
      </c>
      <c r="F45" s="2" t="s">
        <v>91</v>
      </c>
      <c r="G45" s="2" t="s">
        <v>90</v>
      </c>
    </row>
    <row r="46" spans="1:7" ht="28.5" x14ac:dyDescent="0.2">
      <c r="A46" t="s">
        <v>598</v>
      </c>
      <c r="B46" t="str">
        <f t="shared" si="0"/>
        <v>00</v>
      </c>
      <c r="C46" t="s">
        <v>84</v>
      </c>
      <c r="D46" t="str">
        <f t="shared" si="1"/>
        <v>18</v>
      </c>
      <c r="E46" t="s">
        <v>537</v>
      </c>
      <c r="F46" s="2" t="s">
        <v>92</v>
      </c>
      <c r="G46" s="2" t="s">
        <v>72</v>
      </c>
    </row>
    <row r="47" spans="1:7" x14ac:dyDescent="0.2">
      <c r="A47" t="s">
        <v>599</v>
      </c>
      <c r="B47" t="str">
        <f t="shared" si="0"/>
        <v>00</v>
      </c>
      <c r="C47" t="s">
        <v>93</v>
      </c>
      <c r="D47" t="str">
        <f t="shared" si="1"/>
        <v>19</v>
      </c>
      <c r="E47" t="s">
        <v>538</v>
      </c>
      <c r="F47" s="2" t="s">
        <v>94</v>
      </c>
      <c r="G47" s="2" t="s">
        <v>28</v>
      </c>
    </row>
    <row r="48" spans="1:7" ht="28.5" x14ac:dyDescent="0.2">
      <c r="A48" t="s">
        <v>600</v>
      </c>
      <c r="B48" t="str">
        <f t="shared" si="0"/>
        <v>00</v>
      </c>
      <c r="C48" t="s">
        <v>93</v>
      </c>
      <c r="D48" t="str">
        <f t="shared" si="1"/>
        <v>19</v>
      </c>
      <c r="E48" t="s">
        <v>540</v>
      </c>
      <c r="F48" s="2" t="s">
        <v>51</v>
      </c>
      <c r="G48" s="2" t="s">
        <v>28</v>
      </c>
    </row>
    <row r="49" spans="1:7" ht="28.5" x14ac:dyDescent="0.2">
      <c r="A49" t="s">
        <v>601</v>
      </c>
      <c r="B49" t="str">
        <f t="shared" si="0"/>
        <v>00</v>
      </c>
      <c r="C49" t="s">
        <v>93</v>
      </c>
      <c r="D49" t="str">
        <f t="shared" si="1"/>
        <v>19</v>
      </c>
      <c r="E49" t="s">
        <v>518</v>
      </c>
      <c r="F49" s="2" t="s">
        <v>35</v>
      </c>
      <c r="G49" s="2" t="s">
        <v>28</v>
      </c>
    </row>
    <row r="50" spans="1:7" x14ac:dyDescent="0.2">
      <c r="A50" t="s">
        <v>602</v>
      </c>
      <c r="B50" t="str">
        <f t="shared" si="0"/>
        <v>00</v>
      </c>
      <c r="C50" t="s">
        <v>96</v>
      </c>
      <c r="D50" t="str">
        <f t="shared" si="1"/>
        <v>20</v>
      </c>
      <c r="E50" t="s">
        <v>538</v>
      </c>
      <c r="F50" s="2" t="s">
        <v>97</v>
      </c>
      <c r="G50" s="2" t="s">
        <v>28</v>
      </c>
    </row>
    <row r="51" spans="1:7" ht="28.5" x14ac:dyDescent="0.2">
      <c r="A51" t="s">
        <v>603</v>
      </c>
      <c r="B51" t="str">
        <f t="shared" si="0"/>
        <v>00</v>
      </c>
      <c r="C51" t="s">
        <v>96</v>
      </c>
      <c r="D51" t="str">
        <f t="shared" si="1"/>
        <v>20</v>
      </c>
      <c r="E51" t="s">
        <v>518</v>
      </c>
      <c r="F51" s="2" t="s">
        <v>35</v>
      </c>
      <c r="G51" s="2" t="s">
        <v>28</v>
      </c>
    </row>
    <row r="52" spans="1:7" ht="28.5" x14ac:dyDescent="0.2">
      <c r="A52" t="s">
        <v>604</v>
      </c>
      <c r="B52" t="str">
        <f t="shared" si="0"/>
        <v>00</v>
      </c>
      <c r="C52" t="s">
        <v>96</v>
      </c>
      <c r="D52" t="str">
        <f t="shared" si="1"/>
        <v>20</v>
      </c>
      <c r="E52" t="s">
        <v>539</v>
      </c>
      <c r="F52" s="2" t="s">
        <v>98</v>
      </c>
      <c r="G52" s="2" t="s">
        <v>99</v>
      </c>
    </row>
    <row r="53" spans="1:7" ht="28.5" x14ac:dyDescent="0.2">
      <c r="A53" t="s">
        <v>605</v>
      </c>
      <c r="B53" t="str">
        <f t="shared" si="0"/>
        <v>00</v>
      </c>
      <c r="C53" t="s">
        <v>96</v>
      </c>
      <c r="D53" t="str">
        <f t="shared" si="1"/>
        <v>20</v>
      </c>
      <c r="E53" t="s">
        <v>540</v>
      </c>
      <c r="F53" s="2" t="s">
        <v>51</v>
      </c>
      <c r="G53" s="2" t="s">
        <v>28</v>
      </c>
    </row>
    <row r="54" spans="1:7" ht="28.5" x14ac:dyDescent="0.2">
      <c r="A54" t="s">
        <v>606</v>
      </c>
      <c r="B54" t="str">
        <f t="shared" si="0"/>
        <v>00</v>
      </c>
      <c r="C54" t="s">
        <v>96</v>
      </c>
      <c r="D54" t="str">
        <f t="shared" si="1"/>
        <v>20</v>
      </c>
      <c r="E54" t="s">
        <v>541</v>
      </c>
      <c r="F54" s="2" t="s">
        <v>100</v>
      </c>
      <c r="G54" s="2" t="s">
        <v>101</v>
      </c>
    </row>
    <row r="55" spans="1:7" ht="28.5" x14ac:dyDescent="0.2">
      <c r="A55" t="s">
        <v>607</v>
      </c>
      <c r="B55" t="str">
        <f t="shared" si="0"/>
        <v>00</v>
      </c>
      <c r="C55" t="s">
        <v>102</v>
      </c>
      <c r="D55" t="str">
        <f t="shared" si="1"/>
        <v>21</v>
      </c>
      <c r="E55" t="s">
        <v>538</v>
      </c>
      <c r="F55" s="2" t="s">
        <v>94</v>
      </c>
      <c r="G55" s="2" t="s">
        <v>34</v>
      </c>
    </row>
    <row r="56" spans="1:7" ht="28.5" x14ac:dyDescent="0.2">
      <c r="A56" t="s">
        <v>608</v>
      </c>
      <c r="B56" t="str">
        <f t="shared" si="0"/>
        <v>00</v>
      </c>
      <c r="C56" t="s">
        <v>102</v>
      </c>
      <c r="D56" t="str">
        <f t="shared" si="1"/>
        <v>21</v>
      </c>
      <c r="E56" t="s">
        <v>540</v>
      </c>
      <c r="F56" s="2" t="s">
        <v>51</v>
      </c>
      <c r="G56" s="2" t="s">
        <v>28</v>
      </c>
    </row>
    <row r="57" spans="1:7" ht="28.5" x14ac:dyDescent="0.2">
      <c r="A57" t="s">
        <v>609</v>
      </c>
      <c r="B57" t="str">
        <f t="shared" si="0"/>
        <v>00</v>
      </c>
      <c r="C57" t="s">
        <v>103</v>
      </c>
      <c r="D57" t="str">
        <f t="shared" si="1"/>
        <v>21</v>
      </c>
      <c r="E57" t="s">
        <v>542</v>
      </c>
      <c r="F57" s="2" t="s">
        <v>104</v>
      </c>
      <c r="G57" s="2" t="s">
        <v>28</v>
      </c>
    </row>
    <row r="58" spans="1:7" ht="28.5" x14ac:dyDescent="0.2">
      <c r="A58" t="s">
        <v>610</v>
      </c>
      <c r="B58" t="str">
        <f t="shared" si="0"/>
        <v>00</v>
      </c>
      <c r="C58" t="s">
        <v>103</v>
      </c>
      <c r="D58" t="str">
        <f t="shared" si="1"/>
        <v>21</v>
      </c>
      <c r="E58" t="s">
        <v>543</v>
      </c>
      <c r="F58" s="2" t="s">
        <v>105</v>
      </c>
      <c r="G58" s="2" t="s">
        <v>106</v>
      </c>
    </row>
    <row r="59" spans="1:7" ht="28.5" x14ac:dyDescent="0.2">
      <c r="A59" t="s">
        <v>611</v>
      </c>
      <c r="B59" t="str">
        <f t="shared" si="0"/>
        <v>00</v>
      </c>
      <c r="C59" t="s">
        <v>103</v>
      </c>
      <c r="D59" t="str">
        <f t="shared" si="1"/>
        <v>21</v>
      </c>
      <c r="E59" t="s">
        <v>544</v>
      </c>
      <c r="F59" s="2" t="s">
        <v>107</v>
      </c>
      <c r="G59" s="2" t="s">
        <v>106</v>
      </c>
    </row>
    <row r="60" spans="1:7" ht="28.5" x14ac:dyDescent="0.2">
      <c r="A60" t="s">
        <v>612</v>
      </c>
      <c r="B60" t="str">
        <f t="shared" si="0"/>
        <v>00</v>
      </c>
      <c r="C60" t="s">
        <v>109</v>
      </c>
      <c r="D60" t="str">
        <f t="shared" si="1"/>
        <v>22</v>
      </c>
      <c r="E60" t="s">
        <v>538</v>
      </c>
      <c r="F60" s="2" t="s">
        <v>94</v>
      </c>
      <c r="G60" s="2" t="s">
        <v>34</v>
      </c>
    </row>
    <row r="61" spans="1:7" ht="28.5" x14ac:dyDescent="0.2">
      <c r="A61" t="s">
        <v>613</v>
      </c>
      <c r="B61" t="str">
        <f t="shared" si="0"/>
        <v>00</v>
      </c>
      <c r="C61" t="s">
        <v>109</v>
      </c>
      <c r="D61" t="str">
        <f t="shared" si="1"/>
        <v>22</v>
      </c>
      <c r="E61" t="s">
        <v>518</v>
      </c>
      <c r="F61" s="2" t="s">
        <v>35</v>
      </c>
      <c r="G61" s="2" t="s">
        <v>28</v>
      </c>
    </row>
    <row r="62" spans="1:7" ht="28.5" x14ac:dyDescent="0.2">
      <c r="A62" t="s">
        <v>614</v>
      </c>
      <c r="B62" t="str">
        <f t="shared" si="0"/>
        <v>00</v>
      </c>
      <c r="C62" t="s">
        <v>109</v>
      </c>
      <c r="D62" t="str">
        <f t="shared" si="1"/>
        <v>22</v>
      </c>
      <c r="E62" t="s">
        <v>540</v>
      </c>
      <c r="F62" s="2" t="s">
        <v>51</v>
      </c>
      <c r="G62" s="2" t="s">
        <v>28</v>
      </c>
    </row>
    <row r="63" spans="1:7" ht="42.75" x14ac:dyDescent="0.2">
      <c r="A63" t="s">
        <v>615</v>
      </c>
      <c r="B63" t="str">
        <f t="shared" si="0"/>
        <v>00</v>
      </c>
      <c r="C63" t="s">
        <v>109</v>
      </c>
      <c r="D63" t="str">
        <f t="shared" si="1"/>
        <v>22</v>
      </c>
      <c r="E63" t="s">
        <v>545</v>
      </c>
      <c r="F63" s="2" t="s">
        <v>110</v>
      </c>
      <c r="G63" s="2" t="s">
        <v>28</v>
      </c>
    </row>
    <row r="64" spans="1:7" ht="42.75" x14ac:dyDescent="0.2">
      <c r="A64" t="s">
        <v>616</v>
      </c>
      <c r="B64" t="str">
        <f t="shared" si="0"/>
        <v>00</v>
      </c>
      <c r="C64" t="s">
        <v>109</v>
      </c>
      <c r="D64" t="str">
        <f t="shared" si="1"/>
        <v>22</v>
      </c>
      <c r="E64" t="s">
        <v>545</v>
      </c>
      <c r="F64" s="2" t="s">
        <v>111</v>
      </c>
      <c r="G64" s="2" t="s">
        <v>28</v>
      </c>
    </row>
    <row r="65" spans="1:7" ht="28.5" x14ac:dyDescent="0.2">
      <c r="A65" t="s">
        <v>617</v>
      </c>
      <c r="B65" t="str">
        <f t="shared" si="0"/>
        <v>00</v>
      </c>
      <c r="C65" t="s">
        <v>109</v>
      </c>
      <c r="D65" t="str">
        <f t="shared" si="1"/>
        <v>22</v>
      </c>
      <c r="E65" t="s">
        <v>546</v>
      </c>
      <c r="F65" s="2" t="s">
        <v>112</v>
      </c>
      <c r="G65" s="2" t="s">
        <v>113</v>
      </c>
    </row>
    <row r="66" spans="1:7" ht="28.5" x14ac:dyDescent="0.2">
      <c r="A66" t="s">
        <v>618</v>
      </c>
      <c r="B66" t="str">
        <f t="shared" si="0"/>
        <v>00</v>
      </c>
      <c r="C66" t="s">
        <v>115</v>
      </c>
      <c r="D66" t="str">
        <f t="shared" si="1"/>
        <v>23</v>
      </c>
      <c r="E66" t="s">
        <v>538</v>
      </c>
      <c r="F66" s="2" t="s">
        <v>94</v>
      </c>
      <c r="G66" s="2" t="s">
        <v>34</v>
      </c>
    </row>
    <row r="67" spans="1:7" ht="28.5" x14ac:dyDescent="0.2">
      <c r="A67" t="s">
        <v>619</v>
      </c>
      <c r="B67" t="str">
        <f t="shared" ref="B67:B107" si="2">MID(A67,3,2)</f>
        <v>00</v>
      </c>
      <c r="C67" t="s">
        <v>115</v>
      </c>
      <c r="D67" t="str">
        <f t="shared" ref="D67:D107" si="3">MID(A67,5,2)</f>
        <v>23</v>
      </c>
      <c r="E67" t="s">
        <v>518</v>
      </c>
      <c r="F67" s="2" t="s">
        <v>35</v>
      </c>
      <c r="G67" s="2" t="s">
        <v>28</v>
      </c>
    </row>
    <row r="68" spans="1:7" ht="28.5" x14ac:dyDescent="0.2">
      <c r="A68" t="s">
        <v>620</v>
      </c>
      <c r="B68" t="str">
        <f t="shared" si="2"/>
        <v>00</v>
      </c>
      <c r="C68" t="s">
        <v>115</v>
      </c>
      <c r="D68" t="str">
        <f t="shared" si="3"/>
        <v>23</v>
      </c>
      <c r="E68" t="s">
        <v>540</v>
      </c>
      <c r="F68" s="2" t="s">
        <v>51</v>
      </c>
      <c r="G68" s="2" t="s">
        <v>28</v>
      </c>
    </row>
    <row r="69" spans="1:7" ht="42.75" x14ac:dyDescent="0.2">
      <c r="A69" t="s">
        <v>621</v>
      </c>
      <c r="B69" t="str">
        <f t="shared" si="2"/>
        <v>00</v>
      </c>
      <c r="C69" t="s">
        <v>115</v>
      </c>
      <c r="D69" t="str">
        <f t="shared" si="3"/>
        <v>23</v>
      </c>
      <c r="E69" t="s">
        <v>545</v>
      </c>
      <c r="F69" s="2" t="s">
        <v>110</v>
      </c>
      <c r="G69" s="2" t="s">
        <v>28</v>
      </c>
    </row>
    <row r="70" spans="1:7" ht="42.75" x14ac:dyDescent="0.2">
      <c r="A70" t="s">
        <v>622</v>
      </c>
      <c r="B70" t="str">
        <f t="shared" si="2"/>
        <v>00</v>
      </c>
      <c r="C70" t="s">
        <v>115</v>
      </c>
      <c r="D70" t="str">
        <f t="shared" si="3"/>
        <v>23</v>
      </c>
      <c r="E70" t="s">
        <v>545</v>
      </c>
      <c r="F70" s="2" t="s">
        <v>111</v>
      </c>
      <c r="G70" s="2" t="s">
        <v>28</v>
      </c>
    </row>
    <row r="71" spans="1:7" ht="28.5" x14ac:dyDescent="0.2">
      <c r="A71" t="s">
        <v>623</v>
      </c>
      <c r="B71" t="str">
        <f t="shared" si="2"/>
        <v>00</v>
      </c>
      <c r="C71" t="s">
        <v>115</v>
      </c>
      <c r="D71" t="str">
        <f t="shared" si="3"/>
        <v>23</v>
      </c>
      <c r="E71" t="s">
        <v>546</v>
      </c>
      <c r="F71" s="2" t="s">
        <v>112</v>
      </c>
      <c r="G71" s="2" t="s">
        <v>113</v>
      </c>
    </row>
    <row r="72" spans="1:7" ht="28.5" x14ac:dyDescent="0.2">
      <c r="A72" t="s">
        <v>624</v>
      </c>
      <c r="B72" t="str">
        <f t="shared" si="2"/>
        <v>00</v>
      </c>
      <c r="C72" t="s">
        <v>117</v>
      </c>
      <c r="D72" t="str">
        <f t="shared" si="3"/>
        <v>24</v>
      </c>
      <c r="E72" t="s">
        <v>538</v>
      </c>
      <c r="F72" s="2" t="s">
        <v>94</v>
      </c>
      <c r="G72" s="2" t="s">
        <v>34</v>
      </c>
    </row>
    <row r="73" spans="1:7" ht="28.5" x14ac:dyDescent="0.2">
      <c r="A73" t="s">
        <v>625</v>
      </c>
      <c r="B73" t="str">
        <f t="shared" si="2"/>
        <v>00</v>
      </c>
      <c r="C73" t="s">
        <v>117</v>
      </c>
      <c r="D73" t="str">
        <f t="shared" si="3"/>
        <v>24</v>
      </c>
      <c r="E73" t="s">
        <v>518</v>
      </c>
      <c r="F73" s="2" t="s">
        <v>35</v>
      </c>
      <c r="G73" s="2" t="s">
        <v>28</v>
      </c>
    </row>
    <row r="74" spans="1:7" ht="28.5" x14ac:dyDescent="0.2">
      <c r="A74" t="s">
        <v>626</v>
      </c>
      <c r="B74" t="str">
        <f t="shared" si="2"/>
        <v>00</v>
      </c>
      <c r="C74" t="s">
        <v>117</v>
      </c>
      <c r="D74" t="str">
        <f t="shared" si="3"/>
        <v>24</v>
      </c>
      <c r="E74" t="s">
        <v>540</v>
      </c>
      <c r="F74" s="2" t="s">
        <v>51</v>
      </c>
      <c r="G74" s="2" t="s">
        <v>28</v>
      </c>
    </row>
    <row r="75" spans="1:7" ht="42.75" x14ac:dyDescent="0.2">
      <c r="A75" t="s">
        <v>627</v>
      </c>
      <c r="B75" t="str">
        <f t="shared" si="2"/>
        <v>00</v>
      </c>
      <c r="C75" t="s">
        <v>117</v>
      </c>
      <c r="D75" t="str">
        <f t="shared" si="3"/>
        <v>24</v>
      </c>
      <c r="E75" t="s">
        <v>545</v>
      </c>
      <c r="F75" s="2" t="s">
        <v>110</v>
      </c>
      <c r="G75" s="2" t="s">
        <v>28</v>
      </c>
    </row>
    <row r="76" spans="1:7" ht="42.75" x14ac:dyDescent="0.2">
      <c r="A76" t="s">
        <v>628</v>
      </c>
      <c r="B76" t="str">
        <f t="shared" si="2"/>
        <v>00</v>
      </c>
      <c r="C76" t="s">
        <v>117</v>
      </c>
      <c r="D76" t="str">
        <f t="shared" si="3"/>
        <v>24</v>
      </c>
      <c r="E76" t="s">
        <v>545</v>
      </c>
      <c r="F76" s="2" t="s">
        <v>111</v>
      </c>
      <c r="G76" s="2" t="s">
        <v>28</v>
      </c>
    </row>
    <row r="77" spans="1:7" ht="28.5" x14ac:dyDescent="0.2">
      <c r="A77" t="s">
        <v>629</v>
      </c>
      <c r="B77" t="str">
        <f t="shared" si="2"/>
        <v>00</v>
      </c>
      <c r="C77" t="s">
        <v>117</v>
      </c>
      <c r="D77" t="str">
        <f t="shared" si="3"/>
        <v>24</v>
      </c>
      <c r="E77" t="s">
        <v>546</v>
      </c>
      <c r="F77" s="2" t="s">
        <v>112</v>
      </c>
      <c r="G77" s="2" t="s">
        <v>113</v>
      </c>
    </row>
    <row r="78" spans="1:7" ht="28.5" x14ac:dyDescent="0.2">
      <c r="A78" t="s">
        <v>630</v>
      </c>
      <c r="B78" t="str">
        <f t="shared" si="2"/>
        <v>00</v>
      </c>
      <c r="C78" t="s">
        <v>119</v>
      </c>
      <c r="D78" t="str">
        <f t="shared" si="3"/>
        <v>25</v>
      </c>
      <c r="E78" t="s">
        <v>538</v>
      </c>
      <c r="F78" s="2" t="s">
        <v>94</v>
      </c>
      <c r="G78" s="2" t="s">
        <v>34</v>
      </c>
    </row>
    <row r="79" spans="1:7" ht="28.5" x14ac:dyDescent="0.2">
      <c r="A79" t="s">
        <v>631</v>
      </c>
      <c r="B79" t="str">
        <f t="shared" si="2"/>
        <v>00</v>
      </c>
      <c r="C79" t="s">
        <v>119</v>
      </c>
      <c r="D79" t="str">
        <f t="shared" si="3"/>
        <v>25</v>
      </c>
      <c r="E79" t="s">
        <v>518</v>
      </c>
      <c r="F79" s="2" t="s">
        <v>35</v>
      </c>
      <c r="G79" s="2" t="s">
        <v>28</v>
      </c>
    </row>
    <row r="80" spans="1:7" ht="28.5" x14ac:dyDescent="0.2">
      <c r="A80" t="s">
        <v>632</v>
      </c>
      <c r="B80" t="str">
        <f t="shared" si="2"/>
        <v>00</v>
      </c>
      <c r="C80" t="s">
        <v>119</v>
      </c>
      <c r="D80" t="str">
        <f t="shared" si="3"/>
        <v>25</v>
      </c>
      <c r="E80" t="s">
        <v>540</v>
      </c>
      <c r="F80" s="2" t="s">
        <v>51</v>
      </c>
      <c r="G80" s="2" t="s">
        <v>28</v>
      </c>
    </row>
    <row r="81" spans="1:7" ht="42.75" x14ac:dyDescent="0.2">
      <c r="A81" t="s">
        <v>633</v>
      </c>
      <c r="B81" t="str">
        <f t="shared" si="2"/>
        <v>00</v>
      </c>
      <c r="C81" t="s">
        <v>119</v>
      </c>
      <c r="D81" t="str">
        <f t="shared" si="3"/>
        <v>25</v>
      </c>
      <c r="E81" t="s">
        <v>545</v>
      </c>
      <c r="F81" s="2" t="s">
        <v>110</v>
      </c>
      <c r="G81" s="2" t="s">
        <v>28</v>
      </c>
    </row>
    <row r="82" spans="1:7" ht="42.75" x14ac:dyDescent="0.2">
      <c r="A82" t="s">
        <v>634</v>
      </c>
      <c r="B82" t="str">
        <f t="shared" si="2"/>
        <v>00</v>
      </c>
      <c r="C82" t="s">
        <v>119</v>
      </c>
      <c r="D82" t="str">
        <f t="shared" si="3"/>
        <v>25</v>
      </c>
      <c r="E82" t="s">
        <v>545</v>
      </c>
      <c r="F82" s="2" t="s">
        <v>111</v>
      </c>
      <c r="G82" s="2" t="s">
        <v>28</v>
      </c>
    </row>
    <row r="83" spans="1:7" ht="28.5" x14ac:dyDescent="0.2">
      <c r="A83" t="s">
        <v>635</v>
      </c>
      <c r="B83" t="str">
        <f t="shared" si="2"/>
        <v>00</v>
      </c>
      <c r="C83" t="s">
        <v>119</v>
      </c>
      <c r="D83" t="str">
        <f t="shared" si="3"/>
        <v>25</v>
      </c>
      <c r="E83" t="s">
        <v>546</v>
      </c>
      <c r="F83" s="2" t="s">
        <v>112</v>
      </c>
      <c r="G83" s="2" t="s">
        <v>113</v>
      </c>
    </row>
    <row r="84" spans="1:7" ht="28.5" x14ac:dyDescent="0.2">
      <c r="A84" t="s">
        <v>636</v>
      </c>
      <c r="B84" t="str">
        <f t="shared" si="2"/>
        <v>00</v>
      </c>
      <c r="C84" t="s">
        <v>121</v>
      </c>
      <c r="D84" t="str">
        <f t="shared" si="3"/>
        <v>26</v>
      </c>
      <c r="E84" t="s">
        <v>538</v>
      </c>
      <c r="F84" s="2" t="s">
        <v>94</v>
      </c>
      <c r="G84" s="2" t="s">
        <v>34</v>
      </c>
    </row>
    <row r="85" spans="1:7" ht="28.5" x14ac:dyDescent="0.2">
      <c r="A85" t="s">
        <v>637</v>
      </c>
      <c r="B85" t="str">
        <f t="shared" si="2"/>
        <v>00</v>
      </c>
      <c r="C85" t="s">
        <v>121</v>
      </c>
      <c r="D85" t="str">
        <f t="shared" si="3"/>
        <v>26</v>
      </c>
      <c r="E85" t="s">
        <v>518</v>
      </c>
      <c r="F85" s="2" t="s">
        <v>35</v>
      </c>
      <c r="G85" s="2" t="s">
        <v>28</v>
      </c>
    </row>
    <row r="86" spans="1:7" ht="28.5" x14ac:dyDescent="0.2">
      <c r="A86" t="s">
        <v>638</v>
      </c>
      <c r="B86" t="str">
        <f t="shared" si="2"/>
        <v>00</v>
      </c>
      <c r="C86" t="s">
        <v>121</v>
      </c>
      <c r="D86" t="str">
        <f t="shared" si="3"/>
        <v>26</v>
      </c>
      <c r="E86" t="s">
        <v>540</v>
      </c>
      <c r="F86" s="2" t="s">
        <v>51</v>
      </c>
      <c r="G86" s="2" t="s">
        <v>28</v>
      </c>
    </row>
    <row r="87" spans="1:7" ht="42.75" x14ac:dyDescent="0.2">
      <c r="A87" t="s">
        <v>639</v>
      </c>
      <c r="B87" t="str">
        <f t="shared" si="2"/>
        <v>00</v>
      </c>
      <c r="C87" t="s">
        <v>121</v>
      </c>
      <c r="D87" t="str">
        <f t="shared" si="3"/>
        <v>26</v>
      </c>
      <c r="E87" t="s">
        <v>545</v>
      </c>
      <c r="F87" s="2" t="s">
        <v>110</v>
      </c>
      <c r="G87" s="2" t="s">
        <v>28</v>
      </c>
    </row>
    <row r="88" spans="1:7" ht="42.75" x14ac:dyDescent="0.2">
      <c r="A88" t="s">
        <v>640</v>
      </c>
      <c r="B88" t="str">
        <f t="shared" si="2"/>
        <v>00</v>
      </c>
      <c r="C88" t="s">
        <v>121</v>
      </c>
      <c r="D88" t="str">
        <f t="shared" si="3"/>
        <v>26</v>
      </c>
      <c r="E88" t="s">
        <v>545</v>
      </c>
      <c r="F88" s="2" t="s">
        <v>111</v>
      </c>
      <c r="G88" s="2" t="s">
        <v>28</v>
      </c>
    </row>
    <row r="89" spans="1:7" ht="28.5" x14ac:dyDescent="0.2">
      <c r="A89" t="s">
        <v>641</v>
      </c>
      <c r="B89" t="str">
        <f t="shared" si="2"/>
        <v>00</v>
      </c>
      <c r="C89" t="s">
        <v>121</v>
      </c>
      <c r="D89" t="str">
        <f t="shared" si="3"/>
        <v>26</v>
      </c>
      <c r="E89" t="s">
        <v>546</v>
      </c>
      <c r="F89" s="2" t="s">
        <v>112</v>
      </c>
      <c r="G89" s="2" t="s">
        <v>113</v>
      </c>
    </row>
    <row r="90" spans="1:7" ht="28.5" x14ac:dyDescent="0.2">
      <c r="A90" t="s">
        <v>642</v>
      </c>
      <c r="B90" t="str">
        <f t="shared" si="2"/>
        <v>00</v>
      </c>
      <c r="C90" t="s">
        <v>123</v>
      </c>
      <c r="D90" t="str">
        <f t="shared" si="3"/>
        <v>27</v>
      </c>
      <c r="E90" t="s">
        <v>538</v>
      </c>
      <c r="F90" s="2" t="s">
        <v>94</v>
      </c>
      <c r="G90" s="2" t="s">
        <v>34</v>
      </c>
    </row>
    <row r="91" spans="1:7" ht="28.5" x14ac:dyDescent="0.2">
      <c r="A91" t="s">
        <v>643</v>
      </c>
      <c r="B91" t="str">
        <f t="shared" si="2"/>
        <v>00</v>
      </c>
      <c r="C91" t="s">
        <v>123</v>
      </c>
      <c r="D91" t="str">
        <f t="shared" si="3"/>
        <v>27</v>
      </c>
      <c r="E91" t="s">
        <v>518</v>
      </c>
      <c r="F91" s="2" t="s">
        <v>51</v>
      </c>
      <c r="G91" s="2" t="s">
        <v>28</v>
      </c>
    </row>
    <row r="92" spans="1:7" ht="28.5" x14ac:dyDescent="0.2">
      <c r="A92" t="s">
        <v>644</v>
      </c>
      <c r="B92" t="str">
        <f t="shared" si="2"/>
        <v>00</v>
      </c>
      <c r="C92" t="s">
        <v>123</v>
      </c>
      <c r="D92" t="str">
        <f t="shared" si="3"/>
        <v>27</v>
      </c>
      <c r="E92" t="s">
        <v>542</v>
      </c>
      <c r="F92" s="2" t="s">
        <v>104</v>
      </c>
      <c r="G92" s="2" t="s">
        <v>28</v>
      </c>
    </row>
    <row r="93" spans="1:7" ht="28.5" x14ac:dyDescent="0.2">
      <c r="A93" t="s">
        <v>645</v>
      </c>
      <c r="B93" t="str">
        <f t="shared" si="2"/>
        <v>00</v>
      </c>
      <c r="C93" t="s">
        <v>123</v>
      </c>
      <c r="D93" t="str">
        <f t="shared" si="3"/>
        <v>27</v>
      </c>
      <c r="E93" t="s">
        <v>543</v>
      </c>
      <c r="F93" s="2" t="s">
        <v>105</v>
      </c>
      <c r="G93" s="2" t="s">
        <v>28</v>
      </c>
    </row>
    <row r="94" spans="1:7" x14ac:dyDescent="0.2">
      <c r="A94" t="s">
        <v>646</v>
      </c>
      <c r="B94" t="str">
        <f t="shared" si="2"/>
        <v>00</v>
      </c>
      <c r="C94" t="s">
        <v>123</v>
      </c>
      <c r="D94" t="str">
        <f t="shared" si="3"/>
        <v>27</v>
      </c>
      <c r="E94" t="s">
        <v>547</v>
      </c>
      <c r="F94" s="2" t="s">
        <v>124</v>
      </c>
      <c r="G94" s="2" t="s">
        <v>28</v>
      </c>
    </row>
    <row r="95" spans="1:7" x14ac:dyDescent="0.2">
      <c r="A95" t="s">
        <v>647</v>
      </c>
      <c r="B95" t="str">
        <f t="shared" si="2"/>
        <v>00</v>
      </c>
      <c r="C95" t="s">
        <v>125</v>
      </c>
      <c r="D95" t="str">
        <f t="shared" si="3"/>
        <v>28</v>
      </c>
      <c r="E95" t="s">
        <v>548</v>
      </c>
      <c r="F95" s="2" t="s">
        <v>126</v>
      </c>
      <c r="G95" s="2" t="s">
        <v>90</v>
      </c>
    </row>
    <row r="96" spans="1:7" ht="28.5" x14ac:dyDescent="0.2">
      <c r="A96" t="s">
        <v>648</v>
      </c>
      <c r="B96" t="str">
        <f t="shared" si="2"/>
        <v>00</v>
      </c>
      <c r="C96" t="s">
        <v>125</v>
      </c>
      <c r="D96" t="str">
        <f t="shared" si="3"/>
        <v>28</v>
      </c>
      <c r="E96" t="s">
        <v>540</v>
      </c>
      <c r="F96" s="2" t="s">
        <v>51</v>
      </c>
      <c r="G96" s="2" t="s">
        <v>28</v>
      </c>
    </row>
    <row r="97" spans="1:7" x14ac:dyDescent="0.2">
      <c r="A97" t="s">
        <v>649</v>
      </c>
      <c r="B97" t="str">
        <f t="shared" si="2"/>
        <v>00</v>
      </c>
      <c r="C97" t="s">
        <v>125</v>
      </c>
      <c r="D97" t="str">
        <f t="shared" si="3"/>
        <v>28</v>
      </c>
      <c r="E97" t="s">
        <v>549</v>
      </c>
      <c r="F97" s="2" t="s">
        <v>127</v>
      </c>
      <c r="G97" s="2" t="s">
        <v>28</v>
      </c>
    </row>
    <row r="98" spans="1:7" ht="28.5" x14ac:dyDescent="0.2">
      <c r="A98" t="s">
        <v>650</v>
      </c>
      <c r="B98" t="str">
        <f t="shared" si="2"/>
        <v>00</v>
      </c>
      <c r="C98" t="s">
        <v>125</v>
      </c>
      <c r="D98" t="str">
        <f t="shared" si="3"/>
        <v>28</v>
      </c>
      <c r="E98" t="s">
        <v>550</v>
      </c>
      <c r="F98" s="2" t="s">
        <v>128</v>
      </c>
      <c r="G98" s="2" t="s">
        <v>113</v>
      </c>
    </row>
    <row r="99" spans="1:7" x14ac:dyDescent="0.2">
      <c r="A99" t="s">
        <v>651</v>
      </c>
      <c r="B99" t="str">
        <f t="shared" si="2"/>
        <v>00</v>
      </c>
      <c r="C99" t="s">
        <v>129</v>
      </c>
      <c r="D99" t="str">
        <f t="shared" si="3"/>
        <v>29</v>
      </c>
      <c r="E99" t="s">
        <v>538</v>
      </c>
      <c r="F99" s="2" t="s">
        <v>94</v>
      </c>
      <c r="G99" s="2" t="s">
        <v>28</v>
      </c>
    </row>
    <row r="100" spans="1:7" ht="28.5" x14ac:dyDescent="0.2">
      <c r="A100" t="s">
        <v>652</v>
      </c>
      <c r="B100" t="str">
        <f t="shared" si="2"/>
        <v>00</v>
      </c>
      <c r="C100" t="s">
        <v>129</v>
      </c>
      <c r="D100" t="str">
        <f t="shared" si="3"/>
        <v>29</v>
      </c>
      <c r="E100" t="s">
        <v>540</v>
      </c>
      <c r="F100" s="2" t="s">
        <v>51</v>
      </c>
      <c r="G100" s="2" t="s">
        <v>28</v>
      </c>
    </row>
    <row r="101" spans="1:7" ht="28.5" x14ac:dyDescent="0.2">
      <c r="A101" t="s">
        <v>653</v>
      </c>
      <c r="B101" t="str">
        <f t="shared" si="2"/>
        <v>00</v>
      </c>
      <c r="C101" t="s">
        <v>129</v>
      </c>
      <c r="D101" t="str">
        <f t="shared" si="3"/>
        <v>29</v>
      </c>
      <c r="E101" t="s">
        <v>539</v>
      </c>
      <c r="F101" s="2" t="s">
        <v>130</v>
      </c>
      <c r="G101" s="2" t="s">
        <v>28</v>
      </c>
    </row>
    <row r="102" spans="1:7" ht="28.5" x14ac:dyDescent="0.2">
      <c r="A102" t="s">
        <v>654</v>
      </c>
      <c r="B102" t="str">
        <f t="shared" si="2"/>
        <v>00</v>
      </c>
      <c r="C102" t="s">
        <v>129</v>
      </c>
      <c r="D102" t="str">
        <f t="shared" si="3"/>
        <v>29</v>
      </c>
      <c r="E102" t="s">
        <v>551</v>
      </c>
      <c r="F102" s="2" t="s">
        <v>131</v>
      </c>
      <c r="G102" s="2" t="s">
        <v>132</v>
      </c>
    </row>
    <row r="103" spans="1:7" x14ac:dyDescent="0.2">
      <c r="A103" t="s">
        <v>655</v>
      </c>
      <c r="B103" t="str">
        <f t="shared" si="2"/>
        <v>00</v>
      </c>
      <c r="C103" t="s">
        <v>129</v>
      </c>
      <c r="D103" t="str">
        <f t="shared" si="3"/>
        <v>29</v>
      </c>
      <c r="E103" t="s">
        <v>553</v>
      </c>
      <c r="F103" s="2" t="s">
        <v>133</v>
      </c>
      <c r="G103" s="2" t="s">
        <v>101</v>
      </c>
    </row>
    <row r="104" spans="1:7" x14ac:dyDescent="0.2">
      <c r="A104" t="s">
        <v>656</v>
      </c>
      <c r="B104" t="str">
        <f t="shared" si="2"/>
        <v>00</v>
      </c>
      <c r="C104" t="s">
        <v>129</v>
      </c>
      <c r="D104" t="str">
        <f t="shared" si="3"/>
        <v>29</v>
      </c>
      <c r="E104" t="s">
        <v>496</v>
      </c>
      <c r="F104" s="2" t="s">
        <v>134</v>
      </c>
      <c r="G104" s="2" t="s">
        <v>28</v>
      </c>
    </row>
    <row r="105" spans="1:7" ht="28.5" x14ac:dyDescent="0.2">
      <c r="A105" t="s">
        <v>657</v>
      </c>
      <c r="B105" t="str">
        <f t="shared" si="2"/>
        <v>00</v>
      </c>
      <c r="C105" t="s">
        <v>129</v>
      </c>
      <c r="D105" t="str">
        <f t="shared" si="3"/>
        <v>29</v>
      </c>
      <c r="E105" t="s">
        <v>552</v>
      </c>
      <c r="F105" s="2" t="s">
        <v>135</v>
      </c>
      <c r="G105" s="2" t="s">
        <v>136</v>
      </c>
    </row>
    <row r="106" spans="1:7" ht="28.5" x14ac:dyDescent="0.2">
      <c r="A106" t="s">
        <v>658</v>
      </c>
      <c r="B106" t="str">
        <f t="shared" si="2"/>
        <v>00</v>
      </c>
      <c r="C106" t="s">
        <v>138</v>
      </c>
      <c r="D106" t="str">
        <f t="shared" si="3"/>
        <v>30</v>
      </c>
      <c r="E106" t="s">
        <v>540</v>
      </c>
      <c r="F106" s="2" t="s">
        <v>51</v>
      </c>
      <c r="G106" s="2" t="s">
        <v>28</v>
      </c>
    </row>
    <row r="107" spans="1:7" ht="28.5" x14ac:dyDescent="0.2">
      <c r="A107" t="s">
        <v>659</v>
      </c>
      <c r="B107" t="str">
        <f t="shared" si="2"/>
        <v>00</v>
      </c>
      <c r="C107" t="s">
        <v>138</v>
      </c>
      <c r="D107" t="str">
        <f t="shared" si="3"/>
        <v>30</v>
      </c>
      <c r="E107" t="s">
        <v>508</v>
      </c>
      <c r="F107" s="2" t="s">
        <v>139</v>
      </c>
      <c r="G107" s="2" t="s">
        <v>72</v>
      </c>
    </row>
  </sheetData>
  <autoFilter ref="A1:G107" xr:uid="{5D664FB8-A6C5-43DF-A669-C556DDFD5F1A}"/>
  <phoneticPr fontId="1" type="noConversion"/>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4B900-FD28-4738-8DCD-7BBED9C3CE13}">
  <dimension ref="A3:P6"/>
  <sheetViews>
    <sheetView workbookViewId="0">
      <pane xSplit="5" ySplit="3" topLeftCell="F4" activePane="bottomRight" state="frozen"/>
      <selection pane="topRight" activeCell="E1" sqref="E1"/>
      <selection pane="bottomLeft" activeCell="A4" sqref="A4"/>
      <selection pane="bottomRight" activeCell="G12" sqref="G12"/>
    </sheetView>
  </sheetViews>
  <sheetFormatPr defaultColWidth="8.875" defaultRowHeight="14.25" x14ac:dyDescent="0.2"/>
  <cols>
    <col min="1" max="1" width="4.5" style="2" bestFit="1" customWidth="1"/>
    <col min="2" max="2" width="9.875" style="2" bestFit="1" customWidth="1"/>
    <col min="3" max="3" width="9.875" style="2" customWidth="1"/>
    <col min="4" max="4" width="16.75" style="2" customWidth="1"/>
    <col min="5" max="5" width="10.5" style="2" customWidth="1"/>
    <col min="6" max="6" width="44.875" style="2" customWidth="1"/>
    <col min="7" max="7" width="16.125" style="2" bestFit="1" customWidth="1"/>
    <col min="8" max="8" width="10" style="5" bestFit="1" customWidth="1"/>
    <col min="9" max="9" width="8.75" style="6" bestFit="1" customWidth="1"/>
    <col min="10" max="10" width="13.875" style="2" bestFit="1" customWidth="1"/>
    <col min="11" max="11" width="19.125" style="2" customWidth="1"/>
    <col min="12" max="12" width="11.375" style="2" bestFit="1" customWidth="1"/>
    <col min="13" max="13" width="47.5" style="2" customWidth="1"/>
    <col min="14" max="14" width="18" style="2" bestFit="1" customWidth="1"/>
    <col min="15" max="15" width="31.5" style="2" bestFit="1" customWidth="1"/>
    <col min="16" max="16" width="26.125" style="2" bestFit="1" customWidth="1"/>
    <col min="17" max="16384" width="8.875" style="2"/>
  </cols>
  <sheetData>
    <row r="3" spans="1:16" s="12" customFormat="1" ht="28.5" x14ac:dyDescent="0.2">
      <c r="A3" s="12" t="s">
        <v>188</v>
      </c>
      <c r="B3" s="12" t="s">
        <v>172</v>
      </c>
      <c r="C3" s="12" t="s">
        <v>457</v>
      </c>
      <c r="D3" s="12" t="s">
        <v>451</v>
      </c>
      <c r="E3" s="12" t="s">
        <v>456</v>
      </c>
      <c r="F3" s="12" t="s">
        <v>13</v>
      </c>
      <c r="G3" s="12" t="s">
        <v>186</v>
      </c>
      <c r="H3" s="13" t="s">
        <v>176</v>
      </c>
      <c r="I3" s="14" t="s">
        <v>177</v>
      </c>
      <c r="J3" s="12" t="s">
        <v>190</v>
      </c>
      <c r="K3" s="12" t="s">
        <v>187</v>
      </c>
      <c r="L3" s="12" t="s">
        <v>179</v>
      </c>
      <c r="M3" s="12" t="s">
        <v>189</v>
      </c>
      <c r="N3" s="12" t="s">
        <v>185</v>
      </c>
      <c r="O3" s="12" t="s">
        <v>192</v>
      </c>
      <c r="P3" s="12" t="s">
        <v>175</v>
      </c>
    </row>
    <row r="4" spans="1:16" ht="28.5" x14ac:dyDescent="0.2">
      <c r="A4" s="2">
        <v>1</v>
      </c>
      <c r="B4" s="10" t="s">
        <v>332</v>
      </c>
      <c r="C4" s="11" t="e">
        <f>VLOOKUP($B4,学术问题Code!$A:$I,MATCH(C$3,学术问题Code!$A$1:$I$1,0),0)</f>
        <v>#N/A</v>
      </c>
      <c r="D4" s="11" t="e">
        <f>VLOOKUP($B4,学术问题Code!$A:$I,MATCH(D$3,学术问题Code!$A$1:$I$1,0),0)</f>
        <v>#N/A</v>
      </c>
      <c r="E4" s="11" t="e">
        <f>VLOOKUP($B4,学术问题Code!$A:$I,MATCH(E$3,学术问题Code!$A$1:$I$1,0),0)</f>
        <v>#N/A</v>
      </c>
      <c r="F4" s="11" t="e">
        <f>VLOOKUP($B4,学术问题Code!$A:$I,MATCH(F$3,学术问题Code!$A$1:$I$1,0),0)</f>
        <v>#N/A</v>
      </c>
      <c r="G4" s="11" t="e">
        <f>VLOOKUP($B4,学术问题Code!$A:$I,MATCH(G$3,学术问题Code!$A$1:$I$1,0),0)</f>
        <v>#N/A</v>
      </c>
      <c r="H4" s="8"/>
      <c r="I4" s="9"/>
      <c r="J4" s="7" t="s">
        <v>458</v>
      </c>
      <c r="K4" s="7" t="s">
        <v>459</v>
      </c>
      <c r="L4" s="10" t="s">
        <v>180</v>
      </c>
      <c r="M4" s="2" t="e">
        <f>"问题"&amp;A4&amp;"：您"&amp;N4&amp;"，存在"&amp;E4&amp;O4&amp;"。"&amp;P4</f>
        <v>#N/A</v>
      </c>
      <c r="N4" s="11" t="e">
        <f>IF(H4="",D4,MONTH(H4)&amp;"月"&amp;DAY(H4)&amp;"日"&amp;"金额"&amp;I4&amp;"元的"&amp;D4)</f>
        <v>#N/A</v>
      </c>
      <c r="O4" s="11" t="e">
        <f>IF(J4="","。"&amp;F4,"，"&amp;J4&amp;"。"&amp;F4)</f>
        <v>#N/A</v>
      </c>
      <c r="P4" s="11" t="str" cm="1">
        <f t="array" ref="P4">_xlfn.IFS(L4="标准",G4,L4="补充",K4,L4="标准+补充",G4&amp;"，"&amp;K4)</f>
        <v>补充提交签到表</v>
      </c>
    </row>
    <row r="5" spans="1:16" ht="28.5" x14ac:dyDescent="0.2">
      <c r="A5" s="2">
        <v>2</v>
      </c>
      <c r="B5" s="10" t="s">
        <v>332</v>
      </c>
      <c r="C5" s="11" t="e">
        <f>VLOOKUP($B5,学术问题Code!$A:$I,MATCH(C$3,学术问题Code!$A$1:$I$1,0),0)</f>
        <v>#N/A</v>
      </c>
      <c r="D5" s="11" t="e">
        <f>VLOOKUP($B5,学术问题Code!$A:$I,MATCH(D$3,学术问题Code!$A$1:$I$1,0),0)</f>
        <v>#N/A</v>
      </c>
      <c r="E5" s="11" t="e">
        <f>VLOOKUP($B5,学术问题Code!$A:$I,MATCH(E$3,学术问题Code!$A$1:$I$1,0),0)</f>
        <v>#N/A</v>
      </c>
      <c r="F5" s="11" t="e">
        <f>VLOOKUP($B5,学术问题Code!$A:$I,MATCH(F$3,学术问题Code!$A$1:$I$1,0),0)</f>
        <v>#N/A</v>
      </c>
      <c r="G5" s="11" t="e">
        <f>VLOOKUP($B5,学术问题Code!$A:$I,MATCH(G$3,学术问题Code!$A$1:$I$1,0),0)</f>
        <v>#N/A</v>
      </c>
      <c r="H5" s="8"/>
      <c r="I5" s="9"/>
      <c r="J5" s="7" t="s">
        <v>458</v>
      </c>
      <c r="K5" s="7" t="s">
        <v>459</v>
      </c>
      <c r="L5" s="10" t="s">
        <v>181</v>
      </c>
      <c r="M5" s="2" t="e">
        <f t="shared" ref="M5:M6" si="0">"问题"&amp;A5&amp;"：您"&amp;N5&amp;"，存在"&amp;E5&amp;O5&amp;"。"&amp;P5</f>
        <v>#N/A</v>
      </c>
      <c r="N5" s="11" t="e">
        <f>IF(H5="",D5,MONTH(H5)&amp;"月"&amp;DAY(H5)&amp;"日"&amp;"金额"&amp;I5&amp;"元的"&amp;D5)</f>
        <v>#N/A</v>
      </c>
      <c r="O5" s="11" t="e">
        <f t="shared" ref="O5:O6" si="1">IF(J5="","。"&amp;F5,"，"&amp;J5&amp;"。"&amp;F5)</f>
        <v>#N/A</v>
      </c>
      <c r="P5" s="11" t="e" cm="1">
        <f t="array" ref="P5">_xlfn.IFS(L5="标准",G5,L5="补充",K5,L5="标准+补充",G5&amp;"，"&amp;K5)</f>
        <v>#N/A</v>
      </c>
    </row>
    <row r="6" spans="1:16" ht="28.5" x14ac:dyDescent="0.2">
      <c r="A6" s="2">
        <v>3</v>
      </c>
      <c r="B6" s="10" t="s">
        <v>332</v>
      </c>
      <c r="C6" s="11" t="e">
        <f>VLOOKUP($B6,学术问题Code!$A:$I,MATCH(C$3,学术问题Code!$A$1:$I$1,0),0)</f>
        <v>#N/A</v>
      </c>
      <c r="D6" s="11" t="e">
        <f>VLOOKUP($B6,学术问题Code!$A:$I,MATCH(D$3,学术问题Code!$A$1:$I$1,0),0)</f>
        <v>#N/A</v>
      </c>
      <c r="E6" s="11" t="e">
        <f>VLOOKUP($B6,学术问题Code!$A:$I,MATCH(E$3,学术问题Code!$A$1:$I$1,0),0)</f>
        <v>#N/A</v>
      </c>
      <c r="F6" s="11" t="e">
        <f>VLOOKUP($B6,学术问题Code!$A:$I,MATCH(F$3,学术问题Code!$A$1:$I$1,0),0)</f>
        <v>#N/A</v>
      </c>
      <c r="G6" s="11" t="e">
        <f>VLOOKUP($B6,学术问题Code!$A:$I,MATCH(G$3,学术问题Code!$A$1:$I$1,0),0)</f>
        <v>#N/A</v>
      </c>
      <c r="H6" s="8"/>
      <c r="I6" s="9"/>
      <c r="J6" s="7" t="s">
        <v>458</v>
      </c>
      <c r="K6" s="7" t="s">
        <v>459</v>
      </c>
      <c r="L6" s="10" t="s">
        <v>182</v>
      </c>
      <c r="M6" s="2" t="e">
        <f t="shared" si="0"/>
        <v>#N/A</v>
      </c>
      <c r="N6" s="11" t="e">
        <f>IF(H6="",D6,MONTH(H6)&amp;"月"&amp;DAY(H6)&amp;"日"&amp;"金额"&amp;I6&amp;"元的"&amp;D6)</f>
        <v>#N/A</v>
      </c>
      <c r="O6" s="11" t="e">
        <f t="shared" si="1"/>
        <v>#N/A</v>
      </c>
      <c r="P6" s="11" t="e" cm="1">
        <f t="array" ref="P6">_xlfn.IFS(L6="标准",G6,L6="补充",K6,L6="标准+补充",G6&amp;"，"&amp;K6)</f>
        <v>#N/A</v>
      </c>
    </row>
  </sheetData>
  <phoneticPr fontId="1" type="noConversion"/>
  <dataValidations count="1">
    <dataValidation type="list" allowBlank="1" showInputMessage="1" showErrorMessage="1" sqref="L4:L6" xr:uid="{2B8E5454-F0EA-4CEA-8811-E47D708E485E}">
      <formula1>"标准,补充,标准+补充"</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19789E41-42E5-4698-B9DD-1370138F9957}">
          <x14:formula1>
            <xm:f>学术问题Code!$A$1:$A$230</xm:f>
          </x14:formula1>
          <xm:sqref>B4:B6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36CCA-51D9-487F-8189-A7C5978C4CC6}">
  <dimension ref="A3:O6"/>
  <sheetViews>
    <sheetView workbookViewId="0">
      <pane xSplit="4" ySplit="3" topLeftCell="E4" activePane="bottomRight" state="frozen"/>
      <selection pane="topRight" activeCell="E1" sqref="E1"/>
      <selection pane="bottomLeft" activeCell="A4" sqref="A4"/>
      <selection pane="bottomRight" activeCell="F24" sqref="F24"/>
    </sheetView>
  </sheetViews>
  <sheetFormatPr defaultColWidth="8.875" defaultRowHeight="14.25" x14ac:dyDescent="0.2"/>
  <cols>
    <col min="1" max="1" width="4.5" style="2" bestFit="1" customWidth="1"/>
    <col min="2" max="2" width="9.875" style="2" bestFit="1" customWidth="1"/>
    <col min="3" max="3" width="16.75" style="2" customWidth="1"/>
    <col min="4" max="4" width="10.5" style="2" customWidth="1"/>
    <col min="5" max="5" width="44.875" style="2" customWidth="1"/>
    <col min="6" max="6" width="16.125" style="2" bestFit="1" customWidth="1"/>
    <col min="7" max="7" width="10" style="5" bestFit="1" customWidth="1"/>
    <col min="8" max="8" width="8.75" style="6" bestFit="1" customWidth="1"/>
    <col min="9" max="9" width="13.875" style="2" bestFit="1" customWidth="1"/>
    <col min="10" max="10" width="19.125" style="2" customWidth="1"/>
    <col min="11" max="11" width="11.375" style="2" bestFit="1" customWidth="1"/>
    <col min="12" max="12" width="47.5" style="2" customWidth="1"/>
    <col min="13" max="13" width="18" style="2" bestFit="1" customWidth="1"/>
    <col min="14" max="14" width="31.5" style="2" bestFit="1" customWidth="1"/>
    <col min="15" max="15" width="26.125" style="2" bestFit="1" customWidth="1"/>
    <col min="16" max="16384" width="8.875" style="2"/>
  </cols>
  <sheetData>
    <row r="3" spans="1:15" s="12" customFormat="1" ht="28.5" x14ac:dyDescent="0.2">
      <c r="A3" s="12" t="s">
        <v>188</v>
      </c>
      <c r="B3" s="12" t="s">
        <v>172</v>
      </c>
      <c r="C3" s="12" t="s">
        <v>2</v>
      </c>
      <c r="D3" s="12" t="s">
        <v>171</v>
      </c>
      <c r="E3" s="12" t="s">
        <v>13</v>
      </c>
      <c r="F3" s="12" t="s">
        <v>186</v>
      </c>
      <c r="G3" s="13" t="s">
        <v>176</v>
      </c>
      <c r="H3" s="14" t="s">
        <v>177</v>
      </c>
      <c r="I3" s="12" t="s">
        <v>190</v>
      </c>
      <c r="J3" s="12" t="s">
        <v>187</v>
      </c>
      <c r="K3" s="12" t="s">
        <v>179</v>
      </c>
      <c r="L3" s="12" t="s">
        <v>189</v>
      </c>
      <c r="M3" s="12" t="s">
        <v>185</v>
      </c>
      <c r="N3" s="12" t="s">
        <v>192</v>
      </c>
      <c r="O3" s="12" t="s">
        <v>175</v>
      </c>
    </row>
    <row r="4" spans="1:15" ht="28.5" x14ac:dyDescent="0.2">
      <c r="A4" s="2">
        <v>1</v>
      </c>
      <c r="B4" s="10" t="s">
        <v>23</v>
      </c>
      <c r="C4" s="11" t="e">
        <f>VLOOKUP($B4,个人问题Code!$A:$G,MATCH(C$3,个人问题Code!$A$1:$G$1,0),0)</f>
        <v>#N/A</v>
      </c>
      <c r="D4" s="11" t="e">
        <f>VLOOKUP($B4,个人问题Code!$A:$G,MATCH(D$3,个人问题Code!$A$1:$G$1,0),0)</f>
        <v>#N/A</v>
      </c>
      <c r="E4" s="11" t="e">
        <f>VLOOKUP($B4,个人问题Code!$A:$G,MATCH(E$3,个人问题Code!$A$1:$G$1,0),0)</f>
        <v>#N/A</v>
      </c>
      <c r="F4" s="11" t="e">
        <f>VLOOKUP($B4,个人问题Code!$A:$G,MATCH(F$3,个人问题Code!$A$1:$G$1,0),0)</f>
        <v>#N/A</v>
      </c>
      <c r="G4" s="8"/>
      <c r="H4" s="9"/>
      <c r="I4" s="7" t="s">
        <v>193</v>
      </c>
      <c r="J4" s="7" t="s">
        <v>184</v>
      </c>
      <c r="K4" s="10" t="s">
        <v>180</v>
      </c>
      <c r="L4" s="2" t="e">
        <f>"问题"&amp;A4&amp;"：您"&amp;M4&amp;"，存在"&amp;D4&amp;N4&amp;"。"&amp;O4</f>
        <v>#N/A</v>
      </c>
      <c r="M4" s="11" t="e">
        <f>IF(G4="",C4,MONTH(G4)&amp;"月"&amp;DAY(G4)&amp;"日"&amp;"金额"&amp;H4&amp;"元的"&amp;C4)</f>
        <v>#N/A</v>
      </c>
      <c r="N4" s="11" t="e">
        <f>IF(I4="","。"&amp;E4,"，"&amp;I4&amp;"。"&amp;E4)</f>
        <v>#N/A</v>
      </c>
      <c r="O4" s="11" t="str" cm="1">
        <f t="array" ref="O4">_xlfn.IFS(K4="标准",F4,K4="补充",J4,K4="标准+补充",F4&amp;"，"&amp;J4)</f>
        <v>请提供合规特批邮件</v>
      </c>
    </row>
    <row r="5" spans="1:15" x14ac:dyDescent="0.2">
      <c r="A5" s="2">
        <v>2</v>
      </c>
      <c r="B5" s="10" t="s">
        <v>16</v>
      </c>
      <c r="C5" s="11" t="e">
        <f>VLOOKUP($B5,个人问题Code!$A:$G,MATCH(C$3,个人问题Code!$A$1:$G$1,0),0)</f>
        <v>#N/A</v>
      </c>
      <c r="D5" s="11" t="e">
        <f>VLOOKUP($B5,个人问题Code!$A:$G,MATCH(D$3,个人问题Code!$A$1:$G$1,0),0)</f>
        <v>#N/A</v>
      </c>
      <c r="E5" s="11" t="e">
        <f>VLOOKUP($B5,个人问题Code!$A:$G,MATCH(E$3,个人问题Code!$A$1:$G$1,0),0)</f>
        <v>#N/A</v>
      </c>
      <c r="F5" s="11" t="e">
        <f>VLOOKUP($B5,个人问题Code!$A:$G,MATCH(F$3,个人问题Code!$A$1:$G$1,0),0)</f>
        <v>#N/A</v>
      </c>
      <c r="G5" s="8">
        <v>45658</v>
      </c>
      <c r="H5" s="9">
        <v>200</v>
      </c>
      <c r="I5" s="7" t="s">
        <v>178</v>
      </c>
      <c r="J5" s="7" t="s">
        <v>183</v>
      </c>
      <c r="K5" s="10" t="s">
        <v>181</v>
      </c>
      <c r="L5" s="2" t="e">
        <f t="shared" ref="L5:L6" si="0">"问题"&amp;A5&amp;"：您"&amp;M5&amp;"，存在"&amp;D5&amp;N5&amp;"。"&amp;O5</f>
        <v>#N/A</v>
      </c>
      <c r="M5" s="11" t="e">
        <f>IF(G5="",C5,MONTH(G5)&amp;"月"&amp;DAY(G5)&amp;"日"&amp;"金额"&amp;H5&amp;"元的"&amp;C5)</f>
        <v>#N/A</v>
      </c>
      <c r="N5" s="11" t="e">
        <f t="shared" ref="N5:N6" si="1">IF(I5="","。"&amp;E5,"，"&amp;I5&amp;"。"&amp;E5)</f>
        <v>#N/A</v>
      </c>
      <c r="O5" s="11" t="e" cm="1">
        <f t="array" ref="O5">_xlfn.IFS(K5="标准",F5,K5="补充",J5,K5="标准+补充",F5&amp;"，"&amp;J5)</f>
        <v>#N/A</v>
      </c>
    </row>
    <row r="6" spans="1:15" x14ac:dyDescent="0.2">
      <c r="A6" s="2">
        <v>3</v>
      </c>
      <c r="B6" s="10" t="s">
        <v>17</v>
      </c>
      <c r="C6" s="11" t="e">
        <f>VLOOKUP($B6,个人问题Code!$A:$G,MATCH(C$3,个人问题Code!$A$1:$G$1,0),0)</f>
        <v>#N/A</v>
      </c>
      <c r="D6" s="11" t="e">
        <f>VLOOKUP($B6,个人问题Code!$A:$G,MATCH(D$3,个人问题Code!$A$1:$G$1,0),0)</f>
        <v>#N/A</v>
      </c>
      <c r="E6" s="11" t="e">
        <f>VLOOKUP($B6,个人问题Code!$A:$G,MATCH(E$3,个人问题Code!$A$1:$G$1,0),0)</f>
        <v>#N/A</v>
      </c>
      <c r="F6" s="11" t="e">
        <f>VLOOKUP($B6,个人问题Code!$A:$G,MATCH(F$3,个人问题Code!$A$1:$G$1,0),0)</f>
        <v>#N/A</v>
      </c>
      <c r="G6" s="8">
        <v>45691</v>
      </c>
      <c r="H6" s="9">
        <v>300</v>
      </c>
      <c r="I6" s="7"/>
      <c r="J6" s="7"/>
      <c r="K6" s="10" t="s">
        <v>182</v>
      </c>
      <c r="L6" s="2" t="e">
        <f t="shared" si="0"/>
        <v>#N/A</v>
      </c>
      <c r="M6" s="11" t="e">
        <f>IF(G6="",C6,MONTH(G6)&amp;"月"&amp;DAY(G6)&amp;"日"&amp;"金额"&amp;H6&amp;"元的"&amp;C6)</f>
        <v>#N/A</v>
      </c>
      <c r="N6" s="11" t="e">
        <f t="shared" si="1"/>
        <v>#N/A</v>
      </c>
      <c r="O6" s="11" t="e" cm="1">
        <f t="array" ref="O6">_xlfn.IFS(K6="标准",F6,K6="补充",J6,K6="标准+补充",F6&amp;"，"&amp;J6)</f>
        <v>#N/A</v>
      </c>
    </row>
  </sheetData>
  <phoneticPr fontId="1" type="noConversion"/>
  <dataValidations count="1">
    <dataValidation type="list" allowBlank="1" showInputMessage="1" showErrorMessage="1" sqref="K4:K6" xr:uid="{68CAB53E-D603-491C-94AF-00D4E2347863}">
      <formula1>"标准,补充,标准+补充"</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E4FF5E7-6C5D-4338-AD1A-F9C53716388D}">
          <x14:formula1>
            <xm:f>个人问题Code!$A$2:$A$107</xm:f>
          </x14:formula1>
          <xm:sqref>B4:B6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mapping-编码规则表</vt:lpstr>
      <vt:lpstr>mapping-学术问题汇总</vt:lpstr>
      <vt:lpstr>学术问题Code</vt:lpstr>
      <vt:lpstr>个人问题Code</vt:lpstr>
      <vt:lpstr>提问-学术</vt:lpstr>
      <vt:lpstr>提问-个人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jojo</dc:creator>
  <cp:lastModifiedBy>ALEX LU</cp:lastModifiedBy>
  <dcterms:created xsi:type="dcterms:W3CDTF">2025-03-06T06:05:54Z</dcterms:created>
  <dcterms:modified xsi:type="dcterms:W3CDTF">2025-05-22T08:23:23Z</dcterms:modified>
</cp:coreProperties>
</file>