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16692\Documents\194 a fall 2021\(5) R files\"/>
    </mc:Choice>
  </mc:AlternateContent>
  <xr:revisionPtr revIDLastSave="0" documentId="13_ncr:1_{981B3BA0-6800-45EA-B93B-B9092B3DEF0B}" xr6:coauthVersionLast="47" xr6:coauthVersionMax="47" xr10:uidLastSave="{00000000-0000-0000-0000-000000000000}"/>
  <bookViews>
    <workbookView xWindow="-120" yWindow="-120" windowWidth="20730" windowHeight="11040" firstSheet="1" activeTab="1" xr2:uid="{EE1E3C88-56CF-44B1-B36C-ACE75FBBE18A}"/>
  </bookViews>
  <sheets>
    <sheet name="Sheet1" sheetId="1" r:id="rId1"/>
    <sheet name="Simple Linear Regression" sheetId="2" r:id="rId2"/>
    <sheet name="Residuals" sheetId="4" r:id="rId3"/>
    <sheet name="STANDARDIZED RESIDUALS" sheetId="5" r:id="rId4"/>
    <sheet name="Excel residuals vs textbook"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8" i="2" l="1"/>
  <c r="C50" i="2"/>
  <c r="C51" i="2"/>
  <c r="C52" i="2"/>
  <c r="C53" i="2"/>
  <c r="C54" i="2"/>
  <c r="C55" i="2"/>
  <c r="C56" i="2"/>
  <c r="C57" i="2"/>
  <c r="C49" i="2"/>
  <c r="D2" i="5"/>
  <c r="B13" i="5"/>
  <c r="C2" i="5"/>
  <c r="F3" i="4"/>
  <c r="F4" i="4"/>
  <c r="F5" i="4"/>
  <c r="F6" i="4"/>
  <c r="F7" i="4"/>
  <c r="F8" i="4"/>
  <c r="F9" i="4"/>
  <c r="F10" i="4"/>
  <c r="F11" i="4"/>
  <c r="F2" i="4"/>
  <c r="D15" i="4"/>
  <c r="I38" i="2"/>
  <c r="I39" i="2"/>
  <c r="I40" i="2"/>
  <c r="I41" i="2"/>
  <c r="I42" i="2"/>
  <c r="I43" i="2"/>
  <c r="I44" i="2"/>
  <c r="I45" i="2"/>
  <c r="I46" i="2"/>
  <c r="I37" i="2"/>
  <c r="I2" i="5"/>
  <c r="J3" i="5"/>
  <c r="J4" i="5"/>
  <c r="J5" i="5"/>
  <c r="J6" i="5"/>
  <c r="J7" i="5"/>
  <c r="J8" i="5"/>
  <c r="J9" i="5"/>
  <c r="J10" i="5"/>
  <c r="J11" i="5"/>
  <c r="J2" i="5"/>
  <c r="G2" i="5"/>
  <c r="E2" i="4"/>
  <c r="C34" i="2"/>
  <c r="D14" i="5"/>
  <c r="E2" i="5"/>
  <c r="E9" i="4"/>
  <c r="E10" i="4"/>
  <c r="D3" i="4"/>
  <c r="E3" i="4" s="1"/>
  <c r="D4" i="4"/>
  <c r="E4" i="4" s="1"/>
  <c r="D5" i="4"/>
  <c r="E5" i="4" s="1"/>
  <c r="D6" i="4"/>
  <c r="E6" i="4" s="1"/>
  <c r="D7" i="4"/>
  <c r="E7" i="4" s="1"/>
  <c r="D8" i="4"/>
  <c r="E8" i="4" s="1"/>
  <c r="D9" i="4"/>
  <c r="D10" i="4"/>
  <c r="D11" i="4"/>
  <c r="E11" i="4" s="1"/>
  <c r="D2" i="4"/>
  <c r="E7" i="5"/>
  <c r="F7" i="5" s="1"/>
  <c r="G7" i="5" s="1"/>
  <c r="I7" i="5" s="1"/>
  <c r="D4" i="5"/>
  <c r="E4" i="5" s="1"/>
  <c r="F4" i="5" s="1"/>
  <c r="G4" i="5" s="1"/>
  <c r="I4" i="5" s="1"/>
  <c r="D5" i="5"/>
  <c r="E5" i="5" s="1"/>
  <c r="F5" i="5" s="1"/>
  <c r="G5" i="5" s="1"/>
  <c r="I5" i="5" s="1"/>
  <c r="D7" i="5"/>
  <c r="D8" i="5"/>
  <c r="E8" i="5" s="1"/>
  <c r="F8" i="5" s="1"/>
  <c r="G8" i="5" s="1"/>
  <c r="I8" i="5" s="1"/>
  <c r="F2" i="5"/>
  <c r="C3" i="5"/>
  <c r="D3" i="5" s="1"/>
  <c r="E3" i="5" s="1"/>
  <c r="F3" i="5" s="1"/>
  <c r="G3" i="5" s="1"/>
  <c r="I3" i="5" s="1"/>
  <c r="C4" i="5"/>
  <c r="C5" i="5"/>
  <c r="C6" i="5"/>
  <c r="D6" i="5" s="1"/>
  <c r="E6" i="5" s="1"/>
  <c r="F6" i="5" s="1"/>
  <c r="G6" i="5" s="1"/>
  <c r="I6" i="5" s="1"/>
  <c r="C7" i="5"/>
  <c r="C8" i="5"/>
  <c r="C9" i="5"/>
  <c r="D9" i="5" s="1"/>
  <c r="E9" i="5" s="1"/>
  <c r="F9" i="5" s="1"/>
  <c r="G9" i="5" s="1"/>
  <c r="I9" i="5" s="1"/>
  <c r="C10" i="5"/>
  <c r="D10" i="5" s="1"/>
  <c r="E10" i="5" s="1"/>
  <c r="F10" i="5" s="1"/>
  <c r="G10" i="5" s="1"/>
  <c r="I10" i="5" s="1"/>
  <c r="C11" i="5"/>
  <c r="D11" i="5" s="1"/>
  <c r="E11" i="5" s="1"/>
  <c r="F11" i="5" s="1"/>
  <c r="G11" i="5" s="1"/>
  <c r="I11" i="5" s="1"/>
</calcChain>
</file>

<file path=xl/sharedStrings.xml><?xml version="1.0" encoding="utf-8"?>
<sst xmlns="http://schemas.openxmlformats.org/spreadsheetml/2006/main" count="71" uniqueCount="52">
  <si>
    <t xml:space="preserve">Restaurant </t>
  </si>
  <si>
    <t>Population</t>
  </si>
  <si>
    <t>Sales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</si>
  <si>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</si>
  <si>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</si>
  <si>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</si>
  <si>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</si>
  <si>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</si>
  <si>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</si>
  <si>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</si>
  <si>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</si>
  <si>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</si>
  <si>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</si>
  <si>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</si>
  <si>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</si>
  <si>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</si>
  <si>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</si>
  <si>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</si>
  <si>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</si>
  <si>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</si>
  <si>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</si>
  <si>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</si>
  <si>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</si>
  <si>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</si>
  <si>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</si>
  <si>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99.0%</t>
  </si>
  <si>
    <t>Upper 99.0%</t>
  </si>
  <si>
    <t>RESIDUAL OUTPUT</t>
  </si>
  <si>
    <t>Observation</t>
  </si>
  <si>
    <t>Predicted Sales</t>
  </si>
  <si>
    <t>Residuals</t>
  </si>
  <si>
    <t>Standard Residuals</t>
  </si>
  <si>
    <t>PROBABILITY OUTPUT</t>
  </si>
  <si>
    <t>Percentile</t>
  </si>
  <si>
    <t>xi-mean of independent</t>
  </si>
  <si>
    <t>&lt;- squared</t>
  </si>
  <si>
    <t>Predicted</t>
  </si>
  <si>
    <t>residuals</t>
  </si>
  <si>
    <t>Order Stat</t>
  </si>
  <si>
    <t>Normal Score</t>
  </si>
  <si>
    <t>sum ^</t>
  </si>
  <si>
    <t>Ordered Standardized Residuals</t>
  </si>
  <si>
    <t>stdev of residuals</t>
  </si>
  <si>
    <t>residuals/stdev of residuals</t>
  </si>
  <si>
    <t>Sorted Standard Residuals</t>
  </si>
  <si>
    <t>Sqrt of &lt;--</t>
  </si>
  <si>
    <t>Standardized residual</t>
  </si>
  <si>
    <t>∑(xi-mean of x)^2:</t>
  </si>
  <si>
    <t>Leverage of Observation i "hi": &lt;- + 1/n</t>
  </si>
  <si>
    <t xml:space="preserve"> &lt;- #/ SUM OF &lt;- COLUMN</t>
  </si>
  <si>
    <t>STANDARD DEVIATION OF RESIDUAL i: S*SQRT(1-F column #)</t>
  </si>
  <si>
    <r>
      <t>residual/ G column =</t>
    </r>
    <r>
      <rPr>
        <sz val="11"/>
        <color rgb="FF0070C0"/>
        <rFont val="Calibri"/>
        <family val="2"/>
        <scheme val="minor"/>
      </rPr>
      <t>Standardized residual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</si>
</sst>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i/>
      <sz val="11"/>
      <color theme="1"/>
      <name val="Calibri"/>
      <family val="2"/>
      <scheme val="minor"/>
    </font>
    <font>
      <i/>
      <sz val="11"/>
      <color rgb="FFFF0000"/>
      <name val="Calibri"/>
      <family val="2"/>
      <scheme val="minor"/>
    </font>
    <font>
      <sz val="11"/>
      <color rgb="FF0070C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3" fillId="0" borderId="2" xfId="0" applyFont="1" applyBorder="1" applyAlignment="1">
      <alignment horizontal="center"/>
    </xf>
    <xf numFmtId="0" fontId="1" fillId="0" borderId="0" xfId="0" applyFont="1"/>
    <xf numFmtId="0" fontId="1" fillId="0" borderId="1" xfId="0" applyFont="1" applyBorder="1"/>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2" xfId="0" applyBorder="1"/>
    <xf numFmtId="0" fontId="2" fillId="0" borderId="1" xfId="0" applyFont="1" applyBorder="1" applyAlignment="1">
      <alignment horizontal="center"/>
    </xf>
    <xf numFmtId="0" fontId="0" fillId="2" borderId="1" xfId="0" applyFill="1" applyBorder="1"/>
    <xf numFmtId="11" fontId="0" fillId="3"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Plot of Residuals Against Independent Variable X </a:t>
            </a:r>
          </a:p>
        </c:rich>
      </c:tx>
      <c:layout>
        <c:manualLayout>
          <c:xMode val="edge"/>
          <c:yMode val="edge"/>
          <c:x val="0.2175337804996598"/>
          <c:y val="3.4632059881403714E-2"/>
        </c:manualLayout>
      </c:layout>
      <c:overlay val="0"/>
    </c:title>
    <c:autoTitleDeleted val="0"/>
    <c:plotArea>
      <c:layout/>
      <c:scatterChart>
        <c:scatterStyle val="lineMarker"/>
        <c:varyColors val="0"/>
        <c:ser>
          <c:idx val="0"/>
          <c:order val="0"/>
          <c:spPr>
            <a:ln w="19050">
              <a:noFill/>
            </a:ln>
          </c:spPr>
          <c:xVal>
            <c:numRef>
              <c:f>'Simple Linear Regression'!$B$2:$B$11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'Simple Linear Regression'!$C$37:$C$46</c:f>
              <c:numCache>
                <c:formatCode>General</c:formatCode>
                <c:ptCount val="10"/>
                <c:pt idx="0">
                  <c:v>-12.000000000000014</c:v>
                </c:pt>
                <c:pt idx="1">
                  <c:v>15</c:v>
                </c:pt>
                <c:pt idx="2">
                  <c:v>-12</c:v>
                </c:pt>
                <c:pt idx="3">
                  <c:v>18</c:v>
                </c:pt>
                <c:pt idx="4">
                  <c:v>-3</c:v>
                </c:pt>
                <c:pt idx="5">
                  <c:v>-3</c:v>
                </c:pt>
                <c:pt idx="6">
                  <c:v>-3</c:v>
                </c:pt>
                <c:pt idx="7">
                  <c:v>9</c:v>
                </c:pt>
                <c:pt idx="8">
                  <c:v>-21</c:v>
                </c:pt>
                <c:pt idx="9">
                  <c:v>12</c:v>
                </c:pt>
              </c:numCache>
            </c:numRef>
          </c:yVal>
          <c:smooth val="0"/>
          <c:extLst>
            <c:ext xmlns:c16="http://schemas.microsoft.com/office/drawing/2014/chart" uri="{C3380CC4-5D6E-409C-BE32-E72D297353CC}">
              <c16:uniqueId val="{00000001-0486-48DB-AF5D-14C8E0F93EC1}"/>
            </c:ext>
          </c:extLst>
        </c:ser>
        <c:dLbls>
          <c:showLegendKey val="0"/>
          <c:showVal val="0"/>
          <c:showCatName val="0"/>
          <c:showSerName val="0"/>
          <c:showPercent val="0"/>
          <c:showBubbleSize val="0"/>
        </c:dLbls>
        <c:axId val="442901551"/>
        <c:axId val="442893391"/>
      </c:scatterChart>
      <c:valAx>
        <c:axId val="442901551"/>
        <c:scaling>
          <c:orientation val="minMax"/>
        </c:scaling>
        <c:delete val="0"/>
        <c:axPos val="b"/>
        <c:title>
          <c:tx>
            <c:rich>
              <a:bodyPr/>
              <a:lstStyle/>
              <a:p>
                <a:pPr>
                  <a:defRPr/>
                </a:pPr>
                <a:r>
                  <a:rPr lang="en-US"/>
                  <a:t>Population</a:t>
                </a:r>
              </a:p>
            </c:rich>
          </c:tx>
          <c:overlay val="0"/>
        </c:title>
        <c:numFmt formatCode="General" sourceLinked="1"/>
        <c:majorTickMark val="out"/>
        <c:minorTickMark val="none"/>
        <c:tickLblPos val="nextTo"/>
        <c:crossAx val="442893391"/>
        <c:crosses val="autoZero"/>
        <c:crossBetween val="midCat"/>
      </c:valAx>
      <c:valAx>
        <c:axId val="44289339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429015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Plot of Textbook</a:t>
            </a:r>
            <a:r>
              <a:rPr lang="en-US" baseline="0"/>
              <a:t> </a:t>
            </a:r>
            <a:r>
              <a:rPr lang="en-US"/>
              <a:t>Standardized Residual Against</a:t>
            </a:r>
            <a:r>
              <a:rPr lang="en-US" baseline="0"/>
              <a:t> the Independent Variable 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'STANDARDIZED RESIDUALS'!$I$1</c:f>
              <c:strCache>
                <c:ptCount val="1"/>
                <c:pt idx="0">
                  <c:v>residual/ G column =Standardized residual</c:v>
                </c:pt>
              </c:strCache>
            </c:strRef>
          </c:tx>
          <c:spPr>
            <a:ln w="25400" cap="rnd">
              <a:noFill/>
              <a:round/>
            </a:ln>
            <a:effectLst/>
          </c:spPr>
          <c:marker>
            <c:symbol val="circle"/>
            <c:size val="5"/>
            <c:spPr>
              <a:solidFill>
                <a:schemeClr val="accent1"/>
              </a:solidFill>
              <a:ln w="9525">
                <a:solidFill>
                  <a:schemeClr val="accent1"/>
                </a:solidFill>
              </a:ln>
              <a:effectLst/>
            </c:spPr>
          </c:marker>
          <c:xVal>
            <c:numRef>
              <c:f>'STANDARDIZED RESIDUALS'!$B$2:$B$11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'STANDARDIZED RESIDUALS'!$I$2:$I$11</c:f>
              <c:numCache>
                <c:formatCode>General</c:formatCode>
                <c:ptCount val="10"/>
                <c:pt idx="0">
                  <c:v>-1.0784483946694532</c:v>
                </c:pt>
                <c:pt idx="1">
                  <c:v>1.2215459837235134</c:v>
                </c:pt>
                <c:pt idx="2">
                  <c:v>-0.94800906160338916</c:v>
                </c:pt>
                <c:pt idx="3">
                  <c:v>1.4220135924050838</c:v>
                </c:pt>
                <c:pt idx="4">
                  <c:v>-0.22940405525669486</c:v>
                </c:pt>
                <c:pt idx="5">
                  <c:v>-0.22940405525669486</c:v>
                </c:pt>
                <c:pt idx="6">
                  <c:v>-0.23700226540084729</c:v>
                </c:pt>
                <c:pt idx="7">
                  <c:v>0.71100679620254192</c:v>
                </c:pt>
                <c:pt idx="8">
                  <c:v>-1.7101643772129189</c:v>
                </c:pt>
                <c:pt idx="9">
                  <c:v>1.0784483946694532</c:v>
                </c:pt>
              </c:numCache>
            </c:numRef>
          </c:yVal>
          <c:smooth val="0"/>
          <c:extLst>
            <c:ext xmlns:c16="http://schemas.microsoft.com/office/drawing/2014/chart" uri="{C3380CC4-5D6E-409C-BE32-E72D297353CC}">
              <c16:uniqueId val="{00000000-0716-4A3A-BF87-F4FEA1F82808}"/>
            </c:ext>
          </c:extLst>
        </c:ser>
        <c:dLbls>
          <c:showLegendKey val="0"/>
          <c:showVal val="0"/>
          <c:showCatName val="0"/>
          <c:showSerName val="0"/>
          <c:showPercent val="0"/>
          <c:showBubbleSize val="0"/>
        </c:dLbls>
        <c:axId val="2079372975"/>
        <c:axId val="1854581663"/>
      </c:scatterChart>
      <c:valAx>
        <c:axId val="20793729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54581663"/>
        <c:crossesAt val="-4"/>
        <c:crossBetween val="midCat"/>
      </c:valAx>
      <c:valAx>
        <c:axId val="1854581663"/>
        <c:scaling>
          <c:orientation val="minMax"/>
          <c:max val="2"/>
          <c:min val="-2"/>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Standardized</a:t>
                </a:r>
                <a:r>
                  <a:rPr lang="en-US" baseline="0"/>
                  <a:t> Residualsl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372975"/>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Plot of Excel Standardized Residual Against the Independent Variable 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'Simple Linear Regression'!$B$2:$B$11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'Simple Linear Regression'!$D$37:$D$46</c:f>
              <c:numCache>
                <c:formatCode>General</c:formatCode>
                <c:ptCount val="10"/>
                <c:pt idx="0">
                  <c:v>-0.92035798661684498</c:v>
                </c:pt>
                <c:pt idx="1">
                  <c:v>1.1504474832710554</c:v>
                </c:pt>
                <c:pt idx="2">
                  <c:v>-0.92035798661684431</c:v>
                </c:pt>
                <c:pt idx="3">
                  <c:v>1.3805369799252665</c:v>
                </c:pt>
                <c:pt idx="4">
                  <c:v>-0.23008949665421108</c:v>
                </c:pt>
                <c:pt idx="5">
                  <c:v>-0.23008949665421108</c:v>
                </c:pt>
                <c:pt idx="6">
                  <c:v>-0.23008949665421108</c:v>
                </c:pt>
                <c:pt idx="7">
                  <c:v>0.69026848996263324</c:v>
                </c:pt>
                <c:pt idx="8">
                  <c:v>-1.6106264765794776</c:v>
                </c:pt>
                <c:pt idx="9">
                  <c:v>0.92035798661684431</c:v>
                </c:pt>
              </c:numCache>
            </c:numRef>
          </c:yVal>
          <c:smooth val="0"/>
          <c:extLst>
            <c:ext xmlns:c16="http://schemas.microsoft.com/office/drawing/2014/chart" uri="{C3380CC4-5D6E-409C-BE32-E72D297353CC}">
              <c16:uniqueId val="{00000000-F323-4890-B253-21698C72264E}"/>
            </c:ext>
          </c:extLst>
        </c:ser>
        <c:dLbls>
          <c:showLegendKey val="0"/>
          <c:showVal val="0"/>
          <c:showCatName val="0"/>
          <c:showSerName val="0"/>
          <c:showPercent val="0"/>
          <c:showBubbleSize val="0"/>
        </c:dLbls>
        <c:axId val="24388528"/>
        <c:axId val="211652448"/>
      </c:scatterChart>
      <c:valAx>
        <c:axId val="2438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2448"/>
        <c:crossesAt val="-2"/>
        <c:crossBetween val="midCat"/>
      </c:valAx>
      <c:valAx>
        <c:axId val="2116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8528"/>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Population Line Fit  Plot</a:t>
            </a:r>
          </a:p>
        </c:rich>
      </c:tx>
      <c:overlay val="0"/>
    </c:title>
    <c:autoTitleDeleted val="0"/>
    <c:plotArea>
      <c:layout/>
      <c:scatterChart>
        <c:scatterStyle val="lineMarker"/>
        <c:varyColors val="0"/>
        <c:ser>
          <c:idx val="0"/>
          <c:order val="0"/>
          <c:tx>
            <c:v>Sales</c:v>
          </c:tx>
          <c:spPr>
            <a:ln w="19050">
              <a:noFill/>
            </a:ln>
          </c:spPr>
          <c:xVal>
            <c:numRef>
              <c:f>'Simple Linear Regression'!$B$2:$B$11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'Simple Linear Regression'!$C$2:$C$11</c:f>
              <c:numCache>
                <c:formatCode>General</c:formatCode>
                <c:ptCount val="10"/>
                <c:pt idx="0">
                  <c:v>58</c:v>
                </c:pt>
                <c:pt idx="1">
                  <c:v>105</c:v>
                </c:pt>
                <c:pt idx="2">
                  <c:v>88</c:v>
                </c:pt>
                <c:pt idx="3">
                  <c:v>118</c:v>
                </c:pt>
                <c:pt idx="4">
                  <c:v>117</c:v>
                </c:pt>
                <c:pt idx="5">
                  <c:v>137</c:v>
                </c:pt>
                <c:pt idx="6">
                  <c:v>157</c:v>
                </c:pt>
                <c:pt idx="7">
                  <c:v>169</c:v>
                </c:pt>
                <c:pt idx="8">
                  <c:v>149</c:v>
                </c:pt>
                <c:pt idx="9">
                  <c:v>202</c:v>
                </c:pt>
              </c:numCache>
            </c:numRef>
          </c:yVal>
          <c:smooth val="0"/>
          <c:extLst>
            <c:ext xmlns:c16="http://schemas.microsoft.com/office/drawing/2014/chart" uri="{C3380CC4-5D6E-409C-BE32-E72D297353CC}">
              <c16:uniqueId val="{00000001-946C-4D91-A2BF-CD84D8185BC0}"/>
            </c:ext>
          </c:extLst>
        </c:ser>
        <c:ser>
          <c:idx val="1"/>
          <c:order val="1"/>
          <c:tx>
            <c:v>Predicted Sales</c:v>
          </c:tx>
          <c:spPr>
            <a:ln w="19050">
              <a:noFill/>
            </a:ln>
          </c:spPr>
          <c:xVal>
            <c:numRef>
              <c:f>'Simple Linear Regression'!$B$2:$B$11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'Simple Linear Regression'!$B$37:$B$46</c:f>
              <c:numCache>
                <c:formatCode>General</c:formatCode>
                <c:ptCount val="10"/>
                <c:pt idx="0">
                  <c:v>70.000000000000014</c:v>
                </c:pt>
                <c:pt idx="1">
                  <c:v>90</c:v>
                </c:pt>
                <c:pt idx="2">
                  <c:v>100</c:v>
                </c:pt>
                <c:pt idx="3">
                  <c:v>100</c:v>
                </c:pt>
                <c:pt idx="4">
                  <c:v>120</c:v>
                </c:pt>
                <c:pt idx="5">
                  <c:v>140</c:v>
                </c:pt>
                <c:pt idx="6">
                  <c:v>160</c:v>
                </c:pt>
                <c:pt idx="7">
                  <c:v>160</c:v>
                </c:pt>
                <c:pt idx="8">
                  <c:v>170</c:v>
                </c:pt>
                <c:pt idx="9">
                  <c:v>190</c:v>
                </c:pt>
              </c:numCache>
            </c:numRef>
          </c:yVal>
          <c:smooth val="0"/>
          <c:extLst>
            <c:ext xmlns:c16="http://schemas.microsoft.com/office/drawing/2014/chart" uri="{C3380CC4-5D6E-409C-BE32-E72D297353CC}">
              <c16:uniqueId val="{00000002-946C-4D91-A2BF-CD84D8185BC0}"/>
            </c:ext>
          </c:extLst>
        </c:ser>
        <c:dLbls>
          <c:showLegendKey val="0"/>
          <c:showVal val="0"/>
          <c:showCatName val="0"/>
          <c:showSerName val="0"/>
          <c:showPercent val="0"/>
          <c:showBubbleSize val="0"/>
        </c:dLbls>
        <c:axId val="442904911"/>
        <c:axId val="442882351"/>
      </c:scatterChart>
      <c:valAx>
        <c:axId val="442904911"/>
        <c:scaling>
          <c:orientation val="minMax"/>
        </c:scaling>
        <c:delete val="0"/>
        <c:axPos val="b"/>
        <c:title>
          <c:tx>
            <c:rich>
              <a:bodyPr/>
              <a:lstStyle/>
              <a:p>
                <a:pPr>
                  <a:defRPr/>
                </a:pPr>
                <a:r>
                  <a:rPr lang="en-US"/>
                  <a:t>Population</a:t>
                </a:r>
              </a:p>
            </c:rich>
          </c:tx>
          <c:overlay val="0"/>
        </c:title>
        <c:numFmt formatCode="General" sourceLinked="1"/>
        <c:majorTickMark val="out"/>
        <c:minorTickMark val="none"/>
        <c:tickLblPos val="nextTo"/>
        <c:crossAx val="442882351"/>
        <c:crosses val="autoZero"/>
        <c:crossBetween val="midCat"/>
      </c:valAx>
      <c:valAx>
        <c:axId val="442882351"/>
        <c:scaling>
          <c:orientation val="minMax"/>
        </c:scaling>
        <c:delete val="0"/>
        <c:axPos val="l"/>
        <c:title>
          <c:tx>
            <c:rich>
              <a:bodyPr/>
              <a:lstStyle/>
              <a:p>
                <a:pPr>
                  <a:defRPr/>
                </a:pPr>
                <a:r>
                  <a:rPr lang="en-US"/>
                  <a:t>Sales</a:t>
                </a:r>
              </a:p>
            </c:rich>
          </c:tx>
          <c:overlay val="0"/>
        </c:title>
        <c:numFmt formatCode="General" sourceLinked="1"/>
        <c:majorTickMark val="out"/>
        <c:minorTickMark val="none"/>
        <c:tickLblPos val="nextTo"/>
        <c:crossAx val="44290491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xVal>
            <c:numRef>
              <c:f>'Simple Linear Regression'!$F$37:$F$46</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'Simple Linear Regression'!$G$37:$G$46</c:f>
              <c:numCache>
                <c:formatCode>General</c:formatCode>
                <c:ptCount val="10"/>
                <c:pt idx="0">
                  <c:v>58</c:v>
                </c:pt>
                <c:pt idx="1">
                  <c:v>88</c:v>
                </c:pt>
                <c:pt idx="2">
                  <c:v>105</c:v>
                </c:pt>
                <c:pt idx="3">
                  <c:v>117</c:v>
                </c:pt>
                <c:pt idx="4">
                  <c:v>118</c:v>
                </c:pt>
                <c:pt idx="5">
                  <c:v>137</c:v>
                </c:pt>
                <c:pt idx="6">
                  <c:v>149</c:v>
                </c:pt>
                <c:pt idx="7">
                  <c:v>157</c:v>
                </c:pt>
                <c:pt idx="8">
                  <c:v>169</c:v>
                </c:pt>
                <c:pt idx="9">
                  <c:v>202</c:v>
                </c:pt>
              </c:numCache>
            </c:numRef>
          </c:yVal>
          <c:smooth val="0"/>
          <c:extLst>
            <c:ext xmlns:c16="http://schemas.microsoft.com/office/drawing/2014/chart" uri="{C3380CC4-5D6E-409C-BE32-E72D297353CC}">
              <c16:uniqueId val="{00000001-D5EF-49A2-B8A0-FB7177E9EE7D}"/>
            </c:ext>
          </c:extLst>
        </c:ser>
        <c:dLbls>
          <c:showLegendKey val="0"/>
          <c:showVal val="0"/>
          <c:showCatName val="0"/>
          <c:showSerName val="0"/>
          <c:showPercent val="0"/>
          <c:showBubbleSize val="0"/>
        </c:dLbls>
        <c:axId val="442879951"/>
        <c:axId val="442897711"/>
      </c:scatterChart>
      <c:valAx>
        <c:axId val="44287995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42897711"/>
        <c:crosses val="autoZero"/>
        <c:crossBetween val="midCat"/>
      </c:valAx>
      <c:valAx>
        <c:axId val="442897711"/>
        <c:scaling>
          <c:orientation val="minMax"/>
        </c:scaling>
        <c:delete val="0"/>
        <c:axPos val="l"/>
        <c:title>
          <c:tx>
            <c:rich>
              <a:bodyPr/>
              <a:lstStyle/>
              <a:p>
                <a:pPr>
                  <a:defRPr/>
                </a:pPr>
                <a:r>
                  <a:rPr lang="en-US"/>
                  <a:t>Sales</a:t>
                </a:r>
              </a:p>
            </c:rich>
          </c:tx>
          <c:overlay val="0"/>
        </c:title>
        <c:numFmt formatCode="General" sourceLinked="1"/>
        <c:majorTickMark val="out"/>
        <c:minorTickMark val="none"/>
        <c:tickLblPos val="nextTo"/>
        <c:crossAx val="4428799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Plot</a:t>
            </a:r>
            <a:r>
              <a:rPr lang="en-US" baseline="0"/>
              <a:t> of </a:t>
            </a:r>
            <a:r>
              <a:rPr lang="en-US"/>
              <a:t>Residuals Against</a:t>
            </a:r>
            <a:r>
              <a:rPr lang="en-US" baseline="0"/>
              <a:t> Predicted Values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'Simple Linear Regression'!$C$36</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'Simple Linear Regression'!$B$37:$B$46</c:f>
              <c:numCache>
                <c:formatCode>General</c:formatCode>
                <c:ptCount val="10"/>
                <c:pt idx="0">
                  <c:v>70.000000000000014</c:v>
                </c:pt>
                <c:pt idx="1">
                  <c:v>90</c:v>
                </c:pt>
                <c:pt idx="2">
                  <c:v>100</c:v>
                </c:pt>
                <c:pt idx="3">
                  <c:v>100</c:v>
                </c:pt>
                <c:pt idx="4">
                  <c:v>120</c:v>
                </c:pt>
                <c:pt idx="5">
                  <c:v>140</c:v>
                </c:pt>
                <c:pt idx="6">
                  <c:v>160</c:v>
                </c:pt>
                <c:pt idx="7">
                  <c:v>160</c:v>
                </c:pt>
                <c:pt idx="8">
                  <c:v>170</c:v>
                </c:pt>
                <c:pt idx="9">
                  <c:v>190</c:v>
                </c:pt>
              </c:numCache>
            </c:numRef>
          </c:xVal>
          <c:yVal>
            <c:numRef>
              <c:f>'Simple Linear Regression'!$C$37:$C$46</c:f>
              <c:numCache>
                <c:formatCode>General</c:formatCode>
                <c:ptCount val="10"/>
                <c:pt idx="0">
                  <c:v>-12.000000000000014</c:v>
                </c:pt>
                <c:pt idx="1">
                  <c:v>15</c:v>
                </c:pt>
                <c:pt idx="2">
                  <c:v>-12</c:v>
                </c:pt>
                <c:pt idx="3">
                  <c:v>18</c:v>
                </c:pt>
                <c:pt idx="4">
                  <c:v>-3</c:v>
                </c:pt>
                <c:pt idx="5">
                  <c:v>-3</c:v>
                </c:pt>
                <c:pt idx="6">
                  <c:v>-3</c:v>
                </c:pt>
                <c:pt idx="7">
                  <c:v>9</c:v>
                </c:pt>
                <c:pt idx="8">
                  <c:v>-21</c:v>
                </c:pt>
                <c:pt idx="9">
                  <c:v>12</c:v>
                </c:pt>
              </c:numCache>
            </c:numRef>
          </c:yVal>
          <c:smooth val="0"/>
          <c:extLst>
            <c:ext xmlns:c16="http://schemas.microsoft.com/office/drawing/2014/chart" uri="{C3380CC4-5D6E-409C-BE32-E72D297353CC}">
              <c16:uniqueId val="{00000000-595E-4C7C-85D1-B266351964FC}"/>
            </c:ext>
          </c:extLst>
        </c:ser>
        <c:dLbls>
          <c:showLegendKey val="0"/>
          <c:showVal val="0"/>
          <c:showCatName val="0"/>
          <c:showSerName val="0"/>
          <c:showPercent val="0"/>
          <c:showBubbleSize val="0"/>
        </c:dLbls>
        <c:axId val="523367327"/>
        <c:axId val="523366367"/>
      </c:scatterChart>
      <c:valAx>
        <c:axId val="52336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Value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66367"/>
        <c:crosses val="autoZero"/>
        <c:crossBetween val="midCat"/>
      </c:valAx>
      <c:valAx>
        <c:axId val="52336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67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Plot of Standardized Residual Against the Independent Variable 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'Simple Linear Regression'!$B$2:$B$11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'Simple Linear Regression'!$D$37:$D$46</c:f>
              <c:numCache>
                <c:formatCode>General</c:formatCode>
                <c:ptCount val="10"/>
                <c:pt idx="0">
                  <c:v>-0.92035798661684498</c:v>
                </c:pt>
                <c:pt idx="1">
                  <c:v>1.1504474832710554</c:v>
                </c:pt>
                <c:pt idx="2">
                  <c:v>-0.92035798661684431</c:v>
                </c:pt>
                <c:pt idx="3">
                  <c:v>1.3805369799252665</c:v>
                </c:pt>
                <c:pt idx="4">
                  <c:v>-0.23008949665421108</c:v>
                </c:pt>
                <c:pt idx="5">
                  <c:v>-0.23008949665421108</c:v>
                </c:pt>
                <c:pt idx="6">
                  <c:v>-0.23008949665421108</c:v>
                </c:pt>
                <c:pt idx="7">
                  <c:v>0.69026848996263324</c:v>
                </c:pt>
                <c:pt idx="8">
                  <c:v>-1.6106264765794776</c:v>
                </c:pt>
                <c:pt idx="9">
                  <c:v>0.92035798661684431</c:v>
                </c:pt>
              </c:numCache>
            </c:numRef>
          </c:yVal>
          <c:smooth val="0"/>
          <c:extLst>
            <c:ext xmlns:c16="http://schemas.microsoft.com/office/drawing/2014/chart" uri="{C3380CC4-5D6E-409C-BE32-E72D297353CC}">
              <c16:uniqueId val="{00000001-6E68-47ED-A22D-A7A304BD84D1}"/>
            </c:ext>
          </c:extLst>
        </c:ser>
        <c:dLbls>
          <c:showLegendKey val="0"/>
          <c:showVal val="0"/>
          <c:showCatName val="0"/>
          <c:showSerName val="0"/>
          <c:showPercent val="0"/>
          <c:showBubbleSize val="0"/>
        </c:dLbls>
        <c:axId val="24388528"/>
        <c:axId val="211652448"/>
      </c:scatterChart>
      <c:valAx>
        <c:axId val="2438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2448"/>
        <c:crossesAt val="-2"/>
        <c:crossBetween val="midCat"/>
      </c:valAx>
      <c:valAx>
        <c:axId val="2116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8528"/>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Plot of Standardized Residual Against</a:t>
            </a:r>
            <a:r>
              <a:rPr lang="en-US" baseline="0"/>
              <a:t> the Independent Variable 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'STANDARDIZED RESIDUALS'!$I$1</c:f>
              <c:strCache>
                <c:ptCount val="1"/>
                <c:pt idx="0">
                  <c:v>residual/ G column =Standardized residual</c:v>
                </c:pt>
              </c:strCache>
            </c:strRef>
          </c:tx>
          <c:spPr>
            <a:ln w="25400" cap="rnd">
              <a:noFill/>
              <a:round/>
            </a:ln>
            <a:effectLst/>
          </c:spPr>
          <c:marker>
            <c:symbol val="circle"/>
            <c:size val="5"/>
            <c:spPr>
              <a:solidFill>
                <a:schemeClr val="accent1"/>
              </a:solidFill>
              <a:ln w="9525">
                <a:solidFill>
                  <a:schemeClr val="accent1"/>
                </a:solidFill>
              </a:ln>
              <a:effectLst/>
            </c:spPr>
          </c:marker>
          <c:xVal>
            <c:numRef>
              <c:f>'STANDARDIZED RESIDUALS'!$B$2:$B$11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'STANDARDIZED RESIDUALS'!$I$2:$I$11</c:f>
              <c:numCache>
                <c:formatCode>General</c:formatCode>
                <c:ptCount val="10"/>
                <c:pt idx="0">
                  <c:v>-1.0784483946694532</c:v>
                </c:pt>
                <c:pt idx="1">
                  <c:v>1.2215459837235134</c:v>
                </c:pt>
                <c:pt idx="2">
                  <c:v>-0.94800906160338916</c:v>
                </c:pt>
                <c:pt idx="3">
                  <c:v>1.4220135924050838</c:v>
                </c:pt>
                <c:pt idx="4">
                  <c:v>-0.22940405525669486</c:v>
                </c:pt>
                <c:pt idx="5">
                  <c:v>-0.22940405525669486</c:v>
                </c:pt>
                <c:pt idx="6">
                  <c:v>-0.23700226540084729</c:v>
                </c:pt>
                <c:pt idx="7">
                  <c:v>0.71100679620254192</c:v>
                </c:pt>
                <c:pt idx="8">
                  <c:v>-1.7101643772129189</c:v>
                </c:pt>
                <c:pt idx="9">
                  <c:v>1.0784483946694532</c:v>
                </c:pt>
              </c:numCache>
            </c:numRef>
          </c:yVal>
          <c:smooth val="0"/>
          <c:extLst>
            <c:ext xmlns:c16="http://schemas.microsoft.com/office/drawing/2014/chart" uri="{C3380CC4-5D6E-409C-BE32-E72D297353CC}">
              <c16:uniqueId val="{00000000-240B-4AC1-AED7-CA0D771310F3}"/>
            </c:ext>
          </c:extLst>
        </c:ser>
        <c:dLbls>
          <c:showLegendKey val="0"/>
          <c:showVal val="0"/>
          <c:showCatName val="0"/>
          <c:showSerName val="0"/>
          <c:showPercent val="0"/>
          <c:showBubbleSize val="0"/>
        </c:dLbls>
        <c:axId val="2079372975"/>
        <c:axId val="1854581663"/>
      </c:scatterChart>
      <c:valAx>
        <c:axId val="2079372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54581663"/>
        <c:crossesAt val="-4"/>
        <c:crossBetween val="midCat"/>
      </c:valAx>
      <c:valAx>
        <c:axId val="1854581663"/>
        <c:scaling>
          <c:orientation val="minMax"/>
          <c:max val="2"/>
          <c:min val="-2"/>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372975"/>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Probability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'STANDARDIZED RESIDUALS'!$C$17</c:f>
              <c:strCache>
                <c:ptCount val="1"/>
                <c:pt idx="0">
                  <c:v>Ordered Standardized Residuals</c:v>
                </c:pt>
              </c:strCache>
            </c:strRef>
          </c:tx>
          <c:spPr>
            <a:ln w="19050" cap="rnd">
              <a:noFill/>
              <a:round/>
            </a:ln>
            <a:effectLst/>
          </c:spPr>
          <c:marker>
            <c:symbol val="circle"/>
            <c:size val="5"/>
            <c:spPr>
              <a:solidFill>
                <a:schemeClr val="accent1"/>
              </a:solidFill>
              <a:ln w="9525">
                <a:solidFill>
                  <a:schemeClr val="accent1">
                    <a:shade val="76000"/>
                  </a:schemeClr>
                </a:solidFill>
              </a:ln>
              <a:effectLst/>
            </c:spPr>
          </c:marker>
          <c:xVal>
            <c:numRef>
              <c:f>'STANDARDIZED RESIDUALS'!$B$18:$B$27</c:f>
              <c:numCache>
                <c:formatCode>General</c:formatCode>
                <c:ptCount val="10"/>
                <c:pt idx="0">
                  <c:v>-1.55</c:v>
                </c:pt>
                <c:pt idx="1">
                  <c:v>-1</c:v>
                </c:pt>
                <c:pt idx="2">
                  <c:v>-0.65</c:v>
                </c:pt>
                <c:pt idx="3">
                  <c:v>-0.37</c:v>
                </c:pt>
                <c:pt idx="4">
                  <c:v>-0.12</c:v>
                </c:pt>
                <c:pt idx="5">
                  <c:v>0.12</c:v>
                </c:pt>
                <c:pt idx="6">
                  <c:v>0.37</c:v>
                </c:pt>
                <c:pt idx="7">
                  <c:v>0.65</c:v>
                </c:pt>
                <c:pt idx="8">
                  <c:v>1</c:v>
                </c:pt>
                <c:pt idx="9">
                  <c:v>1.55</c:v>
                </c:pt>
              </c:numCache>
            </c:numRef>
          </c:xVal>
          <c:yVal>
            <c:numRef>
              <c:f>'STANDARDIZED RESIDUALS'!$C$18:$C$27</c:f>
              <c:numCache>
                <c:formatCode>General</c:formatCode>
                <c:ptCount val="10"/>
                <c:pt idx="0">
                  <c:v>-1.71016437721292</c:v>
                </c:pt>
                <c:pt idx="1">
                  <c:v>-1.0784483946694532</c:v>
                </c:pt>
                <c:pt idx="2">
                  <c:v>-0.94800906160338916</c:v>
                </c:pt>
                <c:pt idx="3">
                  <c:v>-0.23700226540084729</c:v>
                </c:pt>
                <c:pt idx="4">
                  <c:v>-0.22940405525669486</c:v>
                </c:pt>
                <c:pt idx="5">
                  <c:v>-0.22940405525669486</c:v>
                </c:pt>
                <c:pt idx="6">
                  <c:v>0.71100679620254192</c:v>
                </c:pt>
                <c:pt idx="7">
                  <c:v>1.0784483946694532</c:v>
                </c:pt>
                <c:pt idx="8">
                  <c:v>1.2215459837235134</c:v>
                </c:pt>
                <c:pt idx="9">
                  <c:v>1.4220135924050838</c:v>
                </c:pt>
              </c:numCache>
            </c:numRef>
          </c:yVal>
          <c:smooth val="0"/>
          <c:extLst>
            <c:ext xmlns:c16="http://schemas.microsoft.com/office/drawing/2014/chart" uri="{C3380CC4-5D6E-409C-BE32-E72D297353CC}">
              <c16:uniqueId val="{00000000-3220-4C37-AFC9-F9ED3673BF3A}"/>
            </c:ext>
          </c:extLst>
        </c:ser>
        <c:ser>
          <c:idx val="1"/>
          <c:order val="1"/>
          <c:tx>
            <c:v>45 Degree</c:v>
          </c:tx>
          <c:spPr>
            <a:ln w="19050" cap="rnd">
              <a:solidFill>
                <a:schemeClr val="accent1">
                  <a:tint val="77000"/>
                </a:schemeClr>
              </a:solidFill>
              <a:round/>
            </a:ln>
            <a:effectLst/>
          </c:spPr>
          <c:marker>
            <c:symbol val="circle"/>
            <c:size val="5"/>
            <c:spPr>
              <a:noFill/>
              <a:ln w="9525">
                <a:noFill/>
              </a:ln>
              <a:effectLst/>
            </c:spPr>
          </c:marker>
          <c:dPt>
            <c:idx val="1"/>
            <c:marker>
              <c:symbol val="circle"/>
              <c:size val="5"/>
              <c:spPr>
                <a:noFill/>
                <a:ln w="9525">
                  <a:noFill/>
                </a:ln>
                <a:effectLst/>
              </c:spPr>
            </c:marker>
            <c:bubble3D val="0"/>
            <c:spPr>
              <a:ln w="19050" cap="rnd">
                <a:solidFill>
                  <a:schemeClr val="accent6"/>
                </a:solidFill>
                <a:round/>
              </a:ln>
              <a:effectLst/>
            </c:spPr>
            <c:extLst>
              <c:ext xmlns:c16="http://schemas.microsoft.com/office/drawing/2014/chart" uri="{C3380CC4-5D6E-409C-BE32-E72D297353CC}">
                <c16:uniqueId val="{0000000D-3220-4C37-AFC9-F9ED3673BF3A}"/>
              </c:ext>
            </c:extLst>
          </c:dPt>
          <c:dPt>
            <c:idx val="2"/>
            <c:marker>
              <c:symbol val="circle"/>
              <c:size val="5"/>
              <c:spPr>
                <a:noFill/>
                <a:ln w="9525">
                  <a:noFill/>
                </a:ln>
                <a:effectLst/>
              </c:spPr>
            </c:marker>
            <c:bubble3D val="0"/>
            <c:spPr>
              <a:ln w="19050" cap="rnd">
                <a:solidFill>
                  <a:schemeClr val="accent6"/>
                </a:solidFill>
                <a:round/>
              </a:ln>
              <a:effectLst/>
            </c:spPr>
            <c:extLst>
              <c:ext xmlns:c16="http://schemas.microsoft.com/office/drawing/2014/chart" uri="{C3380CC4-5D6E-409C-BE32-E72D297353CC}">
                <c16:uniqueId val="{0000000E-3220-4C37-AFC9-F9ED3673BF3A}"/>
              </c:ext>
            </c:extLst>
          </c:dPt>
          <c:xVal>
            <c:numRef>
              <c:f>'STANDARDIZED RESIDUALS'!$E$18:$E$20</c:f>
              <c:numCache>
                <c:formatCode>General</c:formatCode>
                <c:ptCount val="3"/>
                <c:pt idx="0">
                  <c:v>-2</c:v>
                </c:pt>
                <c:pt idx="1">
                  <c:v>0</c:v>
                </c:pt>
                <c:pt idx="2">
                  <c:v>2</c:v>
                </c:pt>
              </c:numCache>
            </c:numRef>
          </c:xVal>
          <c:yVal>
            <c:numRef>
              <c:f>'STANDARDIZED RESIDUALS'!$D$18:$D$20</c:f>
              <c:numCache>
                <c:formatCode>General</c:formatCode>
                <c:ptCount val="3"/>
                <c:pt idx="0">
                  <c:v>-2</c:v>
                </c:pt>
                <c:pt idx="1">
                  <c:v>0</c:v>
                </c:pt>
                <c:pt idx="2">
                  <c:v>2</c:v>
                </c:pt>
              </c:numCache>
            </c:numRef>
          </c:yVal>
          <c:smooth val="0"/>
          <c:extLst>
            <c:ext xmlns:c16="http://schemas.microsoft.com/office/drawing/2014/chart" uri="{C3380CC4-5D6E-409C-BE32-E72D297353CC}">
              <c16:uniqueId val="{0000000C-3220-4C37-AFC9-F9ED3673BF3A}"/>
            </c:ext>
          </c:extLst>
        </c:ser>
        <c:dLbls>
          <c:showLegendKey val="0"/>
          <c:showVal val="0"/>
          <c:showCatName val="0"/>
          <c:showSerName val="0"/>
          <c:showPercent val="0"/>
          <c:showBubbleSize val="0"/>
        </c:dLbls>
        <c:axId val="37763167"/>
        <c:axId val="2095916079"/>
      </c:scatterChart>
      <c:valAx>
        <c:axId val="37763167"/>
        <c:scaling>
          <c:orientation val="minMax"/>
          <c:max val="2"/>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a:t>
                </a:r>
                <a:r>
                  <a:rPr lang="en-US" baseline="0"/>
                  <a:t> 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16079"/>
        <c:crossesAt val="-2"/>
        <c:crossBetween val="midCat"/>
      </c:valAx>
      <c:valAx>
        <c:axId val="2095916079"/>
        <c:scaling>
          <c:orientation val="minMax"/>
          <c:max val="2"/>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Standardized</a:t>
                </a:r>
                <a:r>
                  <a:rPr lang="en-US" baseline="0"/>
                  <a:t> 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3167"/>
        <c:crossesAt val="-2"/>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'Excel residuals vs textbook'!$D$15</c:f>
              <c:strCache>
                <c:ptCount val="1"/>
                <c:pt idx="0">
                  <c:v>Ordered Standardized 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'Excel residuals vs textbook'!$C$16:$C$25</c:f>
              <c:numCache>
                <c:formatCode>General</c:formatCode>
                <c:ptCount val="10"/>
                <c:pt idx="0">
                  <c:v>-1.55</c:v>
                </c:pt>
                <c:pt idx="1">
                  <c:v>-1</c:v>
                </c:pt>
                <c:pt idx="2">
                  <c:v>-0.65</c:v>
                </c:pt>
                <c:pt idx="3">
                  <c:v>-0.37</c:v>
                </c:pt>
                <c:pt idx="4">
                  <c:v>-0.12</c:v>
                </c:pt>
                <c:pt idx="5">
                  <c:v>0.12</c:v>
                </c:pt>
                <c:pt idx="6">
                  <c:v>0.37</c:v>
                </c:pt>
                <c:pt idx="7">
                  <c:v>0.65</c:v>
                </c:pt>
                <c:pt idx="8">
                  <c:v>1</c:v>
                </c:pt>
                <c:pt idx="9">
                  <c:v>1.55</c:v>
                </c:pt>
              </c:numCache>
            </c:numRef>
          </c:xVal>
          <c:yVal>
            <c:numRef>
              <c:f>'Excel residuals vs textbook'!$D$16:$D$25</c:f>
              <c:numCache>
                <c:formatCode>General</c:formatCode>
                <c:ptCount val="10"/>
                <c:pt idx="0">
                  <c:v>-1.7101643772129189</c:v>
                </c:pt>
                <c:pt idx="1">
                  <c:v>-1.0784483946694532</c:v>
                </c:pt>
                <c:pt idx="2">
                  <c:v>-0.94800906160338916</c:v>
                </c:pt>
                <c:pt idx="3">
                  <c:v>-0.23700226540084729</c:v>
                </c:pt>
                <c:pt idx="4">
                  <c:v>-0.22940405525669486</c:v>
                </c:pt>
                <c:pt idx="5">
                  <c:v>-0.22940405525669486</c:v>
                </c:pt>
                <c:pt idx="6">
                  <c:v>0.71100679620254192</c:v>
                </c:pt>
                <c:pt idx="7">
                  <c:v>1.0784483946694532</c:v>
                </c:pt>
                <c:pt idx="8">
                  <c:v>1.2215459837235134</c:v>
                </c:pt>
                <c:pt idx="9">
                  <c:v>1.4220135924050838</c:v>
                </c:pt>
              </c:numCache>
            </c:numRef>
          </c:yVal>
          <c:smooth val="0"/>
          <c:extLst>
            <c:ext xmlns:c16="http://schemas.microsoft.com/office/drawing/2014/chart" uri="{C3380CC4-5D6E-409C-BE32-E72D297353CC}">
              <c16:uniqueId val="{00000000-7BF9-4F61-989D-719B186E2D07}"/>
            </c:ext>
          </c:extLst>
        </c:ser>
        <c:ser>
          <c:idx val="1"/>
          <c:order val="1"/>
          <c:tx>
            <c:v>45 Degree line</c:v>
          </c:tx>
          <c:spPr>
            <a:ln w="25400" cap="rnd">
              <a:solidFill>
                <a:srgbClr val="FFC000"/>
              </a:solidFill>
              <a:round/>
            </a:ln>
            <a:effectLst/>
          </c:spPr>
          <c:marker>
            <c:symbol val="circle"/>
            <c:size val="5"/>
            <c:spPr>
              <a:noFill/>
              <a:ln w="9525">
                <a:noFill/>
              </a:ln>
              <a:effectLst/>
            </c:spPr>
          </c:marker>
          <c:xVal>
            <c:numRef>
              <c:f>'Excel residuals vs textbook'!$E$16:$E$18</c:f>
              <c:numCache>
                <c:formatCode>General</c:formatCode>
                <c:ptCount val="3"/>
                <c:pt idx="0">
                  <c:v>-2</c:v>
                </c:pt>
                <c:pt idx="1">
                  <c:v>0</c:v>
                </c:pt>
                <c:pt idx="2">
                  <c:v>2</c:v>
                </c:pt>
              </c:numCache>
            </c:numRef>
          </c:xVal>
          <c:yVal>
            <c:numRef>
              <c:f>'Excel residuals vs textbook'!$F$16:$F$18</c:f>
              <c:numCache>
                <c:formatCode>General</c:formatCode>
                <c:ptCount val="3"/>
                <c:pt idx="0">
                  <c:v>-2</c:v>
                </c:pt>
                <c:pt idx="1">
                  <c:v>0</c:v>
                </c:pt>
                <c:pt idx="2">
                  <c:v>2</c:v>
                </c:pt>
              </c:numCache>
            </c:numRef>
          </c:yVal>
          <c:smooth val="0"/>
          <c:extLst>
            <c:ext xmlns:c16="http://schemas.microsoft.com/office/drawing/2014/chart" uri="{C3380CC4-5D6E-409C-BE32-E72D297353CC}">
              <c16:uniqueId val="{00000001-7BF9-4F61-989D-719B186E2D07}"/>
            </c:ext>
          </c:extLst>
        </c:ser>
        <c:dLbls>
          <c:showLegendKey val="0"/>
          <c:showVal val="0"/>
          <c:showCatName val="0"/>
          <c:showSerName val="0"/>
          <c:showPercent val="0"/>
          <c:showBubbleSize val="0"/>
        </c:dLbls>
        <c:axId val="203024976"/>
        <c:axId val="661334096"/>
      </c:scatterChart>
      <c:valAx>
        <c:axId val="203024976"/>
        <c:scaling>
          <c:orientation val="minMax"/>
          <c:max val="2"/>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 Scores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34096"/>
        <c:crossesAt val="-2"/>
        <c:crossBetween val="midCat"/>
      </c:valAx>
      <c:valAx>
        <c:axId val="661334096"/>
        <c:scaling>
          <c:orientation val="minMax"/>
          <c:max val="2"/>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Standardized</a:t>
                </a:r>
                <a:r>
                  <a:rPr lang="en-US" baseline="0"/>
                  <a:t> Residuals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4976"/>
        <c:crossesAt val="-2"/>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'Excel residuals vs textbook'!$E$1</c:f>
              <c:strCache>
                <c:ptCount val="1"/>
                <c:pt idx="0">
                  <c:v>Sorted Standard 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'Excel residuals vs textbook'!$D$2:$D$11</c:f>
              <c:numCache>
                <c:formatCode>General</c:formatCode>
                <c:ptCount val="10"/>
                <c:pt idx="0">
                  <c:v>-1.55</c:v>
                </c:pt>
                <c:pt idx="1">
                  <c:v>-1</c:v>
                </c:pt>
                <c:pt idx="2">
                  <c:v>-0.65</c:v>
                </c:pt>
                <c:pt idx="3">
                  <c:v>-0.37</c:v>
                </c:pt>
                <c:pt idx="4">
                  <c:v>-0.12</c:v>
                </c:pt>
                <c:pt idx="5">
                  <c:v>0.12</c:v>
                </c:pt>
                <c:pt idx="6">
                  <c:v>0.37</c:v>
                </c:pt>
                <c:pt idx="7">
                  <c:v>0.65</c:v>
                </c:pt>
                <c:pt idx="8">
                  <c:v>1</c:v>
                </c:pt>
                <c:pt idx="9">
                  <c:v>1.55</c:v>
                </c:pt>
              </c:numCache>
            </c:numRef>
          </c:xVal>
          <c:yVal>
            <c:numRef>
              <c:f>'Excel residuals vs textbook'!$E$2:$E$11</c:f>
              <c:numCache>
                <c:formatCode>General</c:formatCode>
                <c:ptCount val="10"/>
                <c:pt idx="0">
                  <c:v>-1.6106264765794776</c:v>
                </c:pt>
                <c:pt idx="1">
                  <c:v>-0.92035798661684498</c:v>
                </c:pt>
                <c:pt idx="2">
                  <c:v>-0.92035798661684431</c:v>
                </c:pt>
                <c:pt idx="3">
                  <c:v>-0.23008949665421108</c:v>
                </c:pt>
                <c:pt idx="4">
                  <c:v>-0.23008949665421108</c:v>
                </c:pt>
                <c:pt idx="5">
                  <c:v>-0.23008949665421108</c:v>
                </c:pt>
                <c:pt idx="6">
                  <c:v>0.69026848996263324</c:v>
                </c:pt>
                <c:pt idx="7">
                  <c:v>0.92035798661684431</c:v>
                </c:pt>
                <c:pt idx="8">
                  <c:v>1.1504474832710554</c:v>
                </c:pt>
                <c:pt idx="9">
                  <c:v>1.3805369799252665</c:v>
                </c:pt>
              </c:numCache>
            </c:numRef>
          </c:yVal>
          <c:smooth val="0"/>
          <c:extLst>
            <c:ext xmlns:c16="http://schemas.microsoft.com/office/drawing/2014/chart" uri="{C3380CC4-5D6E-409C-BE32-E72D297353CC}">
              <c16:uniqueId val="{00000000-903E-4F12-9028-4F15AAB233BE}"/>
            </c:ext>
          </c:extLst>
        </c:ser>
        <c:ser>
          <c:idx val="1"/>
          <c:order val="1"/>
          <c:tx>
            <c:v>45 degree line</c:v>
          </c:tx>
          <c:spPr>
            <a:ln w="25400" cap="rnd">
              <a:solidFill>
                <a:srgbClr val="FFC000"/>
              </a:solidFill>
              <a:round/>
            </a:ln>
            <a:effectLst/>
          </c:spPr>
          <c:marker>
            <c:symbol val="circle"/>
            <c:size val="5"/>
            <c:spPr>
              <a:noFill/>
              <a:ln w="9525">
                <a:noFill/>
              </a:ln>
              <a:effectLst/>
            </c:spPr>
          </c:marker>
          <c:xVal>
            <c:numRef>
              <c:f>'Excel residuals vs textbook'!$E$16:$E$18</c:f>
              <c:numCache>
                <c:formatCode>General</c:formatCode>
                <c:ptCount val="3"/>
                <c:pt idx="0">
                  <c:v>-2</c:v>
                </c:pt>
                <c:pt idx="1">
                  <c:v>0</c:v>
                </c:pt>
                <c:pt idx="2">
                  <c:v>2</c:v>
                </c:pt>
              </c:numCache>
            </c:numRef>
          </c:xVal>
          <c:yVal>
            <c:numRef>
              <c:f>'Excel residuals vs textbook'!$F$16:$F$18</c:f>
              <c:numCache>
                <c:formatCode>General</c:formatCode>
                <c:ptCount val="3"/>
                <c:pt idx="0">
                  <c:v>-2</c:v>
                </c:pt>
                <c:pt idx="1">
                  <c:v>0</c:v>
                </c:pt>
                <c:pt idx="2">
                  <c:v>2</c:v>
                </c:pt>
              </c:numCache>
            </c:numRef>
          </c:yVal>
          <c:smooth val="0"/>
          <c:extLst>
            <c:ext xmlns:c16="http://schemas.microsoft.com/office/drawing/2014/chart" uri="{C3380CC4-5D6E-409C-BE32-E72D297353CC}">
              <c16:uniqueId val="{00000001-903E-4F12-9028-4F15AAB233BE}"/>
            </c:ext>
          </c:extLst>
        </c:ser>
        <c:dLbls>
          <c:showLegendKey val="0"/>
          <c:showVal val="0"/>
          <c:showCatName val="0"/>
          <c:showSerName val="0"/>
          <c:showPercent val="0"/>
          <c:showBubbleSize val="0"/>
        </c:dLbls>
        <c:axId val="215077440"/>
        <c:axId val="211655808"/>
      </c:scatterChart>
      <c:valAx>
        <c:axId val="215077440"/>
        <c:scaling>
          <c:orientation val="minMax"/>
          <c:max val="2"/>
          <c:min val="-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5808"/>
        <c:crossesAt val="-2"/>
        <c:crossBetween val="midCat"/>
      </c:valAx>
      <c:valAx>
        <c:axId val="211655808"/>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77440"/>
        <c:crossesAt val="-2"/>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13</xdr:col>
      <xdr:colOff>183697</xdr:colOff>
      <xdr:row>13</xdr:row>
      <xdr:rowOff>99333</xdr:rowOff>
    </xdr:from>
    <xdr:to>
      <xdr:col>20</xdr:col>
      <xdr:colOff>31297</xdr:colOff>
      <xdr:row>26</xdr:row>
      <xdr:rowOff>156483</xdr:rowOff>
    </xdr:to>
    <xdr:graphicFrame macro="">
      <xdr:nvGraphicFramePr>
        <xdr:cNvPr id="2" name="Chart 1">
          <a:extLst>
            <a:ext uri="{FF2B5EF4-FFF2-40B4-BE49-F238E27FC236}">
              <a16:creationId xmlns:a16="http://schemas.microsoft.com/office/drawing/2014/main" id="{CFD11AF3-2D47-DCCF-4980-01B9818AC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563335</xdr:colOff>
      <xdr:row>0</xdr:row>
      <xdr:rowOff>91168</xdr:rowOff>
    </xdr:from>
    <xdr:to>
      <xdr:col>20</xdr:col>
      <xdr:colOff>112939</xdr:colOff>
      <xdr:row>12</xdr:row>
      <xdr:rowOff>34018</xdr:rowOff>
    </xdr:to>
    <xdr:graphicFrame macro="">
      <xdr:nvGraphicFramePr>
        <xdr:cNvPr id="3" name="Chart 2">
          <a:extLst>
            <a:ext uri="{FF2B5EF4-FFF2-40B4-BE49-F238E27FC236}">
              <a16:creationId xmlns:a16="http://schemas.microsoft.com/office/drawing/2014/main" id="{E363FD7C-7F78-E9F2-69D8-0A439ECCD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250371</xdr:colOff>
      <xdr:row>28</xdr:row>
      <xdr:rowOff>29936</xdr:rowOff>
    </xdr:from>
    <xdr:to>
      <xdr:col>20</xdr:col>
      <xdr:colOff>250372</xdr:colOff>
      <xdr:row>38</xdr:row>
      <xdr:rowOff>39461</xdr:rowOff>
    </xdr:to>
    <xdr:graphicFrame macro="">
      <xdr:nvGraphicFramePr>
        <xdr:cNvPr id="4" name="Chart 3">
          <a:extLst>
            <a:ext uri="{FF2B5EF4-FFF2-40B4-BE49-F238E27FC236}">
              <a16:creationId xmlns:a16="http://schemas.microsoft.com/office/drawing/2014/main" id="{95A828B9-3954-1C83-C6D0-1DADB5001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511940</xdr:colOff>
      <xdr:row>9</xdr:row>
      <xdr:rowOff>72916</xdr:rowOff>
    </xdr:from>
    <xdr:to>
      <xdr:col>11</xdr:col>
      <xdr:colOff>416034</xdr:colOff>
      <xdr:row>20</xdr:row>
      <xdr:rowOff>153276</xdr:rowOff>
    </xdr:to>
    <xdr:sp macro="" textlink="">
      <xdr:nvSpPr>
        <xdr:cNvPr id="6" name="TextBox 5">
          <a:extLst>
            <a:ext uri="{FF2B5EF4-FFF2-40B4-BE49-F238E27FC236}">
              <a16:creationId xmlns:a16="http://schemas.microsoft.com/office/drawing/2014/main" id="{61440359-EA44-EF26-CF4F-2E336A8AD0E9}"/>
            </a:ext>
          </a:extLst>
        </xdr:cNvPr>
        <xdr:cNvSpPr txBox="1"/>
      </xdr:nvSpPr>
      <xdr:spPr>
        <a:xfrm>
          <a:off x="3259957" y="1748002"/>
          <a:ext cx="5958491" cy="2149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Multiple</a:t>
          </a:r>
          <a:r>
            <a:rPr lang="en-US" sz="1100" baseline="0">
              <a:solidFill>
                <a:schemeClr val="dk1"/>
              </a:solidFill>
              <a:effectLst/>
              <a:latin typeface="+mn-lt"/>
              <a:ea typeface="+mn-ea"/>
              <a:cs typeface="+mn-cs"/>
            </a:rPr>
            <a:t> R is the sample correlation coefficient: ( Sign of b1) Square root of R square</a:t>
          </a:r>
        </a:p>
        <a:p>
          <a:r>
            <a:rPr lang="en-US" sz="1100" baseline="0">
              <a:solidFill>
                <a:schemeClr val="dk1"/>
              </a:solidFill>
              <a:effectLst/>
              <a:latin typeface="+mn-lt"/>
              <a:ea typeface="+mn-ea"/>
              <a:cs typeface="+mn-cs"/>
            </a:rPr>
            <a:t>Where bi = </a:t>
          </a:r>
          <a:r>
            <a:rPr lang="en-US" sz="1100" b="0" i="0">
              <a:solidFill>
                <a:schemeClr val="dk1"/>
              </a:solidFill>
              <a:effectLst/>
              <a:latin typeface="+mn-lt"/>
              <a:ea typeface="+mn-ea"/>
              <a:cs typeface="+mn-cs"/>
            </a:rPr>
            <a:t> ( ∑ (xi</a:t>
          </a:r>
          <a:r>
            <a:rPr lang="en-US" sz="1100" b="0" i="0" baseline="0">
              <a:solidFill>
                <a:schemeClr val="dk1"/>
              </a:solidFill>
              <a:effectLst/>
              <a:latin typeface="+mn-lt"/>
              <a:ea typeface="+mn-ea"/>
              <a:cs typeface="+mn-cs"/>
            </a:rPr>
            <a:t>-mean value for independent variable)(yi-mean value for dependent variable)) / </a:t>
          </a:r>
          <a:r>
            <a:rPr lang="en-US" sz="1100" b="0" i="0">
              <a:solidFill>
                <a:schemeClr val="dk1"/>
              </a:solidFill>
              <a:effectLst/>
              <a:latin typeface="+mn-lt"/>
              <a:ea typeface="+mn-ea"/>
              <a:cs typeface="+mn-cs"/>
            </a:rPr>
            <a:t> ∑ (xi</a:t>
          </a:r>
          <a:r>
            <a:rPr lang="en-US" sz="1100" b="0" i="0" baseline="0">
              <a:solidFill>
                <a:schemeClr val="dk1"/>
              </a:solidFill>
              <a:effectLst/>
              <a:latin typeface="+mn-lt"/>
              <a:ea typeface="+mn-ea"/>
              <a:cs typeface="+mn-cs"/>
            </a:rPr>
            <a:t> -mean value of independent variable) squared</a:t>
          </a:r>
          <a:endParaRPr lang="en-US" sz="1100" baseline="0">
            <a:solidFill>
              <a:schemeClr val="dk1"/>
            </a:solidFill>
            <a:effectLst/>
            <a:latin typeface="+mn-lt"/>
            <a:ea typeface="+mn-ea"/>
            <a:cs typeface="+mn-cs"/>
          </a:endParaRPr>
        </a:p>
        <a:p>
          <a:endParaRPr lang="en-US">
            <a:effectLst/>
          </a:endParaRPr>
        </a:p>
        <a:p>
          <a:r>
            <a:rPr lang="en-US" sz="1100">
              <a:solidFill>
                <a:schemeClr val="dk1"/>
              </a:solidFill>
              <a:effectLst/>
              <a:latin typeface="+mn-lt"/>
              <a:ea typeface="+mn-ea"/>
              <a:cs typeface="+mn-cs"/>
            </a:rPr>
            <a:t>"Cofficient</a:t>
          </a:r>
          <a:r>
            <a:rPr lang="en-US" sz="1100" baseline="0">
              <a:solidFill>
                <a:schemeClr val="dk1"/>
              </a:solidFill>
              <a:effectLst/>
              <a:latin typeface="+mn-lt"/>
              <a:ea typeface="+mn-ea"/>
              <a:cs typeface="+mn-cs"/>
            </a:rPr>
            <a:t> of determination" </a:t>
          </a:r>
          <a:r>
            <a:rPr lang="en-US" sz="1100">
              <a:solidFill>
                <a:schemeClr val="dk1"/>
              </a:solidFill>
              <a:effectLst/>
              <a:latin typeface="+mn-lt"/>
              <a:ea typeface="+mn-ea"/>
              <a:cs typeface="+mn-cs"/>
            </a:rPr>
            <a:t>R Squared</a:t>
          </a:r>
          <a:r>
            <a:rPr lang="en-US" sz="1100" baseline="0">
              <a:solidFill>
                <a:schemeClr val="dk1"/>
              </a:solidFill>
              <a:effectLst/>
              <a:latin typeface="+mn-lt"/>
              <a:ea typeface="+mn-ea"/>
              <a:cs typeface="+mn-cs"/>
            </a:rPr>
            <a:t> is SSR/SST. It is the variability in sales that can be explained by the linear relationship between the size of student population and sales. It is a good fit for the estimated regression equation.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Standard error is the square root of MSE (Sqrt of (191.25))=13.829 it is also the estimate of standard deviation. While MSE was the estimate of variance.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MSE WAS SSE/n-2. SSE is the sum of ( (observed value- predicted value) squared).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With only one independent variable, the F test will provide the same conclusion as the T test.</a:t>
          </a:r>
        </a:p>
      </xdr:txBody>
    </xdr:sp>
    <xdr:clientData/>
  </xdr:twoCellAnchor>
  <xdr:twoCellAnchor>
    <xdr:from>
      <xdr:col>20</xdr:col>
      <xdr:colOff>284389</xdr:colOff>
      <xdr:row>15</xdr:row>
      <xdr:rowOff>77560</xdr:rowOff>
    </xdr:from>
    <xdr:to>
      <xdr:col>24</xdr:col>
      <xdr:colOff>582035</xdr:colOff>
      <xdr:row>23</xdr:row>
      <xdr:rowOff>38041</xdr:rowOff>
    </xdr:to>
    <xdr:sp macro="" textlink="">
      <xdr:nvSpPr>
        <xdr:cNvPr id="7" name="TextBox 6">
          <a:extLst>
            <a:ext uri="{FF2B5EF4-FFF2-40B4-BE49-F238E27FC236}">
              <a16:creationId xmlns:a16="http://schemas.microsoft.com/office/drawing/2014/main" id="{DF06AFCB-B7C9-2048-EBBA-D0D05D71D836}"/>
            </a:ext>
          </a:extLst>
        </xdr:cNvPr>
        <xdr:cNvSpPr txBox="1"/>
      </xdr:nvSpPr>
      <xdr:spPr>
        <a:xfrm>
          <a:off x="14313353" y="2948667"/>
          <a:ext cx="2746932" cy="1511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Xi</a:t>
          </a:r>
          <a:r>
            <a:rPr lang="en-US" sz="1100" baseline="0"/>
            <a:t> is the population on horizontal axis and residual is  the observed value of dependent variable minus the estimated value of the dependent variable.  </a:t>
          </a:r>
        </a:p>
        <a:p>
          <a:r>
            <a:rPr lang="en-US" sz="1100" baseline="0">
              <a:solidFill>
                <a:schemeClr val="dk1"/>
              </a:solidFill>
              <a:effectLst/>
              <a:latin typeface="+mn-lt"/>
              <a:ea typeface="+mn-ea"/>
              <a:cs typeface="+mn-cs"/>
            </a:rPr>
            <a:t>The plot shows a good pattern that does not lead us to question the model assumptions. </a:t>
          </a:r>
          <a:endParaRPr lang="en-US" sz="1100" baseline="0"/>
        </a:p>
        <a:p>
          <a:r>
            <a:rPr lang="en-US" sz="1100" baseline="0"/>
            <a:t>This plot is only used for simple linear regression. </a:t>
          </a:r>
          <a:endParaRPr lang="en-US" sz="1100"/>
        </a:p>
      </xdr:txBody>
    </xdr:sp>
    <xdr:clientData/>
  </xdr:twoCellAnchor>
  <xdr:twoCellAnchor>
    <xdr:from>
      <xdr:col>10</xdr:col>
      <xdr:colOff>253482</xdr:colOff>
      <xdr:row>54</xdr:row>
      <xdr:rowOff>139861</xdr:rowOff>
    </xdr:from>
    <xdr:to>
      <xdr:col>17</xdr:col>
      <xdr:colOff>561003</xdr:colOff>
      <xdr:row>69</xdr:row>
      <xdr:rowOff>12148</xdr:rowOff>
    </xdr:to>
    <xdr:graphicFrame macro="">
      <xdr:nvGraphicFramePr>
        <xdr:cNvPr id="10" name="Chart 9">
          <a:extLst>
            <a:ext uri="{FF2B5EF4-FFF2-40B4-BE49-F238E27FC236}">
              <a16:creationId xmlns:a16="http://schemas.microsoft.com/office/drawing/2014/main" id="{E2681B80-505D-56C6-7664-39170587B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309855</xdr:colOff>
      <xdr:row>43</xdr:row>
      <xdr:rowOff>25853</xdr:rowOff>
    </xdr:from>
    <xdr:to>
      <xdr:col>12</xdr:col>
      <xdr:colOff>365365</xdr:colOff>
      <xdr:row>53</xdr:row>
      <xdr:rowOff>153566</xdr:rowOff>
    </xdr:to>
    <xdr:sp macro="" textlink="">
      <xdr:nvSpPr>
        <xdr:cNvPr id="11" name="TextBox 10">
          <a:extLst>
            <a:ext uri="{FF2B5EF4-FFF2-40B4-BE49-F238E27FC236}">
              <a16:creationId xmlns:a16="http://schemas.microsoft.com/office/drawing/2014/main" id="{69C558A4-6B3B-5ADB-4CFB-D83AB216BD05}"/>
            </a:ext>
          </a:extLst>
        </xdr:cNvPr>
        <xdr:cNvSpPr txBox="1"/>
      </xdr:nvSpPr>
      <xdr:spPr>
        <a:xfrm>
          <a:off x="7589676" y="8452562"/>
          <a:ext cx="1892475" cy="20813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I had to make this  chart myself</a:t>
          </a:r>
          <a:r>
            <a:rPr lang="en-US" sz="1100" baseline="0"/>
            <a:t>, it isnt output automatically. </a:t>
          </a:r>
          <a:r>
            <a:rPr lang="en-US" sz="1100" baseline="0">
              <a:solidFill>
                <a:schemeClr val="dk1"/>
              </a:solidFill>
              <a:effectLst/>
              <a:latin typeface="+mn-lt"/>
              <a:ea typeface="+mn-ea"/>
              <a:cs typeface="+mn-cs"/>
            </a:rPr>
            <a:t>The plot shows a good pattern that does not lead us to question the model assumptions. For multiple regression analysis, the residual plot against predicted values is more widely used because of the presence of more than one independent variable.</a:t>
          </a:r>
          <a:endParaRPr lang="en-US">
            <a:effectLst/>
          </a:endParaRPr>
        </a:p>
        <a:p>
          <a:endParaRPr lang="en-US" sz="1100"/>
        </a:p>
      </xdr:txBody>
    </xdr:sp>
    <xdr:clientData/>
  </xdr:twoCellAnchor>
  <xdr:twoCellAnchor>
    <xdr:from>
      <xdr:col>3</xdr:col>
      <xdr:colOff>382095</xdr:colOff>
      <xdr:row>46</xdr:row>
      <xdr:rowOff>141452</xdr:rowOff>
    </xdr:from>
    <xdr:to>
      <xdr:col>6</xdr:col>
      <xdr:colOff>57149</xdr:colOff>
      <xdr:row>53</xdr:row>
      <xdr:rowOff>27152</xdr:rowOff>
    </xdr:to>
    <xdr:sp macro="" textlink="">
      <xdr:nvSpPr>
        <xdr:cNvPr id="5" name="TextBox 4">
          <a:extLst>
            <a:ext uri="{FF2B5EF4-FFF2-40B4-BE49-F238E27FC236}">
              <a16:creationId xmlns:a16="http://schemas.microsoft.com/office/drawing/2014/main" id="{89D0CCEB-AECC-F037-CE80-B674BA4BC901}"/>
            </a:ext>
          </a:extLst>
        </xdr:cNvPr>
        <xdr:cNvSpPr txBox="1"/>
      </xdr:nvSpPr>
      <xdr:spPr>
        <a:xfrm>
          <a:off x="3130112" y="8790590"/>
          <a:ext cx="2663934" cy="1188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Different standardized residuals than the textbook ^^</a:t>
          </a:r>
          <a:br>
            <a:rPr lang="en-US" sz="1100" baseline="0"/>
          </a:br>
          <a:r>
            <a:rPr lang="en-US" sz="1100" baseline="0"/>
            <a:t>The textbook version is on the standardized residuals worksheet.</a:t>
          </a:r>
        </a:p>
        <a:p>
          <a:r>
            <a:rPr lang="en-US" sz="1100" baseline="0"/>
            <a:t>However you get like the same shape of plot.</a:t>
          </a:r>
          <a:endParaRPr lang="en-US" sz="1100"/>
        </a:p>
      </xdr:txBody>
    </xdr:sp>
    <xdr:clientData/>
  </xdr:twoCellAnchor>
  <xdr:twoCellAnchor>
    <xdr:from>
      <xdr:col>21</xdr:col>
      <xdr:colOff>61632</xdr:colOff>
      <xdr:row>29</xdr:row>
      <xdr:rowOff>11207</xdr:rowOff>
    </xdr:from>
    <xdr:to>
      <xdr:col>25</xdr:col>
      <xdr:colOff>517072</xdr:colOff>
      <xdr:row>37</xdr:row>
      <xdr:rowOff>11206</xdr:rowOff>
    </xdr:to>
    <xdr:sp macro="" textlink="">
      <xdr:nvSpPr>
        <xdr:cNvPr id="8" name="TextBox 7">
          <a:extLst>
            <a:ext uri="{FF2B5EF4-FFF2-40B4-BE49-F238E27FC236}">
              <a16:creationId xmlns:a16="http://schemas.microsoft.com/office/drawing/2014/main" id="{F70F16B5-9258-3239-AB6F-CFE6A6C0D00A}"/>
            </a:ext>
          </a:extLst>
        </xdr:cNvPr>
        <xdr:cNvSpPr txBox="1"/>
      </xdr:nvSpPr>
      <xdr:spPr>
        <a:xfrm>
          <a:off x="14702918" y="5603743"/>
          <a:ext cx="2904725" cy="15512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was automatically output by excel and is different than the normal probability plot in the textbook. In the textbook the normal prob plot is the standardized residuals on the y axis and the Normal Scores on the X axis. </a:t>
          </a:r>
        </a:p>
      </xdr:txBody>
    </xdr:sp>
    <xdr:clientData/>
  </xdr:twoCellAnchor>
  <xdr:twoCellAnchor>
    <xdr:from>
      <xdr:col>3</xdr:col>
      <xdr:colOff>498604</xdr:colOff>
      <xdr:row>54</xdr:row>
      <xdr:rowOff>115466</xdr:rowOff>
    </xdr:from>
    <xdr:to>
      <xdr:col>9</xdr:col>
      <xdr:colOff>531650</xdr:colOff>
      <xdr:row>68</xdr:row>
      <xdr:rowOff>127518</xdr:rowOff>
    </xdr:to>
    <xdr:graphicFrame macro="">
      <xdr:nvGraphicFramePr>
        <xdr:cNvPr id="12" name="Chart 11">
          <a:extLst>
            <a:ext uri="{FF2B5EF4-FFF2-40B4-BE49-F238E27FC236}">
              <a16:creationId xmlns:a16="http://schemas.microsoft.com/office/drawing/2014/main" id="{F414EC56-4AA5-0728-299E-CEED71F03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295603</xdr:colOff>
      <xdr:row>23</xdr:row>
      <xdr:rowOff>98534</xdr:rowOff>
    </xdr:from>
    <xdr:to>
      <xdr:col>13</xdr:col>
      <xdr:colOff>76638</xdr:colOff>
      <xdr:row>40</xdr:row>
      <xdr:rowOff>10948</xdr:rowOff>
    </xdr:to>
    <xdr:sp macro="" textlink="">
      <xdr:nvSpPr>
        <xdr:cNvPr id="9" name="TextBox 8">
          <a:extLst>
            <a:ext uri="{FF2B5EF4-FFF2-40B4-BE49-F238E27FC236}">
              <a16:creationId xmlns:a16="http://schemas.microsoft.com/office/drawing/2014/main" id="{CBECD042-ABDF-D170-903A-70A93CA09076}"/>
            </a:ext>
          </a:extLst>
        </xdr:cNvPr>
        <xdr:cNvSpPr txBox="1"/>
      </xdr:nvSpPr>
      <xdr:spPr>
        <a:xfrm>
          <a:off x="7587155" y="4412155"/>
          <a:ext cx="2233449" cy="3120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x and y are linearly related (a significant relationship exists), we must have B1 not equal to zero. Ho: B1=0, H1: B1 does not equal zero.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Note that the estimate</a:t>
          </a:r>
          <a:r>
            <a:rPr lang="en-US" sz="1100" baseline="0">
              <a:solidFill>
                <a:schemeClr val="dk1"/>
              </a:solidFill>
              <a:effectLst/>
              <a:latin typeface="+mn-lt"/>
              <a:ea typeface="+mn-ea"/>
              <a:cs typeface="+mn-cs"/>
            </a:rPr>
            <a:t> standard deviation is different than the estimate standard deviation of b1.  The estimate stdev of b1 is the estimated stdev/ the square root of (∑(xi-mean of x)^2:). For this that is 13.829/sqrt of (568) = 0.5803. The t test is b1/stdev of b1. Or 5/0.5803=</a:t>
          </a:r>
          <a:r>
            <a:rPr lang="en-US" sz="1100" baseline="0">
              <a:solidFill>
                <a:srgbClr val="FFC000"/>
              </a:solidFill>
              <a:effectLst/>
              <a:latin typeface="+mn-lt"/>
              <a:ea typeface="+mn-ea"/>
              <a:cs typeface="+mn-cs"/>
            </a:rPr>
            <a:t>8.62 </a:t>
          </a:r>
          <a:r>
            <a:rPr lang="en-US" sz="1100" baseline="0">
              <a:solidFill>
                <a:sysClr val="windowText" lastClr="000000"/>
              </a:solidFill>
              <a:effectLst/>
              <a:latin typeface="+mn-lt"/>
              <a:ea typeface="+mn-ea"/>
              <a:cs typeface="+mn-cs"/>
            </a:rPr>
            <a:t>. The p value of that is </a:t>
          </a:r>
          <a:r>
            <a:rPr lang="en-US" sz="1100" baseline="0">
              <a:solidFill>
                <a:srgbClr val="00B050"/>
              </a:solidFill>
              <a:effectLst/>
              <a:latin typeface="+mn-lt"/>
              <a:ea typeface="+mn-ea"/>
              <a:cs typeface="+mn-cs"/>
            </a:rPr>
            <a:t>0.000025</a:t>
          </a:r>
          <a:r>
            <a:rPr lang="en-US" sz="1100" baseline="0">
              <a:solidFill>
                <a:sysClr val="windowText" lastClr="000000"/>
              </a:solidFill>
              <a:effectLst/>
              <a:latin typeface="+mn-lt"/>
              <a:ea typeface="+mn-ea"/>
              <a:cs typeface="+mn-cs"/>
            </a:rPr>
            <a:t> so we reject Ho.. A significant relationship exists between student pop and quarterly sales.</a:t>
          </a:r>
          <a:endParaRPr lang="en-US">
            <a:solidFill>
              <a:sysClr val="windowText" lastClr="00000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66674</xdr:colOff>
      <xdr:row>16</xdr:row>
      <xdr:rowOff>9525</xdr:rowOff>
    </xdr:from>
    <xdr:to>
      <xdr:col>9</xdr:col>
      <xdr:colOff>590549</xdr:colOff>
      <xdr:row>22</xdr:row>
      <xdr:rowOff>133350</xdr:rowOff>
    </xdr:to>
    <xdr:sp macro="" textlink="">
      <xdr:nvSpPr>
        <xdr:cNvPr id="6" name="TextBox 5">
          <a:extLst>
            <a:ext uri="{FF2B5EF4-FFF2-40B4-BE49-F238E27FC236}">
              <a16:creationId xmlns:a16="http://schemas.microsoft.com/office/drawing/2014/main" id="{6A50F47D-D457-4BC1-9240-BBABD535281B}"/>
            </a:ext>
          </a:extLst>
        </xdr:cNvPr>
        <xdr:cNvSpPr txBox="1"/>
      </xdr:nvSpPr>
      <xdr:spPr>
        <a:xfrm>
          <a:off x="11249024" y="3067050"/>
          <a:ext cx="1743075"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Xi</a:t>
          </a:r>
          <a:r>
            <a:rPr lang="en-US" sz="1100" baseline="0"/>
            <a:t> is the population on horizontal axis and residual is  the observed value of dependent variable minus the estimated value of the dependent variable.</a:t>
          </a:r>
        </a:p>
        <a:p>
          <a:endParaRPr lang="en-US" sz="1100"/>
        </a:p>
      </xdr:txBody>
    </xdr:sp>
    <xdr:clientData/>
  </xdr:twoCellAnchor>
  <xdr:twoCellAnchor>
    <xdr:from>
      <xdr:col>8</xdr:col>
      <xdr:colOff>57150</xdr:colOff>
      <xdr:row>42</xdr:row>
      <xdr:rowOff>161925</xdr:rowOff>
    </xdr:from>
    <xdr:to>
      <xdr:col>10</xdr:col>
      <xdr:colOff>180975</xdr:colOff>
      <xdr:row>49</xdr:row>
      <xdr:rowOff>19050</xdr:rowOff>
    </xdr:to>
    <xdr:sp macro="" textlink="">
      <xdr:nvSpPr>
        <xdr:cNvPr id="8" name="TextBox 7">
          <a:extLst>
            <a:ext uri="{FF2B5EF4-FFF2-40B4-BE49-F238E27FC236}">
              <a16:creationId xmlns:a16="http://schemas.microsoft.com/office/drawing/2014/main" id="{9BB16CF3-0CFC-4088-A0CD-CC264E7E9809}"/>
            </a:ext>
          </a:extLst>
        </xdr:cNvPr>
        <xdr:cNvSpPr txBox="1"/>
      </xdr:nvSpPr>
      <xdr:spPr>
        <a:xfrm>
          <a:off x="11849100" y="8229600"/>
          <a:ext cx="134302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had to make this  chart myself</a:t>
          </a:r>
          <a:r>
            <a:rPr lang="en-US" sz="1100" baseline="0"/>
            <a:t>, it isnt output automatically.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475949</xdr:colOff>
      <xdr:row>0</xdr:row>
      <xdr:rowOff>55221</xdr:rowOff>
    </xdr:from>
    <xdr:to>
      <xdr:col>18</xdr:col>
      <xdr:colOff>197610</xdr:colOff>
      <xdr:row>15</xdr:row>
      <xdr:rowOff>286774</xdr:rowOff>
    </xdr:to>
    <xdr:graphicFrame macro="">
      <xdr:nvGraphicFramePr>
        <xdr:cNvPr id="2" name="Chart 1">
          <a:extLst>
            <a:ext uri="{FF2B5EF4-FFF2-40B4-BE49-F238E27FC236}">
              <a16:creationId xmlns:a16="http://schemas.microsoft.com/office/drawing/2014/main" id="{42FA37DA-3A28-8DEF-B47F-73152EAF2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525593</xdr:colOff>
      <xdr:row>0</xdr:row>
      <xdr:rowOff>0</xdr:rowOff>
    </xdr:from>
    <xdr:to>
      <xdr:col>27</xdr:col>
      <xdr:colOff>723</xdr:colOff>
      <xdr:row>15</xdr:row>
      <xdr:rowOff>369795</xdr:rowOff>
    </xdr:to>
    <xdr:sp macro="" textlink="">
      <xdr:nvSpPr>
        <xdr:cNvPr id="3" name="TextBox 2">
          <a:extLst>
            <a:ext uri="{FF2B5EF4-FFF2-40B4-BE49-F238E27FC236}">
              <a16:creationId xmlns:a16="http://schemas.microsoft.com/office/drawing/2014/main" id="{DA44DFB4-66BD-0AE2-F7AF-F2E7FF1917BE}"/>
            </a:ext>
          </a:extLst>
        </xdr:cNvPr>
        <xdr:cNvSpPr txBox="1"/>
      </xdr:nvSpPr>
      <xdr:spPr>
        <a:xfrm>
          <a:off x="13799141" y="0"/>
          <a:ext cx="5005776" cy="38520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standardized residual</a:t>
          </a:r>
          <a:r>
            <a:rPr lang="en-US" sz="1600" baseline="0"/>
            <a:t> plot can provide insight about the assumption that the error term </a:t>
          </a:r>
          <a:r>
            <a:rPr lang="el-GR" sz="2000" b="0" i="0">
              <a:solidFill>
                <a:schemeClr val="dk1"/>
              </a:solidFill>
              <a:effectLst/>
              <a:latin typeface="+mn-lt"/>
              <a:ea typeface="+mn-ea"/>
              <a:cs typeface="+mn-cs"/>
            </a:rPr>
            <a:t>ε</a:t>
          </a:r>
          <a:r>
            <a:rPr lang="en-US" sz="1600" b="0" i="0">
              <a:solidFill>
                <a:schemeClr val="dk1"/>
              </a:solidFill>
              <a:effectLst/>
              <a:latin typeface="+mn-lt"/>
              <a:ea typeface="+mn-ea"/>
              <a:cs typeface="+mn-cs"/>
            </a:rPr>
            <a:t> has a normal distribution. If this assumption is satisfied,</a:t>
          </a:r>
          <a:r>
            <a:rPr lang="en-US" sz="1600" b="0" i="0" baseline="0">
              <a:solidFill>
                <a:schemeClr val="dk1"/>
              </a:solidFill>
              <a:effectLst/>
              <a:latin typeface="+mn-lt"/>
              <a:ea typeface="+mn-ea"/>
              <a:cs typeface="+mn-cs"/>
            </a:rPr>
            <a:t> the distribution of the standardized residuals should appear to come from a standard normal probability distribution. </a:t>
          </a:r>
          <a:r>
            <a:rPr lang="en-US" sz="1600" b="0" i="0">
              <a:solidFill>
                <a:schemeClr val="dk1"/>
              </a:solidFill>
              <a:effectLst/>
              <a:latin typeface="+mn-lt"/>
              <a:ea typeface="+mn-ea"/>
              <a:cs typeface="+mn-cs"/>
            </a:rPr>
            <a:t> Thus,</a:t>
          </a:r>
          <a:r>
            <a:rPr lang="en-US" sz="1600" b="0" i="0" baseline="0">
              <a:solidFill>
                <a:schemeClr val="dk1"/>
              </a:solidFill>
              <a:effectLst/>
              <a:latin typeface="+mn-lt"/>
              <a:ea typeface="+mn-ea"/>
              <a:cs typeface="+mn-cs"/>
            </a:rPr>
            <a:t> w</a:t>
          </a:r>
          <a:r>
            <a:rPr lang="en-US" sz="1600"/>
            <a:t>hen looking</a:t>
          </a:r>
          <a:r>
            <a:rPr lang="en-US" sz="1600" baseline="0"/>
            <a:t> at a standardized residual plot, we should expect to see approximately 95% of the standardized residuals between -2 and +2. We see in this figure that for the Armand's example all standardized residuals are between -2 and +2. Therefore on the basis of the standardized residuals, this plot gives us no reason to question the assumption that </a:t>
          </a:r>
          <a:r>
            <a:rPr lang="el-GR" sz="2000" b="0" i="0">
              <a:solidFill>
                <a:schemeClr val="dk1"/>
              </a:solidFill>
              <a:effectLst/>
              <a:latin typeface="+mn-lt"/>
              <a:ea typeface="+mn-ea"/>
              <a:cs typeface="+mn-cs"/>
            </a:rPr>
            <a:t>ε</a:t>
          </a:r>
          <a:r>
            <a:rPr lang="en-US" sz="2000" b="0" i="0">
              <a:solidFill>
                <a:schemeClr val="dk1"/>
              </a:solidFill>
              <a:effectLst/>
              <a:latin typeface="+mn-lt"/>
              <a:ea typeface="+mn-ea"/>
              <a:cs typeface="+mn-cs"/>
            </a:rPr>
            <a:t> </a:t>
          </a:r>
          <a:r>
            <a:rPr lang="en-US" sz="1600" b="0" i="0">
              <a:solidFill>
                <a:schemeClr val="dk1"/>
              </a:solidFill>
              <a:effectLst/>
              <a:latin typeface="+mn-lt"/>
              <a:ea typeface="+mn-ea"/>
              <a:cs typeface="+mn-cs"/>
            </a:rPr>
            <a:t>has</a:t>
          </a:r>
          <a:r>
            <a:rPr lang="en-US" sz="1600" b="0" i="0" baseline="0">
              <a:solidFill>
                <a:schemeClr val="dk1"/>
              </a:solidFill>
              <a:effectLst/>
              <a:latin typeface="+mn-lt"/>
              <a:ea typeface="+mn-ea"/>
              <a:cs typeface="+mn-cs"/>
            </a:rPr>
            <a:t> a normal distribution.</a:t>
          </a:r>
          <a:endParaRPr lang="en-US" sz="1600"/>
        </a:p>
      </xdr:txBody>
    </xdr:sp>
    <xdr:clientData/>
  </xdr:twoCellAnchor>
  <xdr:twoCellAnchor>
    <xdr:from>
      <xdr:col>0</xdr:col>
      <xdr:colOff>224118</xdr:colOff>
      <xdr:row>15</xdr:row>
      <xdr:rowOff>78441</xdr:rowOff>
    </xdr:from>
    <xdr:to>
      <xdr:col>2</xdr:col>
      <xdr:colOff>123264</xdr:colOff>
      <xdr:row>15</xdr:row>
      <xdr:rowOff>571500</xdr:rowOff>
    </xdr:to>
    <xdr:sp macro="" textlink="">
      <xdr:nvSpPr>
        <xdr:cNvPr id="4" name="TextBox 3">
          <a:extLst>
            <a:ext uri="{FF2B5EF4-FFF2-40B4-BE49-F238E27FC236}">
              <a16:creationId xmlns:a16="http://schemas.microsoft.com/office/drawing/2014/main" id="{3155DBD8-0C7B-6AD0-C1D9-E11968F1620D}"/>
            </a:ext>
          </a:extLst>
        </xdr:cNvPr>
        <xdr:cNvSpPr txBox="1"/>
      </xdr:nvSpPr>
      <xdr:spPr>
        <a:xfrm>
          <a:off x="224118" y="2935941"/>
          <a:ext cx="1176617" cy="493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Normal Scores for n=10</a:t>
          </a:r>
        </a:p>
      </xdr:txBody>
    </xdr:sp>
    <xdr:clientData/>
  </xdr:twoCellAnchor>
  <xdr:twoCellAnchor>
    <xdr:from>
      <xdr:col>6</xdr:col>
      <xdr:colOff>173690</xdr:colOff>
      <xdr:row>15</xdr:row>
      <xdr:rowOff>359706</xdr:rowOff>
    </xdr:from>
    <xdr:to>
      <xdr:col>15</xdr:col>
      <xdr:colOff>582705</xdr:colOff>
      <xdr:row>31</xdr:row>
      <xdr:rowOff>179293</xdr:rowOff>
    </xdr:to>
    <xdr:graphicFrame macro="">
      <xdr:nvGraphicFramePr>
        <xdr:cNvPr id="6" name="Chart 5">
          <a:extLst>
            <a:ext uri="{FF2B5EF4-FFF2-40B4-BE49-F238E27FC236}">
              <a16:creationId xmlns:a16="http://schemas.microsoft.com/office/drawing/2014/main" id="{DAD1DD24-378F-8923-6DCE-EEE6115FA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466725</xdr:colOff>
      <xdr:row>14</xdr:row>
      <xdr:rowOff>309562</xdr:rowOff>
    </xdr:from>
    <xdr:to>
      <xdr:col>14</xdr:col>
      <xdr:colOff>161925</xdr:colOff>
      <xdr:row>28</xdr:row>
      <xdr:rowOff>4762</xdr:rowOff>
    </xdr:to>
    <xdr:graphicFrame macro="">
      <xdr:nvGraphicFramePr>
        <xdr:cNvPr id="3" name="Chart 2">
          <a:extLst>
            <a:ext uri="{FF2B5EF4-FFF2-40B4-BE49-F238E27FC236}">
              <a16:creationId xmlns:a16="http://schemas.microsoft.com/office/drawing/2014/main" id="{00DAD21E-7FF8-858C-E3FF-EA880F528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557212</xdr:colOff>
      <xdr:row>0</xdr:row>
      <xdr:rowOff>0</xdr:rowOff>
    </xdr:from>
    <xdr:to>
      <xdr:col>14</xdr:col>
      <xdr:colOff>252412</xdr:colOff>
      <xdr:row>14</xdr:row>
      <xdr:rowOff>66675</xdr:rowOff>
    </xdr:to>
    <xdr:graphicFrame macro="">
      <xdr:nvGraphicFramePr>
        <xdr:cNvPr id="5" name="Chart 4">
          <a:extLst>
            <a:ext uri="{FF2B5EF4-FFF2-40B4-BE49-F238E27FC236}">
              <a16:creationId xmlns:a16="http://schemas.microsoft.com/office/drawing/2014/main" id="{F6D1F405-18A1-EFD6-1A2D-9A30237B5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375228</xdr:colOff>
      <xdr:row>10</xdr:row>
      <xdr:rowOff>144318</xdr:rowOff>
    </xdr:from>
    <xdr:to>
      <xdr:col>18</xdr:col>
      <xdr:colOff>187613</xdr:colOff>
      <xdr:row>19</xdr:row>
      <xdr:rowOff>144318</xdr:rowOff>
    </xdr:to>
    <xdr:sp macro="" textlink="">
      <xdr:nvSpPr>
        <xdr:cNvPr id="6" name="TextBox 5">
          <a:extLst>
            <a:ext uri="{FF2B5EF4-FFF2-40B4-BE49-F238E27FC236}">
              <a16:creationId xmlns:a16="http://schemas.microsoft.com/office/drawing/2014/main" id="{903E19FF-7086-1DCB-20E9-CBE07C34F01C}"/>
            </a:ext>
          </a:extLst>
        </xdr:cNvPr>
        <xdr:cNvSpPr txBox="1"/>
      </xdr:nvSpPr>
      <xdr:spPr>
        <a:xfrm>
          <a:off x="10347614" y="2034886"/>
          <a:ext cx="2236931" cy="2078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The two are almost exactly</a:t>
          </a:r>
          <a:r>
            <a:rPr lang="en-US" sz="2800" baseline="0"/>
            <a:t> the same.</a:t>
          </a:r>
          <a:endParaRPr lang="en-US" sz="2800"/>
        </a:p>
      </xdr:txBody>
    </xdr:sp>
    <xdr:clientData/>
  </xdr:twoCellAnchor>
  <xdr:twoCellAnchor>
    <xdr:from>
      <xdr:col>18</xdr:col>
      <xdr:colOff>216477</xdr:colOff>
      <xdr:row>14</xdr:row>
      <xdr:rowOff>303068</xdr:rowOff>
    </xdr:from>
    <xdr:to>
      <xdr:col>26</xdr:col>
      <xdr:colOff>5176</xdr:colOff>
      <xdr:row>30</xdr:row>
      <xdr:rowOff>101022</xdr:rowOff>
    </xdr:to>
    <xdr:graphicFrame macro="">
      <xdr:nvGraphicFramePr>
        <xdr:cNvPr id="7" name="Chart 6">
          <a:extLst>
            <a:ext uri="{FF2B5EF4-FFF2-40B4-BE49-F238E27FC236}">
              <a16:creationId xmlns:a16="http://schemas.microsoft.com/office/drawing/2014/main" id="{4364F8EC-76F5-4406-BCEF-855A6478B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230910</xdr:colOff>
      <xdr:row>0</xdr:row>
      <xdr:rowOff>0</xdr:rowOff>
    </xdr:from>
    <xdr:to>
      <xdr:col>25</xdr:col>
      <xdr:colOff>559956</xdr:colOff>
      <xdr:row>14</xdr:row>
      <xdr:rowOff>102177</xdr:rowOff>
    </xdr:to>
    <xdr:graphicFrame macro="">
      <xdr:nvGraphicFramePr>
        <xdr:cNvPr id="8" name="Chart 7">
          <a:extLst>
            <a:ext uri="{FF2B5EF4-FFF2-40B4-BE49-F238E27FC236}">
              <a16:creationId xmlns:a16="http://schemas.microsoft.com/office/drawing/2014/main" id="{D07B8CD3-FB0C-442A-9A70-C78FE2BB8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7F93C-6631-485E-8F9A-67629617C700}">
  <dimension ref="A1:C11"/>
  <sheetViews>
    <sheetView workbookViewId="0">
      <selection activeCell="D16" sqref="D16"/>
    </sheetView>
  </sheetViews>
  <sheetFormatPr defaultRowHeight="15" x14ac:dyDescent="0.25"/>
  <cols>
    <col min="1" max="1" width="14.28515625" customWidth="1"/>
    <col min="2" max="2" width="13.42578125" customWidth="1"/>
  </cols>
  <sheetData>
    <row r="1" spans="1:3" x14ac:dyDescent="0.25">
      <c r="A1" t="s">
        <v>0</v>
      </c>
      <c r="B1" t="s">
        <v>1</v>
      </c>
      <c r="C1" t="s">
        <v>2</v>
      </c>
    </row>
    <row r="2" spans="1:3" x14ac:dyDescent="0.25">
      <c r="A2">
        <v>1</v>
      </c>
      <c r="B2">
        <v>2</v>
      </c>
      <c r="C2">
        <v>58</v>
      </c>
    </row>
    <row r="3" spans="1:3" x14ac:dyDescent="0.25">
      <c r="A3">
        <v>2</v>
      </c>
      <c r="B3">
        <v>6</v>
      </c>
      <c r="C3">
        <v>105</v>
      </c>
    </row>
    <row r="4" spans="1:3" x14ac:dyDescent="0.25">
      <c r="A4">
        <v>3</v>
      </c>
      <c r="B4">
        <v>8</v>
      </c>
      <c r="C4">
        <v>88</v>
      </c>
    </row>
    <row r="5" spans="1:3" x14ac:dyDescent="0.25">
      <c r="A5">
        <v>4</v>
      </c>
      <c r="B5">
        <v>8</v>
      </c>
      <c r="C5">
        <v>118</v>
      </c>
    </row>
    <row r="6" spans="1:3" x14ac:dyDescent="0.25">
      <c r="A6">
        <v>5</v>
      </c>
      <c r="B6">
        <v>12</v>
      </c>
      <c r="C6">
        <v>117</v>
      </c>
    </row>
    <row r="7" spans="1:3" x14ac:dyDescent="0.25">
      <c r="A7">
        <v>6</v>
      </c>
      <c r="B7">
        <v>16</v>
      </c>
      <c r="C7">
        <v>137</v>
      </c>
    </row>
    <row r="8" spans="1:3" x14ac:dyDescent="0.25">
      <c r="A8">
        <v>7</v>
      </c>
      <c r="B8">
        <v>20</v>
      </c>
      <c r="C8">
        <v>157</v>
      </c>
    </row>
    <row r="9" spans="1:3" x14ac:dyDescent="0.25">
      <c r="A9">
        <v>8</v>
      </c>
      <c r="B9">
        <v>20</v>
      </c>
      <c r="C9">
        <v>169</v>
      </c>
    </row>
    <row r="10" spans="1:3" x14ac:dyDescent="0.25">
      <c r="A10">
        <v>9</v>
      </c>
      <c r="B10">
        <v>22</v>
      </c>
      <c r="C10">
        <v>149</v>
      </c>
    </row>
    <row r="11" spans="1:3" x14ac:dyDescent="0.25">
      <c r="A11">
        <v>10</v>
      </c>
      <c r="B11">
        <v>26</v>
      </c>
      <c r="C11">
        <v>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FA47D-DC13-4A20-AAE8-C003E36FC18B}">
  <dimension ref="A1:I65"/>
  <sheetViews>
    <sheetView tabSelected="1" topLeftCell="A39" zoomScale="87" zoomScaleNormal="87" workbookViewId="0">
      <selection activeCell="D55" sqref="D55"/>
    </sheetView>
  </sheetViews>
  <sheetFormatPr defaultRowHeight="15" x14ac:dyDescent="0.25"/>
  <cols>
    <col min="1" max="1" width="14.28515625" customWidth="1"/>
    <col min="2" max="3" width="13.42578125" customWidth="1"/>
    <col min="4" max="4" width="22.140625" customWidth="1"/>
    <col min="5" max="5" width="13.42578125" bestFit="1" customWidth="1"/>
  </cols>
  <sheetData>
    <row r="1" spans="1:3" x14ac:dyDescent="0.25">
      <c r="A1" t="s">
        <v>0</v>
      </c>
      <c r="B1" t="s">
        <v>1</v>
      </c>
      <c r="C1" t="s">
        <v>2</v>
      </c>
    </row>
    <row r="2" spans="1:3" x14ac:dyDescent="0.25">
      <c r="A2">
        <v>1</v>
      </c>
      <c r="B2">
        <v>2</v>
      </c>
      <c r="C2">
        <v>58</v>
      </c>
    </row>
    <row r="3" spans="1:3" x14ac:dyDescent="0.25">
      <c r="A3">
        <v>2</v>
      </c>
      <c r="B3">
        <v>6</v>
      </c>
      <c r="C3">
        <v>105</v>
      </c>
    </row>
    <row r="4" spans="1:3" x14ac:dyDescent="0.25">
      <c r="A4">
        <v>3</v>
      </c>
      <c r="B4">
        <v>8</v>
      </c>
      <c r="C4">
        <v>88</v>
      </c>
    </row>
    <row r="5" spans="1:3" x14ac:dyDescent="0.25">
      <c r="A5">
        <v>4</v>
      </c>
      <c r="B5">
        <v>8</v>
      </c>
      <c r="C5">
        <v>118</v>
      </c>
    </row>
    <row r="6" spans="1:3" x14ac:dyDescent="0.25">
      <c r="A6">
        <v>5</v>
      </c>
      <c r="B6">
        <v>12</v>
      </c>
      <c r="C6">
        <v>117</v>
      </c>
    </row>
    <row r="7" spans="1:3" x14ac:dyDescent="0.25">
      <c r="A7">
        <v>6</v>
      </c>
      <c r="B7">
        <v>16</v>
      </c>
      <c r="C7">
        <v>137</v>
      </c>
    </row>
    <row r="8" spans="1:3" x14ac:dyDescent="0.25">
      <c r="A8">
        <v>7</v>
      </c>
      <c r="B8">
        <v>20</v>
      </c>
      <c r="C8">
        <v>157</v>
      </c>
    </row>
    <row r="9" spans="1:3" x14ac:dyDescent="0.25">
      <c r="A9">
        <v>8</v>
      </c>
      <c r="B9">
        <v>20</v>
      </c>
      <c r="C9">
        <v>169</v>
      </c>
    </row>
    <row r="10" spans="1:3" x14ac:dyDescent="0.25">
      <c r="A10">
        <v>9</v>
      </c>
      <c r="B10">
        <v>22</v>
      </c>
      <c r="C10">
        <v>149</v>
      </c>
    </row>
    <row r="11" spans="1:3" x14ac:dyDescent="0.25">
      <c r="A11">
        <v>10</v>
      </c>
      <c r="B11">
        <v>26</v>
      </c>
      <c r="C11">
        <v>202</v>
      </c>
    </row>
    <row r="13" spans="1:3" x14ac:dyDescent="0.25">
      <c r="A13" t="s">
        <v>3</v>
      </c>
    </row>
    <row r="14" spans="1:3" ht="15.75" thickBot="1" x14ac:dyDescent="0.3"/>
    <row r="15" spans="1:3" x14ac:dyDescent="0.25">
      <c r="A15" s="3" t="s">
        <v>4</v>
      </c>
      <c r="B15" s="3"/>
    </row>
    <row r="16" spans="1:3" x14ac:dyDescent="0.25">
      <c r="A16" t="s">
        <v>5</v>
      </c>
      <c r="B16">
        <v>0.95012295520440793</v>
      </c>
    </row>
    <row r="17" spans="1:9" x14ac:dyDescent="0.25">
      <c r="A17" t="s">
        <v>6</v>
      </c>
      <c r="B17">
        <v>0.90273363000635731</v>
      </c>
    </row>
    <row r="18" spans="1:9" x14ac:dyDescent="0.25">
      <c r="A18" t="s">
        <v>7</v>
      </c>
      <c r="B18">
        <v>0.89057533375715203</v>
      </c>
    </row>
    <row r="19" spans="1:9" x14ac:dyDescent="0.25">
      <c r="A19" t="s">
        <v>8</v>
      </c>
      <c r="B19">
        <v>13.829316685939331</v>
      </c>
    </row>
    <row r="20" spans="1:9" ht="15.75" thickBot="1" x14ac:dyDescent="0.3">
      <c r="A20" s="1" t="s">
        <v>9</v>
      </c>
      <c r="B20" s="1">
        <v>10</v>
      </c>
    </row>
    <row r="22" spans="1:9" ht="15.75" thickBot="1" x14ac:dyDescent="0.3">
      <c r="A22" t="s">
        <v>10</v>
      </c>
    </row>
    <row r="23" spans="1:9" x14ac:dyDescent="0.25">
      <c r="A23" s="2"/>
      <c r="B23" s="2" t="s">
        <v>15</v>
      </c>
      <c r="C23" s="2" t="s">
        <v>16</v>
      </c>
      <c r="D23" s="2" t="s">
        <v>17</v>
      </c>
      <c r="E23" s="2" t="s">
        <v>18</v>
      </c>
      <c r="F23" s="2" t="s">
        <v>19</v>
      </c>
    </row>
    <row r="24" spans="1:9" x14ac:dyDescent="0.25">
      <c r="A24" t="s">
        <v>11</v>
      </c>
      <c r="B24">
        <v>1</v>
      </c>
      <c r="C24">
        <v>14200</v>
      </c>
      <c r="D24">
        <v>14200</v>
      </c>
      <c r="E24">
        <v>74.248366013071902</v>
      </c>
      <c r="F24">
        <v>2.5488662852935494E-5</v>
      </c>
    </row>
    <row r="25" spans="1:9" x14ac:dyDescent="0.25">
      <c r="A25" t="s">
        <v>12</v>
      </c>
      <c r="B25">
        <v>8</v>
      </c>
      <c r="C25">
        <v>1530</v>
      </c>
      <c r="D25">
        <v>191.25</v>
      </c>
    </row>
    <row r="26" spans="1:9" ht="15.75" thickBot="1" x14ac:dyDescent="0.3">
      <c r="A26" s="1" t="s">
        <v>13</v>
      </c>
      <c r="B26" s="1">
        <v>9</v>
      </c>
      <c r="C26" s="1">
        <v>15730</v>
      </c>
      <c r="D26" s="1"/>
      <c r="E26" s="1"/>
      <c r="F26" s="1"/>
    </row>
    <row r="27" spans="1:9" ht="15.75" thickBot="1" x14ac:dyDescent="0.3"/>
    <row r="28" spans="1:9" x14ac:dyDescent="0.25">
      <c r="A28" s="2"/>
      <c r="B28" s="2" t="s">
        <v>20</v>
      </c>
      <c r="C28" s="2" t="s">
        <v>8</v>
      </c>
      <c r="D28" s="2" t="s">
        <v>21</v>
      </c>
      <c r="E28" s="2" t="s">
        <v>22</v>
      </c>
      <c r="F28" s="2" t="s">
        <v>23</v>
      </c>
      <c r="G28" s="2" t="s">
        <v>24</v>
      </c>
      <c r="H28" s="2" t="s">
        <v>25</v>
      </c>
      <c r="I28" s="2" t="s">
        <v>26</v>
      </c>
    </row>
    <row r="29" spans="1:9" x14ac:dyDescent="0.25">
      <c r="A29" t="s">
        <v>14</v>
      </c>
      <c r="B29">
        <v>60.000000000000014</v>
      </c>
      <c r="C29">
        <v>9.2260348097034157</v>
      </c>
      <c r="D29">
        <v>6.5033355322803947</v>
      </c>
      <c r="E29">
        <v>1.8744406060719642E-4</v>
      </c>
      <c r="F29">
        <v>38.72472557728635</v>
      </c>
      <c r="G29">
        <v>81.275274422713679</v>
      </c>
      <c r="H29">
        <v>29.043079681080261</v>
      </c>
      <c r="I29">
        <v>90.956920318919771</v>
      </c>
    </row>
    <row r="30" spans="1:9" ht="15.75" thickBot="1" x14ac:dyDescent="0.3">
      <c r="A30" s="1" t="s">
        <v>1</v>
      </c>
      <c r="B30" s="1">
        <v>4.9999999999999991</v>
      </c>
      <c r="C30" s="1">
        <v>0.58026523804108177</v>
      </c>
      <c r="D30" s="12">
        <v>8.6167491557472999</v>
      </c>
      <c r="E30" s="13">
        <v>2.5488662852935501E-5</v>
      </c>
      <c r="F30" s="1">
        <v>3.6619059615620344</v>
      </c>
      <c r="G30" s="1">
        <v>6.3380940384379638</v>
      </c>
      <c r="H30" s="1">
        <v>3.0529853714637962</v>
      </c>
      <c r="I30" s="1">
        <v>6.947014628536202</v>
      </c>
    </row>
    <row r="33" spans="1:9" x14ac:dyDescent="0.25">
      <c r="C33" t="s">
        <v>42</v>
      </c>
    </row>
    <row r="34" spans="1:9" x14ac:dyDescent="0.25">
      <c r="A34" t="s">
        <v>27</v>
      </c>
      <c r="C34">
        <f>_xlfn.STDEV.S(C37:C46)</f>
        <v>13.0384048104053</v>
      </c>
      <c r="D34" t="s">
        <v>43</v>
      </c>
      <c r="F34" t="s">
        <v>32</v>
      </c>
    </row>
    <row r="35" spans="1:9" ht="15.75" thickBot="1" x14ac:dyDescent="0.3"/>
    <row r="36" spans="1:9" x14ac:dyDescent="0.25">
      <c r="A36" s="2" t="s">
        <v>28</v>
      </c>
      <c r="B36" s="2" t="s">
        <v>29</v>
      </c>
      <c r="C36" s="2" t="s">
        <v>30</v>
      </c>
      <c r="D36" s="4" t="s">
        <v>31</v>
      </c>
      <c r="F36" s="2" t="s">
        <v>33</v>
      </c>
      <c r="G36" s="2" t="s">
        <v>2</v>
      </c>
    </row>
    <row r="37" spans="1:9" x14ac:dyDescent="0.25">
      <c r="A37">
        <v>1</v>
      </c>
      <c r="B37">
        <v>70.000000000000014</v>
      </c>
      <c r="C37">
        <v>-12.000000000000014</v>
      </c>
      <c r="D37" s="5">
        <v>-0.92035798661684498</v>
      </c>
      <c r="F37">
        <v>5</v>
      </c>
      <c r="G37">
        <v>58</v>
      </c>
      <c r="I37">
        <f>SQRT(ABS(D37))</f>
        <v>0.95935289993664219</v>
      </c>
    </row>
    <row r="38" spans="1:9" x14ac:dyDescent="0.25">
      <c r="A38">
        <v>2</v>
      </c>
      <c r="B38">
        <v>90</v>
      </c>
      <c r="C38">
        <v>15</v>
      </c>
      <c r="D38" s="5">
        <v>1.1504474832710554</v>
      </c>
      <c r="F38">
        <v>15</v>
      </c>
      <c r="G38">
        <v>88</v>
      </c>
      <c r="I38">
        <f t="shared" ref="I38:I46" si="0">SQRT(ABS(D38))</f>
        <v>1.0725891493349424</v>
      </c>
    </row>
    <row r="39" spans="1:9" x14ac:dyDescent="0.25">
      <c r="A39">
        <v>3</v>
      </c>
      <c r="B39">
        <v>100</v>
      </c>
      <c r="C39">
        <v>-12</v>
      </c>
      <c r="D39" s="5">
        <v>-0.92035798661684431</v>
      </c>
      <c r="F39">
        <v>25</v>
      </c>
      <c r="G39">
        <v>105</v>
      </c>
      <c r="I39">
        <f t="shared" si="0"/>
        <v>0.95935289993664186</v>
      </c>
    </row>
    <row r="40" spans="1:9" x14ac:dyDescent="0.25">
      <c r="A40">
        <v>4</v>
      </c>
      <c r="B40">
        <v>100</v>
      </c>
      <c r="C40">
        <v>18</v>
      </c>
      <c r="D40" s="5">
        <v>1.3805369799252665</v>
      </c>
      <c r="F40">
        <v>35</v>
      </c>
      <c r="G40">
        <v>117</v>
      </c>
      <c r="I40">
        <f t="shared" si="0"/>
        <v>1.1749625440520504</v>
      </c>
    </row>
    <row r="41" spans="1:9" x14ac:dyDescent="0.25">
      <c r="A41">
        <v>5</v>
      </c>
      <c r="B41">
        <v>120</v>
      </c>
      <c r="C41">
        <v>-3</v>
      </c>
      <c r="D41" s="5">
        <v>-0.23008949665421108</v>
      </c>
      <c r="F41">
        <v>45</v>
      </c>
      <c r="G41">
        <v>118</v>
      </c>
      <c r="I41">
        <f t="shared" si="0"/>
        <v>0.47967644996832093</v>
      </c>
    </row>
    <row r="42" spans="1:9" x14ac:dyDescent="0.25">
      <c r="A42">
        <v>6</v>
      </c>
      <c r="B42">
        <v>140</v>
      </c>
      <c r="C42">
        <v>-3</v>
      </c>
      <c r="D42" s="5">
        <v>-0.23008949665421108</v>
      </c>
      <c r="F42">
        <v>55</v>
      </c>
      <c r="G42">
        <v>137</v>
      </c>
      <c r="I42">
        <f t="shared" si="0"/>
        <v>0.47967644996832093</v>
      </c>
    </row>
    <row r="43" spans="1:9" x14ac:dyDescent="0.25">
      <c r="A43">
        <v>7</v>
      </c>
      <c r="B43">
        <v>160</v>
      </c>
      <c r="C43">
        <v>-3</v>
      </c>
      <c r="D43" s="5">
        <v>-0.23008949665421108</v>
      </c>
      <c r="F43">
        <v>65</v>
      </c>
      <c r="G43">
        <v>149</v>
      </c>
      <c r="I43">
        <f t="shared" si="0"/>
        <v>0.47967644996832093</v>
      </c>
    </row>
    <row r="44" spans="1:9" x14ac:dyDescent="0.25">
      <c r="A44">
        <v>8</v>
      </c>
      <c r="B44">
        <v>160</v>
      </c>
      <c r="C44">
        <v>9</v>
      </c>
      <c r="D44" s="5">
        <v>0.69026848996263324</v>
      </c>
      <c r="F44">
        <v>75</v>
      </c>
      <c r="G44">
        <v>157</v>
      </c>
      <c r="I44">
        <f t="shared" si="0"/>
        <v>0.83082398253940237</v>
      </c>
    </row>
    <row r="45" spans="1:9" x14ac:dyDescent="0.25">
      <c r="A45">
        <v>9</v>
      </c>
      <c r="B45">
        <v>170</v>
      </c>
      <c r="C45">
        <v>-21</v>
      </c>
      <c r="D45" s="5">
        <v>-1.6106264765794776</v>
      </c>
      <c r="F45">
        <v>85</v>
      </c>
      <c r="G45">
        <v>169</v>
      </c>
      <c r="I45">
        <f t="shared" si="0"/>
        <v>1.2691045963904937</v>
      </c>
    </row>
    <row r="46" spans="1:9" ht="15.75" thickBot="1" x14ac:dyDescent="0.3">
      <c r="A46" s="1">
        <v>10</v>
      </c>
      <c r="B46" s="1">
        <v>190</v>
      </c>
      <c r="C46" s="1">
        <v>12</v>
      </c>
      <c r="D46" s="6">
        <v>0.92035798661684431</v>
      </c>
      <c r="F46" s="1">
        <v>95</v>
      </c>
      <c r="G46" s="1">
        <v>202</v>
      </c>
      <c r="I46">
        <f t="shared" si="0"/>
        <v>0.95935289993664186</v>
      </c>
    </row>
    <row r="49" spans="2:3" x14ac:dyDescent="0.25">
      <c r="C49">
        <f>C37/$C$34</f>
        <v>-0.92035798661684542</v>
      </c>
    </row>
    <row r="50" spans="2:3" x14ac:dyDescent="0.25">
      <c r="C50">
        <f t="shared" ref="C50:C57" si="1">C38/$C$34</f>
        <v>1.1504474832710554</v>
      </c>
    </row>
    <row r="51" spans="2:3" x14ac:dyDescent="0.25">
      <c r="C51">
        <f t="shared" si="1"/>
        <v>-0.92035798661684431</v>
      </c>
    </row>
    <row r="52" spans="2:3" x14ac:dyDescent="0.25">
      <c r="C52">
        <f t="shared" si="1"/>
        <v>1.3805369799252665</v>
      </c>
    </row>
    <row r="53" spans="2:3" x14ac:dyDescent="0.25">
      <c r="C53">
        <f t="shared" si="1"/>
        <v>-0.23008949665421108</v>
      </c>
    </row>
    <row r="54" spans="2:3" ht="15.75" thickBot="1" x14ac:dyDescent="0.3">
      <c r="C54">
        <f t="shared" si="1"/>
        <v>-0.23008949665421108</v>
      </c>
    </row>
    <row r="55" spans="2:3" x14ac:dyDescent="0.25">
      <c r="B55" s="2" t="s">
        <v>29</v>
      </c>
      <c r="C55">
        <f t="shared" si="1"/>
        <v>-0.23008949665421108</v>
      </c>
    </row>
    <row r="56" spans="2:3" x14ac:dyDescent="0.25">
      <c r="B56">
        <v>70.000000000000014</v>
      </c>
      <c r="C56">
        <f t="shared" si="1"/>
        <v>0.69026848996263324</v>
      </c>
    </row>
    <row r="57" spans="2:3" x14ac:dyDescent="0.25">
      <c r="B57">
        <v>90</v>
      </c>
      <c r="C57">
        <f t="shared" si="1"/>
        <v>-1.6106264765794776</v>
      </c>
    </row>
    <row r="58" spans="2:3" x14ac:dyDescent="0.25">
      <c r="B58">
        <v>100</v>
      </c>
      <c r="C58">
        <f>C46/$C$34</f>
        <v>0.92035798661684431</v>
      </c>
    </row>
    <row r="59" spans="2:3" x14ac:dyDescent="0.25">
      <c r="B59">
        <v>100</v>
      </c>
    </row>
    <row r="60" spans="2:3" x14ac:dyDescent="0.25">
      <c r="B60">
        <v>120</v>
      </c>
    </row>
    <row r="61" spans="2:3" x14ac:dyDescent="0.25">
      <c r="B61">
        <v>140</v>
      </c>
    </row>
    <row r="62" spans="2:3" x14ac:dyDescent="0.25">
      <c r="B62">
        <v>160</v>
      </c>
    </row>
    <row r="63" spans="2:3" x14ac:dyDescent="0.25">
      <c r="B63">
        <v>160</v>
      </c>
    </row>
    <row r="64" spans="2:3" x14ac:dyDescent="0.25">
      <c r="B64">
        <v>170</v>
      </c>
    </row>
    <row r="65" spans="2:2" ht="15.75" thickBot="1" x14ac:dyDescent="0.3">
      <c r="B65" s="1">
        <v>190</v>
      </c>
    </row>
  </sheetData>
  <sortState xmlns:xlrd2="http://schemas.microsoft.com/office/spreadsheetml/2017/richdata2" ref="G37:G46">
    <sortCondition ref="G37"/>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4C04F-FA49-4443-988D-427EEE46EEA0}">
  <dimension ref="A1:F15"/>
  <sheetViews>
    <sheetView zoomScale="70" zoomScaleNormal="70" workbookViewId="0">
      <selection activeCell="E21" sqref="E21"/>
    </sheetView>
  </sheetViews>
  <sheetFormatPr defaultRowHeight="15" x14ac:dyDescent="0.25"/>
  <cols>
    <col min="1" max="1" width="14.28515625" customWidth="1"/>
    <col min="2" max="3" width="13.42578125" customWidth="1"/>
    <col min="4" max="4" width="16.85546875" customWidth="1"/>
    <col min="6" max="6" width="13.85546875" customWidth="1"/>
  </cols>
  <sheetData>
    <row r="1" spans="1:6" ht="45" x14ac:dyDescent="0.25">
      <c r="A1" t="s">
        <v>0</v>
      </c>
      <c r="B1" t="s">
        <v>1</v>
      </c>
      <c r="C1" t="s">
        <v>2</v>
      </c>
      <c r="D1" t="s">
        <v>36</v>
      </c>
      <c r="E1" t="s">
        <v>37</v>
      </c>
      <c r="F1" s="8" t="s">
        <v>46</v>
      </c>
    </row>
    <row r="2" spans="1:6" x14ac:dyDescent="0.25">
      <c r="A2">
        <v>1</v>
      </c>
      <c r="B2">
        <v>2</v>
      </c>
      <c r="C2">
        <v>58</v>
      </c>
      <c r="D2">
        <f>60+5*B2</f>
        <v>70</v>
      </c>
      <c r="E2">
        <f>C2-D2</f>
        <v>-12</v>
      </c>
      <c r="F2">
        <f>E2/$D$15</f>
        <v>-0.92035798661684443</v>
      </c>
    </row>
    <row r="3" spans="1:6" x14ac:dyDescent="0.25">
      <c r="A3">
        <v>2</v>
      </c>
      <c r="B3">
        <v>6</v>
      </c>
      <c r="C3">
        <v>105</v>
      </c>
      <c r="D3">
        <f t="shared" ref="D3:D11" si="0">60+5*B3</f>
        <v>90</v>
      </c>
      <c r="E3">
        <f t="shared" ref="E3:E11" si="1">C3-D3</f>
        <v>15</v>
      </c>
      <c r="F3">
        <f t="shared" ref="F3:F11" si="2">E3/$D$15</f>
        <v>1.1504474832710556</v>
      </c>
    </row>
    <row r="4" spans="1:6" x14ac:dyDescent="0.25">
      <c r="A4">
        <v>3</v>
      </c>
      <c r="B4">
        <v>8</v>
      </c>
      <c r="C4">
        <v>88</v>
      </c>
      <c r="D4">
        <f t="shared" si="0"/>
        <v>100</v>
      </c>
      <c r="E4">
        <f t="shared" si="1"/>
        <v>-12</v>
      </c>
      <c r="F4">
        <f t="shared" si="2"/>
        <v>-0.92035798661684443</v>
      </c>
    </row>
    <row r="5" spans="1:6" x14ac:dyDescent="0.25">
      <c r="A5">
        <v>4</v>
      </c>
      <c r="B5">
        <v>8</v>
      </c>
      <c r="C5">
        <v>118</v>
      </c>
      <c r="D5">
        <f t="shared" si="0"/>
        <v>100</v>
      </c>
      <c r="E5">
        <f t="shared" si="1"/>
        <v>18</v>
      </c>
      <c r="F5">
        <f t="shared" si="2"/>
        <v>1.3805369799252667</v>
      </c>
    </row>
    <row r="6" spans="1:6" x14ac:dyDescent="0.25">
      <c r="A6">
        <v>5</v>
      </c>
      <c r="B6">
        <v>12</v>
      </c>
      <c r="C6">
        <v>117</v>
      </c>
      <c r="D6">
        <f t="shared" si="0"/>
        <v>120</v>
      </c>
      <c r="E6">
        <f t="shared" si="1"/>
        <v>-3</v>
      </c>
      <c r="F6">
        <f t="shared" si="2"/>
        <v>-0.23008949665421111</v>
      </c>
    </row>
    <row r="7" spans="1:6" x14ac:dyDescent="0.25">
      <c r="A7">
        <v>6</v>
      </c>
      <c r="B7">
        <v>16</v>
      </c>
      <c r="C7">
        <v>137</v>
      </c>
      <c r="D7">
        <f t="shared" si="0"/>
        <v>140</v>
      </c>
      <c r="E7">
        <f t="shared" si="1"/>
        <v>-3</v>
      </c>
      <c r="F7">
        <f t="shared" si="2"/>
        <v>-0.23008949665421111</v>
      </c>
    </row>
    <row r="8" spans="1:6" x14ac:dyDescent="0.25">
      <c r="A8">
        <v>7</v>
      </c>
      <c r="B8">
        <v>20</v>
      </c>
      <c r="C8">
        <v>157</v>
      </c>
      <c r="D8">
        <f t="shared" si="0"/>
        <v>160</v>
      </c>
      <c r="E8">
        <f t="shared" si="1"/>
        <v>-3</v>
      </c>
      <c r="F8">
        <f t="shared" si="2"/>
        <v>-0.23008949665421111</v>
      </c>
    </row>
    <row r="9" spans="1:6" x14ac:dyDescent="0.25">
      <c r="A9">
        <v>8</v>
      </c>
      <c r="B9">
        <v>20</v>
      </c>
      <c r="C9">
        <v>169</v>
      </c>
      <c r="D9">
        <f t="shared" si="0"/>
        <v>160</v>
      </c>
      <c r="E9">
        <f t="shared" si="1"/>
        <v>9</v>
      </c>
      <c r="F9">
        <f t="shared" si="2"/>
        <v>0.69026848996263335</v>
      </c>
    </row>
    <row r="10" spans="1:6" x14ac:dyDescent="0.25">
      <c r="A10">
        <v>9</v>
      </c>
      <c r="B10">
        <v>22</v>
      </c>
      <c r="C10">
        <v>149</v>
      </c>
      <c r="D10">
        <f t="shared" si="0"/>
        <v>170</v>
      </c>
      <c r="E10">
        <f t="shared" si="1"/>
        <v>-21</v>
      </c>
      <c r="F10">
        <f t="shared" si="2"/>
        <v>-1.6106264765794778</v>
      </c>
    </row>
    <row r="11" spans="1:6" x14ac:dyDescent="0.25">
      <c r="A11">
        <v>10</v>
      </c>
      <c r="B11">
        <v>26</v>
      </c>
      <c r="C11">
        <v>202</v>
      </c>
      <c r="D11">
        <f t="shared" si="0"/>
        <v>190</v>
      </c>
      <c r="E11">
        <f t="shared" si="1"/>
        <v>12</v>
      </c>
      <c r="F11">
        <f t="shared" si="2"/>
        <v>0.92035798661684443</v>
      </c>
    </row>
    <row r="15" spans="1:6" x14ac:dyDescent="0.25">
      <c r="D15">
        <f>_xlfn.STDEV.S(E2:E11)</f>
        <v>13.038404810405298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465DD-C2A2-4238-B49C-0EA6F9F2116B}">
  <dimension ref="A1:J27"/>
  <sheetViews>
    <sheetView zoomScale="93" zoomScaleNormal="93" workbookViewId="0">
      <selection activeCell="J1" sqref="J1"/>
    </sheetView>
  </sheetViews>
  <sheetFormatPr defaultRowHeight="15" x14ac:dyDescent="0.25"/>
  <cols>
    <col min="1" max="1" width="10.140625" customWidth="1"/>
    <col min="3" max="3" width="17.28515625" customWidth="1"/>
    <col min="4" max="4" width="11.42578125" customWidth="1"/>
    <col min="5" max="5" width="14.42578125" customWidth="1"/>
    <col min="6" max="6" width="13.7109375" customWidth="1"/>
    <col min="7" max="7" width="23.140625" customWidth="1"/>
    <col min="9" max="9" width="16.7109375" customWidth="1"/>
    <col min="10" max="10" width="13.7109375" customWidth="1"/>
  </cols>
  <sheetData>
    <row r="1" spans="1:10" ht="60" x14ac:dyDescent="0.25">
      <c r="A1" t="s">
        <v>0</v>
      </c>
      <c r="B1" t="s">
        <v>1</v>
      </c>
      <c r="C1" s="8" t="s">
        <v>34</v>
      </c>
      <c r="D1" t="s">
        <v>35</v>
      </c>
      <c r="E1" s="8" t="s">
        <v>49</v>
      </c>
      <c r="F1" s="8" t="s">
        <v>48</v>
      </c>
      <c r="G1" s="8" t="s">
        <v>50</v>
      </c>
      <c r="H1" t="s">
        <v>37</v>
      </c>
      <c r="I1" s="8" t="s">
        <v>51</v>
      </c>
      <c r="J1" t="s">
        <v>45</v>
      </c>
    </row>
    <row r="2" spans="1:10" x14ac:dyDescent="0.25">
      <c r="A2">
        <v>1</v>
      </c>
      <c r="B2">
        <v>2</v>
      </c>
      <c r="C2">
        <f>B2-14</f>
        <v>-12</v>
      </c>
      <c r="D2">
        <f>C2^2</f>
        <v>144</v>
      </c>
      <c r="E2">
        <f>D2/568</f>
        <v>0.25352112676056338</v>
      </c>
      <c r="F2">
        <f>1/10+E2</f>
        <v>0.35352112676056335</v>
      </c>
      <c r="G2">
        <f>13.839*SQRT(1-F2)</f>
        <v>11.127097095524935</v>
      </c>
      <c r="H2">
        <v>-12</v>
      </c>
      <c r="I2">
        <f>H2/G2</f>
        <v>-1.0784483946694532</v>
      </c>
      <c r="J2">
        <f>SQRT(ABS(I2))</f>
        <v>1.0384836997610762</v>
      </c>
    </row>
    <row r="3" spans="1:10" x14ac:dyDescent="0.25">
      <c r="A3">
        <v>2</v>
      </c>
      <c r="B3">
        <v>6</v>
      </c>
      <c r="C3">
        <f t="shared" ref="C3:C11" si="0">B3-14</f>
        <v>-8</v>
      </c>
      <c r="D3">
        <f t="shared" ref="D3:D11" si="1">C3^2</f>
        <v>64</v>
      </c>
      <c r="E3">
        <f t="shared" ref="E3:E11" si="2">D3/568</f>
        <v>0.11267605633802817</v>
      </c>
      <c r="F3">
        <f t="shared" ref="F3:F11" si="3">1/10+E3</f>
        <v>0.21267605633802816</v>
      </c>
      <c r="G3">
        <f t="shared" ref="G3:G11" si="4">13.839*SQRT(1-F3)</f>
        <v>12.279521360527941</v>
      </c>
      <c r="H3">
        <v>15</v>
      </c>
      <c r="I3">
        <f t="shared" ref="I3:I11" si="5">H3/G3</f>
        <v>1.2215459837235134</v>
      </c>
      <c r="J3">
        <f t="shared" ref="J3:J11" si="6">SQRT(ABS(I3))</f>
        <v>1.1052357141006226</v>
      </c>
    </row>
    <row r="4" spans="1:10" x14ac:dyDescent="0.25">
      <c r="A4">
        <v>3</v>
      </c>
      <c r="B4">
        <v>8</v>
      </c>
      <c r="C4">
        <f t="shared" si="0"/>
        <v>-6</v>
      </c>
      <c r="D4">
        <f t="shared" si="1"/>
        <v>36</v>
      </c>
      <c r="E4">
        <f t="shared" si="2"/>
        <v>6.3380281690140844E-2</v>
      </c>
      <c r="F4">
        <f t="shared" si="3"/>
        <v>0.16338028169014085</v>
      </c>
      <c r="G4">
        <f t="shared" si="4"/>
        <v>12.658106853645606</v>
      </c>
      <c r="H4">
        <v>-12</v>
      </c>
      <c r="I4">
        <f t="shared" si="5"/>
        <v>-0.94800906160338916</v>
      </c>
      <c r="J4">
        <f t="shared" si="6"/>
        <v>0.97365756896528521</v>
      </c>
    </row>
    <row r="5" spans="1:10" x14ac:dyDescent="0.25">
      <c r="A5">
        <v>4</v>
      </c>
      <c r="B5">
        <v>8</v>
      </c>
      <c r="C5">
        <f t="shared" si="0"/>
        <v>-6</v>
      </c>
      <c r="D5">
        <f t="shared" si="1"/>
        <v>36</v>
      </c>
      <c r="E5">
        <f t="shared" si="2"/>
        <v>6.3380281690140844E-2</v>
      </c>
      <c r="F5">
        <f t="shared" si="3"/>
        <v>0.16338028169014085</v>
      </c>
      <c r="G5">
        <f t="shared" si="4"/>
        <v>12.658106853645606</v>
      </c>
      <c r="H5">
        <v>18</v>
      </c>
      <c r="I5">
        <f t="shared" si="5"/>
        <v>1.4220135924050838</v>
      </c>
      <c r="J5">
        <f t="shared" si="6"/>
        <v>1.1924821140818356</v>
      </c>
    </row>
    <row r="6" spans="1:10" x14ac:dyDescent="0.25">
      <c r="A6">
        <v>5</v>
      </c>
      <c r="B6">
        <v>12</v>
      </c>
      <c r="C6">
        <f t="shared" si="0"/>
        <v>-2</v>
      </c>
      <c r="D6">
        <f t="shared" si="1"/>
        <v>4</v>
      </c>
      <c r="E6">
        <f t="shared" si="2"/>
        <v>7.0422535211267607E-3</v>
      </c>
      <c r="F6">
        <f t="shared" si="3"/>
        <v>0.10704225352112677</v>
      </c>
      <c r="G6">
        <f t="shared" si="4"/>
        <v>13.077362545501249</v>
      </c>
      <c r="H6">
        <v>-3</v>
      </c>
      <c r="I6">
        <f t="shared" si="5"/>
        <v>-0.22940405525669486</v>
      </c>
      <c r="J6">
        <f t="shared" si="6"/>
        <v>0.47896143399724245</v>
      </c>
    </row>
    <row r="7" spans="1:10" x14ac:dyDescent="0.25">
      <c r="A7">
        <v>6</v>
      </c>
      <c r="B7">
        <v>16</v>
      </c>
      <c r="C7">
        <f t="shared" si="0"/>
        <v>2</v>
      </c>
      <c r="D7">
        <f t="shared" si="1"/>
        <v>4</v>
      </c>
      <c r="E7">
        <f t="shared" si="2"/>
        <v>7.0422535211267607E-3</v>
      </c>
      <c r="F7">
        <f t="shared" si="3"/>
        <v>0.10704225352112677</v>
      </c>
      <c r="G7">
        <f t="shared" si="4"/>
        <v>13.077362545501249</v>
      </c>
      <c r="H7">
        <v>-3</v>
      </c>
      <c r="I7">
        <f t="shared" si="5"/>
        <v>-0.22940405525669486</v>
      </c>
      <c r="J7">
        <f t="shared" si="6"/>
        <v>0.47896143399724245</v>
      </c>
    </row>
    <row r="8" spans="1:10" x14ac:dyDescent="0.25">
      <c r="A8">
        <v>7</v>
      </c>
      <c r="B8">
        <v>20</v>
      </c>
      <c r="C8">
        <f t="shared" si="0"/>
        <v>6</v>
      </c>
      <c r="D8">
        <f t="shared" si="1"/>
        <v>36</v>
      </c>
      <c r="E8">
        <f t="shared" si="2"/>
        <v>6.3380281690140844E-2</v>
      </c>
      <c r="F8">
        <f t="shared" si="3"/>
        <v>0.16338028169014085</v>
      </c>
      <c r="G8">
        <f t="shared" si="4"/>
        <v>12.658106853645606</v>
      </c>
      <c r="H8">
        <v>-3</v>
      </c>
      <c r="I8">
        <f t="shared" si="5"/>
        <v>-0.23700226540084729</v>
      </c>
      <c r="J8">
        <f t="shared" si="6"/>
        <v>0.48682878448264261</v>
      </c>
    </row>
    <row r="9" spans="1:10" x14ac:dyDescent="0.25">
      <c r="A9">
        <v>8</v>
      </c>
      <c r="B9">
        <v>20</v>
      </c>
      <c r="C9">
        <f t="shared" si="0"/>
        <v>6</v>
      </c>
      <c r="D9">
        <f t="shared" si="1"/>
        <v>36</v>
      </c>
      <c r="E9">
        <f t="shared" si="2"/>
        <v>6.3380281690140844E-2</v>
      </c>
      <c r="F9">
        <f t="shared" si="3"/>
        <v>0.16338028169014085</v>
      </c>
      <c r="G9">
        <f t="shared" si="4"/>
        <v>12.658106853645606</v>
      </c>
      <c r="H9">
        <v>9</v>
      </c>
      <c r="I9">
        <f t="shared" si="5"/>
        <v>0.71100679620254192</v>
      </c>
      <c r="J9">
        <f t="shared" si="6"/>
        <v>0.84321218931093611</v>
      </c>
    </row>
    <row r="10" spans="1:10" x14ac:dyDescent="0.25">
      <c r="A10">
        <v>9</v>
      </c>
      <c r="B10">
        <v>22</v>
      </c>
      <c r="C10">
        <f t="shared" si="0"/>
        <v>8</v>
      </c>
      <c r="D10">
        <f t="shared" si="1"/>
        <v>64</v>
      </c>
      <c r="E10">
        <f t="shared" si="2"/>
        <v>0.11267605633802817</v>
      </c>
      <c r="F10">
        <f t="shared" si="3"/>
        <v>0.21267605633802816</v>
      </c>
      <c r="G10">
        <f t="shared" si="4"/>
        <v>12.279521360527941</v>
      </c>
      <c r="H10">
        <v>-21</v>
      </c>
      <c r="I10">
        <f t="shared" si="5"/>
        <v>-1.7101643772129189</v>
      </c>
      <c r="J10">
        <f t="shared" si="6"/>
        <v>1.3077325327500724</v>
      </c>
    </row>
    <row r="11" spans="1:10" x14ac:dyDescent="0.25">
      <c r="A11">
        <v>10</v>
      </c>
      <c r="B11">
        <v>26</v>
      </c>
      <c r="C11">
        <f t="shared" si="0"/>
        <v>12</v>
      </c>
      <c r="D11">
        <f t="shared" si="1"/>
        <v>144</v>
      </c>
      <c r="E11">
        <f t="shared" si="2"/>
        <v>0.25352112676056338</v>
      </c>
      <c r="F11">
        <f t="shared" si="3"/>
        <v>0.35352112676056335</v>
      </c>
      <c r="G11">
        <f t="shared" si="4"/>
        <v>11.127097095524935</v>
      </c>
      <c r="H11">
        <v>12</v>
      </c>
      <c r="I11">
        <f t="shared" si="5"/>
        <v>1.0784483946694532</v>
      </c>
      <c r="J11">
        <f t="shared" si="6"/>
        <v>1.0384836997610762</v>
      </c>
    </row>
    <row r="13" spans="1:10" x14ac:dyDescent="0.25">
      <c r="B13">
        <f>AVERAGE(B2:B11)</f>
        <v>14</v>
      </c>
      <c r="D13" t="s">
        <v>40</v>
      </c>
    </row>
    <row r="14" spans="1:10" x14ac:dyDescent="0.25">
      <c r="C14" t="s">
        <v>47</v>
      </c>
      <c r="D14">
        <f>SUM(D2:D11)</f>
        <v>568</v>
      </c>
    </row>
    <row r="16" spans="1:10" ht="53.25" customHeight="1" x14ac:dyDescent="0.25">
      <c r="A16" s="7"/>
    </row>
    <row r="17" spans="1:5" ht="49.5" customHeight="1" x14ac:dyDescent="0.25">
      <c r="A17" s="9" t="s">
        <v>38</v>
      </c>
      <c r="B17" s="9" t="s">
        <v>39</v>
      </c>
      <c r="C17" s="9" t="s">
        <v>41</v>
      </c>
    </row>
    <row r="18" spans="1:5" x14ac:dyDescent="0.25">
      <c r="A18">
        <v>1</v>
      </c>
      <c r="B18">
        <v>-1.55</v>
      </c>
      <c r="C18">
        <v>-1.71016437721292</v>
      </c>
      <c r="D18">
        <v>-2</v>
      </c>
      <c r="E18">
        <v>-2</v>
      </c>
    </row>
    <row r="19" spans="1:5" x14ac:dyDescent="0.25">
      <c r="A19">
        <v>2</v>
      </c>
      <c r="B19">
        <v>-1</v>
      </c>
      <c r="C19">
        <v>-1.0784483946694532</v>
      </c>
      <c r="D19">
        <v>0</v>
      </c>
      <c r="E19">
        <v>0</v>
      </c>
    </row>
    <row r="20" spans="1:5" x14ac:dyDescent="0.25">
      <c r="A20">
        <v>3</v>
      </c>
      <c r="B20">
        <v>-0.65</v>
      </c>
      <c r="C20">
        <v>-0.94800906160338916</v>
      </c>
      <c r="D20">
        <v>2</v>
      </c>
      <c r="E20">
        <v>2</v>
      </c>
    </row>
    <row r="21" spans="1:5" x14ac:dyDescent="0.25">
      <c r="A21">
        <v>4</v>
      </c>
      <c r="B21">
        <v>-0.37</v>
      </c>
      <c r="C21">
        <v>-0.23700226540084729</v>
      </c>
    </row>
    <row r="22" spans="1:5" x14ac:dyDescent="0.25">
      <c r="A22">
        <v>5</v>
      </c>
      <c r="B22">
        <v>-0.12</v>
      </c>
      <c r="C22">
        <v>-0.22940405525669486</v>
      </c>
    </row>
    <row r="23" spans="1:5" x14ac:dyDescent="0.25">
      <c r="A23">
        <v>6</v>
      </c>
      <c r="B23">
        <v>0.12</v>
      </c>
      <c r="C23">
        <v>-0.22940405525669486</v>
      </c>
    </row>
    <row r="24" spans="1:5" x14ac:dyDescent="0.25">
      <c r="A24">
        <v>7</v>
      </c>
      <c r="B24">
        <v>0.37</v>
      </c>
      <c r="C24">
        <v>0.71100679620254192</v>
      </c>
    </row>
    <row r="25" spans="1:5" x14ac:dyDescent="0.25">
      <c r="A25">
        <v>8</v>
      </c>
      <c r="B25">
        <v>0.65</v>
      </c>
      <c r="C25">
        <v>1.0784483946694532</v>
      </c>
    </row>
    <row r="26" spans="1:5" x14ac:dyDescent="0.25">
      <c r="A26">
        <v>9</v>
      </c>
      <c r="B26">
        <v>1</v>
      </c>
      <c r="C26">
        <v>1.2215459837235134</v>
      </c>
    </row>
    <row r="27" spans="1:5" x14ac:dyDescent="0.25">
      <c r="A27">
        <v>10</v>
      </c>
      <c r="B27">
        <v>1.55</v>
      </c>
      <c r="C27">
        <v>1.4220135924050838</v>
      </c>
    </row>
  </sheetData>
  <sortState xmlns:xlrd2="http://schemas.microsoft.com/office/spreadsheetml/2017/richdata2" ref="C18:C27">
    <sortCondition ref="C18:C27"/>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D1A9-AD6E-4255-A145-5F641C0BA2B2}">
  <dimension ref="A1:F25"/>
  <sheetViews>
    <sheetView zoomScale="66" zoomScaleNormal="66" workbookViewId="0">
      <selection activeCell="E2" sqref="E2"/>
    </sheetView>
  </sheetViews>
  <sheetFormatPr defaultRowHeight="15" x14ac:dyDescent="0.25"/>
  <cols>
    <col min="1" max="1" width="15.28515625" customWidth="1"/>
    <col min="2" max="2" width="16.28515625" customWidth="1"/>
    <col min="4" max="4" width="17.85546875" customWidth="1"/>
  </cols>
  <sheetData>
    <row r="1" spans="1:6" ht="15.75" thickBot="1" x14ac:dyDescent="0.3">
      <c r="A1" s="11" t="s">
        <v>28</v>
      </c>
      <c r="B1" s="11" t="s">
        <v>29</v>
      </c>
      <c r="C1" s="11" t="s">
        <v>30</v>
      </c>
      <c r="D1" s="9" t="s">
        <v>39</v>
      </c>
      <c r="E1" s="1" t="s">
        <v>44</v>
      </c>
    </row>
    <row r="2" spans="1:6" x14ac:dyDescent="0.25">
      <c r="A2" s="10">
        <v>9</v>
      </c>
      <c r="B2" s="10">
        <v>170</v>
      </c>
      <c r="C2" s="10">
        <v>-21</v>
      </c>
      <c r="D2">
        <v>-1.55</v>
      </c>
      <c r="E2" s="5">
        <v>-1.6106264765794776</v>
      </c>
    </row>
    <row r="3" spans="1:6" x14ac:dyDescent="0.25">
      <c r="A3">
        <v>1</v>
      </c>
      <c r="B3">
        <v>70.000000000000014</v>
      </c>
      <c r="C3">
        <v>-12.000000000000014</v>
      </c>
      <c r="D3">
        <v>-1</v>
      </c>
      <c r="E3" s="5">
        <v>-0.92035798661684498</v>
      </c>
    </row>
    <row r="4" spans="1:6" x14ac:dyDescent="0.25">
      <c r="A4">
        <v>3</v>
      </c>
      <c r="B4">
        <v>100</v>
      </c>
      <c r="C4">
        <v>-12</v>
      </c>
      <c r="D4">
        <v>-0.65</v>
      </c>
      <c r="E4" s="5">
        <v>-0.92035798661684431</v>
      </c>
    </row>
    <row r="5" spans="1:6" x14ac:dyDescent="0.25">
      <c r="A5">
        <v>5</v>
      </c>
      <c r="B5">
        <v>120</v>
      </c>
      <c r="C5">
        <v>-3</v>
      </c>
      <c r="D5">
        <v>-0.37</v>
      </c>
      <c r="E5" s="5">
        <v>-0.23008949665421108</v>
      </c>
    </row>
    <row r="6" spans="1:6" x14ac:dyDescent="0.25">
      <c r="A6">
        <v>6</v>
      </c>
      <c r="B6">
        <v>140</v>
      </c>
      <c r="C6">
        <v>-3</v>
      </c>
      <c r="D6">
        <v>-0.12</v>
      </c>
      <c r="E6" s="5">
        <v>-0.23008949665421108</v>
      </c>
    </row>
    <row r="7" spans="1:6" x14ac:dyDescent="0.25">
      <c r="A7">
        <v>7</v>
      </c>
      <c r="B7">
        <v>160</v>
      </c>
      <c r="C7">
        <v>-3</v>
      </c>
      <c r="D7">
        <v>0.12</v>
      </c>
      <c r="E7" s="5">
        <v>-0.23008949665421108</v>
      </c>
    </row>
    <row r="8" spans="1:6" x14ac:dyDescent="0.25">
      <c r="A8">
        <v>8</v>
      </c>
      <c r="B8">
        <v>160</v>
      </c>
      <c r="C8">
        <v>9</v>
      </c>
      <c r="D8">
        <v>0.37</v>
      </c>
      <c r="E8" s="5">
        <v>0.69026848996263324</v>
      </c>
    </row>
    <row r="9" spans="1:6" x14ac:dyDescent="0.25">
      <c r="A9">
        <v>10</v>
      </c>
      <c r="B9">
        <v>190</v>
      </c>
      <c r="C9">
        <v>12</v>
      </c>
      <c r="D9">
        <v>0.65</v>
      </c>
      <c r="E9" s="5">
        <v>0.92035798661684431</v>
      </c>
    </row>
    <row r="10" spans="1:6" x14ac:dyDescent="0.25">
      <c r="A10">
        <v>2</v>
      </c>
      <c r="B10">
        <v>90</v>
      </c>
      <c r="C10">
        <v>15</v>
      </c>
      <c r="D10">
        <v>1</v>
      </c>
      <c r="E10" s="5">
        <v>1.1504474832710554</v>
      </c>
    </row>
    <row r="11" spans="1:6" x14ac:dyDescent="0.25">
      <c r="A11">
        <v>4</v>
      </c>
      <c r="B11">
        <v>100</v>
      </c>
      <c r="C11">
        <v>18</v>
      </c>
      <c r="D11">
        <v>1.55</v>
      </c>
      <c r="E11" s="5">
        <v>1.3805369799252665</v>
      </c>
    </row>
    <row r="15" spans="1:6" ht="45" x14ac:dyDescent="0.25">
      <c r="C15" s="9" t="s">
        <v>39</v>
      </c>
      <c r="D15" s="9" t="s">
        <v>41</v>
      </c>
    </row>
    <row r="16" spans="1:6" x14ac:dyDescent="0.25">
      <c r="C16">
        <v>-1.55</v>
      </c>
      <c r="D16">
        <v>-1.7101643772129189</v>
      </c>
      <c r="E16">
        <v>-2</v>
      </c>
      <c r="F16">
        <v>-2</v>
      </c>
    </row>
    <row r="17" spans="3:6" x14ac:dyDescent="0.25">
      <c r="C17">
        <v>-1</v>
      </c>
      <c r="D17">
        <v>-1.0784483946694532</v>
      </c>
      <c r="E17">
        <v>0</v>
      </c>
      <c r="F17">
        <v>0</v>
      </c>
    </row>
    <row r="18" spans="3:6" x14ac:dyDescent="0.25">
      <c r="C18">
        <v>-0.65</v>
      </c>
      <c r="D18">
        <v>-0.94800906160338916</v>
      </c>
      <c r="E18">
        <v>2</v>
      </c>
      <c r="F18">
        <v>2</v>
      </c>
    </row>
    <row r="19" spans="3:6" x14ac:dyDescent="0.25">
      <c r="C19">
        <v>-0.37</v>
      </c>
      <c r="D19">
        <v>-0.23700226540084729</v>
      </c>
    </row>
    <row r="20" spans="3:6" x14ac:dyDescent="0.25">
      <c r="C20">
        <v>-0.12</v>
      </c>
      <c r="D20">
        <v>-0.22940405525669486</v>
      </c>
    </row>
    <row r="21" spans="3:6" x14ac:dyDescent="0.25">
      <c r="C21">
        <v>0.12</v>
      </c>
      <c r="D21">
        <v>-0.22940405525669486</v>
      </c>
    </row>
    <row r="22" spans="3:6" x14ac:dyDescent="0.25">
      <c r="C22">
        <v>0.37</v>
      </c>
      <c r="D22">
        <v>0.71100679620254192</v>
      </c>
    </row>
    <row r="23" spans="3:6" x14ac:dyDescent="0.25">
      <c r="C23">
        <v>0.65</v>
      </c>
      <c r="D23">
        <v>1.0784483946694532</v>
      </c>
    </row>
    <row r="24" spans="3:6" x14ac:dyDescent="0.25">
      <c r="C24">
        <v>1</v>
      </c>
      <c r="D24">
        <v>1.2215459837235134</v>
      </c>
    </row>
    <row r="25" spans="3:6" x14ac:dyDescent="0.25">
      <c r="C25">
        <v>1.55</v>
      </c>
      <c r="D25">
        <v>1.4220135924050838</v>
      </c>
    </row>
  </sheetData>
  <sortState xmlns:xlrd2="http://schemas.microsoft.com/office/spreadsheetml/2017/richdata2" ref="A2:E12">
    <sortCondition ref="D3:D1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Simple Linear Regression</vt:lpstr>
      <vt:lpstr>Residuals</vt:lpstr>
      <vt:lpstr>STANDARDIZED RESIDUALS</vt:lpstr>
      <vt:lpstr>Excel residuals vs textbook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16692</dc:creator>
  <cp:lastModifiedBy>Cristian Alvarez</cp:lastModifiedBy>
  <dcterms:created xsi:type="dcterms:W3CDTF">2022-03-01T02:31:43Z</dcterms:created>
  <dcterms:modified xsi:type="dcterms:W3CDTF">2023-09-13T02:10:21Z</dcterms:modified>
</cp:coreProperties>
</file>